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<sst xmlns="http://schemas.openxmlformats.org/spreadsheetml/2006/main" count="1559" uniqueCount="237">
  <si>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</si>
  <si>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</si>
  <si>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</si>
  <si>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</si>
  <si>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</si>
  <si>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</si>
  <si>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</si>
  <si>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</si>
  <si>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</si>
  <si>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</si>
  <si>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</si>
  <si>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</si>
  <si>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</si>
  <si>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</si>
  <si>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</si>
  <si>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</si>
  <si>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</si>
  <si>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</si>
  <si>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</si>
  <si>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</si>
  <si>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</si>
  <si>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</si>
  <si>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</si>
  <si>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</si>
  <si>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</si>
  <si>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</si>
  <si>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</si>
  <si>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</si>
  <si>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</si>
  <si>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</si>
  <si>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</si>
  <si>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</si>
  <si>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</si>
  <si>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</si>
  <si>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</si>
  <si>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</si>
  <si>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</si>
  <si>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</si>
  <si>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</si>
  <si>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</si>
  <si>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</si>
  <si>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</si>
  <si>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</si>
  <si>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</si>
  <si>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</si>
  <si>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</si>
  <si>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</si>
  <si>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</si>
  <si>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</si>
  <si>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</si>
  <si>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</si>
  <si>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</si>
  <si>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</si>
  <si>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</si>
  <si>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</si>
  <si>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</si>
  <si>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</si>
  <si>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</si>
  <si>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</si>
  <si>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</si>
  <si>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</si>
  <si>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</si>
  <si>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</si>
  <si>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</si>
  <si>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</si>
  <si>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</si>
  <si>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</si>
  <si>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</si>
  <si>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</si>
  <si>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</si>
  <si>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</si>
  <si>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</si>
  <si>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</si>
  <si>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</si>
  <si>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</si>
  <si>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</si>
  <si>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</si>
  <si>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</si>
  <si>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</si>
  <si>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</si>
  <si>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</si>
  <si>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</si>
  <si>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</si>
  <si>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</si>
  <si>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</si>
  <si>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</si>
  <si>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</si>
  <si>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</si>
  <si>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</si>
  <si>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</si>
  <si>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</si>
  <si>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</si>
  <si>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</si>
  <si>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</si>
  <si>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</si>
  <si>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</si>
  <si>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</si>
  <si>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</si>
  <si>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</si>
  <si>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</si>
  <si>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</si>
  <si>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</si>
  <si>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</si>
  <si>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</si>
  <si>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</si>
  <si>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</si>
  <si>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</si>
  <si>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</si>
  <si>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</si>
  <si>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</si>
  <si>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</si>
  <si>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</si>
  <si>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</si>
  <si>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</si>
  <si>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</si>
  <si>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</si>
  <si>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</si>
  <si>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</si>
  <si>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</si>
  <si>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</si>
  <si>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</si>
  <si>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</si>
  <si>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</si>
  <si>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</si>
  <si>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</si>
  <si>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</si>
  <si>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</si>
  <si>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</si>
  <si>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</si>
  <si>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</si>
  <si>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</si>
  <si>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</si>
  <si>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</si>
  <si>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</si>
  <si>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</si>
  <si>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</si>
  <si>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</si>
  <si>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</si>
  <si>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</si>
  <si>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</si>
  <si>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</si>
  <si>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</si>
  <si>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</si>
  <si>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</si>
  <si>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</si>
  <si>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</si>
  <si>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</si>
  <si>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</si>
  <si>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</si>
  <si>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</si>
  <si>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</si>
  <si>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</si>
  <si>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</si>
  <si>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</si>
  <si>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</si>
  <si>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</si>
  <si>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</si>
  <si>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</si>
  <si>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</si>
  <si>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</si>
  <si>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</si>
  <si>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</si>
  <si>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</si>
  <si>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</si>
  <si>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</si>
  <si>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</si>
  <si>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</si>
  <si>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</si>
  <si>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</si>
  <si>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</si>
  <si>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</si>
  <si>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</si>
  <si>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</si>
  <si>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</si>
  <si>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</si>
  <si>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</si>
  <si>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</si>
  <si>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</si>
  <si>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</si>
  <si>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SUR09</t>
  </si>
  <si>
    <t>Djibouti</t>
  </si>
  <si>
    <t>UIS09</t>
  </si>
  <si>
    <t>UIS11</t>
  </si>
  <si>
    <t>UIS12</t>
  </si>
  <si>
    <t>UIS13</t>
  </si>
  <si>
    <t>UIS14</t>
  </si>
  <si>
    <t>UIS15</t>
  </si>
  <si>
    <t>UIS16</t>
  </si>
  <si>
    <t xml:space="preserve">School hygiene and sanitation survey </t>
  </si>
  <si>
    <t>UNESCO UIS (http://data.uis.unesco.org/)</t>
  </si>
  <si>
    <t>Survey</t>
  </si>
  <si>
    <t>Facility estimates (%)</t>
  </si>
  <si>
    <t>Drinking water is not 'never available at school'</t>
  </si>
  <si>
    <t>Potable water</t>
  </si>
  <si>
    <t xml:space="preserve">Schools were selected randomly to represent both the urban and rural areas. The data are likely for primary schools only. The total number of schools below is based on 2007 World Bank data: primary schools include public (81) and registered private (24) primary schools, and secondary schools include secondary (12) and vocational (2). 
Data are reported based on the proportion of students, not schools: 34% of students report drinking water is never available at school. This estimate is therefore not used. </t>
  </si>
  <si>
    <t xml:space="preserve">Missing data (1.5% of primary schools) are assumed to not have potable water. The national estimate is calculated based on the proportion of primary and secondary schools from 2007 World Bank data for the number of schools. </t>
  </si>
  <si>
    <t xml:space="preserve">The national estimate is calculated based on the proportion of primary and secondary schools from 2007 World Bank data for the number of schools. </t>
  </si>
  <si>
    <t xml:space="preserve">Missing data (3.4% of secondary schools) are considered no potable water in the above estimate. The national estimate is calculated based on the proportion of primary and secondary schools from 2007 World Bank data for the number of schools. </t>
  </si>
  <si>
    <t xml:space="preserve">The estimates are not used due to inconsistency with previous years. </t>
  </si>
  <si>
    <t>Yes</t>
  </si>
  <si>
    <t>No</t>
  </si>
  <si>
    <t xml:space="preserve">Basic estimate used </t>
  </si>
  <si>
    <t xml:space="preserve">Schools were selected randomly to represent both the urban and rural areas. The data are likely for primary schools only. The total number of schools below is based on 2007 World Bank data: primary schools include public (81) and registered private (24) primary schools, and secondary schools include secondary (12) and vocational (2). 
Sanitation data are reported as proportion of students based on their opinion of toilet cleanliness, privacy, and if they use the toilet. There are no data on the proportion of schools with particular facilities or service levels. </t>
  </si>
  <si>
    <t xml:space="preserve">The estimate is not used due to large inconsistencies between years.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</si>
  <si>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</si>
  <si>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</si>
  <si>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</si>
  <si>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</si>
  <si>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</si>
  <si>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</si>
  <si>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</si>
  <si>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</si>
  <si>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</si>
  <si>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</si>
  <si>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</si>
  <si>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</si>
  <si>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</si>
  <si>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</si>
  <si>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</si>
  <si>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</si>
  <si>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</si>
  <si>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</si>
  <si>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</si>
  <si>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</si>
  <si>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Basic water</t>
  </si>
  <si>
    <t>UIS17</t>
  </si>
  <si>
    <t>Basic</t>
  </si>
  <si>
    <t xml:space="preserve">The secondary school estimate is based on coverage in lower and upper secondary schools and the school age population for each level. The national estimate is based on coverage in primary and secondary schools. The estimates are not used due to inconsistency with previous years. </t>
  </si>
  <si>
    <t xml:space="preserve">The secondary school estimate is based on coverage in lower and upper secondary schools and the school age population for each level. The national estimate is based on coverage in primary and secondary schools. Not used as estimates for basic are higher compared with UIS 2016 and preceding years. </t>
  </si>
  <si>
    <t>POPULATION OF SCHOOL AGE CHILDREN</t>
  </si>
  <si>
    <r>
      <t xml:space="preserve">School Age Population 
</t>
    </r>
    <r>
      <rPr>
        <sz val="8"/>
        <rFont val="Arial"/>
        <family val="2"/>
      </rPr>
      <t>Source: UN Population Div &amp; UNESCO</t>
    </r>
  </si>
  <si>
    <t xml:space="preserve">1.8% of primary schools have no information on toilets. These are assumed to have "no facilities". The national estimate is calculated based on the proportion of primary and secondary schools from 2007 World Bank data for the number of schools. </t>
  </si>
  <si>
    <t xml:space="preserve">0.9% of primary schools have no information on toilets. These are assumed to have "no facilities". The national estimate is calculated based on the proportion of primary and secondary schools from 2007 World Bank data for the number of schools. </t>
  </si>
  <si>
    <t xml:space="preserve">2.9% of secondary schools have no information on toilets. These are assumed to have "no facilities". The secondary school estimates are not used due to large inconsistencies between years. The national estimate is based on the primary school data in the absence of additional information. </t>
  </si>
  <si>
    <t>The secondary school estimates are not used due to large inconsistencies between years. The national estimate is based on the primary school data in the absence of additional information.</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</si>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</sst>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i/>
      <sz val="8"/>
      <color rgb="FFFF000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2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8" fillId="2" borderId="13" xfId="0" applyNumberFormat="true" applyFont="true" applyFill="true" applyBorder="true" applyAlignment="true">
      <alignment horizontal="center" vertical="center"/>
    </xf>
    <xf numFmtId="164" fontId="68" fillId="0" borderId="13" xfId="0" applyNumberFormat="true" applyFont="true" applyFill="true" applyBorder="true" applyAlignment="true">
      <alignment horizontal="center" vertical="center"/>
    </xf>
    <xf numFmtId="164" fontId="68" fillId="0" borderId="2" xfId="0" applyNumberFormat="true" applyFont="true" applyFill="true" applyBorder="true" applyAlignment="true">
      <alignment horizontal="center" vertical="center"/>
    </xf>
    <xf numFmtId="164" fontId="68" fillId="2" borderId="10" xfId="0" applyNumberFormat="true" applyFont="true" applyFill="true" applyBorder="true" applyAlignment="true">
      <alignment horizontal="center" vertical="center"/>
    </xf>
    <xf numFmtId="164" fontId="68" fillId="2" borderId="8" xfId="0" applyNumberFormat="true" applyFont="true" applyFill="true" applyBorder="true" applyAlignment="true">
      <alignment horizontal="center" vertical="center"/>
    </xf>
    <xf numFmtId="164" fontId="68"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1" fontId="0" fillId="0" borderId="0" xfId="0" applyNumberFormat="true" applyFill="true" applyBorder="true"/>
    <xf numFmtId="0" fontId="3" fillId="0" borderId="25"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7"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8"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68" fillId="41" borderId="0" xfId="0" applyFont="true" applyFill="true" applyBorder="true" applyAlignment="true">
      <alignmen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left" vertical="center"/>
    </xf>
    <xf numFmtId="0" fontId="5" fillId="42" borderId="16" xfId="0" applyFont="true" applyFill="true" applyBorder="true" applyAlignment="true">
      <alignment horizontal="left"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5" fillId="42" borderId="0" xfId="0" applyFont="true" applyFill="true" applyBorder="true" applyAlignment="true">
      <alignment horizontal="left" vertical="center"/>
    </xf>
    <xf numFmtId="0" fontId="5" fillId="42" borderId="18"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5" fillId="42" borderId="5" xfId="0" applyFont="true" applyFill="true" applyBorder="true" applyAlignment="true">
      <alignment horizontal="left" vertical="center"/>
    </xf>
    <xf numFmtId="0" fontId="5" fillId="42" borderId="20"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5" fillId="41" borderId="15"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164" fontId="68" fillId="0" borderId="2" xfId="0" applyNumberFormat="true" applyFont="true" applyBorder="true" applyAlignment="true">
      <alignment horizontal="center" vertic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68" fillId="0" borderId="2"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32F3-4669-BF71-C075DDA8FE4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2F3-4669-BF71-C075DDA8FE46}"/>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2F3-4669-BF71-C075DDA8FE46}"/>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2F3-4669-BF71-C075DDA8FE46}"/>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2F3-4669-BF71-C075DDA8FE46}"/>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2F3-4669-BF71-C075DDA8FE46}"/>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2F3-4669-BF71-C075DDA8FE46}"/>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32F3-4669-BF71-C075DDA8FE46}"/>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32F3-4669-BF71-C075DDA8FE46}"/>
            </c:ext>
          </c:extLst>
        </c:ser>
        <c:dLbls>
          <c:showLegendKey val="0"/>
          <c:showVal val="0"/>
          <c:showCatName val="0"/>
          <c:showSerName val="0"/>
          <c:showPercent val="0"/>
          <c:showBubbleSize val="0"/>
        </c:dLbls>
        <c:gapWidth val="25"/>
        <c:overlap val="100"/>
        <c:axId val="84687488"/>
        <c:axId val="84735488"/>
      </c:barChart>
      <c:catAx>
        <c:axId val="84687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5488"/>
        <c:crosses val="autoZero"/>
        <c:auto val="1"/>
        <c:lblAlgn val="ctr"/>
        <c:lblOffset val="100"/>
        <c:noMultiLvlLbl val="0"/>
      </c:catAx>
      <c:valAx>
        <c:axId val="8473548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48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34-436D-912D-10836BC9900E}"/>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5F34-436D-912D-10836BC9900E}"/>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5F34-436D-912D-10836BC9900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5F34-436D-912D-10836BC9900E}"/>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34-436D-912D-10836BC9900E}"/>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5F34-436D-912D-10836BC9900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5F34-436D-912D-10836BC9900E}"/>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F34-436D-912D-10836BC9900E}"/>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F34-436D-912D-10836BC9900E}"/>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241-43AE-B5B9-7A74D384E6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78.3</c:v>
                </c:pt>
                <c:pt idx="2">
                  <c:v>82.8</c:v>
                </c:pt>
                <c:pt idx="3">
                  <c:v>80</c:v>
                </c:pt>
                <c:pt idx="4">
                  <c:v>#N/A</c:v>
                </c:pt>
                <c:pt idx="5">
                  <c:v>67.7</c:v>
                </c:pt>
                <c:pt idx="6">
                  <c:v>82.8</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81.099999999999994</c:v>
                </c:pt>
                <c:pt idx="4">
                  <c:v>81.099999999999994</c:v>
                </c:pt>
                <c:pt idx="5">
                  <c:v>81.099999999999994</c:v>
                </c:pt>
                <c:pt idx="6">
                  <c:v>81.099999999999994</c:v>
                </c:pt>
                <c:pt idx="7">
                  <c:v>81.099999999999994</c:v>
                </c:pt>
                <c:pt idx="8">
                  <c:v>80.599999999999994</c:v>
                </c:pt>
                <c:pt idx="9">
                  <c:v>80</c:v>
                </c:pt>
                <c:pt idx="10">
                  <c:v>79.5</c:v>
                </c:pt>
                <c:pt idx="11">
                  <c:v>79</c:v>
                </c:pt>
                <c:pt idx="12">
                  <c:v>78.400000000000006</c:v>
                </c:pt>
                <c:pt idx="13">
                  <c:v>77.900000000000006</c:v>
                </c:pt>
                <c:pt idx="14">
                  <c:v>77.400000000000006</c:v>
                </c:pt>
                <c:pt idx="15">
                  <c:v>76.8</c:v>
                </c:pt>
                <c:pt idx="16">
                  <c:v>76.3</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41-43AE-B5B9-7A74D384E62B}"/>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241-43AE-B5B9-7A74D384E62B}"/>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241-43AE-B5B9-7A74D384E62B}"/>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241-43AE-B5B9-7A74D384E62B}"/>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241-43AE-B5B9-7A74D384E62B}"/>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241-43AE-B5B9-7A74D384E62B}"/>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241-43AE-B5B9-7A74D384E62B}"/>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241-43AE-B5B9-7A74D384E62B}"/>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241-43AE-B5B9-7A74D384E6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5F34-436D-912D-10836BC9900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F34-436D-912D-10836BC9900E}"/>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F34-436D-912D-10836BC9900E}"/>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F34-436D-912D-10836BC9900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F34-436D-912D-10836BC9900E}"/>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F34-436D-912D-10836BC9900E}"/>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F34-436D-912D-10836BC9900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F34-436D-912D-10836BC9900E}"/>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F34-436D-912D-10836BC9900E}"/>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F34-436D-912D-10836BC9900E}"/>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241-43AE-B5B9-7A74D384E6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4-5F34-436D-912D-10836BC9900E}"/>
            </c:ext>
          </c:extLst>
        </c:ser>
        <c:dLbls>
          <c:showLegendKey val="0"/>
          <c:showVal val="0"/>
          <c:showCatName val="0"/>
          <c:showSerName val="0"/>
          <c:showPercent val="0"/>
          <c:showBubbleSize val="0"/>
        </c:dLbls>
        <c:axId val="84833408"/>
        <c:axId val="84834944"/>
      </c:scatterChart>
      <c:valAx>
        <c:axId val="84833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4944"/>
        <c:crosses val="autoZero"/>
        <c:crossBetween val="midCat"/>
        <c:majorUnit val="5"/>
      </c:valAx>
      <c:valAx>
        <c:axId val="84834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34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DEB-4F20-B82B-D6B8540B2887}"/>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DEB-4F20-B82B-D6B8540B2887}"/>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DEB-4F20-B82B-D6B8540B288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DEB-4F20-B82B-D6B8540B2887}"/>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DEB-4F20-B82B-D6B8540B2887}"/>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DEB-4F20-B82B-D6B8540B288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DEB-4F20-B82B-D6B8540B288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DEB-4F20-B82B-D6B8540B2887}"/>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DEB-4F20-B82B-D6B8540B2887}"/>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2AD-45E5-BC15-82D8206748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DEB-4F20-B82B-D6B8540B2887}"/>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DEB-4F20-B82B-D6B8540B288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DEB-4F20-B82B-D6B8540B2887}"/>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DEB-4F20-B82B-D6B8540B288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DEB-4F20-B82B-D6B8540B288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DEB-4F20-B82B-D6B8540B2887}"/>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DEB-4F20-B82B-D6B8540B2887}"/>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AD-45E5-BC15-82D8206748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2-9DEB-4F20-B82B-D6B8540B288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DEB-4F20-B82B-D6B8540B2887}"/>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DEB-4F20-B82B-D6B8540B2887}"/>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DEB-4F20-B82B-D6B8540B288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DEB-4F20-B82B-D6B8540B2887}"/>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DEB-4F20-B82B-D6B8540B2887}"/>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DEB-4F20-B82B-D6B8540B288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DEB-4F20-B82B-D6B8540B288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DEB-4F20-B82B-D6B8540B2887}"/>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9DEB-4F20-B82B-D6B8540B2887}"/>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2AD-45E5-BC15-82D8206748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9DEB-4F20-B82B-D6B8540B2887}"/>
            </c:ext>
          </c:extLst>
        </c:ser>
        <c:dLbls>
          <c:showLegendKey val="0"/>
          <c:showVal val="0"/>
          <c:showCatName val="0"/>
          <c:showSerName val="0"/>
          <c:showPercent val="0"/>
          <c:showBubbleSize val="0"/>
        </c:dLbls>
        <c:axId val="85553152"/>
        <c:axId val="85554688"/>
      </c:scatterChart>
      <c:valAx>
        <c:axId val="85553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4688"/>
        <c:crosses val="autoZero"/>
        <c:crossBetween val="midCat"/>
        <c:majorUnit val="5"/>
      </c:valAx>
      <c:valAx>
        <c:axId val="85554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31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EF-4FBF-80EF-1A3CFF690978}"/>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9AEF-4FBF-80EF-1A3CFF690978}"/>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9AEF-4FBF-80EF-1A3CFF69097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9AEF-4FBF-80EF-1A3CFF690978}"/>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9AEF-4FBF-80EF-1A3CFF690978}"/>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9AEF-4FBF-80EF-1A3CFF69097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9AEF-4FBF-80EF-1A3CFF69097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EF-4FBF-80EF-1A3CFF690978}"/>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EF-4FBF-80EF-1A3CFF690978}"/>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292-4B1A-AA75-161135A133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83.8</c:v>
                </c:pt>
                <c:pt idx="2">
                  <c:v>83.3</c:v>
                </c:pt>
                <c:pt idx="3">
                  <c:v>88.2</c:v>
                </c:pt>
                <c:pt idx="4">
                  <c:v>85.2</c:v>
                </c:pt>
                <c:pt idx="5">
                  <c:v>84.4</c:v>
                </c:pt>
                <c:pt idx="6">
                  <c:v>86.4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83.4</c:v>
                </c:pt>
                <c:pt idx="4">
                  <c:v>83.4</c:v>
                </c:pt>
                <c:pt idx="5">
                  <c:v>83.4</c:v>
                </c:pt>
                <c:pt idx="6">
                  <c:v>83.4</c:v>
                </c:pt>
                <c:pt idx="7">
                  <c:v>83.4</c:v>
                </c:pt>
                <c:pt idx="8">
                  <c:v>83.7</c:v>
                </c:pt>
                <c:pt idx="9">
                  <c:v>84.1</c:v>
                </c:pt>
                <c:pt idx="10">
                  <c:v>84.4</c:v>
                </c:pt>
                <c:pt idx="11">
                  <c:v>84.8</c:v>
                </c:pt>
                <c:pt idx="12">
                  <c:v>85.1</c:v>
                </c:pt>
                <c:pt idx="13">
                  <c:v>85.4</c:v>
                </c:pt>
                <c:pt idx="14">
                  <c:v>85.8</c:v>
                </c:pt>
                <c:pt idx="15">
                  <c:v>86.1</c:v>
                </c:pt>
                <c:pt idx="16">
                  <c:v>86.5</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EF-4FBF-80EF-1A3CFF690978}"/>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EF-4FBF-80EF-1A3CFF69097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EF-4FBF-80EF-1A3CFF690978}"/>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EF-4FBF-80EF-1A3CFF69097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EF-4FBF-80EF-1A3CFF69097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EF-4FBF-80EF-1A3CFF690978}"/>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EF-4FBF-80EF-1A3CFF690978}"/>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292-4B1A-AA75-161135A133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3-9AEF-4FBF-80EF-1A3CFF69097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EF-4FBF-80EF-1A3CFF690978}"/>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AEF-4FBF-80EF-1A3CFF690978}"/>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AEF-4FBF-80EF-1A3CFF69097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AEF-4FBF-80EF-1A3CFF690978}"/>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AEF-4FBF-80EF-1A3CFF690978}"/>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AEF-4FBF-80EF-1A3CFF69097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AEF-4FBF-80EF-1A3CFF69097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9AEF-4FBF-80EF-1A3CFF690978}"/>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9AEF-4FBF-80EF-1A3CFF690978}"/>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292-4B1A-AA75-161135A133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D-9AEF-4FBF-80EF-1A3CFF690978}"/>
            </c:ext>
          </c:extLst>
        </c:ser>
        <c:dLbls>
          <c:showLegendKey val="0"/>
          <c:showVal val="0"/>
          <c:showCatName val="0"/>
          <c:showSerName val="0"/>
          <c:showPercent val="0"/>
          <c:showBubbleSize val="0"/>
        </c:dLbls>
        <c:axId val="85691776"/>
        <c:axId val="85697664"/>
      </c:scatterChart>
      <c:valAx>
        <c:axId val="85691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7664"/>
        <c:crosses val="autoZero"/>
        <c:crossBetween val="midCat"/>
        <c:majorUnit val="5"/>
      </c:valAx>
      <c:valAx>
        <c:axId val="85697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17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C85-4FCD-B8BB-591379987F20}"/>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C85-4FCD-B8BB-591379987F2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C85-4FCD-B8BB-591379987F2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C85-4FCD-B8BB-591379987F2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C85-4FCD-B8BB-591379987F20}"/>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C85-4FCD-B8BB-591379987F2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C85-4FCD-B8BB-591379987F2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1BC-462A-97D0-B1D9BE9B917E}"/>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1BC-462A-97D0-B1D9BE9B917E}"/>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1BC-462A-97D0-B1D9BE9B91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C85-4FCD-B8BB-591379987F20}"/>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C85-4FCD-B8BB-591379987F2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C85-4FCD-B8BB-591379987F2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C85-4FCD-B8BB-591379987F20}"/>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C85-4FCD-B8BB-591379987F2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C85-4FCD-B8BB-591379987F2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C85-4FCD-B8BB-591379987F20}"/>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C85-4FCD-B8BB-591379987F2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1BC-462A-97D0-B1D9BE9B91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87</c:v>
                </c:pt>
                <c:pt idx="4">
                  <c:v>87</c:v>
                </c:pt>
                <c:pt idx="5">
                  <c:v>87</c:v>
                </c:pt>
                <c:pt idx="6">
                  <c:v>87</c:v>
                </c:pt>
                <c:pt idx="7">
                  <c:v>87</c:v>
                </c:pt>
                <c:pt idx="8">
                  <c:v>88</c:v>
                </c:pt>
                <c:pt idx="9">
                  <c:v>89.1</c:v>
                </c:pt>
                <c:pt idx="10">
                  <c:v>90.1</c:v>
                </c:pt>
                <c:pt idx="11">
                  <c:v>91.1</c:v>
                </c:pt>
                <c:pt idx="12">
                  <c:v>92.2</c:v>
                </c:pt>
                <c:pt idx="13">
                  <c:v>93.2</c:v>
                </c:pt>
                <c:pt idx="14">
                  <c:v>94.2</c:v>
                </c:pt>
                <c:pt idx="15">
                  <c:v>95.2</c:v>
                </c:pt>
                <c:pt idx="16">
                  <c:v>96.3</c:v>
                </c:pt>
              </c:numCache>
            </c:numRef>
          </c:yVal>
          <c:smooth val="0"/>
          <c:extLst xmlns:c16r2="http://schemas.microsoft.com/office/drawing/2015/06/chart">
            <c:ext xmlns:c16="http://schemas.microsoft.com/office/drawing/2014/chart" uri="{C3380CC4-5D6E-409C-BE32-E72D297353CC}">
              <c16:uniqueId val="{00000010-EC85-4FCD-B8BB-591379987F2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C85-4FCD-B8BB-591379987F20}"/>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C85-4FCD-B8BB-591379987F2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C85-4FCD-B8BB-591379987F2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C85-4FCD-B8BB-591379987F2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C85-4FCD-B8BB-591379987F20}"/>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C85-4FCD-B8BB-591379987F2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C85-4FCD-B8BB-591379987F2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C85-4FCD-B8BB-591379987F20}"/>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C85-4FCD-B8BB-591379987F2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1BC-462A-97D0-B1D9BE9B91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95.7</c:v>
                </c:pt>
                <c:pt idx="2">
                  <c:v>86.2</c:v>
                </c:pt>
                <c:pt idx="3">
                  <c:v>86.7</c:v>
                </c:pt>
                <c:pt idx="4">
                  <c:v>#N/A</c:v>
                </c:pt>
                <c:pt idx="5">
                  <c:v>#N/A</c:v>
                </c:pt>
                <c:pt idx="6">
                  <c:v>#N/A</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EC85-4FCD-B8BB-591379987F20}"/>
            </c:ext>
          </c:extLst>
        </c:ser>
        <c:dLbls>
          <c:showLegendKey val="0"/>
          <c:showVal val="0"/>
          <c:showCatName val="0"/>
          <c:showSerName val="0"/>
          <c:showPercent val="0"/>
          <c:showBubbleSize val="0"/>
        </c:dLbls>
        <c:axId val="86481152"/>
        <c:axId val="86487040"/>
      </c:scatterChart>
      <c:valAx>
        <c:axId val="86481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040"/>
        <c:crosses val="autoZero"/>
        <c:crossBetween val="midCat"/>
        <c:majorUnit val="5"/>
      </c:valAx>
      <c:valAx>
        <c:axId val="864870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1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47C-412B-87B3-1ED10347EBF8}"/>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47C-412B-87B3-1ED10347EBF8}"/>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47C-412B-87B3-1ED10347EBF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47C-412B-87B3-1ED10347EBF8}"/>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47C-412B-87B3-1ED10347EBF8}"/>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47C-412B-87B3-1ED10347EBF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47C-412B-87B3-1ED10347EBF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A0E-4D52-9FA1-5E354F58B550}"/>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A0E-4D52-9FA1-5E354F58B55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E-4D52-9FA1-5E354F58B5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47C-412B-87B3-1ED10347EBF8}"/>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47C-412B-87B3-1ED10347EBF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47C-412B-87B3-1ED10347EBF8}"/>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47C-412B-87B3-1ED10347EBF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47C-412B-87B3-1ED10347EBF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47C-412B-87B3-1ED10347EBF8}"/>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47C-412B-87B3-1ED10347EBF8}"/>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A0E-4D52-9FA1-5E354F58B5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847C-412B-87B3-1ED10347EBF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47C-412B-87B3-1ED10347EBF8}"/>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47C-412B-87B3-1ED10347EBF8}"/>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47C-412B-87B3-1ED10347EBF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47C-412B-87B3-1ED10347EBF8}"/>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47C-412B-87B3-1ED10347EBF8}"/>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47C-412B-87B3-1ED10347EBF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47C-412B-87B3-1ED10347EBF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47C-412B-87B3-1ED10347EBF8}"/>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47C-412B-87B3-1ED10347EBF8}"/>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A0E-4D52-9FA1-5E354F58B5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847C-412B-87B3-1ED10347EBF8}"/>
            </c:ext>
          </c:extLst>
        </c:ser>
        <c:dLbls>
          <c:showLegendKey val="0"/>
          <c:showVal val="0"/>
          <c:showCatName val="0"/>
          <c:showSerName val="0"/>
          <c:showPercent val="0"/>
          <c:showBubbleSize val="0"/>
        </c:dLbls>
        <c:axId val="89339392"/>
        <c:axId val="89340928"/>
      </c:scatterChart>
      <c:valAx>
        <c:axId val="89339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0928"/>
        <c:crosses val="autoZero"/>
        <c:crossBetween val="midCat"/>
        <c:majorUnit val="5"/>
      </c:valAx>
      <c:valAx>
        <c:axId val="893409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3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8BC-4433-A077-04CFF9773F01}"/>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8BC-4433-A077-04CFF9773F01}"/>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8BC-4433-A077-04CFF9773F0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8BC-4433-A077-04CFF9773F01}"/>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8BC-4433-A077-04CFF9773F0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8BC-4433-A077-04CFF9773F01}"/>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F0A-4DF3-8567-F7E6DDFB41AC}"/>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0A-4DF3-8567-F7E6DDFB41AC}"/>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F0A-4DF3-8567-F7E6DDFB41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8BC-4433-A077-04CFF9773F01}"/>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8BC-4433-A077-04CFF9773F0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8BC-4433-A077-04CFF9773F01}"/>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8BC-4433-A077-04CFF9773F0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8BC-4433-A077-04CFF9773F01}"/>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8BC-4433-A077-04CFF9773F01}"/>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8BC-4433-A077-04CFF9773F01}"/>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F0A-4DF3-8567-F7E6DDFB41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90.8</c:v>
                </c:pt>
                <c:pt idx="4">
                  <c:v>90.8</c:v>
                </c:pt>
                <c:pt idx="5">
                  <c:v>90.8</c:v>
                </c:pt>
                <c:pt idx="6">
                  <c:v>90.8</c:v>
                </c:pt>
                <c:pt idx="7">
                  <c:v>90.8</c:v>
                </c:pt>
                <c:pt idx="8">
                  <c:v>92</c:v>
                </c:pt>
                <c:pt idx="9">
                  <c:v>93.2</c:v>
                </c:pt>
                <c:pt idx="10">
                  <c:v>94.3</c:v>
                </c:pt>
                <c:pt idx="11">
                  <c:v>95.5</c:v>
                </c:pt>
                <c:pt idx="12">
                  <c:v>96.7</c:v>
                </c:pt>
                <c:pt idx="13">
                  <c:v>97.8</c:v>
                </c:pt>
                <c:pt idx="14">
                  <c:v>99</c:v>
                </c:pt>
                <c:pt idx="15">
                  <c:v>100</c:v>
                </c:pt>
                <c:pt idx="16">
                  <c:v>100</c:v>
                </c:pt>
              </c:numCache>
            </c:numRef>
          </c:yVal>
          <c:smooth val="0"/>
          <c:extLst xmlns:c16r2="http://schemas.microsoft.com/office/drawing/2015/06/chart">
            <c:ext xmlns:c16="http://schemas.microsoft.com/office/drawing/2014/chart" uri="{C3380CC4-5D6E-409C-BE32-E72D297353CC}">
              <c16:uniqueId val="{00000010-C8BC-4433-A077-04CFF9773F0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8BC-4433-A077-04CFF9773F01}"/>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8BC-4433-A077-04CFF9773F01}"/>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8BC-4433-A077-04CFF9773F0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8BC-4433-A077-04CFF9773F01}"/>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8BC-4433-A077-04CFF9773F01}"/>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8BC-4433-A077-04CFF9773F0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8BC-4433-A077-04CFF9773F01}"/>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8BC-4433-A077-04CFF9773F01}"/>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C8BC-4433-A077-04CFF9773F01}"/>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F0A-4DF3-8567-F7E6DDFB41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91.9</c:v>
                </c:pt>
                <c:pt idx="2">
                  <c:v>95.6</c:v>
                </c:pt>
                <c:pt idx="3">
                  <c:v>98.3</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C8BC-4433-A077-04CFF9773F01}"/>
            </c:ext>
          </c:extLst>
        </c:ser>
        <c:dLbls>
          <c:showLegendKey val="0"/>
          <c:showVal val="0"/>
          <c:showCatName val="0"/>
          <c:showSerName val="0"/>
          <c:showPercent val="0"/>
          <c:showBubbleSize val="0"/>
        </c:dLbls>
        <c:axId val="90707072"/>
        <c:axId val="90708608"/>
      </c:scatterChart>
      <c:valAx>
        <c:axId val="907070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8608"/>
        <c:crosses val="autoZero"/>
        <c:crossBetween val="midCat"/>
        <c:majorUnit val="5"/>
      </c:valAx>
      <c:valAx>
        <c:axId val="907086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70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FCA-421B-A207-E920C359148E}"/>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FCA-421B-A207-E920C359148E}"/>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FCA-421B-A207-E920C359148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FCA-421B-A207-E920C359148E}"/>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FCA-421B-A207-E920C359148E}"/>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FCA-421B-A207-E920C359148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FCA-421B-A207-E920C359148E}"/>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FCA-421B-A207-E920C359148E}"/>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FCA-421B-A207-E920C359148E}"/>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5B3-41A8-B966-4A74CD58F9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FCA-421B-A207-E920C359148E}"/>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FCA-421B-A207-E920C359148E}"/>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FCA-421B-A207-E920C359148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FCA-421B-A207-E920C359148E}"/>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FCA-421B-A207-E920C359148E}"/>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FCA-421B-A207-E920C359148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FCA-421B-A207-E920C359148E}"/>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FCA-421B-A207-E920C359148E}"/>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FCA-421B-A207-E920C359148E}"/>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5B3-41A8-B966-4A74CD58F9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FCA-421B-A207-E920C359148E}"/>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FCA-421B-A207-E920C359148E}"/>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FCA-421B-A207-E920C359148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FCA-421B-A207-E920C359148E}"/>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FCA-421B-A207-E920C359148E}"/>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1FCA-421B-A207-E920C359148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1FCA-421B-A207-E920C359148E}"/>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1FCA-421B-A207-E920C359148E}"/>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1FCA-421B-A207-E920C359148E}"/>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5B3-41A8-B966-4A74CD58F9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1937792"/>
        <c:axId val="91943680"/>
      </c:scatterChart>
      <c:valAx>
        <c:axId val="919377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43680"/>
        <c:crosses val="autoZero"/>
        <c:crossBetween val="midCat"/>
        <c:majorUnit val="5"/>
      </c:valAx>
      <c:valAx>
        <c:axId val="919436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3779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5C-46EB-A863-747F4047B183}"/>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E5C-46EB-A863-747F4047B18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E5C-46EB-A863-747F4047B183}"/>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E5C-46EB-A863-747F4047B18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E5C-46EB-A863-747F4047B18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E5C-46EB-A863-747F4047B183}"/>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E5C-46EB-A863-747F4047B183}"/>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57-410A-8FFA-EED81F26E8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E5C-46EB-A863-747F4047B183}"/>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E5C-46EB-A863-747F4047B183}"/>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E5C-46EB-A863-747F4047B18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E5C-46EB-A863-747F4047B183}"/>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E5C-46EB-A863-747F4047B183}"/>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E5C-46EB-A863-747F4047B18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E5C-46EB-A863-747F4047B18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E5C-46EB-A863-747F4047B183}"/>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E5C-46EB-A863-747F4047B183}"/>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E57-410A-8FFA-EED81F26E8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E5C-46EB-A863-747F4047B183}"/>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E5C-46EB-A863-747F4047B18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E5C-46EB-A863-747F4047B183}"/>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E5C-46EB-A863-747F4047B18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E5C-46EB-A863-747F4047B18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E5C-46EB-A863-747F4047B183}"/>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E5C-46EB-A863-747F4047B183}"/>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57-410A-8FFA-EED81F26E8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3638016"/>
        <c:axId val="93648000"/>
      </c:scatterChart>
      <c:valAx>
        <c:axId val="93638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48000"/>
        <c:crosses val="autoZero"/>
        <c:crossBetween val="midCat"/>
        <c:majorUnit val="5"/>
      </c:valAx>
      <c:valAx>
        <c:axId val="9364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38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7C-49C3-8971-B09E7C8EB028}"/>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7C-49C3-8971-B09E7C8EB02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7C-49C3-8971-B09E7C8EB028}"/>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7C-49C3-8971-B09E7C8EB02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7C-49C3-8971-B09E7C8EB02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7C-49C3-8971-B09E7C8EB028}"/>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87C-49C3-8971-B09E7C8EB028}"/>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AB-4CC6-BB2E-DB2561E0EB1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87C-49C3-8971-B09E7C8EB028}"/>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87C-49C3-8971-B09E7C8EB028}"/>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87C-49C3-8971-B09E7C8EB02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87C-49C3-8971-B09E7C8EB028}"/>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87C-49C3-8971-B09E7C8EB028}"/>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87C-49C3-8971-B09E7C8EB02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87C-49C3-8971-B09E7C8EB02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87C-49C3-8971-B09E7C8EB028}"/>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87C-49C3-8971-B09E7C8EB028}"/>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0AB-4CC6-BB2E-DB2561E0EB1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87C-49C3-8971-B09E7C8EB028}"/>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87C-49C3-8971-B09E7C8EB02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87C-49C3-8971-B09E7C8EB028}"/>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87C-49C3-8971-B09E7C8EB02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F87C-49C3-8971-B09E7C8EB02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F87C-49C3-8971-B09E7C8EB028}"/>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F87C-49C3-8971-B09E7C8EB028}"/>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0AB-4CC6-BB2E-DB2561E0EB1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4203264"/>
        <c:axId val="94205056"/>
      </c:scatterChart>
      <c:valAx>
        <c:axId val="94203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05056"/>
        <c:crosses val="autoZero"/>
        <c:crossBetween val="midCat"/>
        <c:majorUnit val="5"/>
      </c:valAx>
      <c:valAx>
        <c:axId val="94205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032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A1A-4BAC-AD9E-2751E5B9DD53}"/>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A1A-4BAC-AD9E-2751E5B9DD53}"/>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A1A-4BAC-AD9E-2751E5B9DD5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A1A-4BAC-AD9E-2751E5B9DD53}"/>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A1A-4BAC-AD9E-2751E5B9DD5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A1A-4BAC-AD9E-2751E5B9DD5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A1A-4BAC-AD9E-2751E5B9DD53}"/>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A1A-4BAC-AD9E-2751E5B9DD53}"/>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0E6-4E11-9C0E-42C6C9E336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A1A-4BAC-AD9E-2751E5B9DD53}"/>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A1A-4BAC-AD9E-2751E5B9DD53}"/>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A1A-4BAC-AD9E-2751E5B9DD5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A1A-4BAC-AD9E-2751E5B9DD53}"/>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A1A-4BAC-AD9E-2751E5B9DD53}"/>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A1A-4BAC-AD9E-2751E5B9DD5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A1A-4BAC-AD9E-2751E5B9DD5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A1A-4BAC-AD9E-2751E5B9DD53}"/>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A1A-4BAC-AD9E-2751E5B9DD53}"/>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0E6-4E11-9C0E-42C6C9E336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A1A-4BAC-AD9E-2751E5B9DD53}"/>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A1A-4BAC-AD9E-2751E5B9DD53}"/>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A1A-4BAC-AD9E-2751E5B9DD5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A1A-4BAC-AD9E-2751E5B9DD53}"/>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A1A-4BAC-AD9E-2751E5B9DD5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A1A-4BAC-AD9E-2751E5B9DD5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A1A-4BAC-AD9E-2751E5B9DD53}"/>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A1A-4BAC-AD9E-2751E5B9DD53}"/>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0E6-4E11-9C0E-42C6C9E336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4399104"/>
        <c:axId val="94409088"/>
      </c:scatterChart>
      <c:valAx>
        <c:axId val="94399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09088"/>
        <c:crosses val="autoZero"/>
        <c:crossBetween val="midCat"/>
        <c:majorUnit val="5"/>
      </c:valAx>
      <c:valAx>
        <c:axId val="94409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991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E09-4C15-B96B-CC21E25BB39A}"/>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85.356862750000005</c:v>
                </c:pt>
                <c:pt idx="1">
                  <c:v>0</c:v>
                </c:pt>
                <c:pt idx="2">
                  <c:v>0</c:v>
                </c:pt>
                <c:pt idx="3">
                  <c:v>0</c:v>
                </c:pt>
                <c:pt idx="4">
                  <c:v>86.484285709999995</c:v>
                </c:pt>
                <c:pt idx="5">
                  <c:v>76.283333330000005</c:v>
                </c:pt>
              </c:numCache>
            </c:numRef>
          </c:val>
          <c:extLst xmlns:c16r2="http://schemas.microsoft.com/office/drawing/2015/06/chart">
            <c:ext xmlns:c16="http://schemas.microsoft.com/office/drawing/2014/chart" uri="{C3380CC4-5D6E-409C-BE32-E72D297353CC}">
              <c16:uniqueId val="{00000001-BE09-4C15-B96B-CC21E25BB39A}"/>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14.643137250000001</c:v>
                </c:pt>
                <c:pt idx="1">
                  <c:v>0</c:v>
                </c:pt>
                <c:pt idx="2">
                  <c:v>0</c:v>
                </c:pt>
                <c:pt idx="3">
                  <c:v>0</c:v>
                </c:pt>
                <c:pt idx="4">
                  <c:v>13.51571429</c:v>
                </c:pt>
                <c:pt idx="5">
                  <c:v>23.716666669999999</c:v>
                </c:pt>
              </c:numCache>
            </c:numRef>
          </c:val>
          <c:extLst xmlns:c16r2="http://schemas.microsoft.com/office/drawing/2015/06/chart">
            <c:ext xmlns:c16="http://schemas.microsoft.com/office/drawing/2014/chart" uri="{C3380CC4-5D6E-409C-BE32-E72D297353CC}">
              <c16:uniqueId val="{00000002-BE09-4C15-B96B-CC21E25BB39A}"/>
            </c:ext>
          </c:extLst>
        </c:ser>
        <c:dLbls>
          <c:showLegendKey val="0"/>
          <c:showVal val="0"/>
          <c:showCatName val="0"/>
          <c:showSerName val="0"/>
          <c:showPercent val="0"/>
          <c:showBubbleSize val="0"/>
        </c:dLbls>
        <c:gapWidth val="25"/>
        <c:overlap val="100"/>
        <c:axId val="85626880"/>
        <c:axId val="85628416"/>
      </c:barChart>
      <c:catAx>
        <c:axId val="8562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auto val="1"/>
        <c:lblAlgn val="ctr"/>
        <c:lblOffset val="100"/>
        <c:noMultiLvlLbl val="0"/>
      </c:catAx>
      <c:valAx>
        <c:axId val="856284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68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F4D-4FFA-BDA7-429057F8A5F7}"/>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F4D-4FFA-BDA7-429057F8A5F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F4D-4FFA-BDA7-429057F8A5F7}"/>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F4D-4FFA-BDA7-429057F8A5F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F4D-4FFA-BDA7-429057F8A5F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F4D-4FFA-BDA7-429057F8A5F7}"/>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F4D-4FFA-BDA7-429057F8A5F7}"/>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45-4F4E-AD63-0FD7508C2E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F4D-4FFA-BDA7-429057F8A5F7}"/>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F4D-4FFA-BDA7-429057F8A5F7}"/>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F4D-4FFA-BDA7-429057F8A5F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F4D-4FFA-BDA7-429057F8A5F7}"/>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F4D-4FFA-BDA7-429057F8A5F7}"/>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F4D-4FFA-BDA7-429057F8A5F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F4D-4FFA-BDA7-429057F8A5F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F4D-4FFA-BDA7-429057F8A5F7}"/>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F4D-4FFA-BDA7-429057F8A5F7}"/>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45-4F4E-AD63-0FD7508C2E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F4D-4FFA-BDA7-429057F8A5F7}"/>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F4D-4FFA-BDA7-429057F8A5F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F4D-4FFA-BDA7-429057F8A5F7}"/>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F4D-4FFA-BDA7-429057F8A5F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F4D-4FFA-BDA7-429057F8A5F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4F4D-4FFA-BDA7-429057F8A5F7}"/>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4F4D-4FFA-BDA7-429057F8A5F7}"/>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445-4F4E-AD63-0FD7508C2E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5648768"/>
        <c:axId val="95658752"/>
      </c:scatterChart>
      <c:valAx>
        <c:axId val="95648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58752"/>
        <c:crosses val="autoZero"/>
        <c:crossBetween val="midCat"/>
        <c:majorUnit val="5"/>
      </c:valAx>
      <c:valAx>
        <c:axId val="95658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87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371-4A8E-954F-DEDF18420AB2}"/>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371-4A8E-954F-DEDF18420AB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371-4A8E-954F-DEDF18420AB2}"/>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371-4A8E-954F-DEDF18420AB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371-4A8E-954F-DEDF18420AB2}"/>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371-4A8E-954F-DEDF18420AB2}"/>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371-4A8E-954F-DEDF18420AB2}"/>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88A-4217-B899-4A5700EC65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371-4A8E-954F-DEDF18420AB2}"/>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371-4A8E-954F-DEDF18420AB2}"/>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371-4A8E-954F-DEDF18420AB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371-4A8E-954F-DEDF18420AB2}"/>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371-4A8E-954F-DEDF18420AB2}"/>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371-4A8E-954F-DEDF18420AB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371-4A8E-954F-DEDF18420AB2}"/>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371-4A8E-954F-DEDF18420AB2}"/>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371-4A8E-954F-DEDF18420AB2}"/>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88A-4217-B899-4A5700EC65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371-4A8E-954F-DEDF18420AB2}"/>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371-4A8E-954F-DEDF18420AB2}"/>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371-4A8E-954F-DEDF18420AB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371-4A8E-954F-DEDF18420AB2}"/>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371-4A8E-954F-DEDF18420AB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371-4A8E-954F-DEDF18420AB2}"/>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6371-4A8E-954F-DEDF18420AB2}"/>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371-4A8E-954F-DEDF18420AB2}"/>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88A-4217-B899-4A5700EC65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7106944"/>
        <c:axId val="97121024"/>
      </c:scatterChart>
      <c:valAx>
        <c:axId val="97106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121024"/>
        <c:crosses val="autoZero"/>
        <c:crossBetween val="midCat"/>
        <c:majorUnit val="5"/>
      </c:valAx>
      <c:valAx>
        <c:axId val="9712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1069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A190-4833-BC1A-5638D2B9242D}"/>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100</c:v>
                </c:pt>
                <c:pt idx="1">
                  <c:v>0</c:v>
                </c:pt>
                <c:pt idx="2">
                  <c:v>0</c:v>
                </c:pt>
                <c:pt idx="3">
                  <c:v>0</c:v>
                </c:pt>
                <c:pt idx="4">
                  <c:v>100</c:v>
                </c:pt>
                <c:pt idx="5">
                  <c:v>96.257692309999996</c:v>
                </c:pt>
              </c:numCache>
            </c:numRef>
          </c:val>
          <c:extLst xmlns:c16r2="http://schemas.microsoft.com/office/drawing/2015/06/chart">
            <c:ext xmlns:c16="http://schemas.microsoft.com/office/drawing/2014/chart" uri="{C3380CC4-5D6E-409C-BE32-E72D297353CC}">
              <c16:uniqueId val="{00000001-A190-4833-BC1A-5638D2B9242D}"/>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3.7423076919999998</c:v>
                </c:pt>
              </c:numCache>
            </c:numRef>
          </c:val>
          <c:extLst xmlns:c16r2="http://schemas.microsoft.com/office/drawing/2015/06/chart">
            <c:ext xmlns:c16="http://schemas.microsoft.com/office/drawing/2014/chart" uri="{C3380CC4-5D6E-409C-BE32-E72D297353CC}">
              <c16:uniqueId val="{00000002-A190-4833-BC1A-5638D2B9242D}"/>
            </c:ext>
          </c:extLst>
        </c:ser>
        <c:dLbls>
          <c:showLegendKey val="0"/>
          <c:showVal val="0"/>
          <c:showCatName val="0"/>
          <c:showSerName val="0"/>
          <c:showPercent val="0"/>
          <c:showBubbleSize val="0"/>
        </c:dLbls>
        <c:gapWidth val="25"/>
        <c:overlap val="100"/>
        <c:axId val="86236160"/>
        <c:axId val="86447616"/>
      </c:barChart>
      <c:catAx>
        <c:axId val="8623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auto val="1"/>
        <c:lblAlgn val="ctr"/>
        <c:lblOffset val="100"/>
        <c:noMultiLvlLbl val="0"/>
      </c:catAx>
      <c:valAx>
        <c:axId val="864476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361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A4E-41A5-8A91-F9C3D642E9D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A4E-41A5-8A91-F9C3D642E9DD}"/>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A4E-41A5-8A91-F9C3D642E9DD}"/>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A4E-41A5-8A91-F9C3D642E9DD}"/>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A4E-41A5-8A91-F9C3D642E9DD}"/>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A4E-41A5-8A91-F9C3D642E9DD}"/>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A4E-41A5-8A91-F9C3D642E9D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A4E-41A5-8A91-F9C3D642E9DD}"/>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A4E-41A5-8A91-F9C3D642E9DD}"/>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A4E-41A5-8A91-F9C3D642E9DD}"/>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15A-4222-BC5C-C9B0A495B5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EA4E-41A5-8A91-F9C3D642E9DD}"/>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83.1</c:v>
                </c:pt>
                <c:pt idx="4">
                  <c:v>83.1</c:v>
                </c:pt>
                <c:pt idx="5">
                  <c:v>83.1</c:v>
                </c:pt>
                <c:pt idx="6">
                  <c:v>83.1</c:v>
                </c:pt>
                <c:pt idx="7">
                  <c:v>83.1</c:v>
                </c:pt>
                <c:pt idx="8">
                  <c:v>83.4</c:v>
                </c:pt>
                <c:pt idx="9">
                  <c:v>83.6</c:v>
                </c:pt>
                <c:pt idx="10">
                  <c:v>83.9</c:v>
                </c:pt>
                <c:pt idx="11">
                  <c:v>84.1</c:v>
                </c:pt>
                <c:pt idx="12">
                  <c:v>84.4</c:v>
                </c:pt>
                <c:pt idx="13">
                  <c:v>84.6</c:v>
                </c:pt>
                <c:pt idx="14">
                  <c:v>84.9</c:v>
                </c:pt>
                <c:pt idx="15">
                  <c:v>85.1</c:v>
                </c:pt>
                <c:pt idx="16">
                  <c:v>85.4</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A4E-41A5-8A91-F9C3D642E9DD}"/>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A4E-41A5-8A91-F9C3D642E9DD}"/>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15A-4222-BC5C-C9B0A495B580}"/>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83.152941176470591</c:v>
                </c:pt>
                <c:pt idx="2">
                  <c:v>83.241176470588229</c:v>
                </c:pt>
                <c:pt idx="3">
                  <c:v>87.235294117647058</c:v>
                </c:pt>
                <c:pt idx="4">
                  <c:v>#N/A</c:v>
                </c:pt>
                <c:pt idx="5">
                  <c:v>82.435294117647075</c:v>
                </c:pt>
                <c:pt idx="6">
                  <c:v>85.976470588235301</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A4E-41A5-8A91-F9C3D642E9DD}"/>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A4E-41A5-8A91-F9C3D642E9DD}"/>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A4E-41A5-8A91-F9C3D642E9DD}"/>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A4E-41A5-8A91-F9C3D642E9DD}"/>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A4E-41A5-8A91-F9C3D642E9DD}"/>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A4E-41A5-8A91-F9C3D642E9D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A4E-41A5-8A91-F9C3D642E9DD}"/>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A4E-41A5-8A91-F9C3D642E9DD}"/>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A4E-41A5-8A91-F9C3D642E9DD}"/>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15A-4222-BC5C-C9B0A495B5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892544"/>
        <c:axId val="93591808"/>
      </c:scatterChart>
      <c:valAx>
        <c:axId val="92892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1808"/>
        <c:crosses val="autoZero"/>
        <c:crossBetween val="midCat"/>
        <c:majorUnit val="5"/>
      </c:valAx>
      <c:valAx>
        <c:axId val="93591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8925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0C3-4CD1-BFF7-99258657166A}"/>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0C3-4CD1-BFF7-99258657166A}"/>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0C3-4CD1-BFF7-99258657166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0C3-4CD1-BFF7-99258657166A}"/>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0C3-4CD1-BFF7-99258657166A}"/>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0C3-4CD1-BFF7-99258657166A}"/>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0C3-4CD1-BFF7-99258657166A}"/>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0C3-4CD1-BFF7-99258657166A}"/>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0C3-4CD1-BFF7-99258657166A}"/>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234-4878-B187-1D4252746F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0C3-4CD1-BFF7-99258657166A}"/>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0C3-4CD1-BFF7-99258657166A}"/>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0C3-4CD1-BFF7-99258657166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0C3-4CD1-BFF7-99258657166A}"/>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0C3-4CD1-BFF7-99258657166A}"/>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0C3-4CD1-BFF7-99258657166A}"/>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0C3-4CD1-BFF7-99258657166A}"/>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0C3-4CD1-BFF7-99258657166A}"/>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0C3-4CD1-BFF7-99258657166A}"/>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234-4878-B187-1D4252746F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2-E0C3-4CD1-BFF7-99258657166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0C3-4CD1-BFF7-99258657166A}"/>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0C3-4CD1-BFF7-99258657166A}"/>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0C3-4CD1-BFF7-99258657166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0C3-4CD1-BFF7-99258657166A}"/>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0C3-4CD1-BFF7-99258657166A}"/>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0C3-4CD1-BFF7-99258657166A}"/>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0C3-4CD1-BFF7-99258657166A}"/>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0C3-4CD1-BFF7-99258657166A}"/>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0C3-4CD1-BFF7-99258657166A}"/>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34-4878-B187-1D4252746F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E0C3-4CD1-BFF7-99258657166A}"/>
            </c:ext>
          </c:extLst>
        </c:ser>
        <c:dLbls>
          <c:showLegendKey val="0"/>
          <c:showVal val="0"/>
          <c:showCatName val="0"/>
          <c:showSerName val="0"/>
          <c:showPercent val="0"/>
          <c:showBubbleSize val="0"/>
        </c:dLbls>
        <c:axId val="135574272"/>
        <c:axId val="136130944"/>
      </c:scatterChart>
      <c:valAx>
        <c:axId val="135574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0944"/>
        <c:crosses val="autoZero"/>
        <c:crossBetween val="midCat"/>
        <c:majorUnit val="5"/>
      </c:valAx>
      <c:valAx>
        <c:axId val="136130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4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8F2-4E71-B65D-100C0BC651B3}"/>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8F2-4E71-B65D-100C0BC651B3}"/>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8F2-4E71-B65D-100C0BC651B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8F2-4E71-B65D-100C0BC651B3}"/>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8F2-4E71-B65D-100C0BC651B3}"/>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8F2-4E71-B65D-100C0BC651B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8F2-4E71-B65D-100C0BC651B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8F2-4E71-B65D-100C0BC651B3}"/>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8F2-4E71-B65D-100C0BC651B3}"/>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70F-4ABC-BAFD-7D7FFBBD0B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8F2-4E71-B65D-100C0BC651B3}"/>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8F2-4E71-B65D-100C0BC651B3}"/>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8F2-4E71-B65D-100C0BC651B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8F2-4E71-B65D-100C0BC651B3}"/>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8F2-4E71-B65D-100C0BC651B3}"/>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8F2-4E71-B65D-100C0BC651B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8F2-4E71-B65D-100C0BC651B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8F2-4E71-B65D-100C0BC651B3}"/>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8F2-4E71-B65D-100C0BC651B3}"/>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70F-4ABC-BAFD-7D7FFBBD0B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2-98F2-4E71-B65D-100C0BC651B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8F2-4E71-B65D-100C0BC651B3}"/>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8F2-4E71-B65D-100C0BC651B3}"/>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8F2-4E71-B65D-100C0BC651B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8F2-4E71-B65D-100C0BC651B3}"/>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8F2-4E71-B65D-100C0BC651B3}"/>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8F2-4E71-B65D-100C0BC651B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8F2-4E71-B65D-100C0BC651B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8F2-4E71-B65D-100C0BC651B3}"/>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98F2-4E71-B65D-100C0BC651B3}"/>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70F-4ABC-BAFD-7D7FFBBD0B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98F2-4E71-B65D-100C0BC651B3}"/>
            </c:ext>
          </c:extLst>
        </c:ser>
        <c:dLbls>
          <c:showLegendKey val="0"/>
          <c:showVal val="0"/>
          <c:showCatName val="0"/>
          <c:showSerName val="0"/>
          <c:showPercent val="0"/>
          <c:showBubbleSize val="0"/>
        </c:dLbls>
        <c:axId val="162858880"/>
        <c:axId val="182445184"/>
      </c:scatterChart>
      <c:valAx>
        <c:axId val="1628588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184"/>
        <c:crosses val="autoZero"/>
        <c:crossBetween val="midCat"/>
        <c:majorUnit val="5"/>
      </c:valAx>
      <c:valAx>
        <c:axId val="1824451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8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90.3</c:v>
                </c:pt>
                <c:pt idx="4">
                  <c:v>90.3</c:v>
                </c:pt>
                <c:pt idx="5">
                  <c:v>90.3</c:v>
                </c:pt>
                <c:pt idx="6">
                  <c:v>90.3</c:v>
                </c:pt>
                <c:pt idx="7">
                  <c:v>90.3</c:v>
                </c:pt>
                <c:pt idx="8">
                  <c:v>91.5</c:v>
                </c:pt>
                <c:pt idx="9">
                  <c:v>92.7</c:v>
                </c:pt>
                <c:pt idx="10">
                  <c:v>93.9</c:v>
                </c:pt>
                <c:pt idx="11">
                  <c:v>95.1</c:v>
                </c:pt>
                <c:pt idx="12">
                  <c:v>96.3</c:v>
                </c:pt>
                <c:pt idx="13">
                  <c:v>97.5</c:v>
                </c:pt>
                <c:pt idx="14">
                  <c:v>98.7</c:v>
                </c:pt>
                <c:pt idx="15">
                  <c:v>99.9</c:v>
                </c:pt>
                <c:pt idx="16">
                  <c:v>100</c:v>
                </c:pt>
              </c:numCache>
            </c:numRef>
          </c:yVal>
          <c:smooth val="0"/>
          <c:extLst xmlns:c16r2="http://schemas.microsoft.com/office/drawing/2015/06/chart">
            <c:ext xmlns:c16="http://schemas.microsoft.com/office/drawing/2014/chart" uri="{C3380CC4-5D6E-409C-BE32-E72D297353CC}">
              <c16:uniqueId val="{00000000-7A89-4ADA-9A09-807085DEE3B4}"/>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A89-4ADA-9A09-807085DEE3B4}"/>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A89-4ADA-9A09-807085DEE3B4}"/>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A89-4ADA-9A09-807085DEE3B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A89-4ADA-9A09-807085DEE3B4}"/>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A89-4ADA-9A09-807085DEE3B4}"/>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A89-4ADA-9A09-807085DEE3B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A89-4ADA-9A09-807085DEE3B4}"/>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A89-4ADA-9A09-807085DEE3B4}"/>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A89-4ADA-9A09-807085DEE3B4}"/>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035-4A0F-AAA5-B88C70C697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92.347058823529423</c:v>
                </c:pt>
                <c:pt idx="2">
                  <c:v>94.494117647058815</c:v>
                </c:pt>
                <c:pt idx="3">
                  <c:v>96.935294117647061</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7A89-4ADA-9A09-807085DEE3B4}"/>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A89-4ADA-9A09-807085DEE3B4}"/>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A89-4ADA-9A09-807085DEE3B4}"/>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A89-4ADA-9A09-807085DEE3B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A89-4ADA-9A09-807085DEE3B4}"/>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A89-4ADA-9A09-807085DEE3B4}"/>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A89-4ADA-9A09-807085DEE3B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A89-4ADA-9A09-807085DEE3B4}"/>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A89-4ADA-9A09-807085DEE3B4}"/>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A89-4ADA-9A09-807085DEE3B4}"/>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035-4A0F-AAA5-B88C70C697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18592"/>
        <c:axId val="385120128"/>
      </c:scatterChart>
      <c:valAx>
        <c:axId val="3851185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0128"/>
        <c:crosses val="autoZero"/>
        <c:crossBetween val="midCat"/>
        <c:majorUnit val="5"/>
      </c:valAx>
      <c:valAx>
        <c:axId val="385120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1859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740-4D94-9B03-235A697B0410}"/>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740-4D94-9B03-235A697B041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740-4D94-9B03-235A697B041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740-4D94-9B03-235A697B041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40-4D94-9B03-235A697B0410}"/>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40-4D94-9B03-235A697B041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740-4D94-9B03-235A697B041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740-4D94-9B03-235A697B0410}"/>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740-4D94-9B03-235A697B041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030-42AC-81D6-FBFFB04DD9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740-4D94-9B03-235A697B0410}"/>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740-4D94-9B03-235A697B0410}"/>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740-4D94-9B03-235A697B041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740-4D94-9B03-235A697B041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740-4D94-9B03-235A697B0410}"/>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740-4D94-9B03-235A697B041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030-42AC-81D6-FBFFB04DD9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2-F740-4D94-9B03-235A697B041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740-4D94-9B03-235A697B0410}"/>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740-4D94-9B03-235A697B041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740-4D94-9B03-235A697B041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740-4D94-9B03-235A697B041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740-4D94-9B03-235A697B0410}"/>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F740-4D94-9B03-235A697B041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F740-4D94-9B03-235A697B041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F740-4D94-9B03-235A697B0410}"/>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F740-4D94-9B03-235A697B041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030-42AC-81D6-FBFFB04DD9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F740-4D94-9B03-235A697B0410}"/>
            </c:ext>
          </c:extLst>
        </c:ser>
        <c:dLbls>
          <c:showLegendKey val="0"/>
          <c:showVal val="0"/>
          <c:showCatName val="0"/>
          <c:showSerName val="0"/>
          <c:showPercent val="0"/>
          <c:showBubbleSize val="0"/>
        </c:dLbls>
        <c:axId val="75118848"/>
        <c:axId val="75120640"/>
      </c:scatterChart>
      <c:valAx>
        <c:axId val="75118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0640"/>
        <c:crosses val="autoZero"/>
        <c:crossBetween val="midCat"/>
        <c:majorUnit val="5"/>
      </c:valAx>
      <c:valAx>
        <c:axId val="75120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88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936-44EE-92E7-3874768B58C0}"/>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36-44EE-92E7-3874768B58C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36-44EE-92E7-3874768B58C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936-44EE-92E7-3874768B58C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36-44EE-92E7-3874768B58C0}"/>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36-44EE-92E7-3874768B58C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936-44EE-92E7-3874768B58C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ED2-40FB-9A0D-2BB879ECA336}"/>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ED2-40FB-9A0D-2BB879ECA336}"/>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ED2-40FB-9A0D-2BB879ECA3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936-44EE-92E7-3874768B58C0}"/>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936-44EE-92E7-3874768B58C0}"/>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936-44EE-92E7-3874768B58C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936-44EE-92E7-3874768B58C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936-44EE-92E7-3874768B58C0}"/>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936-44EE-92E7-3874768B58C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ED2-40FB-9A0D-2BB879ECA3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D936-44EE-92E7-3874768B58C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936-44EE-92E7-3874768B58C0}"/>
                </c:ext>
              </c:extLst>
            </c:dLbl>
            <c:dLbl>
              <c:idx val="1"/>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936-44EE-92E7-3874768B58C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936-44EE-92E7-3874768B58C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936-44EE-92E7-3874768B58C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936-44EE-92E7-3874768B58C0}"/>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D936-44EE-92E7-3874768B58C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D936-44EE-92E7-3874768B58C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D936-44EE-92E7-3874768B58C0}"/>
                </c:ext>
              </c:extLst>
            </c:dLbl>
            <c:dLbl>
              <c:idx val="8"/>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D936-44EE-92E7-3874768B58C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D2-40FB-9A0D-2BB879ECA3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2011</c:v>
                </c:pt>
                <c:pt idx="3">
                  <c:v>2012</c:v>
                </c:pt>
                <c:pt idx="4">
                  <c:v>2013</c:v>
                </c:pt>
                <c:pt idx="5">
                  <c:v>2014</c:v>
                </c:pt>
                <c:pt idx="6">
                  <c:v>2015</c:v>
                </c:pt>
                <c:pt idx="7">
                  <c:v>2016</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D936-44EE-92E7-3874768B58C0}"/>
            </c:ext>
          </c:extLst>
        </c:ser>
        <c:dLbls>
          <c:showLegendKey val="0"/>
          <c:showVal val="0"/>
          <c:showCatName val="0"/>
          <c:showSerName val="0"/>
          <c:showPercent val="0"/>
          <c:showBubbleSize val="0"/>
        </c:dLbls>
        <c:axId val="84466304"/>
        <c:axId val="84672896"/>
      </c:scatterChart>
      <c:valAx>
        <c:axId val="844663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2896"/>
        <c:crosses val="autoZero"/>
        <c:crossBetween val="midCat"/>
        <c:majorUnit val="5"/>
      </c:valAx>
      <c:valAx>
        <c:axId val="84672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63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12726218451"/>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Djibouti</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28" t="s">
        <v>236</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style="327"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77" t="s">
        <v>32</v>
      </c>
      <c r="B1" s="378" t="str">
        <f>'Water Data'!B1</f>
        <v>SUR09</v>
      </c>
      <c r="C1" s="619" t="str">
        <f>'Water Data'!C1:H2</f>
        <v>Djibouti</v>
      </c>
      <c r="D1" s="620"/>
      <c r="E1" s="620"/>
      <c r="F1" s="620"/>
      <c r="G1" s="620"/>
      <c r="H1" s="621"/>
      <c r="I1" s="25"/>
      <c r="J1" s="25"/>
      <c r="K1" s="377" t="s">
        <v>32</v>
      </c>
      <c r="L1" s="378" t="str">
        <f>'Water Data'!L1</f>
        <v>UIS09</v>
      </c>
      <c r="M1" s="619" t="str">
        <f>'Water Data'!M1:R2</f>
        <v>Djibouti</v>
      </c>
      <c r="N1" s="620"/>
      <c r="O1" s="620"/>
      <c r="P1" s="620"/>
      <c r="Q1" s="620"/>
      <c r="R1" s="621"/>
      <c r="S1" s="25"/>
      <c r="T1" s="25"/>
      <c r="U1" s="377" t="s">
        <v>32</v>
      </c>
      <c r="V1" s="378" t="str">
        <f>'Water Data'!V1</f>
        <v>UIS11</v>
      </c>
      <c r="W1" s="619" t="str">
        <f>'Water Data'!W1:AB2</f>
        <v>Djibouti</v>
      </c>
      <c r="X1" s="620"/>
      <c r="Y1" s="620"/>
      <c r="Z1" s="620"/>
      <c r="AA1" s="620"/>
      <c r="AB1" s="621"/>
      <c r="AC1" s="25"/>
      <c r="AD1" s="25"/>
      <c r="AE1" s="377" t="s">
        <v>32</v>
      </c>
      <c r="AF1" s="378" t="str">
        <f>'Water Data'!AF1</f>
        <v>UIS12</v>
      </c>
      <c r="AG1" s="619" t="str">
        <f>'Water Data'!AG1:AL2</f>
        <v>Djibouti</v>
      </c>
      <c r="AH1" s="620"/>
      <c r="AI1" s="620"/>
      <c r="AJ1" s="620"/>
      <c r="AK1" s="620"/>
      <c r="AL1" s="621"/>
      <c r="AM1" s="25"/>
      <c r="AN1" s="25"/>
      <c r="AO1" s="377" t="s">
        <v>32</v>
      </c>
      <c r="AP1" s="378" t="str">
        <f>'Water Data'!AP1</f>
        <v>UIS13</v>
      </c>
      <c r="AQ1" s="619" t="str">
        <f>'Water Data'!AQ1:AV2</f>
        <v>Djibouti</v>
      </c>
      <c r="AR1" s="620"/>
      <c r="AS1" s="620"/>
      <c r="AT1" s="620"/>
      <c r="AU1" s="620"/>
      <c r="AV1" s="621"/>
      <c r="AW1" s="25"/>
      <c r="AX1" s="25"/>
      <c r="AY1" s="377" t="s">
        <v>32</v>
      </c>
      <c r="AZ1" s="379" t="str">
        <f>'Water Data'!AZ1</f>
        <v>UIS14</v>
      </c>
      <c r="BA1" s="379" t="str">
        <f>'Water Data'!BA1:BF2</f>
        <v>Djibouti</v>
      </c>
      <c r="BB1" s="379"/>
      <c r="BC1" s="379"/>
      <c r="BD1" s="379"/>
      <c r="BE1" s="379"/>
      <c r="BF1" s="380"/>
      <c r="BG1" s="25"/>
      <c r="BH1" s="25"/>
      <c r="BI1" s="377" t="s">
        <v>32</v>
      </c>
      <c r="BJ1" s="378" t="str">
        <f>'Water Data'!BJ1</f>
        <v>UIS15</v>
      </c>
      <c r="BK1" s="619" t="str">
        <f>'Water Data'!BK1:BP2</f>
        <v>Djibouti</v>
      </c>
      <c r="BL1" s="620"/>
      <c r="BM1" s="620"/>
      <c r="BN1" s="620"/>
      <c r="BO1" s="620"/>
      <c r="BP1" s="621"/>
      <c r="BQ1" s="25"/>
      <c r="BR1" s="25"/>
      <c r="BS1" s="377" t="s">
        <v>32</v>
      </c>
      <c r="BT1" s="378" t="str">
        <f>'Water Data'!BT1</f>
        <v>UIS16</v>
      </c>
      <c r="BU1" s="619" t="str">
        <f>'Water Data'!BU1:BZ2</f>
        <v>Djibouti</v>
      </c>
      <c r="BV1" s="620"/>
      <c r="BW1" s="620"/>
      <c r="BX1" s="620"/>
      <c r="BY1" s="620"/>
      <c r="BZ1" s="621"/>
      <c r="CA1" s="25"/>
      <c r="CB1" s="25"/>
      <c r="CC1" s="377" t="s">
        <v>32</v>
      </c>
      <c r="CD1" s="461" t="str">
        <f>'Water Data'!CD1</f>
        <v>UIS17</v>
      </c>
      <c r="CE1" s="619" t="str">
        <f>'Water Data'!CE1:CJ2</f>
        <v>Djibouti</v>
      </c>
      <c r="CF1" s="620"/>
      <c r="CG1" s="620"/>
      <c r="CH1" s="620"/>
      <c r="CI1" s="620"/>
      <c r="CJ1" s="621"/>
      <c r="CK1" s="25"/>
      <c r="CL1" s="25"/>
    </row>
    <row r="2" x14ac:dyDescent="0.25">
      <c r="A2" s="381" t="str">
        <f>'Water Data'!A2</f>
        <v>School hygiene and sanitation survey </v>
      </c>
      <c r="B2" s="382"/>
      <c r="C2" s="622"/>
      <c r="D2" s="622"/>
      <c r="E2" s="622"/>
      <c r="F2" s="622"/>
      <c r="G2" s="622"/>
      <c r="H2" s="623"/>
      <c r="I2" s="11"/>
      <c r="J2" s="11"/>
      <c r="K2" s="381" t="str">
        <f>'Water Data'!K2</f>
        <v>UNESCO UIS (http://data.uis.unesco.org/)</v>
      </c>
      <c r="L2" s="382"/>
      <c r="M2" s="622"/>
      <c r="N2" s="622"/>
      <c r="O2" s="622"/>
      <c r="P2" s="622"/>
      <c r="Q2" s="622"/>
      <c r="R2" s="623"/>
      <c r="S2" s="11"/>
      <c r="T2" s="11"/>
      <c r="U2" s="381" t="str">
        <f>'Water Data'!U2</f>
        <v>UNESCO UIS (http://data.uis.unesco.org/)</v>
      </c>
      <c r="V2" s="382"/>
      <c r="W2" s="622"/>
      <c r="X2" s="622"/>
      <c r="Y2" s="622"/>
      <c r="Z2" s="622"/>
      <c r="AA2" s="622"/>
      <c r="AB2" s="623"/>
      <c r="AC2" s="11"/>
      <c r="AD2" s="11"/>
      <c r="AE2" s="381" t="str">
        <f>'Water Data'!AE2</f>
        <v>UNESCO UIS (http://data.uis.unesco.org/)</v>
      </c>
      <c r="AF2" s="382"/>
      <c r="AG2" s="622"/>
      <c r="AH2" s="622"/>
      <c r="AI2" s="622"/>
      <c r="AJ2" s="622"/>
      <c r="AK2" s="622"/>
      <c r="AL2" s="623"/>
      <c r="AM2" s="11"/>
      <c r="AN2" s="11"/>
      <c r="AO2" s="381" t="str">
        <f>'Water Data'!AO2</f>
        <v>UNESCO UIS (http://data.uis.unesco.org/)</v>
      </c>
      <c r="AP2" s="382"/>
      <c r="AQ2" s="622"/>
      <c r="AR2" s="622"/>
      <c r="AS2" s="622"/>
      <c r="AT2" s="622"/>
      <c r="AU2" s="622"/>
      <c r="AV2" s="623"/>
      <c r="AW2" s="11"/>
      <c r="AX2" s="11"/>
      <c r="AY2" s="381" t="str">
        <f>'Water Data'!AY2</f>
        <v>UNESCO UIS (http://data.uis.unesco.org/)</v>
      </c>
      <c r="AZ2" s="383"/>
      <c r="BA2" s="384"/>
      <c r="BB2" s="384"/>
      <c r="BC2" s="384"/>
      <c r="BD2" s="384"/>
      <c r="BE2" s="384"/>
      <c r="BF2" s="385"/>
      <c r="BG2" s="11"/>
      <c r="BH2" s="11"/>
      <c r="BI2" s="381" t="str">
        <f>'Water Data'!BI2</f>
        <v>UNESCO UIS (http://data.uis.unesco.org/)</v>
      </c>
      <c r="BJ2" s="382"/>
      <c r="BK2" s="622"/>
      <c r="BL2" s="622"/>
      <c r="BM2" s="622"/>
      <c r="BN2" s="622"/>
      <c r="BO2" s="622"/>
      <c r="BP2" s="623"/>
      <c r="BQ2" s="11"/>
      <c r="BR2" s="11"/>
      <c r="BS2" s="381" t="str">
        <f>'Water Data'!BS2</f>
        <v>UNESCO UIS (http://data.uis.unesco.org/)</v>
      </c>
      <c r="BT2" s="382"/>
      <c r="BU2" s="622"/>
      <c r="BV2" s="622"/>
      <c r="BW2" s="622"/>
      <c r="BX2" s="622"/>
      <c r="BY2" s="622"/>
      <c r="BZ2" s="623"/>
      <c r="CA2" s="11"/>
      <c r="CB2" s="11"/>
      <c r="CC2" s="381" t="str">
        <f>'Water Data'!CC2</f>
        <v>UNESCO UIS (http://data.uis.unesco.org/)</v>
      </c>
      <c r="CD2" s="382"/>
      <c r="CE2" s="622"/>
      <c r="CF2" s="622"/>
      <c r="CG2" s="622"/>
      <c r="CH2" s="622"/>
      <c r="CI2" s="622"/>
      <c r="CJ2" s="623"/>
      <c r="CK2" s="11"/>
      <c r="CL2" s="11"/>
    </row>
    <row r="3" x14ac:dyDescent="0.25">
      <c r="A3" s="386" t="str">
        <f>'Water Data'!A3</f>
        <v>Survey</v>
      </c>
      <c r="B3" s="387"/>
      <c r="C3" s="616">
        <f>'Water Data'!C3:H3</f>
        <v>2009</v>
      </c>
      <c r="D3" s="617"/>
      <c r="E3" s="617"/>
      <c r="F3" s="617"/>
      <c r="G3" s="617"/>
      <c r="H3" s="618"/>
      <c r="I3" s="11"/>
      <c r="J3" s="11"/>
      <c r="K3" s="386" t="str">
        <f>'Water Data'!K3</f>
        <v>Other</v>
      </c>
      <c r="L3" s="387"/>
      <c r="M3" s="616">
        <f>'Water Data'!M3:R3</f>
        <v>2009</v>
      </c>
      <c r="N3" s="617"/>
      <c r="O3" s="617"/>
      <c r="P3" s="617"/>
      <c r="Q3" s="617"/>
      <c r="R3" s="618"/>
      <c r="S3" s="11"/>
      <c r="T3" s="11"/>
      <c r="U3" s="386" t="str">
        <f>'Water Data'!U3</f>
        <v>Other</v>
      </c>
      <c r="V3" s="387"/>
      <c r="W3" s="616">
        <f>'Water Data'!W3:AB3</f>
        <v>2011</v>
      </c>
      <c r="X3" s="617"/>
      <c r="Y3" s="617"/>
      <c r="Z3" s="617"/>
      <c r="AA3" s="617"/>
      <c r="AB3" s="618"/>
      <c r="AC3" s="11"/>
      <c r="AD3" s="11"/>
      <c r="AE3" s="386" t="str">
        <f>'Water Data'!AE3</f>
        <v>Other</v>
      </c>
      <c r="AF3" s="387"/>
      <c r="AG3" s="616">
        <f>'Water Data'!AG3:AL3</f>
        <v>2012</v>
      </c>
      <c r="AH3" s="617"/>
      <c r="AI3" s="617"/>
      <c r="AJ3" s="617"/>
      <c r="AK3" s="617"/>
      <c r="AL3" s="618"/>
      <c r="AM3" s="11"/>
      <c r="AN3" s="11"/>
      <c r="AO3" s="386" t="str">
        <f>'Water Data'!AO3</f>
        <v>Other</v>
      </c>
      <c r="AP3" s="387"/>
      <c r="AQ3" s="616">
        <f>'Water Data'!AQ3:AV3</f>
        <v>2013</v>
      </c>
      <c r="AR3" s="617"/>
      <c r="AS3" s="617"/>
      <c r="AT3" s="617"/>
      <c r="AU3" s="617"/>
      <c r="AV3" s="618"/>
      <c r="AW3" s="11"/>
      <c r="AX3" s="11"/>
      <c r="AY3" s="386" t="str">
        <f>'Water Data'!AY3</f>
        <v>Other</v>
      </c>
      <c r="AZ3" s="388"/>
      <c r="BA3" s="389">
        <f>'Water Data'!BA3:BF3</f>
        <v>2014</v>
      </c>
      <c r="BB3" s="389"/>
      <c r="BC3" s="389"/>
      <c r="BD3" s="389"/>
      <c r="BE3" s="389"/>
      <c r="BF3" s="390"/>
      <c r="BG3" s="11"/>
      <c r="BH3" s="11"/>
      <c r="BI3" s="386" t="str">
        <f>'Water Data'!BI3</f>
        <v>Other</v>
      </c>
      <c r="BJ3" s="387"/>
      <c r="BK3" s="616">
        <f>'Water Data'!BK3:BP3</f>
        <v>2015</v>
      </c>
      <c r="BL3" s="617"/>
      <c r="BM3" s="617"/>
      <c r="BN3" s="617"/>
      <c r="BO3" s="617"/>
      <c r="BP3" s="618"/>
      <c r="BQ3" s="11"/>
      <c r="BR3" s="11"/>
      <c r="BS3" s="386" t="str">
        <f>'Water Data'!BS3</f>
        <v>Other</v>
      </c>
      <c r="BT3" s="387"/>
      <c r="BU3" s="616">
        <f>'Water Data'!BU3:BZ3</f>
        <v>2016</v>
      </c>
      <c r="BV3" s="617"/>
      <c r="BW3" s="617"/>
      <c r="BX3" s="617"/>
      <c r="BY3" s="617"/>
      <c r="BZ3" s="618"/>
      <c r="CA3" s="11"/>
      <c r="CB3" s="11"/>
      <c r="CC3" s="386" t="str">
        <f>'Water Data'!CC3</f>
        <v>Other</v>
      </c>
      <c r="CD3" s="387"/>
      <c r="CE3" s="616">
        <f>'Water Data'!CE3:CJ3</f>
        <v>2017</v>
      </c>
      <c r="CF3" s="617"/>
      <c r="CG3" s="617"/>
      <c r="CH3" s="617"/>
      <c r="CI3" s="617"/>
      <c r="CJ3" s="618"/>
      <c r="CK3" s="11"/>
      <c r="CL3" s="11"/>
    </row>
    <row r="4" s="4" customFormat="true" ht="18" customHeight="true" x14ac:dyDescent="0.25">
      <c r="A4" s="391" t="s">
        <v>215</v>
      </c>
      <c r="B4" s="392" t="s">
        <v>28</v>
      </c>
      <c r="C4" s="393" t="s">
        <v>7</v>
      </c>
      <c r="D4" s="393" t="s">
        <v>1</v>
      </c>
      <c r="E4" s="393" t="s">
        <v>2</v>
      </c>
      <c r="F4" s="393" t="s">
        <v>16</v>
      </c>
      <c r="G4" s="393" t="s">
        <v>17</v>
      </c>
      <c r="H4" s="394" t="s">
        <v>18</v>
      </c>
      <c r="I4" s="26"/>
      <c r="J4" s="26"/>
      <c r="K4" s="391" t="s">
        <v>215</v>
      </c>
      <c r="L4" s="392" t="s">
        <v>28</v>
      </c>
      <c r="M4" s="393" t="s">
        <v>7</v>
      </c>
      <c r="N4" s="393" t="s">
        <v>1</v>
      </c>
      <c r="O4" s="393" t="s">
        <v>2</v>
      </c>
      <c r="P4" s="393" t="s">
        <v>16</v>
      </c>
      <c r="Q4" s="393" t="s">
        <v>17</v>
      </c>
      <c r="R4" s="394" t="s">
        <v>18</v>
      </c>
      <c r="S4" s="26"/>
      <c r="T4" s="26"/>
      <c r="U4" s="391" t="s">
        <v>215</v>
      </c>
      <c r="V4" s="392" t="s">
        <v>28</v>
      </c>
      <c r="W4" s="393" t="s">
        <v>7</v>
      </c>
      <c r="X4" s="393" t="s">
        <v>1</v>
      </c>
      <c r="Y4" s="393" t="s">
        <v>2</v>
      </c>
      <c r="Z4" s="393" t="s">
        <v>16</v>
      </c>
      <c r="AA4" s="393" t="s">
        <v>17</v>
      </c>
      <c r="AB4" s="394" t="s">
        <v>18</v>
      </c>
      <c r="AC4" s="26"/>
      <c r="AD4" s="26"/>
      <c r="AE4" s="391" t="s">
        <v>215</v>
      </c>
      <c r="AF4" s="392" t="s">
        <v>28</v>
      </c>
      <c r="AG4" s="393" t="s">
        <v>7</v>
      </c>
      <c r="AH4" s="393" t="s">
        <v>1</v>
      </c>
      <c r="AI4" s="393" t="s">
        <v>2</v>
      </c>
      <c r="AJ4" s="393" t="s">
        <v>16</v>
      </c>
      <c r="AK4" s="393" t="s">
        <v>17</v>
      </c>
      <c r="AL4" s="394" t="s">
        <v>18</v>
      </c>
      <c r="AM4" s="26"/>
      <c r="AN4" s="26"/>
      <c r="AO4" s="391" t="s">
        <v>215</v>
      </c>
      <c r="AP4" s="392" t="s">
        <v>28</v>
      </c>
      <c r="AQ4" s="393" t="s">
        <v>7</v>
      </c>
      <c r="AR4" s="393" t="s">
        <v>1</v>
      </c>
      <c r="AS4" s="393" t="s">
        <v>2</v>
      </c>
      <c r="AT4" s="393" t="s">
        <v>16</v>
      </c>
      <c r="AU4" s="393" t="s">
        <v>17</v>
      </c>
      <c r="AV4" s="394" t="s">
        <v>18</v>
      </c>
      <c r="AW4" s="26"/>
      <c r="AX4" s="26"/>
      <c r="AY4" s="391" t="s">
        <v>215</v>
      </c>
      <c r="AZ4" s="395" t="s">
        <v>28</v>
      </c>
      <c r="BA4" s="393" t="s">
        <v>7</v>
      </c>
      <c r="BB4" s="393" t="s">
        <v>1</v>
      </c>
      <c r="BC4" s="393" t="s">
        <v>2</v>
      </c>
      <c r="BD4" s="393" t="s">
        <v>16</v>
      </c>
      <c r="BE4" s="393" t="s">
        <v>17</v>
      </c>
      <c r="BF4" s="394" t="s">
        <v>18</v>
      </c>
      <c r="BG4" s="26"/>
      <c r="BH4" s="26"/>
      <c r="BI4" s="391" t="s">
        <v>215</v>
      </c>
      <c r="BJ4" s="392" t="s">
        <v>28</v>
      </c>
      <c r="BK4" s="393" t="s">
        <v>7</v>
      </c>
      <c r="BL4" s="393" t="s">
        <v>1</v>
      </c>
      <c r="BM4" s="393" t="s">
        <v>2</v>
      </c>
      <c r="BN4" s="393" t="s">
        <v>16</v>
      </c>
      <c r="BO4" s="393" t="s">
        <v>17</v>
      </c>
      <c r="BP4" s="394" t="s">
        <v>18</v>
      </c>
      <c r="BQ4" s="26"/>
      <c r="BR4" s="26"/>
      <c r="BS4" s="391" t="s">
        <v>215</v>
      </c>
      <c r="BT4" s="392" t="s">
        <v>28</v>
      </c>
      <c r="BU4" s="393" t="s">
        <v>7</v>
      </c>
      <c r="BV4" s="393" t="s">
        <v>1</v>
      </c>
      <c r="BW4" s="393" t="s">
        <v>2</v>
      </c>
      <c r="BX4" s="393" t="s">
        <v>16</v>
      </c>
      <c r="BY4" s="393" t="s">
        <v>17</v>
      </c>
      <c r="BZ4" s="394" t="s">
        <v>18</v>
      </c>
      <c r="CA4" s="26"/>
      <c r="CB4" s="26"/>
      <c r="CC4" s="391" t="s">
        <v>215</v>
      </c>
      <c r="CD4" s="392" t="s">
        <v>28</v>
      </c>
      <c r="CE4" s="393" t="s">
        <v>7</v>
      </c>
      <c r="CF4" s="393" t="s">
        <v>1</v>
      </c>
      <c r="CG4" s="393" t="s">
        <v>2</v>
      </c>
      <c r="CH4" s="393" t="s">
        <v>16</v>
      </c>
      <c r="CI4" s="393" t="s">
        <v>17</v>
      </c>
      <c r="CJ4" s="394" t="s">
        <v>18</v>
      </c>
      <c r="CK4" s="26"/>
      <c r="CL4" s="26"/>
      <c r="CM4" s="331"/>
      <c r="CW4" s="331"/>
      <c r="DG4" s="331"/>
      <c r="DQ4" s="331"/>
      <c r="EA4" s="331"/>
      <c r="EK4" s="331"/>
      <c r="EU4" s="331"/>
      <c r="FE4" s="331"/>
      <c r="FO4" s="331"/>
      <c r="FY4" s="331"/>
      <c r="GI4" s="331"/>
      <c r="GS4" s="331"/>
      <c r="HC4" s="331"/>
      <c r="HM4" s="331"/>
      <c r="HW4" s="331"/>
    </row>
    <row r="5" s="4" customFormat="true" x14ac:dyDescent="0.25">
      <c r="A5" s="319"/>
      <c r="B5" s="170" t="s">
        <v>3</v>
      </c>
      <c r="C5" s="7"/>
      <c r="D5" s="7"/>
      <c r="E5" s="7"/>
      <c r="F5" s="7"/>
      <c r="G5" s="7"/>
      <c r="H5" s="28"/>
      <c r="I5" s="26"/>
      <c r="J5" s="26"/>
      <c r="K5" s="335"/>
      <c r="L5" s="170" t="s">
        <v>3</v>
      </c>
      <c r="M5" s="7"/>
      <c r="N5" s="7"/>
      <c r="O5" s="7"/>
      <c r="P5" s="7"/>
      <c r="Q5" s="7"/>
      <c r="R5" s="28"/>
      <c r="S5" s="26"/>
      <c r="T5" s="26"/>
      <c r="U5" s="319"/>
      <c r="V5" s="170" t="s">
        <v>3</v>
      </c>
      <c r="W5" s="7"/>
      <c r="X5" s="7"/>
      <c r="Y5" s="7"/>
      <c r="Z5" s="7"/>
      <c r="AA5" s="7"/>
      <c r="AB5" s="28"/>
      <c r="AC5" s="26"/>
      <c r="AD5" s="26"/>
      <c r="AE5" s="335"/>
      <c r="AF5" s="170" t="s">
        <v>3</v>
      </c>
      <c r="AG5" s="7"/>
      <c r="AH5" s="7"/>
      <c r="AI5" s="7"/>
      <c r="AJ5" s="7"/>
      <c r="AK5" s="7"/>
      <c r="AL5" s="28"/>
      <c r="AM5" s="26"/>
      <c r="AN5" s="26"/>
      <c r="AO5" s="335"/>
      <c r="AP5" s="170" t="s">
        <v>3</v>
      </c>
      <c r="AQ5" s="7"/>
      <c r="AR5" s="7"/>
      <c r="AS5" s="7"/>
      <c r="AT5" s="7"/>
      <c r="AU5" s="7"/>
      <c r="AV5" s="28"/>
      <c r="AW5" s="26"/>
      <c r="AX5" s="26"/>
      <c r="AY5" s="335"/>
      <c r="AZ5" s="171" t="s">
        <v>3</v>
      </c>
      <c r="BA5" s="7"/>
      <c r="BB5" s="7"/>
      <c r="BC5" s="7"/>
      <c r="BD5" s="7"/>
      <c r="BE5" s="7"/>
      <c r="BF5" s="28"/>
      <c r="BG5" s="26"/>
      <c r="BH5" s="26"/>
      <c r="BI5" s="335"/>
      <c r="BJ5" s="170" t="s">
        <v>3</v>
      </c>
      <c r="BK5" s="7"/>
      <c r="BL5" s="7"/>
      <c r="BM5" s="7"/>
      <c r="BN5" s="7"/>
      <c r="BO5" s="7"/>
      <c r="BP5" s="28"/>
      <c r="BQ5" s="26"/>
      <c r="BR5" s="26"/>
      <c r="BS5" s="335"/>
      <c r="BT5" s="170" t="s">
        <v>3</v>
      </c>
      <c r="BU5" s="7"/>
      <c r="BV5" s="7"/>
      <c r="BW5" s="7"/>
      <c r="BX5" s="7"/>
      <c r="BY5" s="7"/>
      <c r="BZ5" s="28"/>
      <c r="CA5" s="26"/>
      <c r="CB5" s="26"/>
      <c r="CC5" s="335"/>
      <c r="CD5" s="170" t="s">
        <v>3</v>
      </c>
      <c r="CE5" s="7"/>
      <c r="CF5" s="7"/>
      <c r="CG5" s="7"/>
      <c r="CH5" s="7"/>
      <c r="CI5" s="7"/>
      <c r="CJ5" s="28"/>
      <c r="CK5" s="26"/>
      <c r="CL5" s="26"/>
      <c r="CM5" s="331"/>
      <c r="CW5" s="331"/>
      <c r="DG5" s="331"/>
      <c r="DQ5" s="331"/>
      <c r="EA5" s="331"/>
      <c r="EK5" s="331"/>
      <c r="EU5" s="331"/>
      <c r="FE5" s="331"/>
      <c r="FO5" s="331"/>
      <c r="FY5" s="331"/>
      <c r="GI5" s="331"/>
      <c r="GS5" s="331"/>
      <c r="HC5" s="331"/>
      <c r="HM5" s="331"/>
      <c r="HW5" s="331"/>
    </row>
    <row r="6" s="4" customFormat="true" x14ac:dyDescent="0.25">
      <c r="A6" s="319"/>
      <c r="B6" s="170" t="s">
        <v>25</v>
      </c>
      <c r="C6" s="7"/>
      <c r="D6" s="7"/>
      <c r="E6" s="7"/>
      <c r="F6" s="7"/>
      <c r="G6" s="7"/>
      <c r="H6" s="28"/>
      <c r="I6" s="26"/>
      <c r="J6" s="26"/>
      <c r="K6" s="335"/>
      <c r="L6" s="170" t="s">
        <v>25</v>
      </c>
      <c r="M6" s="7"/>
      <c r="N6" s="7"/>
      <c r="O6" s="7"/>
      <c r="P6" s="7"/>
      <c r="Q6" s="7"/>
      <c r="R6" s="28"/>
      <c r="S6" s="26"/>
      <c r="T6" s="26"/>
      <c r="U6" s="319"/>
      <c r="V6" s="170" t="s">
        <v>25</v>
      </c>
      <c r="W6" s="7"/>
      <c r="X6" s="7"/>
      <c r="Y6" s="7"/>
      <c r="Z6" s="7"/>
      <c r="AA6" s="7"/>
      <c r="AB6" s="28"/>
      <c r="AC6" s="26"/>
      <c r="AD6" s="26"/>
      <c r="AE6" s="335"/>
      <c r="AF6" s="170" t="s">
        <v>25</v>
      </c>
      <c r="AG6" s="7"/>
      <c r="AH6" s="7"/>
      <c r="AI6" s="7"/>
      <c r="AJ6" s="7"/>
      <c r="AK6" s="7"/>
      <c r="AL6" s="28"/>
      <c r="AM6" s="26"/>
      <c r="AN6" s="26"/>
      <c r="AO6" s="335"/>
      <c r="AP6" s="170" t="s">
        <v>25</v>
      </c>
      <c r="AQ6" s="7"/>
      <c r="AR6" s="7"/>
      <c r="AS6" s="7"/>
      <c r="AT6" s="7"/>
      <c r="AU6" s="7"/>
      <c r="AV6" s="28"/>
      <c r="AW6" s="26"/>
      <c r="AX6" s="26"/>
      <c r="AY6" s="335"/>
      <c r="AZ6" s="171" t="s">
        <v>25</v>
      </c>
      <c r="BA6" s="7"/>
      <c r="BB6" s="7"/>
      <c r="BC6" s="7"/>
      <c r="BD6" s="7"/>
      <c r="BE6" s="7"/>
      <c r="BF6" s="28"/>
      <c r="BG6" s="26"/>
      <c r="BH6" s="26"/>
      <c r="BI6" s="335"/>
      <c r="BJ6" s="170" t="s">
        <v>25</v>
      </c>
      <c r="BK6" s="7"/>
      <c r="BL6" s="7"/>
      <c r="BM6" s="7"/>
      <c r="BN6" s="7"/>
      <c r="BO6" s="7"/>
      <c r="BP6" s="28"/>
      <c r="BQ6" s="26"/>
      <c r="BR6" s="26"/>
      <c r="BS6" s="319"/>
      <c r="BT6" s="170" t="s">
        <v>25</v>
      </c>
      <c r="BU6" s="7"/>
      <c r="BV6" s="7"/>
      <c r="BW6" s="7"/>
      <c r="BX6" s="7"/>
      <c r="BY6" s="7"/>
      <c r="BZ6" s="28"/>
      <c r="CA6" s="26"/>
      <c r="CB6" s="26"/>
      <c r="CC6" s="319"/>
      <c r="CD6" s="170" t="s">
        <v>25</v>
      </c>
      <c r="CE6" s="7"/>
      <c r="CF6" s="7"/>
      <c r="CG6" s="7"/>
      <c r="CH6" s="7"/>
      <c r="CI6" s="7"/>
      <c r="CJ6" s="28"/>
      <c r="CK6" s="26"/>
      <c r="CL6" s="26"/>
      <c r="CM6" s="331"/>
      <c r="CW6" s="331"/>
      <c r="DG6" s="331"/>
      <c r="DQ6" s="331"/>
      <c r="EA6" s="331"/>
      <c r="EK6" s="331"/>
      <c r="EU6" s="331"/>
      <c r="FE6" s="331"/>
      <c r="FO6" s="331"/>
      <c r="FY6" s="331"/>
      <c r="GI6" s="331"/>
      <c r="GS6" s="331"/>
      <c r="HC6" s="331"/>
      <c r="HM6" s="331"/>
      <c r="HW6" s="331"/>
    </row>
    <row r="7" s="4" customFormat="true" hidden="true" x14ac:dyDescent="0.25">
      <c r="A7" s="335"/>
      <c r="B7" s="171" t="s">
        <v>26</v>
      </c>
      <c r="C7" s="20"/>
      <c r="D7" s="7"/>
      <c r="E7" s="7"/>
      <c r="F7" s="7"/>
      <c r="G7" s="7"/>
      <c r="H7" s="28"/>
      <c r="I7" s="26"/>
      <c r="J7" s="26"/>
      <c r="K7" s="335"/>
      <c r="L7" s="171" t="s">
        <v>26</v>
      </c>
      <c r="M7" s="20"/>
      <c r="N7" s="7"/>
      <c r="O7" s="7"/>
      <c r="P7" s="7"/>
      <c r="Q7" s="7"/>
      <c r="R7" s="28"/>
      <c r="S7" s="26"/>
      <c r="T7" s="26"/>
      <c r="U7" s="335"/>
      <c r="V7" s="171" t="s">
        <v>26</v>
      </c>
      <c r="W7" s="20"/>
      <c r="X7" s="7"/>
      <c r="Y7" s="7"/>
      <c r="Z7" s="7"/>
      <c r="AA7" s="7"/>
      <c r="AB7" s="28"/>
      <c r="AC7" s="26"/>
      <c r="AD7" s="26"/>
      <c r="AE7" s="335"/>
      <c r="AF7" s="171" t="s">
        <v>26</v>
      </c>
      <c r="AG7" s="20"/>
      <c r="AH7" s="7"/>
      <c r="AI7" s="7"/>
      <c r="AJ7" s="7"/>
      <c r="AK7" s="7"/>
      <c r="AL7" s="28"/>
      <c r="AM7" s="26"/>
      <c r="AN7" s="26"/>
      <c r="AO7" s="335"/>
      <c r="AP7" s="171" t="s">
        <v>26</v>
      </c>
      <c r="AQ7" s="20"/>
      <c r="AR7" s="7"/>
      <c r="AS7" s="7"/>
      <c r="AT7" s="7"/>
      <c r="AU7" s="7"/>
      <c r="AV7" s="28"/>
      <c r="AW7" s="26"/>
      <c r="AX7" s="26"/>
      <c r="AY7" s="335"/>
      <c r="AZ7" s="171" t="s">
        <v>26</v>
      </c>
      <c r="BA7" s="20"/>
      <c r="BB7" s="7"/>
      <c r="BC7" s="7"/>
      <c r="BD7" s="7"/>
      <c r="BE7" s="7"/>
      <c r="BF7" s="28"/>
      <c r="BG7" s="26"/>
      <c r="BH7" s="26"/>
      <c r="BI7" s="335"/>
      <c r="BJ7" s="171" t="s">
        <v>26</v>
      </c>
      <c r="BK7" s="20"/>
      <c r="BL7" s="7"/>
      <c r="BM7" s="7"/>
      <c r="BN7" s="7"/>
      <c r="BO7" s="7"/>
      <c r="BP7" s="28"/>
      <c r="BQ7" s="26"/>
      <c r="BR7" s="26"/>
      <c r="BS7" s="335"/>
      <c r="BT7" s="171" t="s">
        <v>26</v>
      </c>
      <c r="BU7" s="20"/>
      <c r="BV7" s="7"/>
      <c r="BW7" s="7"/>
      <c r="BX7" s="7"/>
      <c r="BY7" s="7"/>
      <c r="BZ7" s="28"/>
      <c r="CA7" s="26"/>
      <c r="CB7" s="26"/>
      <c r="CC7" s="335"/>
      <c r="CD7" s="171" t="s">
        <v>26</v>
      </c>
      <c r="CE7" s="20"/>
      <c r="CF7" s="7"/>
      <c r="CG7" s="7"/>
      <c r="CH7" s="7"/>
      <c r="CI7" s="7"/>
      <c r="CJ7" s="28"/>
      <c r="CK7" s="26"/>
      <c r="CL7" s="26"/>
      <c r="CM7" s="331"/>
      <c r="CW7" s="331"/>
      <c r="DG7" s="331"/>
      <c r="DQ7" s="331"/>
      <c r="EA7" s="331"/>
      <c r="EK7" s="331"/>
      <c r="EU7" s="331"/>
      <c r="FE7" s="331"/>
      <c r="FO7" s="331"/>
      <c r="FY7" s="331"/>
      <c r="GI7" s="331"/>
      <c r="GS7" s="331"/>
      <c r="HC7" s="331"/>
      <c r="HM7" s="331"/>
      <c r="HW7" s="331"/>
    </row>
    <row r="8" s="4" customFormat="true" x14ac:dyDescent="0.25">
      <c r="A8" s="319"/>
      <c r="B8" s="171" t="s">
        <v>160</v>
      </c>
      <c r="C8" s="152"/>
      <c r="D8" s="7"/>
      <c r="E8" s="7"/>
      <c r="F8" s="7"/>
      <c r="G8" s="7"/>
      <c r="H8" s="28"/>
      <c r="I8" s="26"/>
      <c r="J8" s="26"/>
      <c r="K8" s="319"/>
      <c r="L8" s="171" t="s">
        <v>160</v>
      </c>
      <c r="M8" s="152"/>
      <c r="N8" s="7"/>
      <c r="O8" s="7"/>
      <c r="P8" s="7"/>
      <c r="Q8" s="7"/>
      <c r="R8" s="28"/>
      <c r="S8" s="26"/>
      <c r="T8" s="26"/>
      <c r="U8" s="319"/>
      <c r="V8" s="171" t="s">
        <v>160</v>
      </c>
      <c r="W8" s="152"/>
      <c r="X8" s="7"/>
      <c r="Y8" s="7"/>
      <c r="Z8" s="7"/>
      <c r="AA8" s="7"/>
      <c r="AB8" s="28"/>
      <c r="AC8" s="26"/>
      <c r="AD8" s="26"/>
      <c r="AE8" s="319"/>
      <c r="AF8" s="171" t="s">
        <v>160</v>
      </c>
      <c r="AG8" s="152"/>
      <c r="AH8" s="7"/>
      <c r="AI8" s="7"/>
      <c r="AJ8" s="7"/>
      <c r="AK8" s="7"/>
      <c r="AL8" s="28"/>
      <c r="AM8" s="26"/>
      <c r="AN8" s="26"/>
      <c r="AO8" s="319"/>
      <c r="AP8" s="171" t="s">
        <v>160</v>
      </c>
      <c r="AQ8" s="152"/>
      <c r="AR8" s="7"/>
      <c r="AS8" s="7"/>
      <c r="AT8" s="7"/>
      <c r="AU8" s="7"/>
      <c r="AV8" s="28"/>
      <c r="AW8" s="26"/>
      <c r="AX8" s="26"/>
      <c r="AY8" s="319"/>
      <c r="AZ8" s="171" t="s">
        <v>160</v>
      </c>
      <c r="BA8" s="152"/>
      <c r="BB8" s="7"/>
      <c r="BC8" s="7"/>
      <c r="BD8" s="7"/>
      <c r="BE8" s="7"/>
      <c r="BF8" s="28"/>
      <c r="BG8" s="26"/>
      <c r="BH8" s="26"/>
      <c r="BI8" s="319"/>
      <c r="BJ8" s="171" t="s">
        <v>160</v>
      </c>
      <c r="BK8" s="152"/>
      <c r="BL8" s="7"/>
      <c r="BM8" s="7"/>
      <c r="BN8" s="7"/>
      <c r="BO8" s="7"/>
      <c r="BP8" s="28"/>
      <c r="BQ8" s="26"/>
      <c r="BR8" s="26"/>
      <c r="BS8" s="319"/>
      <c r="BT8" s="171" t="s">
        <v>160</v>
      </c>
      <c r="BU8" s="152"/>
      <c r="BV8" s="7"/>
      <c r="BW8" s="7"/>
      <c r="BX8" s="7"/>
      <c r="BY8" s="7"/>
      <c r="BZ8" s="28"/>
      <c r="CA8" s="26"/>
      <c r="CB8" s="26"/>
      <c r="CC8" s="319"/>
      <c r="CD8" s="171" t="s">
        <v>160</v>
      </c>
      <c r="CE8" s="152"/>
      <c r="CF8" s="7"/>
      <c r="CG8" s="7"/>
      <c r="CH8" s="7"/>
      <c r="CI8" s="7"/>
      <c r="CJ8" s="28"/>
      <c r="CK8" s="26"/>
      <c r="CL8" s="26"/>
      <c r="CM8" s="331"/>
      <c r="CW8" s="331"/>
      <c r="DG8" s="331"/>
      <c r="DQ8" s="331"/>
      <c r="EA8" s="331"/>
      <c r="EK8" s="331"/>
      <c r="EU8" s="331"/>
      <c r="FE8" s="331"/>
      <c r="FO8" s="331"/>
      <c r="FY8" s="331"/>
      <c r="GI8" s="331"/>
      <c r="GS8" s="331"/>
      <c r="HC8" s="331"/>
      <c r="HM8" s="331"/>
      <c r="HW8" s="331"/>
    </row>
    <row r="9" s="4" customFormat="true" x14ac:dyDescent="0.25">
      <c r="A9" s="335"/>
      <c r="B9" s="171" t="s">
        <v>161</v>
      </c>
      <c r="C9" s="20"/>
      <c r="D9" s="7"/>
      <c r="E9" s="7"/>
      <c r="F9" s="7"/>
      <c r="G9" s="7"/>
      <c r="H9" s="28"/>
      <c r="I9" s="26"/>
      <c r="J9" s="26"/>
      <c r="K9" s="335"/>
      <c r="L9" s="171" t="s">
        <v>161</v>
      </c>
      <c r="M9" s="20"/>
      <c r="N9" s="7"/>
      <c r="O9" s="7"/>
      <c r="P9" s="7"/>
      <c r="Q9" s="7"/>
      <c r="R9" s="28"/>
      <c r="S9" s="26"/>
      <c r="T9" s="26"/>
      <c r="U9" s="335"/>
      <c r="V9" s="171" t="s">
        <v>161</v>
      </c>
      <c r="W9" s="20"/>
      <c r="X9" s="7"/>
      <c r="Y9" s="7"/>
      <c r="Z9" s="7"/>
      <c r="AA9" s="7"/>
      <c r="AB9" s="28"/>
      <c r="AC9" s="26"/>
      <c r="AD9" s="26"/>
      <c r="AE9" s="335"/>
      <c r="AF9" s="171" t="s">
        <v>161</v>
      </c>
      <c r="AG9" s="20"/>
      <c r="AH9" s="7"/>
      <c r="AI9" s="7"/>
      <c r="AJ9" s="7"/>
      <c r="AK9" s="7"/>
      <c r="AL9" s="28"/>
      <c r="AM9" s="26"/>
      <c r="AN9" s="26"/>
      <c r="AO9" s="335"/>
      <c r="AP9" s="171" t="s">
        <v>161</v>
      </c>
      <c r="AQ9" s="20"/>
      <c r="AR9" s="7"/>
      <c r="AS9" s="7"/>
      <c r="AT9" s="7"/>
      <c r="AU9" s="7"/>
      <c r="AV9" s="28"/>
      <c r="AW9" s="26"/>
      <c r="AX9" s="26"/>
      <c r="AY9" s="335"/>
      <c r="AZ9" s="171" t="s">
        <v>161</v>
      </c>
      <c r="BA9" s="20"/>
      <c r="BB9" s="7"/>
      <c r="BC9" s="7"/>
      <c r="BD9" s="7"/>
      <c r="BE9" s="7"/>
      <c r="BF9" s="28"/>
      <c r="BG9" s="26"/>
      <c r="BH9" s="26"/>
      <c r="BI9" s="335"/>
      <c r="BJ9" s="171" t="s">
        <v>161</v>
      </c>
      <c r="BK9" s="20"/>
      <c r="BL9" s="7"/>
      <c r="BM9" s="7"/>
      <c r="BN9" s="7"/>
      <c r="BO9" s="7"/>
      <c r="BP9" s="28"/>
      <c r="BQ9" s="26"/>
      <c r="BR9" s="26"/>
      <c r="BS9" s="335"/>
      <c r="BT9" s="171" t="s">
        <v>161</v>
      </c>
      <c r="BU9" s="20"/>
      <c r="BV9" s="7"/>
      <c r="BW9" s="7"/>
      <c r="BX9" s="7"/>
      <c r="BY9" s="7"/>
      <c r="BZ9" s="28"/>
      <c r="CA9" s="26"/>
      <c r="CB9" s="26"/>
      <c r="CC9" s="335"/>
      <c r="CD9" s="171" t="s">
        <v>161</v>
      </c>
      <c r="CE9" s="20"/>
      <c r="CF9" s="7"/>
      <c r="CG9" s="7"/>
      <c r="CH9" s="7"/>
      <c r="CI9" s="7"/>
      <c r="CJ9" s="28"/>
      <c r="CK9" s="26"/>
      <c r="CL9" s="26"/>
      <c r="CM9" s="331"/>
      <c r="CW9" s="331"/>
      <c r="DG9" s="331"/>
      <c r="DQ9" s="331"/>
      <c r="EA9" s="331"/>
      <c r="EK9" s="331"/>
      <c r="EU9" s="331"/>
      <c r="FE9" s="331"/>
      <c r="FO9" s="331"/>
      <c r="FY9" s="331"/>
      <c r="GI9" s="331"/>
      <c r="GS9" s="331"/>
      <c r="HC9" s="331"/>
      <c r="HM9" s="331"/>
      <c r="HW9" s="331"/>
    </row>
    <row r="10" s="4" customFormat="true" x14ac:dyDescent="0.25">
      <c r="A10" s="319"/>
      <c r="B10" s="171" t="s">
        <v>218</v>
      </c>
      <c r="C10" s="20"/>
      <c r="D10" s="7"/>
      <c r="E10" s="7"/>
      <c r="F10" s="7"/>
      <c r="G10" s="7"/>
      <c r="H10" s="28"/>
      <c r="I10" s="26"/>
      <c r="J10" s="26"/>
      <c r="K10" s="335"/>
      <c r="L10" s="171" t="s">
        <v>218</v>
      </c>
      <c r="M10" s="20"/>
      <c r="N10" s="7"/>
      <c r="O10" s="7"/>
      <c r="P10" s="7"/>
      <c r="Q10" s="7"/>
      <c r="R10" s="28"/>
      <c r="S10" s="26"/>
      <c r="T10" s="26"/>
      <c r="U10" s="319"/>
      <c r="V10" s="171" t="s">
        <v>218</v>
      </c>
      <c r="W10" s="20"/>
      <c r="X10" s="7"/>
      <c r="Y10" s="7"/>
      <c r="Z10" s="7"/>
      <c r="AA10" s="7"/>
      <c r="AB10" s="28"/>
      <c r="AC10" s="26"/>
      <c r="AD10" s="26"/>
      <c r="AE10" s="335"/>
      <c r="AF10" s="171" t="s">
        <v>218</v>
      </c>
      <c r="AG10" s="20"/>
      <c r="AH10" s="7"/>
      <c r="AI10" s="7"/>
      <c r="AJ10" s="7"/>
      <c r="AK10" s="7"/>
      <c r="AL10" s="28"/>
      <c r="AM10" s="26"/>
      <c r="AN10" s="26"/>
      <c r="AO10" s="335"/>
      <c r="AP10" s="171" t="s">
        <v>218</v>
      </c>
      <c r="AQ10" s="20"/>
      <c r="AR10" s="7"/>
      <c r="AS10" s="7"/>
      <c r="AT10" s="7"/>
      <c r="AU10" s="7"/>
      <c r="AV10" s="28"/>
      <c r="AW10" s="26"/>
      <c r="AX10" s="26"/>
      <c r="AY10" s="335"/>
      <c r="AZ10" s="171" t="s">
        <v>218</v>
      </c>
      <c r="BA10" s="20"/>
      <c r="BB10" s="7"/>
      <c r="BC10" s="7"/>
      <c r="BD10" s="7"/>
      <c r="BE10" s="7"/>
      <c r="BF10" s="28"/>
      <c r="BG10" s="26"/>
      <c r="BH10" s="26"/>
      <c r="BI10" s="335"/>
      <c r="BJ10" s="171" t="s">
        <v>218</v>
      </c>
      <c r="BK10" s="20"/>
      <c r="BL10" s="7"/>
      <c r="BM10" s="7"/>
      <c r="BN10" s="7"/>
      <c r="BO10" s="7"/>
      <c r="BP10" s="28"/>
      <c r="BQ10" s="26"/>
      <c r="BR10" s="26"/>
      <c r="BS10" s="335"/>
      <c r="BT10" s="171" t="s">
        <v>218</v>
      </c>
      <c r="BU10" s="20"/>
      <c r="BV10" s="7"/>
      <c r="BW10" s="7"/>
      <c r="BX10" s="7"/>
      <c r="BY10" s="7"/>
      <c r="BZ10" s="28"/>
      <c r="CA10" s="26"/>
      <c r="CB10" s="26"/>
      <c r="CC10" s="335"/>
      <c r="CD10" s="171" t="s">
        <v>218</v>
      </c>
      <c r="CE10" s="20"/>
      <c r="CF10" s="7"/>
      <c r="CG10" s="7"/>
      <c r="CH10" s="7"/>
      <c r="CI10" s="7"/>
      <c r="CJ10" s="28"/>
      <c r="CK10" s="26"/>
      <c r="CL10" s="26"/>
      <c r="CM10" s="331"/>
      <c r="CW10" s="331"/>
      <c r="DG10" s="331"/>
      <c r="DQ10" s="331"/>
      <c r="EA10" s="331"/>
      <c r="EK10" s="331"/>
      <c r="EU10" s="331"/>
      <c r="FE10" s="331"/>
      <c r="FO10" s="331"/>
      <c r="FY10" s="331"/>
      <c r="GI10" s="331"/>
      <c r="GS10" s="331"/>
      <c r="HC10" s="331"/>
      <c r="HM10" s="331"/>
      <c r="HW10" s="331"/>
    </row>
    <row r="11" s="2" customFormat="true" ht="86.45" customHeight="true" x14ac:dyDescent="0.25">
      <c r="A11" s="323" t="s">
        <v>12</v>
      </c>
      <c r="B11" s="598" t="s">
        <v>204</v>
      </c>
      <c r="C11" s="598"/>
      <c r="D11" s="598"/>
      <c r="E11" s="598"/>
      <c r="F11" s="598"/>
      <c r="G11" s="598"/>
      <c r="H11" s="599"/>
      <c r="I11" s="11"/>
      <c r="J11" s="11"/>
      <c r="K11" s="323" t="s">
        <v>12</v>
      </c>
      <c r="L11" s="598" t="s">
        <v>204</v>
      </c>
      <c r="M11" s="598"/>
      <c r="N11" s="598"/>
      <c r="O11" s="598"/>
      <c r="P11" s="598"/>
      <c r="Q11" s="598"/>
      <c r="R11" s="599"/>
      <c r="S11" s="11"/>
      <c r="T11" s="11"/>
      <c r="U11" s="323" t="s">
        <v>12</v>
      </c>
      <c r="V11" s="598" t="s">
        <v>204</v>
      </c>
      <c r="W11" s="598"/>
      <c r="X11" s="598"/>
      <c r="Y11" s="598"/>
      <c r="Z11" s="598"/>
      <c r="AA11" s="598"/>
      <c r="AB11" s="599"/>
      <c r="AC11" s="11"/>
      <c r="AD11" s="11"/>
      <c r="AE11" s="323" t="s">
        <v>12</v>
      </c>
      <c r="AF11" s="598" t="s">
        <v>204</v>
      </c>
      <c r="AG11" s="598"/>
      <c r="AH11" s="598"/>
      <c r="AI11" s="598"/>
      <c r="AJ11" s="598"/>
      <c r="AK11" s="598"/>
      <c r="AL11" s="599"/>
      <c r="AM11" s="11"/>
      <c r="AN11" s="11"/>
      <c r="AO11" s="323" t="s">
        <v>12</v>
      </c>
      <c r="AP11" s="598" t="s">
        <v>204</v>
      </c>
      <c r="AQ11" s="598"/>
      <c r="AR11" s="598"/>
      <c r="AS11" s="598"/>
      <c r="AT11" s="598"/>
      <c r="AU11" s="598"/>
      <c r="AV11" s="599"/>
      <c r="AW11" s="11"/>
      <c r="AX11" s="11"/>
      <c r="AY11" s="323" t="s">
        <v>12</v>
      </c>
      <c r="AZ11" s="597" t="s">
        <v>204</v>
      </c>
      <c r="BA11" s="598"/>
      <c r="BB11" s="598"/>
      <c r="BC11" s="598"/>
      <c r="BD11" s="598"/>
      <c r="BE11" s="598"/>
      <c r="BF11" s="599"/>
      <c r="BG11" s="11"/>
      <c r="BH11" s="11"/>
      <c r="BI11" s="323" t="s">
        <v>12</v>
      </c>
      <c r="BJ11" s="598" t="s">
        <v>204</v>
      </c>
      <c r="BK11" s="598"/>
      <c r="BL11" s="598"/>
      <c r="BM11" s="598"/>
      <c r="BN11" s="598"/>
      <c r="BO11" s="598"/>
      <c r="BP11" s="599"/>
      <c r="BQ11" s="11"/>
      <c r="BR11" s="11"/>
      <c r="BS11" s="323" t="s">
        <v>12</v>
      </c>
      <c r="BT11" s="598" t="s">
        <v>204</v>
      </c>
      <c r="BU11" s="598"/>
      <c r="BV11" s="598"/>
      <c r="BW11" s="598"/>
      <c r="BX11" s="598"/>
      <c r="BY11" s="598"/>
      <c r="BZ11" s="599"/>
      <c r="CA11" s="11"/>
      <c r="CB11" s="11"/>
      <c r="CC11" s="323" t="s">
        <v>12</v>
      </c>
      <c r="CD11" s="598" t="s">
        <v>204</v>
      </c>
      <c r="CE11" s="598"/>
      <c r="CF11" s="598"/>
      <c r="CG11" s="598"/>
      <c r="CH11" s="598"/>
      <c r="CI11" s="598"/>
      <c r="CJ11" s="599"/>
      <c r="CK11" s="11"/>
      <c r="CL11" s="11"/>
      <c r="CM11" s="334"/>
      <c r="CW11" s="334"/>
      <c r="DG11" s="334"/>
      <c r="DQ11" s="334"/>
      <c r="EA11" s="334"/>
      <c r="EK11" s="334"/>
      <c r="EU11" s="334"/>
      <c r="FE11" s="334"/>
      <c r="FO11" s="334"/>
      <c r="FY11" s="334"/>
      <c r="GI11" s="334"/>
      <c r="GS11" s="334"/>
      <c r="HC11" s="334"/>
      <c r="HM11" s="334"/>
      <c r="HW11" s="334"/>
    </row>
    <row r="12" s="2" customFormat="true" ht="15.6" customHeight="true" x14ac:dyDescent="0.25">
      <c r="A12" s="323"/>
      <c r="B12" s="264" t="s">
        <v>139</v>
      </c>
      <c r="C12" s="91"/>
      <c r="D12" s="91"/>
      <c r="E12" s="91"/>
      <c r="F12" s="91"/>
      <c r="G12" s="91"/>
      <c r="H12" s="263"/>
      <c r="I12" s="11"/>
      <c r="J12" s="11"/>
      <c r="K12" s="323"/>
      <c r="L12" s="264" t="s">
        <v>139</v>
      </c>
      <c r="M12" s="262"/>
      <c r="N12" s="262"/>
      <c r="O12" s="262"/>
      <c r="P12" s="262"/>
      <c r="Q12" s="262"/>
      <c r="R12" s="263"/>
      <c r="S12" s="11"/>
      <c r="T12" s="11"/>
      <c r="U12" s="323"/>
      <c r="V12" s="264" t="s">
        <v>139</v>
      </c>
      <c r="W12" s="91"/>
      <c r="X12" s="91"/>
      <c r="Y12" s="91"/>
      <c r="Z12" s="91"/>
      <c r="AA12" s="91"/>
      <c r="AB12" s="263"/>
      <c r="AC12" s="11"/>
      <c r="AD12" s="11"/>
      <c r="AE12" s="323"/>
      <c r="AF12" s="264" t="s">
        <v>139</v>
      </c>
      <c r="AG12" s="262"/>
      <c r="AH12" s="262"/>
      <c r="AI12" s="262"/>
      <c r="AJ12" s="262"/>
      <c r="AK12" s="262"/>
      <c r="AL12" s="263"/>
      <c r="AM12" s="11"/>
      <c r="AN12" s="11"/>
      <c r="AO12" s="323"/>
      <c r="AP12" s="264" t="s">
        <v>139</v>
      </c>
      <c r="AQ12" s="262"/>
      <c r="AR12" s="262"/>
      <c r="AS12" s="262"/>
      <c r="AT12" s="262"/>
      <c r="AU12" s="262"/>
      <c r="AV12" s="263"/>
      <c r="AW12" s="11"/>
      <c r="AX12" s="11"/>
      <c r="AY12" s="323"/>
      <c r="AZ12" s="264" t="s">
        <v>139</v>
      </c>
      <c r="BA12" s="91"/>
      <c r="BB12" s="91"/>
      <c r="BC12" s="91"/>
      <c r="BD12" s="91"/>
      <c r="BE12" s="91"/>
      <c r="BF12" s="260"/>
      <c r="BG12" s="11"/>
      <c r="BH12" s="11"/>
      <c r="BI12" s="323"/>
      <c r="BJ12" s="264" t="s">
        <v>139</v>
      </c>
      <c r="BK12" s="262"/>
      <c r="BL12" s="262"/>
      <c r="BM12" s="262"/>
      <c r="BN12" s="262"/>
      <c r="BO12" s="262"/>
      <c r="BP12" s="263"/>
      <c r="BQ12" s="11"/>
      <c r="BR12" s="11"/>
      <c r="BS12" s="323"/>
      <c r="BT12" s="264" t="s">
        <v>139</v>
      </c>
      <c r="BU12" s="91"/>
      <c r="BV12" s="262"/>
      <c r="BW12" s="262"/>
      <c r="BX12" s="262"/>
      <c r="BY12" s="91"/>
      <c r="BZ12" s="260"/>
      <c r="CA12" s="11"/>
      <c r="CB12" s="11"/>
      <c r="CC12" s="323"/>
      <c r="CD12" s="264" t="s">
        <v>139</v>
      </c>
      <c r="CE12" s="91"/>
      <c r="CF12" s="457"/>
      <c r="CG12" s="457"/>
      <c r="CH12" s="457"/>
      <c r="CI12" s="91"/>
      <c r="CJ12" s="260"/>
      <c r="CK12" s="11"/>
      <c r="CL12" s="11"/>
      <c r="CM12" s="334"/>
      <c r="CW12" s="334"/>
      <c r="DG12" s="334"/>
      <c r="DQ12" s="334"/>
      <c r="EA12" s="334"/>
      <c r="EK12" s="334"/>
      <c r="EU12" s="334"/>
      <c r="FE12" s="334"/>
      <c r="FO12" s="334"/>
      <c r="FY12" s="334"/>
      <c r="GI12" s="334"/>
      <c r="GS12" s="334"/>
      <c r="HC12" s="334"/>
      <c r="HM12" s="334"/>
      <c r="HW12" s="334"/>
    </row>
    <row r="13" s="2" customFormat="true" ht="15" customHeight="true" x14ac:dyDescent="0.25">
      <c r="A13" s="323"/>
      <c r="B13" s="264" t="s">
        <v>145</v>
      </c>
      <c r="C13" s="91"/>
      <c r="D13" s="91"/>
      <c r="E13" s="91"/>
      <c r="F13" s="91"/>
      <c r="G13" s="91"/>
      <c r="H13" s="260"/>
      <c r="I13" s="11"/>
      <c r="J13" s="11"/>
      <c r="K13" s="323"/>
      <c r="L13" s="264" t="s">
        <v>145</v>
      </c>
      <c r="M13" s="91"/>
      <c r="N13" s="91"/>
      <c r="O13" s="91"/>
      <c r="P13" s="91"/>
      <c r="Q13" s="91"/>
      <c r="R13" s="260"/>
      <c r="S13" s="11"/>
      <c r="T13" s="11"/>
      <c r="U13" s="323"/>
      <c r="V13" s="264" t="s">
        <v>145</v>
      </c>
      <c r="W13" s="91"/>
      <c r="X13" s="91"/>
      <c r="Y13" s="91"/>
      <c r="Z13" s="91"/>
      <c r="AA13" s="91"/>
      <c r="AB13" s="260"/>
      <c r="AC13" s="11"/>
      <c r="AD13" s="11"/>
      <c r="AE13" s="323"/>
      <c r="AF13" s="264" t="s">
        <v>145</v>
      </c>
      <c r="AG13" s="91"/>
      <c r="AH13" s="91"/>
      <c r="AI13" s="91"/>
      <c r="AJ13" s="91"/>
      <c r="AK13" s="91"/>
      <c r="AL13" s="260"/>
      <c r="AM13" s="11"/>
      <c r="AN13" s="11"/>
      <c r="AO13" s="323"/>
      <c r="AP13" s="264" t="s">
        <v>145</v>
      </c>
      <c r="AQ13" s="91"/>
      <c r="AR13" s="91"/>
      <c r="AS13" s="91"/>
      <c r="AT13" s="91"/>
      <c r="AU13" s="91"/>
      <c r="AV13" s="260"/>
      <c r="AW13" s="11"/>
      <c r="AX13" s="11"/>
      <c r="AY13" s="323"/>
      <c r="AZ13" s="264" t="s">
        <v>145</v>
      </c>
      <c r="BA13" s="91"/>
      <c r="BB13" s="91"/>
      <c r="BC13" s="91"/>
      <c r="BD13" s="91"/>
      <c r="BE13" s="91"/>
      <c r="BF13" s="260"/>
      <c r="BG13" s="11"/>
      <c r="BH13" s="11"/>
      <c r="BI13" s="323"/>
      <c r="BJ13" s="264" t="s">
        <v>145</v>
      </c>
      <c r="BK13" s="91"/>
      <c r="BL13" s="91"/>
      <c r="BM13" s="91"/>
      <c r="BN13" s="91"/>
      <c r="BO13" s="91"/>
      <c r="BP13" s="260"/>
      <c r="BQ13" s="11"/>
      <c r="BR13" s="11"/>
      <c r="BS13" s="323"/>
      <c r="BT13" s="264" t="s">
        <v>145</v>
      </c>
      <c r="BU13" s="91"/>
      <c r="BV13" s="91"/>
      <c r="BW13" s="91"/>
      <c r="BX13" s="91"/>
      <c r="BY13" s="91"/>
      <c r="BZ13" s="260"/>
      <c r="CA13" s="11"/>
      <c r="CB13" s="11"/>
      <c r="CC13" s="323"/>
      <c r="CD13" s="264" t="s">
        <v>145</v>
      </c>
      <c r="CE13" s="91"/>
      <c r="CF13" s="91"/>
      <c r="CG13" s="91"/>
      <c r="CH13" s="91"/>
      <c r="CI13" s="91"/>
      <c r="CJ13" s="260"/>
      <c r="CK13" s="11"/>
      <c r="CL13" s="11"/>
      <c r="CM13" s="334"/>
      <c r="CW13" s="334"/>
      <c r="DG13" s="334"/>
      <c r="DQ13" s="334"/>
      <c r="EA13" s="334"/>
      <c r="EK13" s="334"/>
      <c r="EU13" s="334"/>
      <c r="FE13" s="334"/>
      <c r="FO13" s="334"/>
      <c r="FY13" s="334"/>
      <c r="GI13" s="334"/>
      <c r="GS13" s="334"/>
      <c r="HC13" s="334"/>
      <c r="HM13" s="334"/>
      <c r="HW13" s="334"/>
    </row>
    <row r="14" s="2" customFormat="true" ht="15" customHeight="true" x14ac:dyDescent="0.25">
      <c r="A14" s="323"/>
      <c r="B14" s="264" t="s">
        <v>116</v>
      </c>
      <c r="C14" s="91"/>
      <c r="D14" s="91"/>
      <c r="E14" s="91"/>
      <c r="F14" s="91"/>
      <c r="G14" s="91"/>
      <c r="H14" s="260"/>
      <c r="I14" s="11"/>
      <c r="J14" s="11"/>
      <c r="K14" s="323"/>
      <c r="L14" s="264" t="s">
        <v>116</v>
      </c>
      <c r="M14" s="91"/>
      <c r="N14" s="91"/>
      <c r="O14" s="91"/>
      <c r="P14" s="91"/>
      <c r="Q14" s="91"/>
      <c r="R14" s="260"/>
      <c r="S14" s="11"/>
      <c r="T14" s="11"/>
      <c r="U14" s="323"/>
      <c r="V14" s="264" t="s">
        <v>116</v>
      </c>
      <c r="W14" s="91"/>
      <c r="X14" s="91"/>
      <c r="Y14" s="91"/>
      <c r="Z14" s="91"/>
      <c r="AA14" s="91"/>
      <c r="AB14" s="260"/>
      <c r="AC14" s="11"/>
      <c r="AD14" s="11"/>
      <c r="AE14" s="323"/>
      <c r="AF14" s="264" t="s">
        <v>116</v>
      </c>
      <c r="AG14" s="91"/>
      <c r="AH14" s="91"/>
      <c r="AI14" s="91"/>
      <c r="AJ14" s="91"/>
      <c r="AK14" s="91"/>
      <c r="AL14" s="260"/>
      <c r="AM14" s="11"/>
      <c r="AN14" s="11"/>
      <c r="AO14" s="323"/>
      <c r="AP14" s="264" t="s">
        <v>116</v>
      </c>
      <c r="AQ14" s="91"/>
      <c r="AR14" s="91"/>
      <c r="AS14" s="91"/>
      <c r="AT14" s="91"/>
      <c r="AU14" s="91"/>
      <c r="AV14" s="260"/>
      <c r="AW14" s="11"/>
      <c r="AX14" s="11"/>
      <c r="AY14" s="323"/>
      <c r="AZ14" s="264" t="s">
        <v>116</v>
      </c>
      <c r="BA14" s="91"/>
      <c r="BB14" s="91"/>
      <c r="BC14" s="91"/>
      <c r="BD14" s="91"/>
      <c r="BE14" s="91"/>
      <c r="BF14" s="260"/>
      <c r="BG14" s="11"/>
      <c r="BH14" s="11"/>
      <c r="BI14" s="323"/>
      <c r="BJ14" s="264" t="s">
        <v>116</v>
      </c>
      <c r="BK14" s="91"/>
      <c r="BL14" s="91"/>
      <c r="BM14" s="91"/>
      <c r="BN14" s="91"/>
      <c r="BO14" s="91"/>
      <c r="BP14" s="260"/>
      <c r="BQ14" s="11"/>
      <c r="BR14" s="11"/>
      <c r="BS14" s="323"/>
      <c r="BT14" s="264" t="s">
        <v>116</v>
      </c>
      <c r="BU14" s="91"/>
      <c r="BV14" s="91"/>
      <c r="BW14" s="91"/>
      <c r="BX14" s="91"/>
      <c r="BY14" s="91"/>
      <c r="BZ14" s="260"/>
      <c r="CA14" s="11"/>
      <c r="CB14" s="11"/>
      <c r="CC14" s="323"/>
      <c r="CD14" s="264" t="s">
        <v>116</v>
      </c>
      <c r="CE14" s="91"/>
      <c r="CF14" s="91"/>
      <c r="CG14" s="91"/>
      <c r="CH14" s="91"/>
      <c r="CI14" s="91"/>
      <c r="CJ14" s="260"/>
      <c r="CK14" s="11"/>
      <c r="CL14" s="11"/>
      <c r="CM14" s="334"/>
      <c r="CW14" s="334"/>
      <c r="DG14" s="334"/>
      <c r="DQ14" s="334"/>
      <c r="EA14" s="334"/>
      <c r="EK14" s="334"/>
      <c r="EU14" s="334"/>
      <c r="FE14" s="334"/>
      <c r="FO14" s="334"/>
      <c r="FY14" s="334"/>
      <c r="GI14" s="334"/>
      <c r="GS14" s="334"/>
      <c r="HC14" s="334"/>
      <c r="HM14" s="334"/>
      <c r="HW14" s="334"/>
    </row>
    <row r="15" ht="15.75" customHeight="true" x14ac:dyDescent="0.25">
      <c r="A15" s="324"/>
      <c r="B15" s="172" t="s">
        <v>23</v>
      </c>
      <c r="C15" s="10"/>
      <c r="D15" s="10"/>
      <c r="E15" s="10"/>
      <c r="F15" s="145"/>
      <c r="G15" s="146"/>
      <c r="H15" s="147"/>
      <c r="I15" s="11"/>
      <c r="J15" s="11"/>
      <c r="K15" s="324"/>
      <c r="L15" s="172" t="s">
        <v>23</v>
      </c>
      <c r="M15" s="10"/>
      <c r="N15" s="10"/>
      <c r="O15" s="10"/>
      <c r="P15" s="145"/>
      <c r="Q15" s="146"/>
      <c r="R15" s="147"/>
      <c r="S15" s="11"/>
      <c r="T15" s="11"/>
      <c r="U15" s="324"/>
      <c r="V15" s="172" t="s">
        <v>23</v>
      </c>
      <c r="W15" s="10"/>
      <c r="X15" s="10"/>
      <c r="Y15" s="10"/>
      <c r="Z15" s="145"/>
      <c r="AA15" s="146"/>
      <c r="AB15" s="147"/>
      <c r="AC15" s="11"/>
      <c r="AD15" s="11"/>
      <c r="AE15" s="324"/>
      <c r="AF15" s="172" t="s">
        <v>23</v>
      </c>
      <c r="AG15" s="10"/>
      <c r="AH15" s="10"/>
      <c r="AI15" s="10"/>
      <c r="AJ15" s="145"/>
      <c r="AK15" s="146"/>
      <c r="AL15" s="147"/>
      <c r="AM15" s="11"/>
      <c r="AN15" s="11"/>
      <c r="AO15" s="324"/>
      <c r="AP15" s="172" t="s">
        <v>23</v>
      </c>
      <c r="AQ15" s="10"/>
      <c r="AR15" s="10"/>
      <c r="AS15" s="10"/>
      <c r="AT15" s="145"/>
      <c r="AU15" s="146"/>
      <c r="AV15" s="147"/>
      <c r="AW15" s="11"/>
      <c r="AX15" s="11"/>
      <c r="AY15" s="324"/>
      <c r="AZ15" s="172" t="s">
        <v>23</v>
      </c>
      <c r="BA15" s="10"/>
      <c r="BB15" s="10"/>
      <c r="BC15" s="10"/>
      <c r="BD15" s="145"/>
      <c r="BE15" s="146"/>
      <c r="BF15" s="147"/>
      <c r="BG15" s="11"/>
      <c r="BH15" s="11"/>
      <c r="BI15" s="324"/>
      <c r="BJ15" s="172" t="s">
        <v>23</v>
      </c>
      <c r="BK15" s="10"/>
      <c r="BL15" s="10"/>
      <c r="BM15" s="10"/>
      <c r="BN15" s="145"/>
      <c r="BO15" s="146"/>
      <c r="BP15" s="147"/>
      <c r="BQ15" s="11"/>
      <c r="BR15" s="11"/>
      <c r="BS15" s="324"/>
      <c r="BT15" s="172" t="s">
        <v>23</v>
      </c>
      <c r="BU15" s="10"/>
      <c r="BV15" s="10"/>
      <c r="BW15" s="10"/>
      <c r="BX15" s="145"/>
      <c r="BY15" s="146"/>
      <c r="BZ15" s="147"/>
      <c r="CA15" s="11"/>
      <c r="CB15" s="11"/>
      <c r="CC15" s="324"/>
      <c r="CD15" s="172" t="s">
        <v>23</v>
      </c>
      <c r="CE15" s="10"/>
      <c r="CF15" s="10"/>
      <c r="CG15" s="10"/>
      <c r="CH15" s="145"/>
      <c r="CI15" s="146"/>
      <c r="CJ15" s="147"/>
      <c r="CK15" s="11"/>
      <c r="CL15" s="11"/>
    </row>
    <row r="16" ht="15.75" customHeight="true" thickBot="true" x14ac:dyDescent="0.3">
      <c r="A16" s="325"/>
      <c r="B16" s="173" t="s">
        <v>20</v>
      </c>
      <c r="C16" s="149"/>
      <c r="D16" s="149"/>
      <c r="E16" s="149"/>
      <c r="F16" s="149"/>
      <c r="G16" s="149"/>
      <c r="H16" s="150"/>
      <c r="I16" s="27"/>
      <c r="J16" s="27"/>
      <c r="K16" s="325"/>
      <c r="L16" s="173" t="s">
        <v>20</v>
      </c>
      <c r="M16" s="149"/>
      <c r="N16" s="154"/>
      <c r="O16" s="154"/>
      <c r="P16" s="155"/>
      <c r="Q16" s="154"/>
      <c r="R16" s="156"/>
      <c r="S16" s="27"/>
      <c r="T16" s="27"/>
      <c r="U16" s="325"/>
      <c r="V16" s="173" t="s">
        <v>20</v>
      </c>
      <c r="W16" s="149"/>
      <c r="X16" s="149"/>
      <c r="Y16" s="149"/>
      <c r="Z16" s="149"/>
      <c r="AA16" s="149"/>
      <c r="AB16" s="150"/>
      <c r="AC16" s="27"/>
      <c r="AD16" s="27"/>
      <c r="AE16" s="325"/>
      <c r="AF16" s="173" t="s">
        <v>20</v>
      </c>
      <c r="AG16" s="149"/>
      <c r="AH16" s="154"/>
      <c r="AI16" s="154"/>
      <c r="AJ16" s="155"/>
      <c r="AK16" s="154"/>
      <c r="AL16" s="156"/>
      <c r="AM16" s="27"/>
      <c r="AN16" s="27"/>
      <c r="AO16" s="325"/>
      <c r="AP16" s="173" t="s">
        <v>20</v>
      </c>
      <c r="AQ16" s="149"/>
      <c r="AR16" s="154"/>
      <c r="AS16" s="154"/>
      <c r="AT16" s="155"/>
      <c r="AU16" s="154"/>
      <c r="AV16" s="156"/>
      <c r="AW16" s="27"/>
      <c r="AX16" s="27"/>
      <c r="AY16" s="325"/>
      <c r="AZ16" s="173" t="s">
        <v>20</v>
      </c>
      <c r="BA16" s="149"/>
      <c r="BB16" s="154"/>
      <c r="BC16" s="154"/>
      <c r="BD16" s="155"/>
      <c r="BE16" s="154"/>
      <c r="BF16" s="156"/>
      <c r="BG16" s="27"/>
      <c r="BH16" s="27"/>
      <c r="BI16" s="325"/>
      <c r="BJ16" s="173" t="s">
        <v>20</v>
      </c>
      <c r="BK16" s="149"/>
      <c r="BL16" s="154"/>
      <c r="BM16" s="154"/>
      <c r="BN16" s="155"/>
      <c r="BO16" s="154"/>
      <c r="BP16" s="156"/>
      <c r="BQ16" s="27"/>
      <c r="BR16" s="27"/>
      <c r="BS16" s="325"/>
      <c r="BT16" s="173" t="s">
        <v>20</v>
      </c>
      <c r="BU16" s="149"/>
      <c r="BV16" s="154"/>
      <c r="BW16" s="154"/>
      <c r="BX16" s="155"/>
      <c r="BY16" s="154"/>
      <c r="BZ16" s="156"/>
      <c r="CA16" s="27"/>
      <c r="CB16" s="27"/>
      <c r="CC16" s="325"/>
      <c r="CD16" s="173" t="s">
        <v>20</v>
      </c>
      <c r="CE16" s="149"/>
      <c r="CF16" s="154"/>
      <c r="CG16" s="154"/>
      <c r="CH16" s="155"/>
      <c r="CI16" s="154"/>
      <c r="CJ16" s="156"/>
      <c r="CK16" s="27"/>
      <c r="CL16" s="27"/>
    </row>
    <row r="17" s="3" customFormat="true" x14ac:dyDescent="0.25">
      <c r="A17" s="326"/>
      <c r="K17" s="326"/>
      <c r="U17" s="326"/>
      <c r="AE17" s="326"/>
      <c r="AO17" s="326"/>
      <c r="AY17" s="326"/>
      <c r="AZ17" s="326"/>
      <c r="BA17" s="326"/>
      <c r="BB17" s="326"/>
      <c r="BC17" s="326"/>
      <c r="BD17" s="326"/>
      <c r="BE17" s="326"/>
      <c r="BF17" s="326"/>
      <c r="BI17" s="326"/>
      <c r="BS17" s="326"/>
      <c r="CC17" s="326"/>
      <c r="CM17" s="326"/>
      <c r="CW17" s="326"/>
      <c r="DG17" s="326"/>
      <c r="DQ17" s="326"/>
      <c r="EA17" s="326"/>
      <c r="EK17" s="326"/>
      <c r="EU17" s="326"/>
      <c r="FE17" s="326"/>
      <c r="FO17" s="326"/>
      <c r="FY17" s="326"/>
      <c r="GI17" s="326"/>
      <c r="GS17" s="326"/>
      <c r="HC17" s="326"/>
      <c r="HM17" s="326"/>
      <c r="HW17" s="326"/>
    </row>
    <row r="18" s="3" customFormat="true" x14ac:dyDescent="0.25">
      <c r="A18" s="326"/>
      <c r="K18" s="326"/>
      <c r="U18" s="326"/>
      <c r="AE18" s="326"/>
      <c r="AO18" s="326"/>
      <c r="AY18" s="326"/>
      <c r="AZ18" s="326"/>
      <c r="BA18" s="326"/>
      <c r="BB18" s="326"/>
      <c r="BC18" s="326"/>
      <c r="BD18" s="326"/>
      <c r="BE18" s="326"/>
      <c r="BF18" s="326"/>
      <c r="BI18" s="326"/>
      <c r="BS18" s="326"/>
      <c r="CC18" s="326"/>
      <c r="CM18" s="326"/>
      <c r="CW18" s="326"/>
      <c r="DG18" s="326"/>
      <c r="DQ18" s="326"/>
      <c r="EA18" s="326"/>
      <c r="EK18" s="326"/>
      <c r="EU18" s="326"/>
      <c r="FE18" s="326"/>
      <c r="FO18" s="326"/>
      <c r="FY18" s="326"/>
      <c r="GI18" s="326"/>
      <c r="GS18" s="326"/>
      <c r="HC18" s="326"/>
      <c r="HM18" s="326"/>
      <c r="HW18" s="326"/>
    </row>
    <row r="19" s="3" customFormat="true" x14ac:dyDescent="0.25">
      <c r="A19" s="326"/>
      <c r="K19" s="326"/>
      <c r="U19" s="326"/>
      <c r="AE19" s="326"/>
      <c r="AO19" s="326"/>
      <c r="AY19" s="326"/>
      <c r="AZ19" s="326"/>
      <c r="BA19" s="326"/>
      <c r="BB19" s="326"/>
      <c r="BC19" s="326"/>
      <c r="BD19" s="326"/>
      <c r="BE19" s="326"/>
      <c r="BF19" s="326"/>
      <c r="BI19" s="326"/>
      <c r="BS19" s="326"/>
      <c r="CC19" s="326"/>
      <c r="CM19" s="326"/>
      <c r="CW19" s="326"/>
      <c r="DG19" s="326"/>
      <c r="DQ19" s="326"/>
      <c r="EA19" s="326"/>
      <c r="EK19" s="326"/>
      <c r="EU19" s="326"/>
      <c r="FE19" s="326"/>
      <c r="FO19" s="326"/>
      <c r="FY19" s="326"/>
      <c r="GI19" s="326"/>
      <c r="GS19" s="326"/>
      <c r="HC19" s="326"/>
      <c r="HM19" s="326"/>
      <c r="HW19" s="326"/>
    </row>
    <row r="20" s="3" customFormat="true" x14ac:dyDescent="0.25">
      <c r="A20" s="326"/>
      <c r="K20" s="326"/>
      <c r="U20" s="326"/>
      <c r="AE20" s="326"/>
      <c r="AO20" s="326"/>
      <c r="AY20" s="326"/>
      <c r="AZ20" s="326"/>
      <c r="BA20" s="326"/>
      <c r="BB20" s="326"/>
      <c r="BC20" s="326"/>
      <c r="BD20" s="326"/>
      <c r="BE20" s="326"/>
      <c r="BF20" s="326"/>
      <c r="BI20" s="326"/>
      <c r="BS20" s="326"/>
      <c r="CC20" s="326"/>
      <c r="CM20" s="326"/>
      <c r="CW20" s="326"/>
      <c r="DG20" s="326"/>
      <c r="DQ20" s="326"/>
      <c r="EA20" s="326"/>
      <c r="EK20" s="326"/>
      <c r="EU20" s="326"/>
      <c r="FE20" s="326"/>
      <c r="FO20" s="326"/>
      <c r="FY20" s="326"/>
      <c r="GI20" s="326"/>
      <c r="GS20" s="326"/>
      <c r="HC20" s="326"/>
      <c r="HM20" s="326"/>
      <c r="HW20" s="326"/>
    </row>
    <row r="21" s="3" customFormat="true" x14ac:dyDescent="0.25">
      <c r="A21" s="326"/>
      <c r="K21" s="326"/>
      <c r="U21" s="326"/>
      <c r="AE21" s="326"/>
      <c r="AO21" s="326"/>
      <c r="AY21" s="326"/>
      <c r="AZ21" s="326"/>
      <c r="BA21" s="326"/>
      <c r="BB21" s="326"/>
      <c r="BC21" s="326"/>
      <c r="BD21" s="326"/>
      <c r="BE21" s="326"/>
      <c r="BF21" s="326"/>
      <c r="BI21" s="326"/>
      <c r="BS21" s="326"/>
      <c r="CC21" s="326"/>
      <c r="CM21" s="326"/>
      <c r="CW21" s="326"/>
      <c r="DG21" s="326"/>
      <c r="DQ21" s="326"/>
      <c r="EA21" s="326"/>
      <c r="EK21" s="326"/>
      <c r="EU21" s="326"/>
      <c r="FE21" s="326"/>
      <c r="FO21" s="326"/>
      <c r="FY21" s="326"/>
      <c r="GI21" s="326"/>
      <c r="GS21" s="326"/>
      <c r="HC21" s="326"/>
      <c r="HM21" s="326"/>
      <c r="HW21" s="326"/>
    </row>
    <row r="22" s="3" customFormat="true" x14ac:dyDescent="0.25">
      <c r="A22" s="326"/>
      <c r="K22" s="326"/>
      <c r="U22" s="326"/>
      <c r="AE22" s="326"/>
      <c r="AO22" s="326"/>
      <c r="AY22" s="326"/>
      <c r="AZ22" s="326"/>
      <c r="BA22" s="326"/>
      <c r="BB22" s="326"/>
      <c r="BC22" s="326"/>
      <c r="BD22" s="326"/>
      <c r="BE22" s="326"/>
      <c r="BF22" s="326"/>
      <c r="BI22" s="326"/>
      <c r="BS22" s="326"/>
      <c r="CC22" s="326"/>
      <c r="CM22" s="326"/>
      <c r="CW22" s="326"/>
      <c r="DG22" s="326"/>
      <c r="DQ22" s="326"/>
      <c r="EA22" s="326"/>
      <c r="EK22" s="326"/>
      <c r="EU22" s="326"/>
      <c r="FE22" s="326"/>
      <c r="FO22" s="326"/>
      <c r="FY22" s="326"/>
      <c r="GI22" s="326"/>
      <c r="GS22" s="326"/>
      <c r="HC22" s="326"/>
      <c r="HM22" s="326"/>
      <c r="HW22" s="326"/>
    </row>
    <row r="23" s="3" customFormat="true" x14ac:dyDescent="0.25">
      <c r="A23" s="326"/>
      <c r="K23" s="326"/>
      <c r="U23" s="326"/>
      <c r="AE23" s="326"/>
      <c r="AO23" s="326"/>
      <c r="AY23" s="326"/>
      <c r="AZ23" s="326"/>
      <c r="BA23" s="326"/>
      <c r="BB23" s="326"/>
      <c r="BC23" s="326"/>
      <c r="BD23" s="326"/>
      <c r="BE23" s="326"/>
      <c r="BF23" s="326"/>
      <c r="BI23" s="326"/>
      <c r="BS23" s="326"/>
      <c r="CC23" s="326"/>
      <c r="CM23" s="326"/>
      <c r="CW23" s="326"/>
      <c r="DG23" s="326"/>
      <c r="DQ23" s="326"/>
      <c r="EA23" s="326"/>
      <c r="EK23" s="326"/>
      <c r="EU23" s="326"/>
      <c r="FE23" s="326"/>
      <c r="FO23" s="326"/>
      <c r="FY23" s="326"/>
      <c r="GI23" s="326"/>
      <c r="GS23" s="326"/>
      <c r="HC23" s="326"/>
      <c r="HM23" s="326"/>
      <c r="HW23" s="326"/>
    </row>
    <row r="24" s="3" customFormat="true" x14ac:dyDescent="0.25">
      <c r="A24" s="326"/>
      <c r="K24" s="326"/>
      <c r="U24" s="326"/>
      <c r="AE24" s="326"/>
      <c r="AO24" s="326"/>
      <c r="AY24" s="326"/>
      <c r="AZ24" s="326"/>
      <c r="BA24" s="326"/>
      <c r="BB24" s="326"/>
      <c r="BC24" s="326"/>
      <c r="BD24" s="326"/>
      <c r="BE24" s="326"/>
      <c r="BF24" s="326"/>
      <c r="BI24" s="326"/>
      <c r="BS24" s="326"/>
      <c r="CC24" s="326"/>
      <c r="CM24" s="326"/>
      <c r="CW24" s="326"/>
      <c r="DG24" s="326"/>
      <c r="DQ24" s="326"/>
      <c r="EA24" s="326"/>
      <c r="EK24" s="326"/>
      <c r="EU24" s="326"/>
      <c r="FE24" s="326"/>
      <c r="FO24" s="326"/>
      <c r="FY24" s="326"/>
      <c r="GI24" s="326"/>
      <c r="GS24" s="326"/>
      <c r="HC24" s="326"/>
      <c r="HM24" s="326"/>
      <c r="HW24" s="326"/>
    </row>
    <row r="25" s="3" customFormat="true" x14ac:dyDescent="0.25">
      <c r="A25" s="326"/>
      <c r="K25" s="326"/>
      <c r="U25" s="326"/>
      <c r="AE25" s="326"/>
      <c r="AO25" s="326"/>
      <c r="AY25" s="326"/>
      <c r="AZ25" s="326"/>
      <c r="BA25" s="326"/>
      <c r="BB25" s="326"/>
      <c r="BC25" s="326"/>
      <c r="BD25" s="326"/>
      <c r="BE25" s="326"/>
      <c r="BF25" s="326"/>
      <c r="BI25" s="326"/>
      <c r="BS25" s="326"/>
      <c r="CC25" s="326"/>
      <c r="CM25" s="326"/>
      <c r="CW25" s="326"/>
      <c r="DG25" s="326"/>
      <c r="DQ25" s="326"/>
      <c r="EA25" s="326"/>
      <c r="EK25" s="326"/>
      <c r="EU25" s="326"/>
      <c r="FE25" s="326"/>
      <c r="FO25" s="326"/>
      <c r="FY25" s="326"/>
      <c r="GI25" s="326"/>
      <c r="GS25" s="326"/>
      <c r="HC25" s="326"/>
      <c r="HM25" s="326"/>
      <c r="HW25" s="326"/>
    </row>
    <row r="26" s="3" customFormat="true" x14ac:dyDescent="0.25">
      <c r="A26" s="326"/>
      <c r="K26" s="326"/>
      <c r="U26" s="326"/>
      <c r="AE26" s="326"/>
      <c r="AO26" s="326"/>
      <c r="AY26" s="326"/>
      <c r="AZ26" s="326"/>
      <c r="BA26" s="326"/>
      <c r="BB26" s="326"/>
      <c r="BC26" s="326"/>
      <c r="BD26" s="326"/>
      <c r="BE26" s="326"/>
      <c r="BF26" s="326"/>
      <c r="BI26" s="326"/>
      <c r="BS26" s="326"/>
      <c r="CC26" s="326"/>
      <c r="CM26" s="326"/>
      <c r="CW26" s="326"/>
      <c r="DG26" s="326"/>
      <c r="DQ26" s="326"/>
      <c r="EA26" s="326"/>
      <c r="EK26" s="326"/>
      <c r="EU26" s="326"/>
      <c r="FE26" s="326"/>
      <c r="FO26" s="326"/>
      <c r="FY26" s="326"/>
      <c r="GI26" s="326"/>
      <c r="GS26" s="326"/>
      <c r="HC26" s="326"/>
      <c r="HM26" s="326"/>
      <c r="HW26" s="326"/>
    </row>
    <row r="27" s="3" customFormat="true" x14ac:dyDescent="0.25">
      <c r="A27" s="326"/>
      <c r="K27" s="326"/>
      <c r="U27" s="326"/>
      <c r="AE27" s="326"/>
      <c r="AO27" s="326"/>
      <c r="AY27" s="326"/>
      <c r="AZ27" s="326"/>
      <c r="BA27" s="326"/>
      <c r="BB27" s="326"/>
      <c r="BC27" s="326"/>
      <c r="BD27" s="326"/>
      <c r="BE27" s="326"/>
      <c r="BF27" s="326"/>
      <c r="BI27" s="326"/>
      <c r="BS27" s="326"/>
      <c r="CC27" s="326"/>
      <c r="CM27" s="326"/>
      <c r="CW27" s="326"/>
      <c r="DG27" s="326"/>
      <c r="DQ27" s="326"/>
      <c r="EA27" s="326"/>
      <c r="EK27" s="326"/>
      <c r="EU27" s="326"/>
      <c r="FE27" s="326"/>
      <c r="FO27" s="326"/>
      <c r="FY27" s="326"/>
      <c r="GI27" s="326"/>
      <c r="GS27" s="326"/>
      <c r="HC27" s="326"/>
      <c r="HM27" s="326"/>
      <c r="HW27" s="326"/>
    </row>
    <row r="28" s="3" customFormat="true" x14ac:dyDescent="0.25">
      <c r="A28" s="326"/>
      <c r="K28" s="326"/>
      <c r="U28" s="326"/>
      <c r="AE28" s="326"/>
      <c r="AO28" s="326"/>
      <c r="AY28" s="326"/>
      <c r="AZ28" s="326"/>
      <c r="BA28" s="326"/>
      <c r="BB28" s="326"/>
      <c r="BC28" s="326"/>
      <c r="BD28" s="326"/>
      <c r="BE28" s="326"/>
      <c r="BF28" s="326"/>
      <c r="BI28" s="326"/>
      <c r="BS28" s="326"/>
      <c r="CC28" s="326"/>
      <c r="CM28" s="326"/>
      <c r="CW28" s="326"/>
      <c r="DG28" s="326"/>
      <c r="DQ28" s="326"/>
      <c r="EA28" s="326"/>
      <c r="EK28" s="326"/>
      <c r="EU28" s="326"/>
      <c r="FE28" s="326"/>
      <c r="FO28" s="326"/>
      <c r="FY28" s="326"/>
      <c r="GI28" s="326"/>
      <c r="GS28" s="326"/>
      <c r="HC28" s="326"/>
      <c r="HM28" s="326"/>
      <c r="HW28" s="326"/>
    </row>
    <row r="29" s="3" customFormat="true" x14ac:dyDescent="0.25">
      <c r="A29" s="326"/>
      <c r="K29" s="326"/>
      <c r="U29" s="326"/>
      <c r="AE29" s="326"/>
      <c r="AO29" s="326"/>
      <c r="AY29" s="326"/>
      <c r="AZ29" s="326"/>
      <c r="BA29" s="326"/>
      <c r="BB29" s="326"/>
      <c r="BC29" s="326"/>
      <c r="BD29" s="326"/>
      <c r="BE29" s="326"/>
      <c r="BF29" s="326"/>
      <c r="BI29" s="326"/>
      <c r="BS29" s="326"/>
      <c r="CC29" s="326"/>
      <c r="CM29" s="326"/>
      <c r="CW29" s="326"/>
      <c r="DG29" s="326"/>
      <c r="DQ29" s="326"/>
      <c r="EA29" s="326"/>
      <c r="EK29" s="326"/>
      <c r="EU29" s="326"/>
      <c r="FE29" s="326"/>
      <c r="FO29" s="326"/>
      <c r="FY29" s="326"/>
      <c r="GI29" s="326"/>
      <c r="GS29" s="326"/>
      <c r="HC29" s="326"/>
      <c r="HM29" s="326"/>
      <c r="HW29" s="326"/>
    </row>
    <row r="30" s="3" customFormat="true" x14ac:dyDescent="0.25">
      <c r="A30" s="326"/>
      <c r="K30" s="326"/>
      <c r="U30" s="326"/>
      <c r="AE30" s="326"/>
      <c r="AO30" s="326"/>
      <c r="AY30" s="326"/>
      <c r="AZ30" s="326"/>
      <c r="BA30" s="326"/>
      <c r="BB30" s="326"/>
      <c r="BC30" s="326"/>
      <c r="BD30" s="326"/>
      <c r="BE30" s="326"/>
      <c r="BF30" s="326"/>
      <c r="BI30" s="326"/>
      <c r="BS30" s="326"/>
      <c r="CC30" s="326"/>
      <c r="CM30" s="326"/>
      <c r="CW30" s="326"/>
      <c r="DG30" s="326"/>
      <c r="DQ30" s="326"/>
      <c r="EA30" s="326"/>
      <c r="EK30" s="326"/>
      <c r="EU30" s="326"/>
      <c r="FE30" s="326"/>
      <c r="FO30" s="326"/>
      <c r="FY30" s="326"/>
      <c r="GI30" s="326"/>
      <c r="GS30" s="326"/>
      <c r="HC30" s="326"/>
      <c r="HM30" s="326"/>
      <c r="HW30" s="326"/>
    </row>
    <row r="31" s="3" customFormat="true" x14ac:dyDescent="0.25">
      <c r="A31" s="326"/>
      <c r="K31" s="326"/>
      <c r="U31" s="326"/>
      <c r="AE31" s="326"/>
      <c r="AO31" s="326"/>
      <c r="AY31" s="326"/>
      <c r="AZ31" s="326"/>
      <c r="BA31" s="326"/>
      <c r="BB31" s="326"/>
      <c r="BC31" s="326"/>
      <c r="BD31" s="326"/>
      <c r="BE31" s="326"/>
      <c r="BF31" s="326"/>
      <c r="BI31" s="326"/>
      <c r="BS31" s="326"/>
      <c r="CC31" s="326"/>
      <c r="CM31" s="326"/>
      <c r="CW31" s="326"/>
      <c r="DG31" s="326"/>
      <c r="DQ31" s="326"/>
      <c r="EA31" s="326"/>
      <c r="EK31" s="326"/>
      <c r="EU31" s="326"/>
      <c r="FE31" s="326"/>
      <c r="FO31" s="326"/>
      <c r="FY31" s="326"/>
      <c r="GI31" s="326"/>
      <c r="GS31" s="326"/>
      <c r="HC31" s="326"/>
      <c r="HM31" s="326"/>
      <c r="HW31" s="326"/>
    </row>
    <row r="32" s="3" customFormat="true" x14ac:dyDescent="0.25">
      <c r="A32" s="326"/>
      <c r="K32" s="326"/>
      <c r="U32" s="326"/>
      <c r="AE32" s="326"/>
      <c r="AO32" s="326"/>
      <c r="AY32" s="326"/>
      <c r="AZ32" s="326"/>
      <c r="BA32" s="326"/>
      <c r="BB32" s="326"/>
      <c r="BC32" s="326"/>
      <c r="BD32" s="326"/>
      <c r="BE32" s="326"/>
      <c r="BF32" s="326"/>
      <c r="BI32" s="326"/>
      <c r="BS32" s="326"/>
      <c r="CC32" s="326"/>
      <c r="CM32" s="326"/>
      <c r="CW32" s="32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A33" s="326"/>
      <c r="BB33" s="326"/>
      <c r="BC33" s="326"/>
      <c r="BD33" s="326"/>
      <c r="BE33" s="326"/>
      <c r="BF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A34" s="326"/>
      <c r="BB34" s="326"/>
      <c r="BC34" s="326"/>
      <c r="BD34" s="326"/>
      <c r="BE34" s="326"/>
      <c r="BF34" s="326"/>
      <c r="BI34" s="326"/>
      <c r="BS34" s="326"/>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A35" s="326"/>
      <c r="BB35" s="326"/>
      <c r="BC35" s="326"/>
      <c r="BD35" s="326"/>
      <c r="BE35" s="326"/>
      <c r="BF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A36" s="326"/>
      <c r="BB36" s="326"/>
      <c r="BC36" s="326"/>
      <c r="BD36" s="326"/>
      <c r="BE36" s="326"/>
      <c r="BF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A37" s="326"/>
      <c r="BB37" s="326"/>
      <c r="BC37" s="326"/>
      <c r="BD37" s="326"/>
      <c r="BE37" s="326"/>
      <c r="BF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A38" s="326"/>
      <c r="BB38" s="326"/>
      <c r="BC38" s="326"/>
      <c r="BD38" s="326"/>
      <c r="BE38" s="326"/>
      <c r="BF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A39" s="326"/>
      <c r="BB39" s="326"/>
      <c r="BC39" s="326"/>
      <c r="BD39" s="326"/>
      <c r="BE39" s="326"/>
      <c r="BF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A40" s="326"/>
      <c r="BB40" s="326"/>
      <c r="BC40" s="326"/>
      <c r="BD40" s="326"/>
      <c r="BE40" s="326"/>
      <c r="BF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A41" s="326"/>
      <c r="BB41" s="326"/>
      <c r="BC41" s="326"/>
      <c r="BD41" s="326"/>
      <c r="BE41" s="326"/>
      <c r="BF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A42" s="326"/>
      <c r="BB42" s="326"/>
      <c r="BC42" s="326"/>
      <c r="BD42" s="326"/>
      <c r="BE42" s="326"/>
      <c r="BF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A43" s="326"/>
      <c r="BB43" s="326"/>
      <c r="BC43" s="326"/>
      <c r="BD43" s="326"/>
      <c r="BE43" s="326"/>
      <c r="BF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A44" s="326"/>
      <c r="BB44" s="326"/>
      <c r="BC44" s="326"/>
      <c r="BD44" s="326"/>
      <c r="BE44" s="326"/>
      <c r="BF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A45" s="326"/>
      <c r="BB45" s="326"/>
      <c r="BC45" s="326"/>
      <c r="BD45" s="326"/>
      <c r="BE45" s="326"/>
      <c r="BF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A46" s="326"/>
      <c r="BB46" s="326"/>
      <c r="BC46" s="326"/>
      <c r="BD46" s="326"/>
      <c r="BE46" s="326"/>
      <c r="BF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A47" s="326"/>
      <c r="BB47" s="326"/>
      <c r="BC47" s="326"/>
      <c r="BD47" s="326"/>
      <c r="BE47" s="326"/>
      <c r="BF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A48" s="326"/>
      <c r="BB48" s="326"/>
      <c r="BC48" s="326"/>
      <c r="BD48" s="326"/>
      <c r="BE48" s="326"/>
      <c r="BF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A49" s="326"/>
      <c r="BB49" s="326"/>
      <c r="BC49" s="326"/>
      <c r="BD49" s="326"/>
      <c r="BE49" s="326"/>
      <c r="BF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A50" s="326"/>
      <c r="BB50" s="326"/>
      <c r="BC50" s="326"/>
      <c r="BD50" s="326"/>
      <c r="BE50" s="326"/>
      <c r="BF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A51" s="326"/>
      <c r="BB51" s="326"/>
      <c r="BC51" s="326"/>
      <c r="BD51" s="326"/>
      <c r="BE51" s="326"/>
      <c r="BF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A52" s="326"/>
      <c r="BB52" s="326"/>
      <c r="BC52" s="326"/>
      <c r="BD52" s="326"/>
      <c r="BE52" s="326"/>
      <c r="BF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A53" s="326"/>
      <c r="BB53" s="326"/>
      <c r="BC53" s="326"/>
      <c r="BD53" s="326"/>
      <c r="BE53" s="326"/>
      <c r="BF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A54" s="326"/>
      <c r="BB54" s="326"/>
      <c r="BC54" s="326"/>
      <c r="BD54" s="326"/>
      <c r="BE54" s="326"/>
      <c r="BF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A55" s="326"/>
      <c r="BB55" s="326"/>
      <c r="BC55" s="326"/>
      <c r="BD55" s="326"/>
      <c r="BE55" s="326"/>
      <c r="BF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A56" s="326"/>
      <c r="BB56" s="326"/>
      <c r="BC56" s="326"/>
      <c r="BD56" s="326"/>
      <c r="BE56" s="326"/>
      <c r="BF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A57" s="326"/>
      <c r="BB57" s="326"/>
      <c r="BC57" s="326"/>
      <c r="BD57" s="326"/>
      <c r="BE57" s="326"/>
      <c r="BF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A58" s="326"/>
      <c r="BB58" s="326"/>
      <c r="BC58" s="326"/>
      <c r="BD58" s="326"/>
      <c r="BE58" s="326"/>
      <c r="BF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A59" s="326"/>
      <c r="BB59" s="326"/>
      <c r="BC59" s="326"/>
      <c r="BD59" s="326"/>
      <c r="BE59" s="326"/>
      <c r="BF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A60" s="326"/>
      <c r="BB60" s="326"/>
      <c r="BC60" s="326"/>
      <c r="BD60" s="326"/>
      <c r="BE60" s="326"/>
      <c r="BF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A61" s="326"/>
      <c r="BB61" s="326"/>
      <c r="BC61" s="326"/>
      <c r="BD61" s="326"/>
      <c r="BE61" s="326"/>
      <c r="BF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A62" s="326"/>
      <c r="BB62" s="326"/>
      <c r="BC62" s="326"/>
      <c r="BD62" s="326"/>
      <c r="BE62" s="326"/>
      <c r="BF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A63" s="326"/>
      <c r="BB63" s="326"/>
      <c r="BC63" s="326"/>
      <c r="BD63" s="326"/>
      <c r="BE63" s="326"/>
      <c r="BF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A64" s="326"/>
      <c r="BB64" s="326"/>
      <c r="BC64" s="326"/>
      <c r="BD64" s="326"/>
      <c r="BE64" s="326"/>
      <c r="BF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A65" s="326"/>
      <c r="BB65" s="326"/>
      <c r="BC65" s="326"/>
      <c r="BD65" s="326"/>
      <c r="BE65" s="326"/>
      <c r="BF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A66" s="326"/>
      <c r="BB66" s="326"/>
      <c r="BC66" s="326"/>
      <c r="BD66" s="326"/>
      <c r="BE66" s="326"/>
      <c r="BF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A67" s="326"/>
      <c r="BB67" s="326"/>
      <c r="BC67" s="326"/>
      <c r="BD67" s="326"/>
      <c r="BE67" s="326"/>
      <c r="BF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A68" s="326"/>
      <c r="BB68" s="326"/>
      <c r="BC68" s="326"/>
      <c r="BD68" s="326"/>
      <c r="BE68" s="326"/>
      <c r="BF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A69" s="326"/>
      <c r="BB69" s="326"/>
      <c r="BC69" s="326"/>
      <c r="BD69" s="326"/>
      <c r="BE69" s="326"/>
      <c r="BF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A70" s="326"/>
      <c r="BB70" s="326"/>
      <c r="BC70" s="326"/>
      <c r="BD70" s="326"/>
      <c r="BE70" s="326"/>
      <c r="BF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A71" s="326"/>
      <c r="BB71" s="326"/>
      <c r="BC71" s="326"/>
      <c r="BD71" s="326"/>
      <c r="BE71" s="326"/>
      <c r="BF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A72" s="326"/>
      <c r="BB72" s="326"/>
      <c r="BC72" s="326"/>
      <c r="BD72" s="326"/>
      <c r="BE72" s="326"/>
      <c r="BF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A73" s="326"/>
      <c r="BB73" s="326"/>
      <c r="BC73" s="326"/>
      <c r="BD73" s="326"/>
      <c r="BE73" s="326"/>
      <c r="BF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A74" s="326"/>
      <c r="BB74" s="326"/>
      <c r="BC74" s="326"/>
      <c r="BD74" s="326"/>
      <c r="BE74" s="326"/>
      <c r="BF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A75" s="326"/>
      <c r="BB75" s="326"/>
      <c r="BC75" s="326"/>
      <c r="BD75" s="326"/>
      <c r="BE75" s="326"/>
      <c r="BF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A76" s="326"/>
      <c r="BB76" s="326"/>
      <c r="BC76" s="326"/>
      <c r="BD76" s="326"/>
      <c r="BE76" s="326"/>
      <c r="BF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A77" s="326"/>
      <c r="BB77" s="326"/>
      <c r="BC77" s="326"/>
      <c r="BD77" s="326"/>
      <c r="BE77" s="326"/>
      <c r="BF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A78" s="326"/>
      <c r="BB78" s="326"/>
      <c r="BC78" s="326"/>
      <c r="BD78" s="326"/>
      <c r="BE78" s="326"/>
      <c r="BF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A79" s="326"/>
      <c r="BB79" s="326"/>
      <c r="BC79" s="326"/>
      <c r="BD79" s="326"/>
      <c r="BE79" s="326"/>
      <c r="BF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A80" s="326"/>
      <c r="BB80" s="326"/>
      <c r="BC80" s="326"/>
      <c r="BD80" s="326"/>
      <c r="BE80" s="326"/>
      <c r="BF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A81" s="326"/>
      <c r="BB81" s="326"/>
      <c r="BC81" s="326"/>
      <c r="BD81" s="326"/>
      <c r="BE81" s="326"/>
      <c r="BF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A82" s="326"/>
      <c r="BB82" s="326"/>
      <c r="BC82" s="326"/>
      <c r="BD82" s="326"/>
      <c r="BE82" s="326"/>
      <c r="BF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A83" s="326"/>
      <c r="BB83" s="326"/>
      <c r="BC83" s="326"/>
      <c r="BD83" s="326"/>
      <c r="BE83" s="326"/>
      <c r="BF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A84" s="326"/>
      <c r="BB84" s="326"/>
      <c r="BC84" s="326"/>
      <c r="BD84" s="326"/>
      <c r="BE84" s="326"/>
      <c r="BF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A85" s="326"/>
      <c r="BB85" s="326"/>
      <c r="BC85" s="326"/>
      <c r="BD85" s="326"/>
      <c r="BE85" s="326"/>
      <c r="BF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A86" s="326"/>
      <c r="BB86" s="326"/>
      <c r="BC86" s="326"/>
      <c r="BD86" s="326"/>
      <c r="BE86" s="326"/>
      <c r="BF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A87" s="326"/>
      <c r="BB87" s="326"/>
      <c r="BC87" s="326"/>
      <c r="BD87" s="326"/>
      <c r="BE87" s="326"/>
      <c r="BF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A88" s="326"/>
      <c r="BB88" s="326"/>
      <c r="BC88" s="326"/>
      <c r="BD88" s="326"/>
      <c r="BE88" s="326"/>
      <c r="BF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A89" s="326"/>
      <c r="BB89" s="326"/>
      <c r="BC89" s="326"/>
      <c r="BD89" s="326"/>
      <c r="BE89" s="326"/>
      <c r="BF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A90" s="326"/>
      <c r="BB90" s="326"/>
      <c r="BC90" s="326"/>
      <c r="BD90" s="326"/>
      <c r="BE90" s="326"/>
      <c r="BF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A91" s="326"/>
      <c r="BB91" s="326"/>
      <c r="BC91" s="326"/>
      <c r="BD91" s="326"/>
      <c r="BE91" s="326"/>
      <c r="BF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A92" s="326"/>
      <c r="BB92" s="326"/>
      <c r="BC92" s="326"/>
      <c r="BD92" s="326"/>
      <c r="BE92" s="326"/>
      <c r="BF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A93" s="326"/>
      <c r="BB93" s="326"/>
      <c r="BC93" s="326"/>
      <c r="BD93" s="326"/>
      <c r="BE93" s="326"/>
      <c r="BF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A94" s="326"/>
      <c r="BB94" s="326"/>
      <c r="BC94" s="326"/>
      <c r="BD94" s="326"/>
      <c r="BE94" s="326"/>
      <c r="BF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A95" s="326"/>
      <c r="BB95" s="326"/>
      <c r="BC95" s="326"/>
      <c r="BD95" s="326"/>
      <c r="BE95" s="326"/>
      <c r="BF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A96" s="326"/>
      <c r="BB96" s="326"/>
      <c r="BC96" s="326"/>
      <c r="BD96" s="326"/>
      <c r="BE96" s="326"/>
      <c r="BF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A97" s="326"/>
      <c r="BB97" s="326"/>
      <c r="BC97" s="326"/>
      <c r="BD97" s="326"/>
      <c r="BE97" s="326"/>
      <c r="BF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A98" s="326"/>
      <c r="BB98" s="326"/>
      <c r="BC98" s="326"/>
      <c r="BD98" s="326"/>
      <c r="BE98" s="326"/>
      <c r="BF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A99" s="326"/>
      <c r="BB99" s="326"/>
      <c r="BC99" s="326"/>
      <c r="BD99" s="326"/>
      <c r="BE99" s="326"/>
      <c r="BF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A100" s="326"/>
      <c r="BB100" s="326"/>
      <c r="BC100" s="326"/>
      <c r="BD100" s="326"/>
      <c r="BE100" s="326"/>
      <c r="BF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A101" s="326"/>
      <c r="BB101" s="326"/>
      <c r="BC101" s="326"/>
      <c r="BD101" s="326"/>
      <c r="BE101" s="326"/>
      <c r="BF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A102" s="326"/>
      <c r="BB102" s="326"/>
      <c r="BC102" s="326"/>
      <c r="BD102" s="326"/>
      <c r="BE102" s="326"/>
      <c r="BF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A103" s="326"/>
      <c r="BB103" s="326"/>
      <c r="BC103" s="326"/>
      <c r="BD103" s="326"/>
      <c r="BE103" s="326"/>
      <c r="BF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A104" s="326"/>
      <c r="BB104" s="326"/>
      <c r="BC104" s="326"/>
      <c r="BD104" s="326"/>
      <c r="BE104" s="326"/>
      <c r="BF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A105" s="326"/>
      <c r="BB105" s="326"/>
      <c r="BC105" s="326"/>
      <c r="BD105" s="326"/>
      <c r="BE105" s="326"/>
      <c r="BF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A106" s="326"/>
      <c r="BB106" s="326"/>
      <c r="BC106" s="326"/>
      <c r="BD106" s="326"/>
      <c r="BE106" s="326"/>
      <c r="BF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A107" s="326"/>
      <c r="BB107" s="326"/>
      <c r="BC107" s="326"/>
      <c r="BD107" s="326"/>
      <c r="BE107" s="326"/>
      <c r="BF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A108" s="326"/>
      <c r="BB108" s="326"/>
      <c r="BC108" s="326"/>
      <c r="BD108" s="326"/>
      <c r="BE108" s="326"/>
      <c r="BF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A109" s="326"/>
      <c r="BB109" s="326"/>
      <c r="BC109" s="326"/>
      <c r="BD109" s="326"/>
      <c r="BE109" s="326"/>
      <c r="BF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A110" s="326"/>
      <c r="BB110" s="326"/>
      <c r="BC110" s="326"/>
      <c r="BD110" s="326"/>
      <c r="BE110" s="326"/>
      <c r="BF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A111" s="326"/>
      <c r="BB111" s="326"/>
      <c r="BC111" s="326"/>
      <c r="BD111" s="326"/>
      <c r="BE111" s="326"/>
      <c r="BF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A112" s="326"/>
      <c r="BB112" s="326"/>
      <c r="BC112" s="326"/>
      <c r="BD112" s="326"/>
      <c r="BE112" s="326"/>
      <c r="BF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A113" s="326"/>
      <c r="BB113" s="326"/>
      <c r="BC113" s="326"/>
      <c r="BD113" s="326"/>
      <c r="BE113" s="326"/>
      <c r="BF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A114" s="326"/>
      <c r="BB114" s="326"/>
      <c r="BC114" s="326"/>
      <c r="BD114" s="326"/>
      <c r="BE114" s="326"/>
      <c r="BF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A115" s="326"/>
      <c r="BB115" s="326"/>
      <c r="BC115" s="326"/>
      <c r="BD115" s="326"/>
      <c r="BE115" s="326"/>
      <c r="BF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A116" s="326"/>
      <c r="BB116" s="326"/>
      <c r="BC116" s="326"/>
      <c r="BD116" s="326"/>
      <c r="BE116" s="326"/>
      <c r="BF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A117" s="326"/>
      <c r="BB117" s="326"/>
      <c r="BC117" s="326"/>
      <c r="BD117" s="326"/>
      <c r="BE117" s="326"/>
      <c r="BF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A118" s="326"/>
      <c r="BB118" s="326"/>
      <c r="BC118" s="326"/>
      <c r="BD118" s="326"/>
      <c r="BE118" s="326"/>
      <c r="BF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A119" s="326"/>
      <c r="BB119" s="326"/>
      <c r="BC119" s="326"/>
      <c r="BD119" s="326"/>
      <c r="BE119" s="326"/>
      <c r="BF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A120" s="326"/>
      <c r="BB120" s="326"/>
      <c r="BC120" s="326"/>
      <c r="BD120" s="326"/>
      <c r="BE120" s="326"/>
      <c r="BF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A121" s="326"/>
      <c r="BB121" s="326"/>
      <c r="BC121" s="326"/>
      <c r="BD121" s="326"/>
      <c r="BE121" s="326"/>
      <c r="BF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A122" s="326"/>
      <c r="BB122" s="326"/>
      <c r="BC122" s="326"/>
      <c r="BD122" s="326"/>
      <c r="BE122" s="326"/>
      <c r="BF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A123" s="326"/>
      <c r="BB123" s="326"/>
      <c r="BC123" s="326"/>
      <c r="BD123" s="326"/>
      <c r="BE123" s="326"/>
      <c r="BF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A124" s="326"/>
      <c r="BB124" s="326"/>
      <c r="BC124" s="326"/>
      <c r="BD124" s="326"/>
      <c r="BE124" s="326"/>
      <c r="BF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A125" s="326"/>
      <c r="BB125" s="326"/>
      <c r="BC125" s="326"/>
      <c r="BD125" s="326"/>
      <c r="BE125" s="326"/>
      <c r="BF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A126" s="326"/>
      <c r="BB126" s="326"/>
      <c r="BC126" s="326"/>
      <c r="BD126" s="326"/>
      <c r="BE126" s="326"/>
      <c r="BF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A127" s="326"/>
      <c r="BB127" s="326"/>
      <c r="BC127" s="326"/>
      <c r="BD127" s="326"/>
      <c r="BE127" s="326"/>
      <c r="BF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A128" s="326"/>
      <c r="BB128" s="326"/>
      <c r="BC128" s="326"/>
      <c r="BD128" s="326"/>
      <c r="BE128" s="326"/>
      <c r="BF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A129" s="326"/>
      <c r="BB129" s="326"/>
      <c r="BC129" s="326"/>
      <c r="BD129" s="326"/>
      <c r="BE129" s="326"/>
      <c r="BF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A130" s="326"/>
      <c r="BB130" s="326"/>
      <c r="BC130" s="326"/>
      <c r="BD130" s="326"/>
      <c r="BE130" s="326"/>
      <c r="BF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A131" s="326"/>
      <c r="BB131" s="326"/>
      <c r="BC131" s="326"/>
      <c r="BD131" s="326"/>
      <c r="BE131" s="326"/>
      <c r="BF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A132" s="326"/>
      <c r="BB132" s="326"/>
      <c r="BC132" s="326"/>
      <c r="BD132" s="326"/>
      <c r="BE132" s="326"/>
      <c r="BF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A133" s="326"/>
      <c r="BB133" s="326"/>
      <c r="BC133" s="326"/>
      <c r="BD133" s="326"/>
      <c r="BE133" s="326"/>
      <c r="BF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A134" s="326"/>
      <c r="BB134" s="326"/>
      <c r="BC134" s="326"/>
      <c r="BD134" s="326"/>
      <c r="BE134" s="326"/>
      <c r="BF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A135" s="326"/>
      <c r="BB135" s="326"/>
      <c r="BC135" s="326"/>
      <c r="BD135" s="326"/>
      <c r="BE135" s="326"/>
      <c r="BF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A136" s="326"/>
      <c r="BB136" s="326"/>
      <c r="BC136" s="326"/>
      <c r="BD136" s="326"/>
      <c r="BE136" s="326"/>
      <c r="BF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A137" s="326"/>
      <c r="BB137" s="326"/>
      <c r="BC137" s="326"/>
      <c r="BD137" s="326"/>
      <c r="BE137" s="326"/>
      <c r="BF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A138" s="326"/>
      <c r="BB138" s="326"/>
      <c r="BC138" s="326"/>
      <c r="BD138" s="326"/>
      <c r="BE138" s="326"/>
      <c r="BF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A139" s="326"/>
      <c r="BB139" s="326"/>
      <c r="BC139" s="326"/>
      <c r="BD139" s="326"/>
      <c r="BE139" s="326"/>
      <c r="BF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A140" s="326"/>
      <c r="BB140" s="326"/>
      <c r="BC140" s="326"/>
      <c r="BD140" s="326"/>
      <c r="BE140" s="326"/>
      <c r="BF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A141" s="326"/>
      <c r="BB141" s="326"/>
      <c r="BC141" s="326"/>
      <c r="BD141" s="326"/>
      <c r="BE141" s="326"/>
      <c r="BF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A142" s="326"/>
      <c r="BB142" s="326"/>
      <c r="BC142" s="326"/>
      <c r="BD142" s="326"/>
      <c r="BE142" s="326"/>
      <c r="BF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A143" s="326"/>
      <c r="BB143" s="326"/>
      <c r="BC143" s="326"/>
      <c r="BD143" s="326"/>
      <c r="BE143" s="326"/>
      <c r="BF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A144" s="326"/>
      <c r="BB144" s="326"/>
      <c r="BC144" s="326"/>
      <c r="BD144" s="326"/>
      <c r="BE144" s="326"/>
      <c r="BF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A145" s="326"/>
      <c r="BB145" s="326"/>
      <c r="BC145" s="326"/>
      <c r="BD145" s="326"/>
      <c r="BE145" s="326"/>
      <c r="BF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A146" s="326"/>
      <c r="BB146" s="326"/>
      <c r="BC146" s="326"/>
      <c r="BD146" s="326"/>
      <c r="BE146" s="326"/>
      <c r="BF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A147" s="326"/>
      <c r="BB147" s="326"/>
      <c r="BC147" s="326"/>
      <c r="BD147" s="326"/>
      <c r="BE147" s="326"/>
      <c r="BF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A148" s="326"/>
      <c r="BB148" s="326"/>
      <c r="BC148" s="326"/>
      <c r="BD148" s="326"/>
      <c r="BE148" s="326"/>
      <c r="BF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A149" s="326"/>
      <c r="BB149" s="326"/>
      <c r="BC149" s="326"/>
      <c r="BD149" s="326"/>
      <c r="BE149" s="326"/>
      <c r="BF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A150" s="326"/>
      <c r="BB150" s="326"/>
      <c r="BC150" s="326"/>
      <c r="BD150" s="326"/>
      <c r="BE150" s="326"/>
      <c r="BF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A151" s="326"/>
      <c r="BB151" s="326"/>
      <c r="BC151" s="326"/>
      <c r="BD151" s="326"/>
      <c r="BE151" s="326"/>
      <c r="BF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A152" s="326"/>
      <c r="BB152" s="326"/>
      <c r="BC152" s="326"/>
      <c r="BD152" s="326"/>
      <c r="BE152" s="326"/>
      <c r="BF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A153" s="326"/>
      <c r="BB153" s="326"/>
      <c r="BC153" s="326"/>
      <c r="BD153" s="326"/>
      <c r="BE153" s="326"/>
      <c r="BF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A154" s="326"/>
      <c r="BB154" s="326"/>
      <c r="BC154" s="326"/>
      <c r="BD154" s="326"/>
      <c r="BE154" s="326"/>
      <c r="BF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A155" s="326"/>
      <c r="BB155" s="326"/>
      <c r="BC155" s="326"/>
      <c r="BD155" s="326"/>
      <c r="BE155" s="326"/>
      <c r="BF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A156" s="326"/>
      <c r="BB156" s="326"/>
      <c r="BC156" s="326"/>
      <c r="BD156" s="326"/>
      <c r="BE156" s="326"/>
      <c r="BF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A157" s="326"/>
      <c r="BB157" s="326"/>
      <c r="BC157" s="326"/>
      <c r="BD157" s="326"/>
      <c r="BE157" s="326"/>
      <c r="BF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A158" s="326"/>
      <c r="BB158" s="326"/>
      <c r="BC158" s="326"/>
      <c r="BD158" s="326"/>
      <c r="BE158" s="326"/>
      <c r="BF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A159" s="326"/>
      <c r="BB159" s="326"/>
      <c r="BC159" s="326"/>
      <c r="BD159" s="326"/>
      <c r="BE159" s="326"/>
      <c r="BF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A160" s="326"/>
      <c r="BB160" s="326"/>
      <c r="BC160" s="326"/>
      <c r="BD160" s="326"/>
      <c r="BE160" s="326"/>
      <c r="BF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A161" s="326"/>
      <c r="BB161" s="326"/>
      <c r="BC161" s="326"/>
      <c r="BD161" s="326"/>
      <c r="BE161" s="326"/>
      <c r="BF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A162" s="326"/>
      <c r="BB162" s="326"/>
      <c r="BC162" s="326"/>
      <c r="BD162" s="326"/>
      <c r="BE162" s="326"/>
      <c r="BF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A163" s="326"/>
      <c r="BB163" s="326"/>
      <c r="BC163" s="326"/>
      <c r="BD163" s="326"/>
      <c r="BE163" s="326"/>
      <c r="BF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A164" s="326"/>
      <c r="BB164" s="326"/>
      <c r="BC164" s="326"/>
      <c r="BD164" s="326"/>
      <c r="BE164" s="326"/>
      <c r="BF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A165" s="326"/>
      <c r="BB165" s="326"/>
      <c r="BC165" s="326"/>
      <c r="BD165" s="326"/>
      <c r="BE165" s="326"/>
      <c r="BF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A166" s="326"/>
      <c r="BB166" s="326"/>
      <c r="BC166" s="326"/>
      <c r="BD166" s="326"/>
      <c r="BE166" s="326"/>
      <c r="BF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A167" s="326"/>
      <c r="BB167" s="326"/>
      <c r="BC167" s="326"/>
      <c r="BD167" s="326"/>
      <c r="BE167" s="326"/>
      <c r="BF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A168" s="326"/>
      <c r="BB168" s="326"/>
      <c r="BC168" s="326"/>
      <c r="BD168" s="326"/>
      <c r="BE168" s="326"/>
      <c r="BF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A169" s="326"/>
      <c r="BB169" s="326"/>
      <c r="BC169" s="326"/>
      <c r="BD169" s="326"/>
      <c r="BE169" s="326"/>
      <c r="BF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A170" s="326"/>
      <c r="BB170" s="326"/>
      <c r="BC170" s="326"/>
      <c r="BD170" s="326"/>
      <c r="BE170" s="326"/>
      <c r="BF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A171" s="326"/>
      <c r="BB171" s="326"/>
      <c r="BC171" s="326"/>
      <c r="BD171" s="326"/>
      <c r="BE171" s="326"/>
      <c r="BF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A172" s="326"/>
      <c r="BB172" s="326"/>
      <c r="BC172" s="326"/>
      <c r="BD172" s="326"/>
      <c r="BE172" s="326"/>
      <c r="BF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A173" s="326"/>
      <c r="BB173" s="326"/>
      <c r="BC173" s="326"/>
      <c r="BD173" s="326"/>
      <c r="BE173" s="326"/>
      <c r="BF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A174" s="326"/>
      <c r="BB174" s="326"/>
      <c r="BC174" s="326"/>
      <c r="BD174" s="326"/>
      <c r="BE174" s="326"/>
      <c r="BF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A175" s="326"/>
      <c r="BB175" s="326"/>
      <c r="BC175" s="326"/>
      <c r="BD175" s="326"/>
      <c r="BE175" s="326"/>
      <c r="BF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A176" s="326"/>
      <c r="BB176" s="326"/>
      <c r="BC176" s="326"/>
      <c r="BD176" s="326"/>
      <c r="BE176" s="326"/>
      <c r="BF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A177" s="326"/>
      <c r="BB177" s="326"/>
      <c r="BC177" s="326"/>
      <c r="BD177" s="326"/>
      <c r="BE177" s="326"/>
      <c r="BF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A178" s="326"/>
      <c r="BB178" s="326"/>
      <c r="BC178" s="326"/>
      <c r="BD178" s="326"/>
      <c r="BE178" s="326"/>
      <c r="BF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A179" s="326"/>
      <c r="BB179" s="326"/>
      <c r="BC179" s="326"/>
      <c r="BD179" s="326"/>
      <c r="BE179" s="326"/>
      <c r="BF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A180" s="326"/>
      <c r="BB180" s="326"/>
      <c r="BC180" s="326"/>
      <c r="BD180" s="326"/>
      <c r="BE180" s="326"/>
      <c r="BF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A181" s="326"/>
      <c r="BB181" s="326"/>
      <c r="BC181" s="326"/>
      <c r="BD181" s="326"/>
      <c r="BE181" s="326"/>
      <c r="BF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A182" s="326"/>
      <c r="BB182" s="326"/>
      <c r="BC182" s="326"/>
      <c r="BD182" s="326"/>
      <c r="BE182" s="326"/>
      <c r="BF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A183" s="326"/>
      <c r="BB183" s="326"/>
      <c r="BC183" s="326"/>
      <c r="BD183" s="326"/>
      <c r="BE183" s="326"/>
      <c r="BF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A184" s="326"/>
      <c r="BB184" s="326"/>
      <c r="BC184" s="326"/>
      <c r="BD184" s="326"/>
      <c r="BE184" s="326"/>
      <c r="BF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A185" s="326"/>
      <c r="BB185" s="326"/>
      <c r="BC185" s="326"/>
      <c r="BD185" s="326"/>
      <c r="BE185" s="326"/>
      <c r="BF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A186" s="326"/>
      <c r="BB186" s="326"/>
      <c r="BC186" s="326"/>
      <c r="BD186" s="326"/>
      <c r="BE186" s="326"/>
      <c r="BF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A187" s="326"/>
      <c r="BB187" s="326"/>
      <c r="BC187" s="326"/>
      <c r="BD187" s="326"/>
      <c r="BE187" s="326"/>
      <c r="BF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A188" s="326"/>
      <c r="BB188" s="326"/>
      <c r="BC188" s="326"/>
      <c r="BD188" s="326"/>
      <c r="BE188" s="326"/>
      <c r="BF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A189" s="326"/>
      <c r="BB189" s="326"/>
      <c r="BC189" s="326"/>
      <c r="BD189" s="326"/>
      <c r="BE189" s="326"/>
      <c r="BF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A190" s="326"/>
      <c r="BB190" s="326"/>
      <c r="BC190" s="326"/>
      <c r="BD190" s="326"/>
      <c r="BE190" s="326"/>
      <c r="BF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A191" s="326"/>
      <c r="BB191" s="326"/>
      <c r="BC191" s="326"/>
      <c r="BD191" s="326"/>
      <c r="BE191" s="326"/>
      <c r="BF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A192" s="326"/>
      <c r="BB192" s="326"/>
      <c r="BC192" s="326"/>
      <c r="BD192" s="326"/>
      <c r="BE192" s="326"/>
      <c r="BF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A193" s="326"/>
      <c r="BB193" s="326"/>
      <c r="BC193" s="326"/>
      <c r="BD193" s="326"/>
      <c r="BE193" s="326"/>
      <c r="BF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A194" s="326"/>
      <c r="BB194" s="326"/>
      <c r="BC194" s="326"/>
      <c r="BD194" s="326"/>
      <c r="BE194" s="326"/>
      <c r="BF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A195" s="326"/>
      <c r="BB195" s="326"/>
      <c r="BC195" s="326"/>
      <c r="BD195" s="326"/>
      <c r="BE195" s="326"/>
      <c r="BF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A196" s="326"/>
      <c r="BB196" s="326"/>
      <c r="BC196" s="326"/>
      <c r="BD196" s="326"/>
      <c r="BE196" s="326"/>
      <c r="BF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A197" s="326"/>
      <c r="BB197" s="326"/>
      <c r="BC197" s="326"/>
      <c r="BD197" s="326"/>
      <c r="BE197" s="326"/>
      <c r="BF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A198" s="326"/>
      <c r="BB198" s="326"/>
      <c r="BC198" s="326"/>
      <c r="BD198" s="326"/>
      <c r="BE198" s="326"/>
      <c r="BF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A199" s="326"/>
      <c r="BB199" s="326"/>
      <c r="BC199" s="326"/>
      <c r="BD199" s="326"/>
      <c r="BE199" s="326"/>
      <c r="BF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A200" s="326"/>
      <c r="BB200" s="326"/>
      <c r="BC200" s="326"/>
      <c r="BD200" s="326"/>
      <c r="BE200" s="326"/>
      <c r="BF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A201" s="326"/>
      <c r="BB201" s="326"/>
      <c r="BC201" s="326"/>
      <c r="BD201" s="326"/>
      <c r="BE201" s="326"/>
      <c r="BF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A202" s="326"/>
      <c r="BB202" s="326"/>
      <c r="BC202" s="326"/>
      <c r="BD202" s="326"/>
      <c r="BE202" s="326"/>
      <c r="BF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A203" s="326"/>
      <c r="BB203" s="326"/>
      <c r="BC203" s="326"/>
      <c r="BD203" s="326"/>
      <c r="BE203" s="326"/>
      <c r="BF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A204" s="326"/>
      <c r="BB204" s="326"/>
      <c r="BC204" s="326"/>
      <c r="BD204" s="326"/>
      <c r="BE204" s="326"/>
      <c r="BF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A205" s="326"/>
      <c r="BB205" s="326"/>
      <c r="BC205" s="326"/>
      <c r="BD205" s="326"/>
      <c r="BE205" s="326"/>
      <c r="BF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A206" s="326"/>
      <c r="BB206" s="326"/>
      <c r="BC206" s="326"/>
      <c r="BD206" s="326"/>
      <c r="BE206" s="326"/>
      <c r="BF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A207" s="326"/>
      <c r="BB207" s="326"/>
      <c r="BC207" s="326"/>
      <c r="BD207" s="326"/>
      <c r="BE207" s="326"/>
      <c r="BF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A208" s="326"/>
      <c r="BB208" s="326"/>
      <c r="BC208" s="326"/>
      <c r="BD208" s="326"/>
      <c r="BE208" s="326"/>
      <c r="BF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A209" s="326"/>
      <c r="BB209" s="326"/>
      <c r="BC209" s="326"/>
      <c r="BD209" s="326"/>
      <c r="BE209" s="326"/>
      <c r="BF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A210" s="326"/>
      <c r="BB210" s="326"/>
      <c r="BC210" s="326"/>
      <c r="BD210" s="326"/>
      <c r="BE210" s="326"/>
      <c r="BF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A211" s="326"/>
      <c r="BB211" s="326"/>
      <c r="BC211" s="326"/>
      <c r="BD211" s="326"/>
      <c r="BE211" s="326"/>
      <c r="BF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A212" s="326"/>
      <c r="BB212" s="326"/>
      <c r="BC212" s="326"/>
      <c r="BD212" s="326"/>
      <c r="BE212" s="326"/>
      <c r="BF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A213" s="326"/>
      <c r="BB213" s="326"/>
      <c r="BC213" s="326"/>
      <c r="BD213" s="326"/>
      <c r="BE213" s="326"/>
      <c r="BF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A214" s="326"/>
      <c r="BB214" s="326"/>
      <c r="BC214" s="326"/>
      <c r="BD214" s="326"/>
      <c r="BE214" s="326"/>
      <c r="BF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A215" s="326"/>
      <c r="BB215" s="326"/>
      <c r="BC215" s="326"/>
      <c r="BD215" s="326"/>
      <c r="BE215" s="326"/>
      <c r="BF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A216" s="326"/>
      <c r="BB216" s="326"/>
      <c r="BC216" s="326"/>
      <c r="BD216" s="326"/>
      <c r="BE216" s="326"/>
      <c r="BF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A217" s="326"/>
      <c r="BB217" s="326"/>
      <c r="BC217" s="326"/>
      <c r="BD217" s="326"/>
      <c r="BE217" s="326"/>
      <c r="BF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A218" s="326"/>
      <c r="BB218" s="326"/>
      <c r="BC218" s="326"/>
      <c r="BD218" s="326"/>
      <c r="BE218" s="326"/>
      <c r="BF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A219" s="326"/>
      <c r="BB219" s="326"/>
      <c r="BC219" s="326"/>
      <c r="BD219" s="326"/>
      <c r="BE219" s="326"/>
      <c r="BF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A220" s="326"/>
      <c r="BB220" s="326"/>
      <c r="BC220" s="326"/>
      <c r="BD220" s="326"/>
      <c r="BE220" s="326"/>
      <c r="BF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A221" s="326"/>
      <c r="BB221" s="326"/>
      <c r="BC221" s="326"/>
      <c r="BD221" s="326"/>
      <c r="BE221" s="326"/>
      <c r="BF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A222" s="326"/>
      <c r="BB222" s="326"/>
      <c r="BC222" s="326"/>
      <c r="BD222" s="326"/>
      <c r="BE222" s="326"/>
      <c r="BF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A223" s="326"/>
      <c r="BB223" s="326"/>
      <c r="BC223" s="326"/>
      <c r="BD223" s="326"/>
      <c r="BE223" s="326"/>
      <c r="BF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A224" s="326"/>
      <c r="BB224" s="326"/>
      <c r="BC224" s="326"/>
      <c r="BD224" s="326"/>
      <c r="BE224" s="326"/>
      <c r="BF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A225" s="326"/>
      <c r="BB225" s="326"/>
      <c r="BC225" s="326"/>
      <c r="BD225" s="326"/>
      <c r="BE225" s="326"/>
      <c r="BF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A226" s="326"/>
      <c r="BB226" s="326"/>
      <c r="BC226" s="326"/>
      <c r="BD226" s="326"/>
      <c r="BE226" s="326"/>
      <c r="BF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A227" s="326"/>
      <c r="BB227" s="326"/>
      <c r="BC227" s="326"/>
      <c r="BD227" s="326"/>
      <c r="BE227" s="326"/>
      <c r="BF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A228" s="326"/>
      <c r="BB228" s="326"/>
      <c r="BC228" s="326"/>
      <c r="BD228" s="326"/>
      <c r="BE228" s="326"/>
      <c r="BF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A229" s="326"/>
      <c r="BB229" s="326"/>
      <c r="BC229" s="326"/>
      <c r="BD229" s="326"/>
      <c r="BE229" s="326"/>
      <c r="BF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A230" s="326"/>
      <c r="BB230" s="326"/>
      <c r="BC230" s="326"/>
      <c r="BD230" s="326"/>
      <c r="BE230" s="326"/>
      <c r="BF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A231" s="326"/>
      <c r="BB231" s="326"/>
      <c r="BC231" s="326"/>
      <c r="BD231" s="326"/>
      <c r="BE231" s="326"/>
      <c r="BF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A232" s="326"/>
      <c r="BB232" s="326"/>
      <c r="BC232" s="326"/>
      <c r="BD232" s="326"/>
      <c r="BE232" s="326"/>
      <c r="BF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A233" s="326"/>
      <c r="BB233" s="326"/>
      <c r="BC233" s="326"/>
      <c r="BD233" s="326"/>
      <c r="BE233" s="326"/>
      <c r="BF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A234" s="326"/>
      <c r="BB234" s="326"/>
      <c r="BC234" s="326"/>
      <c r="BD234" s="326"/>
      <c r="BE234" s="326"/>
      <c r="BF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A235" s="326"/>
      <c r="BB235" s="326"/>
      <c r="BC235" s="326"/>
      <c r="BD235" s="326"/>
      <c r="BE235" s="326"/>
      <c r="BF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A236" s="326"/>
      <c r="BB236" s="326"/>
      <c r="BC236" s="326"/>
      <c r="BD236" s="326"/>
      <c r="BE236" s="326"/>
      <c r="BF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A237" s="326"/>
      <c r="BB237" s="326"/>
      <c r="BC237" s="326"/>
      <c r="BD237" s="326"/>
      <c r="BE237" s="326"/>
      <c r="BF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A238" s="326"/>
      <c r="BB238" s="326"/>
      <c r="BC238" s="326"/>
      <c r="BD238" s="326"/>
      <c r="BE238" s="326"/>
      <c r="BF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A239" s="326"/>
      <c r="BB239" s="326"/>
      <c r="BC239" s="326"/>
      <c r="BD239" s="326"/>
      <c r="BE239" s="326"/>
      <c r="BF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A240" s="326"/>
      <c r="BB240" s="326"/>
      <c r="BC240" s="326"/>
      <c r="BD240" s="326"/>
      <c r="BE240" s="326"/>
      <c r="BF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A241" s="326"/>
      <c r="BB241" s="326"/>
      <c r="BC241" s="326"/>
      <c r="BD241" s="326"/>
      <c r="BE241" s="326"/>
      <c r="BF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A242" s="326"/>
      <c r="BB242" s="326"/>
      <c r="BC242" s="326"/>
      <c r="BD242" s="326"/>
      <c r="BE242" s="326"/>
      <c r="BF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A243" s="326"/>
      <c r="BB243" s="326"/>
      <c r="BC243" s="326"/>
      <c r="BD243" s="326"/>
      <c r="BE243" s="326"/>
      <c r="BF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A244" s="326"/>
      <c r="BB244" s="326"/>
      <c r="BC244" s="326"/>
      <c r="BD244" s="326"/>
      <c r="BE244" s="326"/>
      <c r="BF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A245" s="326"/>
      <c r="BB245" s="326"/>
      <c r="BC245" s="326"/>
      <c r="BD245" s="326"/>
      <c r="BE245" s="326"/>
      <c r="BF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A246" s="326"/>
      <c r="BB246" s="326"/>
      <c r="BC246" s="326"/>
      <c r="BD246" s="326"/>
      <c r="BE246" s="326"/>
      <c r="BF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A247" s="326"/>
      <c r="BB247" s="326"/>
      <c r="BC247" s="326"/>
      <c r="BD247" s="326"/>
      <c r="BE247" s="326"/>
      <c r="BF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A248" s="326"/>
      <c r="BB248" s="326"/>
      <c r="BC248" s="326"/>
      <c r="BD248" s="326"/>
      <c r="BE248" s="326"/>
      <c r="BF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A249" s="326"/>
      <c r="BB249" s="326"/>
      <c r="BC249" s="326"/>
      <c r="BD249" s="326"/>
      <c r="BE249" s="326"/>
      <c r="BF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A250" s="326"/>
      <c r="BB250" s="326"/>
      <c r="BC250" s="326"/>
      <c r="BD250" s="326"/>
      <c r="BE250" s="326"/>
      <c r="BF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A251" s="326"/>
      <c r="BB251" s="326"/>
      <c r="BC251" s="326"/>
      <c r="BD251" s="326"/>
      <c r="BE251" s="326"/>
      <c r="BF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A252" s="326"/>
      <c r="BB252" s="326"/>
      <c r="BC252" s="326"/>
      <c r="BD252" s="326"/>
      <c r="BE252" s="326"/>
      <c r="BF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A253" s="326"/>
      <c r="BB253" s="326"/>
      <c r="BC253" s="326"/>
      <c r="BD253" s="326"/>
      <c r="BE253" s="326"/>
      <c r="BF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A254" s="326"/>
      <c r="BB254" s="326"/>
      <c r="BC254" s="326"/>
      <c r="BD254" s="326"/>
      <c r="BE254" s="326"/>
      <c r="BF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A255" s="326"/>
      <c r="BB255" s="326"/>
      <c r="BC255" s="326"/>
      <c r="BD255" s="326"/>
      <c r="BE255" s="326"/>
      <c r="BF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A256" s="326"/>
      <c r="BB256" s="326"/>
      <c r="BC256" s="326"/>
      <c r="BD256" s="326"/>
      <c r="BE256" s="326"/>
      <c r="BF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A257" s="326"/>
      <c r="BB257" s="326"/>
      <c r="BC257" s="326"/>
      <c r="BD257" s="326"/>
      <c r="BE257" s="326"/>
      <c r="BF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A258" s="326"/>
      <c r="BB258" s="326"/>
      <c r="BC258" s="326"/>
      <c r="BD258" s="326"/>
      <c r="BE258" s="326"/>
      <c r="BF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A259" s="326"/>
      <c r="BB259" s="326"/>
      <c r="BC259" s="326"/>
      <c r="BD259" s="326"/>
      <c r="BE259" s="326"/>
      <c r="BF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A260" s="326"/>
      <c r="BB260" s="326"/>
      <c r="BC260" s="326"/>
      <c r="BD260" s="326"/>
      <c r="BE260" s="326"/>
      <c r="BF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A261" s="326"/>
      <c r="BB261" s="326"/>
      <c r="BC261" s="326"/>
      <c r="BD261" s="326"/>
      <c r="BE261" s="326"/>
      <c r="BF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A262" s="326"/>
      <c r="BB262" s="326"/>
      <c r="BC262" s="326"/>
      <c r="BD262" s="326"/>
      <c r="BE262" s="326"/>
      <c r="BF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A263" s="326"/>
      <c r="BB263" s="326"/>
      <c r="BC263" s="326"/>
      <c r="BD263" s="326"/>
      <c r="BE263" s="326"/>
      <c r="BF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A264" s="326"/>
      <c r="BB264" s="326"/>
      <c r="BC264" s="326"/>
      <c r="BD264" s="326"/>
      <c r="BE264" s="326"/>
      <c r="BF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A265" s="326"/>
      <c r="BB265" s="326"/>
      <c r="BC265" s="326"/>
      <c r="BD265" s="326"/>
      <c r="BE265" s="326"/>
      <c r="BF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A266" s="326"/>
      <c r="BB266" s="326"/>
      <c r="BC266" s="326"/>
      <c r="BD266" s="326"/>
      <c r="BE266" s="326"/>
      <c r="BF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A267" s="326"/>
      <c r="BB267" s="326"/>
      <c r="BC267" s="326"/>
      <c r="BD267" s="326"/>
      <c r="BE267" s="326"/>
      <c r="BF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A268" s="326"/>
      <c r="BB268" s="326"/>
      <c r="BC268" s="326"/>
      <c r="BD268" s="326"/>
      <c r="BE268" s="326"/>
      <c r="BF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A269" s="326"/>
      <c r="BB269" s="326"/>
      <c r="BC269" s="326"/>
      <c r="BD269" s="326"/>
      <c r="BE269" s="326"/>
      <c r="BF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A270" s="326"/>
      <c r="BB270" s="326"/>
      <c r="BC270" s="326"/>
      <c r="BD270" s="326"/>
      <c r="BE270" s="326"/>
      <c r="BF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A271" s="326"/>
      <c r="BB271" s="326"/>
      <c r="BC271" s="326"/>
      <c r="BD271" s="326"/>
      <c r="BE271" s="326"/>
      <c r="BF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A272" s="326"/>
      <c r="BB272" s="326"/>
      <c r="BC272" s="326"/>
      <c r="BD272" s="326"/>
      <c r="BE272" s="326"/>
      <c r="BF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A273" s="326"/>
      <c r="BB273" s="326"/>
      <c r="BC273" s="326"/>
      <c r="BD273" s="326"/>
      <c r="BE273" s="326"/>
      <c r="BF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A274" s="326"/>
      <c r="BB274" s="326"/>
      <c r="BC274" s="326"/>
      <c r="BD274" s="326"/>
      <c r="BE274" s="326"/>
      <c r="BF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A275" s="326"/>
      <c r="BB275" s="326"/>
      <c r="BC275" s="326"/>
      <c r="BD275" s="326"/>
      <c r="BE275" s="326"/>
      <c r="BF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A276" s="326"/>
      <c r="BB276" s="326"/>
      <c r="BC276" s="326"/>
      <c r="BD276" s="326"/>
      <c r="BE276" s="326"/>
      <c r="BF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A277" s="326"/>
      <c r="BB277" s="326"/>
      <c r="BC277" s="326"/>
      <c r="BD277" s="326"/>
      <c r="BE277" s="326"/>
      <c r="BF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A278" s="326"/>
      <c r="BB278" s="326"/>
      <c r="BC278" s="326"/>
      <c r="BD278" s="326"/>
      <c r="BE278" s="326"/>
      <c r="BF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A279" s="326"/>
      <c r="BB279" s="326"/>
      <c r="BC279" s="326"/>
      <c r="BD279" s="326"/>
      <c r="BE279" s="326"/>
      <c r="BF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A280" s="326"/>
      <c r="BB280" s="326"/>
      <c r="BC280" s="326"/>
      <c r="BD280" s="326"/>
      <c r="BE280" s="326"/>
      <c r="BF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A281" s="326"/>
      <c r="BB281" s="326"/>
      <c r="BC281" s="326"/>
      <c r="BD281" s="326"/>
      <c r="BE281" s="326"/>
      <c r="BF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A282" s="326"/>
      <c r="BB282" s="326"/>
      <c r="BC282" s="326"/>
      <c r="BD282" s="326"/>
      <c r="BE282" s="326"/>
      <c r="BF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A283" s="326"/>
      <c r="BB283" s="326"/>
      <c r="BC283" s="326"/>
      <c r="BD283" s="326"/>
      <c r="BE283" s="326"/>
      <c r="BF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A284" s="326"/>
      <c r="BB284" s="326"/>
      <c r="BC284" s="326"/>
      <c r="BD284" s="326"/>
      <c r="BE284" s="326"/>
      <c r="BF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A285" s="326"/>
      <c r="BB285" s="326"/>
      <c r="BC285" s="326"/>
      <c r="BD285" s="326"/>
      <c r="BE285" s="326"/>
      <c r="BF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A286" s="326"/>
      <c r="BB286" s="326"/>
      <c r="BC286" s="326"/>
      <c r="BD286" s="326"/>
      <c r="BE286" s="326"/>
      <c r="BF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A287" s="326"/>
      <c r="BB287" s="326"/>
      <c r="BC287" s="326"/>
      <c r="BD287" s="326"/>
      <c r="BE287" s="326"/>
      <c r="BF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A288" s="326"/>
      <c r="BB288" s="326"/>
      <c r="BC288" s="326"/>
      <c r="BD288" s="326"/>
      <c r="BE288" s="326"/>
      <c r="BF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A289" s="326"/>
      <c r="BB289" s="326"/>
      <c r="BC289" s="326"/>
      <c r="BD289" s="326"/>
      <c r="BE289" s="326"/>
      <c r="BF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A290" s="326"/>
      <c r="BB290" s="326"/>
      <c r="BC290" s="326"/>
      <c r="BD290" s="326"/>
      <c r="BE290" s="326"/>
      <c r="BF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A291" s="326"/>
      <c r="BB291" s="326"/>
      <c r="BC291" s="326"/>
      <c r="BD291" s="326"/>
      <c r="BE291" s="326"/>
      <c r="BF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A292" s="326"/>
      <c r="BB292" s="326"/>
      <c r="BC292" s="326"/>
      <c r="BD292" s="326"/>
      <c r="BE292" s="326"/>
      <c r="BF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A293" s="326"/>
      <c r="BB293" s="326"/>
      <c r="BC293" s="326"/>
      <c r="BD293" s="326"/>
      <c r="BE293" s="326"/>
      <c r="BF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A294" s="326"/>
      <c r="BB294" s="326"/>
      <c r="BC294" s="326"/>
      <c r="BD294" s="326"/>
      <c r="BE294" s="326"/>
      <c r="BF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A295" s="326"/>
      <c r="BB295" s="326"/>
      <c r="BC295" s="326"/>
      <c r="BD295" s="326"/>
      <c r="BE295" s="326"/>
      <c r="BF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A296" s="326"/>
      <c r="BB296" s="326"/>
      <c r="BC296" s="326"/>
      <c r="BD296" s="326"/>
      <c r="BE296" s="326"/>
      <c r="BF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A297" s="326"/>
      <c r="BB297" s="326"/>
      <c r="BC297" s="326"/>
      <c r="BD297" s="326"/>
      <c r="BE297" s="326"/>
      <c r="BF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A298" s="326"/>
      <c r="BB298" s="326"/>
      <c r="BC298" s="326"/>
      <c r="BD298" s="326"/>
      <c r="BE298" s="326"/>
      <c r="BF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A299" s="326"/>
      <c r="BB299" s="326"/>
      <c r="BC299" s="326"/>
      <c r="BD299" s="326"/>
      <c r="BE299" s="326"/>
      <c r="BF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A300" s="326"/>
      <c r="BB300" s="326"/>
      <c r="BC300" s="326"/>
      <c r="BD300" s="326"/>
      <c r="BE300" s="326"/>
      <c r="BF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A301" s="326"/>
      <c r="BB301" s="326"/>
      <c r="BC301" s="326"/>
      <c r="BD301" s="326"/>
      <c r="BE301" s="326"/>
      <c r="BF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A302" s="326"/>
      <c r="BB302" s="326"/>
      <c r="BC302" s="326"/>
      <c r="BD302" s="326"/>
      <c r="BE302" s="326"/>
      <c r="BF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A303" s="326"/>
      <c r="BB303" s="326"/>
      <c r="BC303" s="326"/>
      <c r="BD303" s="326"/>
      <c r="BE303" s="326"/>
      <c r="BF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A304" s="326"/>
      <c r="BB304" s="326"/>
      <c r="BC304" s="326"/>
      <c r="BD304" s="326"/>
      <c r="BE304" s="326"/>
      <c r="BF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A305" s="326"/>
      <c r="BB305" s="326"/>
      <c r="BC305" s="326"/>
      <c r="BD305" s="326"/>
      <c r="BE305" s="326"/>
      <c r="BF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A306" s="326"/>
      <c r="BB306" s="326"/>
      <c r="BC306" s="326"/>
      <c r="BD306" s="326"/>
      <c r="BE306" s="326"/>
      <c r="BF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A307" s="326"/>
      <c r="BB307" s="326"/>
      <c r="BC307" s="326"/>
      <c r="BD307" s="326"/>
      <c r="BE307" s="326"/>
      <c r="BF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A308" s="326"/>
      <c r="BB308" s="326"/>
      <c r="BC308" s="326"/>
      <c r="BD308" s="326"/>
      <c r="BE308" s="326"/>
      <c r="BF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A309" s="326"/>
      <c r="BB309" s="326"/>
      <c r="BC309" s="326"/>
      <c r="BD309" s="326"/>
      <c r="BE309" s="326"/>
      <c r="BF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A310" s="326"/>
      <c r="BB310" s="326"/>
      <c r="BC310" s="326"/>
      <c r="BD310" s="326"/>
      <c r="BE310" s="326"/>
      <c r="BF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A311" s="326"/>
      <c r="BB311" s="326"/>
      <c r="BC311" s="326"/>
      <c r="BD311" s="326"/>
      <c r="BE311" s="326"/>
      <c r="BF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A312" s="326"/>
      <c r="BB312" s="326"/>
      <c r="BC312" s="326"/>
      <c r="BD312" s="326"/>
      <c r="BE312" s="326"/>
      <c r="BF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A313" s="326"/>
      <c r="BB313" s="326"/>
      <c r="BC313" s="326"/>
      <c r="BD313" s="326"/>
      <c r="BE313" s="326"/>
      <c r="BF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A314" s="326"/>
      <c r="BB314" s="326"/>
      <c r="BC314" s="326"/>
      <c r="BD314" s="326"/>
      <c r="BE314" s="326"/>
      <c r="BF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A315" s="326"/>
      <c r="BB315" s="326"/>
      <c r="BC315" s="326"/>
      <c r="BD315" s="326"/>
      <c r="BE315" s="326"/>
      <c r="BF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A316" s="326"/>
      <c r="BB316" s="326"/>
      <c r="BC316" s="326"/>
      <c r="BD316" s="326"/>
      <c r="BE316" s="326"/>
      <c r="BF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A317" s="326"/>
      <c r="BB317" s="326"/>
      <c r="BC317" s="326"/>
      <c r="BD317" s="326"/>
      <c r="BE317" s="326"/>
      <c r="BF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A318" s="326"/>
      <c r="BB318" s="326"/>
      <c r="BC318" s="326"/>
      <c r="BD318" s="326"/>
      <c r="BE318" s="326"/>
      <c r="BF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A319" s="326"/>
      <c r="BB319" s="326"/>
      <c r="BC319" s="326"/>
      <c r="BD319" s="326"/>
      <c r="BE319" s="326"/>
      <c r="BF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A320" s="326"/>
      <c r="BB320" s="326"/>
      <c r="BC320" s="326"/>
      <c r="BD320" s="326"/>
      <c r="BE320" s="326"/>
      <c r="BF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A321" s="326"/>
      <c r="BB321" s="326"/>
      <c r="BC321" s="326"/>
      <c r="BD321" s="326"/>
      <c r="BE321" s="326"/>
      <c r="BF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A322" s="326"/>
      <c r="BB322" s="326"/>
      <c r="BC322" s="326"/>
      <c r="BD322" s="326"/>
      <c r="BE322" s="326"/>
      <c r="BF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A323" s="326"/>
      <c r="BB323" s="326"/>
      <c r="BC323" s="326"/>
      <c r="BD323" s="326"/>
      <c r="BE323" s="326"/>
      <c r="BF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A324" s="326"/>
      <c r="BB324" s="326"/>
      <c r="BC324" s="326"/>
      <c r="BD324" s="326"/>
      <c r="BE324" s="326"/>
      <c r="BF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A325" s="326"/>
      <c r="BB325" s="326"/>
      <c r="BC325" s="326"/>
      <c r="BD325" s="326"/>
      <c r="BE325" s="326"/>
      <c r="BF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A326" s="326"/>
      <c r="BB326" s="326"/>
      <c r="BC326" s="326"/>
      <c r="BD326" s="326"/>
      <c r="BE326" s="326"/>
      <c r="BF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A327" s="326"/>
      <c r="BB327" s="326"/>
      <c r="BC327" s="326"/>
      <c r="BD327" s="326"/>
      <c r="BE327" s="326"/>
      <c r="BF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A328" s="326"/>
      <c r="BB328" s="326"/>
      <c r="BC328" s="326"/>
      <c r="BD328" s="326"/>
      <c r="BE328" s="326"/>
      <c r="BF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A329" s="326"/>
      <c r="BB329" s="326"/>
      <c r="BC329" s="326"/>
      <c r="BD329" s="326"/>
      <c r="BE329" s="326"/>
      <c r="BF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A330" s="326"/>
      <c r="BB330" s="326"/>
      <c r="BC330" s="326"/>
      <c r="BD330" s="326"/>
      <c r="BE330" s="326"/>
      <c r="BF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A331" s="326"/>
      <c r="BB331" s="326"/>
      <c r="BC331" s="326"/>
      <c r="BD331" s="326"/>
      <c r="BE331" s="326"/>
      <c r="BF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A332" s="326"/>
      <c r="BB332" s="326"/>
      <c r="BC332" s="326"/>
      <c r="BD332" s="326"/>
      <c r="BE332" s="326"/>
      <c r="BF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A333" s="326"/>
      <c r="BB333" s="326"/>
      <c r="BC333" s="326"/>
      <c r="BD333" s="326"/>
      <c r="BE333" s="326"/>
      <c r="BF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A334" s="326"/>
      <c r="BB334" s="326"/>
      <c r="BC334" s="326"/>
      <c r="BD334" s="326"/>
      <c r="BE334" s="326"/>
      <c r="BF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A335" s="326"/>
      <c r="BB335" s="326"/>
      <c r="BC335" s="326"/>
      <c r="BD335" s="326"/>
      <c r="BE335" s="326"/>
      <c r="BF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A336" s="326"/>
      <c r="BB336" s="326"/>
      <c r="BC336" s="326"/>
      <c r="BD336" s="326"/>
      <c r="BE336" s="326"/>
      <c r="BF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A337" s="326"/>
      <c r="BB337" s="326"/>
      <c r="BC337" s="326"/>
      <c r="BD337" s="326"/>
      <c r="BE337" s="326"/>
      <c r="BF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A338" s="326"/>
      <c r="BB338" s="326"/>
      <c r="BC338" s="326"/>
      <c r="BD338" s="326"/>
      <c r="BE338" s="326"/>
      <c r="BF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A339" s="326"/>
      <c r="BB339" s="326"/>
      <c r="BC339" s="326"/>
      <c r="BD339" s="326"/>
      <c r="BE339" s="326"/>
      <c r="BF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A340" s="326"/>
      <c r="BB340" s="326"/>
      <c r="BC340" s="326"/>
      <c r="BD340" s="326"/>
      <c r="BE340" s="326"/>
      <c r="BF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A341" s="326"/>
      <c r="BB341" s="326"/>
      <c r="BC341" s="326"/>
      <c r="BD341" s="326"/>
      <c r="BE341" s="326"/>
      <c r="BF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A342" s="326"/>
      <c r="BB342" s="326"/>
      <c r="BC342" s="326"/>
      <c r="BD342" s="326"/>
      <c r="BE342" s="326"/>
      <c r="BF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A343" s="326"/>
      <c r="BB343" s="326"/>
      <c r="BC343" s="326"/>
      <c r="BD343" s="326"/>
      <c r="BE343" s="326"/>
      <c r="BF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A344" s="326"/>
      <c r="BB344" s="326"/>
      <c r="BC344" s="326"/>
      <c r="BD344" s="326"/>
      <c r="BE344" s="326"/>
      <c r="BF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A345" s="326"/>
      <c r="BB345" s="326"/>
      <c r="BC345" s="326"/>
      <c r="BD345" s="326"/>
      <c r="BE345" s="326"/>
      <c r="BF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A346" s="326"/>
      <c r="BB346" s="326"/>
      <c r="BC346" s="326"/>
      <c r="BD346" s="326"/>
      <c r="BE346" s="326"/>
      <c r="BF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A347" s="326"/>
      <c r="BB347" s="326"/>
      <c r="BC347" s="326"/>
      <c r="BD347" s="326"/>
      <c r="BE347" s="326"/>
      <c r="BF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A348" s="326"/>
      <c r="BB348" s="326"/>
      <c r="BC348" s="326"/>
      <c r="BD348" s="326"/>
      <c r="BE348" s="326"/>
      <c r="BF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A349" s="326"/>
      <c r="BB349" s="326"/>
      <c r="BC349" s="326"/>
      <c r="BD349" s="326"/>
      <c r="BE349" s="326"/>
      <c r="BF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A350" s="326"/>
      <c r="BB350" s="326"/>
      <c r="BC350" s="326"/>
      <c r="BD350" s="326"/>
      <c r="BE350" s="326"/>
      <c r="BF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A351" s="326"/>
      <c r="BB351" s="326"/>
      <c r="BC351" s="326"/>
      <c r="BD351" s="326"/>
      <c r="BE351" s="326"/>
      <c r="BF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A352" s="326"/>
      <c r="BB352" s="326"/>
      <c r="BC352" s="326"/>
      <c r="BD352" s="326"/>
      <c r="BE352" s="326"/>
      <c r="BF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A353" s="326"/>
      <c r="BB353" s="326"/>
      <c r="BC353" s="326"/>
      <c r="BD353" s="326"/>
      <c r="BE353" s="326"/>
      <c r="BF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A354" s="326"/>
      <c r="BB354" s="326"/>
      <c r="BC354" s="326"/>
      <c r="BD354" s="326"/>
      <c r="BE354" s="326"/>
      <c r="BF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A355" s="326"/>
      <c r="BB355" s="326"/>
      <c r="BC355" s="326"/>
      <c r="BD355" s="326"/>
      <c r="BE355" s="326"/>
      <c r="BF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A356" s="326"/>
      <c r="BB356" s="326"/>
      <c r="BC356" s="326"/>
      <c r="BD356" s="326"/>
      <c r="BE356" s="326"/>
      <c r="BF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A357" s="326"/>
      <c r="BB357" s="326"/>
      <c r="BC357" s="326"/>
      <c r="BD357" s="326"/>
      <c r="BE357" s="326"/>
      <c r="BF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A358" s="326"/>
      <c r="BB358" s="326"/>
      <c r="BC358" s="326"/>
      <c r="BD358" s="326"/>
      <c r="BE358" s="326"/>
      <c r="BF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A359" s="326"/>
      <c r="BB359" s="326"/>
      <c r="BC359" s="326"/>
      <c r="BD359" s="326"/>
      <c r="BE359" s="326"/>
      <c r="BF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A360" s="326"/>
      <c r="BB360" s="326"/>
      <c r="BC360" s="326"/>
      <c r="BD360" s="326"/>
      <c r="BE360" s="326"/>
      <c r="BF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A361" s="326"/>
      <c r="BB361" s="326"/>
      <c r="BC361" s="326"/>
      <c r="BD361" s="326"/>
      <c r="BE361" s="326"/>
      <c r="BF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A362" s="326"/>
      <c r="BB362" s="326"/>
      <c r="BC362" s="326"/>
      <c r="BD362" s="326"/>
      <c r="BE362" s="326"/>
      <c r="BF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A363" s="326"/>
      <c r="BB363" s="326"/>
      <c r="BC363" s="326"/>
      <c r="BD363" s="326"/>
      <c r="BE363" s="326"/>
      <c r="BF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A364" s="326"/>
      <c r="BB364" s="326"/>
      <c r="BC364" s="326"/>
      <c r="BD364" s="326"/>
      <c r="BE364" s="326"/>
      <c r="BF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A365" s="326"/>
      <c r="BB365" s="326"/>
      <c r="BC365" s="326"/>
      <c r="BD365" s="326"/>
      <c r="BE365" s="326"/>
      <c r="BF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A366" s="326"/>
      <c r="BB366" s="326"/>
      <c r="BC366" s="326"/>
      <c r="BD366" s="326"/>
      <c r="BE366" s="326"/>
      <c r="BF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A367" s="326"/>
      <c r="BB367" s="326"/>
      <c r="BC367" s="326"/>
      <c r="BD367" s="326"/>
      <c r="BE367" s="326"/>
      <c r="BF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A368" s="326"/>
      <c r="BB368" s="326"/>
      <c r="BC368" s="326"/>
      <c r="BD368" s="326"/>
      <c r="BE368" s="326"/>
      <c r="BF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A369" s="326"/>
      <c r="BB369" s="326"/>
      <c r="BC369" s="326"/>
      <c r="BD369" s="326"/>
      <c r="BE369" s="326"/>
      <c r="BF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A370" s="326"/>
      <c r="BB370" s="326"/>
      <c r="BC370" s="326"/>
      <c r="BD370" s="326"/>
      <c r="BE370" s="326"/>
      <c r="BF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A371" s="326"/>
      <c r="BB371" s="326"/>
      <c r="BC371" s="326"/>
      <c r="BD371" s="326"/>
      <c r="BE371" s="326"/>
      <c r="BF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A372" s="326"/>
      <c r="BB372" s="326"/>
      <c r="BC372" s="326"/>
      <c r="BD372" s="326"/>
      <c r="BE372" s="326"/>
      <c r="BF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A373" s="326"/>
      <c r="BB373" s="326"/>
      <c r="BC373" s="326"/>
      <c r="BD373" s="326"/>
      <c r="BE373" s="326"/>
      <c r="BF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A374" s="326"/>
      <c r="BB374" s="326"/>
      <c r="BC374" s="326"/>
      <c r="BD374" s="326"/>
      <c r="BE374" s="326"/>
      <c r="BF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A375" s="326"/>
      <c r="BB375" s="326"/>
      <c r="BC375" s="326"/>
      <c r="BD375" s="326"/>
      <c r="BE375" s="326"/>
      <c r="BF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A376" s="326"/>
      <c r="BB376" s="326"/>
      <c r="BC376" s="326"/>
      <c r="BD376" s="326"/>
      <c r="BE376" s="326"/>
      <c r="BF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A377" s="326"/>
      <c r="BB377" s="326"/>
      <c r="BC377" s="326"/>
      <c r="BD377" s="326"/>
      <c r="BE377" s="326"/>
      <c r="BF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A378" s="326"/>
      <c r="BB378" s="326"/>
      <c r="BC378" s="326"/>
      <c r="BD378" s="326"/>
      <c r="BE378" s="326"/>
      <c r="BF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A379" s="326"/>
      <c r="BB379" s="326"/>
      <c r="BC379" s="326"/>
      <c r="BD379" s="326"/>
      <c r="BE379" s="326"/>
      <c r="BF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A380" s="326"/>
      <c r="BB380" s="326"/>
      <c r="BC380" s="326"/>
      <c r="BD380" s="326"/>
      <c r="BE380" s="326"/>
      <c r="BF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A381" s="326"/>
      <c r="BB381" s="326"/>
      <c r="BC381" s="326"/>
      <c r="BD381" s="326"/>
      <c r="BE381" s="326"/>
      <c r="BF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A382" s="326"/>
      <c r="BB382" s="326"/>
      <c r="BC382" s="326"/>
      <c r="BD382" s="326"/>
      <c r="BE382" s="326"/>
      <c r="BF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A383" s="326"/>
      <c r="BB383" s="326"/>
      <c r="BC383" s="326"/>
      <c r="BD383" s="326"/>
      <c r="BE383" s="326"/>
      <c r="BF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A384" s="326"/>
      <c r="BB384" s="326"/>
      <c r="BC384" s="326"/>
      <c r="BD384" s="326"/>
      <c r="BE384" s="326"/>
      <c r="BF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A385" s="326"/>
      <c r="BB385" s="326"/>
      <c r="BC385" s="326"/>
      <c r="BD385" s="326"/>
      <c r="BE385" s="326"/>
      <c r="BF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A386" s="326"/>
      <c r="BB386" s="326"/>
      <c r="BC386" s="326"/>
      <c r="BD386" s="326"/>
      <c r="BE386" s="326"/>
      <c r="BF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A387" s="326"/>
      <c r="BB387" s="326"/>
      <c r="BC387" s="326"/>
      <c r="BD387" s="326"/>
      <c r="BE387" s="326"/>
      <c r="BF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A388" s="326"/>
      <c r="BB388" s="326"/>
      <c r="BC388" s="326"/>
      <c r="BD388" s="326"/>
      <c r="BE388" s="326"/>
      <c r="BF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A389" s="326"/>
      <c r="BB389" s="326"/>
      <c r="BC389" s="326"/>
      <c r="BD389" s="326"/>
      <c r="BE389" s="326"/>
      <c r="BF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A390" s="326"/>
      <c r="BB390" s="326"/>
      <c r="BC390" s="326"/>
      <c r="BD390" s="326"/>
      <c r="BE390" s="326"/>
      <c r="BF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A391" s="326"/>
      <c r="BB391" s="326"/>
      <c r="BC391" s="326"/>
      <c r="BD391" s="326"/>
      <c r="BE391" s="326"/>
      <c r="BF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A392" s="326"/>
      <c r="BB392" s="326"/>
      <c r="BC392" s="326"/>
      <c r="BD392" s="326"/>
      <c r="BE392" s="326"/>
      <c r="BF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A393" s="326"/>
      <c r="BB393" s="326"/>
      <c r="BC393" s="326"/>
      <c r="BD393" s="326"/>
      <c r="BE393" s="326"/>
      <c r="BF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A394" s="326"/>
      <c r="BB394" s="326"/>
      <c r="BC394" s="326"/>
      <c r="BD394" s="326"/>
      <c r="BE394" s="326"/>
      <c r="BF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A395" s="326"/>
      <c r="BB395" s="326"/>
      <c r="BC395" s="326"/>
      <c r="BD395" s="326"/>
      <c r="BE395" s="326"/>
      <c r="BF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A396" s="326"/>
      <c r="BB396" s="326"/>
      <c r="BC396" s="326"/>
      <c r="BD396" s="326"/>
      <c r="BE396" s="326"/>
      <c r="BF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A397" s="326"/>
      <c r="BB397" s="326"/>
      <c r="BC397" s="326"/>
      <c r="BD397" s="326"/>
      <c r="BE397" s="326"/>
      <c r="BF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A398" s="326"/>
      <c r="BB398" s="326"/>
      <c r="BC398" s="326"/>
      <c r="BD398" s="326"/>
      <c r="BE398" s="326"/>
      <c r="BF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A399" s="326"/>
      <c r="BB399" s="326"/>
      <c r="BC399" s="326"/>
      <c r="BD399" s="326"/>
      <c r="BE399" s="326"/>
      <c r="BF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A400" s="326"/>
      <c r="BB400" s="326"/>
      <c r="BC400" s="326"/>
      <c r="BD400" s="326"/>
      <c r="BE400" s="326"/>
      <c r="BF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A401" s="326"/>
      <c r="BB401" s="326"/>
      <c r="BC401" s="326"/>
      <c r="BD401" s="326"/>
      <c r="BE401" s="326"/>
      <c r="BF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A402" s="326"/>
      <c r="BB402" s="326"/>
      <c r="BC402" s="326"/>
      <c r="BD402" s="326"/>
      <c r="BE402" s="326"/>
      <c r="BF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A403" s="326"/>
      <c r="BB403" s="326"/>
      <c r="BC403" s="326"/>
      <c r="BD403" s="326"/>
      <c r="BE403" s="326"/>
      <c r="BF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A404" s="326"/>
      <c r="BB404" s="326"/>
      <c r="BC404" s="326"/>
      <c r="BD404" s="326"/>
      <c r="BE404" s="326"/>
      <c r="BF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A405" s="326"/>
      <c r="BB405" s="326"/>
      <c r="BC405" s="326"/>
      <c r="BD405" s="326"/>
      <c r="BE405" s="326"/>
      <c r="BF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A406" s="326"/>
      <c r="BB406" s="326"/>
      <c r="BC406" s="326"/>
      <c r="BD406" s="326"/>
      <c r="BE406" s="326"/>
      <c r="BF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A407" s="326"/>
      <c r="BB407" s="326"/>
      <c r="BC407" s="326"/>
      <c r="BD407" s="326"/>
      <c r="BE407" s="326"/>
      <c r="BF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A408" s="326"/>
      <c r="BB408" s="326"/>
      <c r="BC408" s="326"/>
      <c r="BD408" s="326"/>
      <c r="BE408" s="326"/>
      <c r="BF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A409" s="326"/>
      <c r="BB409" s="326"/>
      <c r="BC409" s="326"/>
      <c r="BD409" s="326"/>
      <c r="BE409" s="326"/>
      <c r="BF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A410" s="326"/>
      <c r="BB410" s="326"/>
      <c r="BC410" s="326"/>
      <c r="BD410" s="326"/>
      <c r="BE410" s="326"/>
      <c r="BF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A411" s="326"/>
      <c r="BB411" s="326"/>
      <c r="BC411" s="326"/>
      <c r="BD411" s="326"/>
      <c r="BE411" s="326"/>
      <c r="BF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A412" s="326"/>
      <c r="BB412" s="326"/>
      <c r="BC412" s="326"/>
      <c r="BD412" s="326"/>
      <c r="BE412" s="326"/>
      <c r="BF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A413" s="326"/>
      <c r="BB413" s="326"/>
      <c r="BC413" s="326"/>
      <c r="BD413" s="326"/>
      <c r="BE413" s="326"/>
      <c r="BF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A414" s="326"/>
      <c r="BB414" s="326"/>
      <c r="BC414" s="326"/>
      <c r="BD414" s="326"/>
      <c r="BE414" s="326"/>
      <c r="BF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A415" s="326"/>
      <c r="BB415" s="326"/>
      <c r="BC415" s="326"/>
      <c r="BD415" s="326"/>
      <c r="BE415" s="326"/>
      <c r="BF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A416" s="326"/>
      <c r="BB416" s="326"/>
      <c r="BC416" s="326"/>
      <c r="BD416" s="326"/>
      <c r="BE416" s="326"/>
      <c r="BF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A417" s="326"/>
      <c r="BB417" s="326"/>
      <c r="BC417" s="326"/>
      <c r="BD417" s="326"/>
      <c r="BE417" s="326"/>
      <c r="BF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A418" s="326"/>
      <c r="BB418" s="326"/>
      <c r="BC418" s="326"/>
      <c r="BD418" s="326"/>
      <c r="BE418" s="326"/>
      <c r="BF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A419" s="326"/>
      <c r="BB419" s="326"/>
      <c r="BC419" s="326"/>
      <c r="BD419" s="326"/>
      <c r="BE419" s="326"/>
      <c r="BF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A420" s="326"/>
      <c r="BB420" s="326"/>
      <c r="BC420" s="326"/>
      <c r="BD420" s="326"/>
      <c r="BE420" s="326"/>
      <c r="BF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A421" s="326"/>
      <c r="BB421" s="326"/>
      <c r="BC421" s="326"/>
      <c r="BD421" s="326"/>
      <c r="BE421" s="326"/>
      <c r="BF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A422" s="326"/>
      <c r="BB422" s="326"/>
      <c r="BC422" s="326"/>
      <c r="BD422" s="326"/>
      <c r="BE422" s="326"/>
      <c r="BF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A423" s="326"/>
      <c r="BB423" s="326"/>
      <c r="BC423" s="326"/>
      <c r="BD423" s="326"/>
      <c r="BE423" s="326"/>
      <c r="BF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A424" s="326"/>
      <c r="BB424" s="326"/>
      <c r="BC424" s="326"/>
      <c r="BD424" s="326"/>
      <c r="BE424" s="326"/>
      <c r="BF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A425" s="326"/>
      <c r="BB425" s="326"/>
      <c r="BC425" s="326"/>
      <c r="BD425" s="326"/>
      <c r="BE425" s="326"/>
      <c r="BF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A426" s="326"/>
      <c r="BB426" s="326"/>
      <c r="BC426" s="326"/>
      <c r="BD426" s="326"/>
      <c r="BE426" s="326"/>
      <c r="BF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A427" s="326"/>
      <c r="BB427" s="326"/>
      <c r="BC427" s="326"/>
      <c r="BD427" s="326"/>
      <c r="BE427" s="326"/>
      <c r="BF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A428" s="326"/>
      <c r="BB428" s="326"/>
      <c r="BC428" s="326"/>
      <c r="BD428" s="326"/>
      <c r="BE428" s="326"/>
      <c r="BF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A429" s="326"/>
      <c r="BB429" s="326"/>
      <c r="BC429" s="326"/>
      <c r="BD429" s="326"/>
      <c r="BE429" s="326"/>
      <c r="BF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A430" s="326"/>
      <c r="BB430" s="326"/>
      <c r="BC430" s="326"/>
      <c r="BD430" s="326"/>
      <c r="BE430" s="326"/>
      <c r="BF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A431" s="326"/>
      <c r="BB431" s="326"/>
      <c r="BC431" s="326"/>
      <c r="BD431" s="326"/>
      <c r="BE431" s="326"/>
      <c r="BF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A432" s="326"/>
      <c r="BB432" s="326"/>
      <c r="BC432" s="326"/>
      <c r="BD432" s="326"/>
      <c r="BE432" s="326"/>
      <c r="BF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A433" s="326"/>
      <c r="BB433" s="326"/>
      <c r="BC433" s="326"/>
      <c r="BD433" s="326"/>
      <c r="BE433" s="326"/>
      <c r="BF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A434" s="326"/>
      <c r="BB434" s="326"/>
      <c r="BC434" s="326"/>
      <c r="BD434" s="326"/>
      <c r="BE434" s="326"/>
      <c r="BF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A435" s="326"/>
      <c r="BB435" s="326"/>
      <c r="BC435" s="326"/>
      <c r="BD435" s="326"/>
      <c r="BE435" s="326"/>
      <c r="BF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A436" s="326"/>
      <c r="BB436" s="326"/>
      <c r="BC436" s="326"/>
      <c r="BD436" s="326"/>
      <c r="BE436" s="326"/>
      <c r="BF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A437" s="326"/>
      <c r="BB437" s="326"/>
      <c r="BC437" s="326"/>
      <c r="BD437" s="326"/>
      <c r="BE437" s="326"/>
      <c r="BF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A438" s="326"/>
      <c r="BB438" s="326"/>
      <c r="BC438" s="326"/>
      <c r="BD438" s="326"/>
      <c r="BE438" s="326"/>
      <c r="BF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A439" s="326"/>
      <c r="BB439" s="326"/>
      <c r="BC439" s="326"/>
      <c r="BD439" s="326"/>
      <c r="BE439" s="326"/>
      <c r="BF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A440" s="326"/>
      <c r="BB440" s="326"/>
      <c r="BC440" s="326"/>
      <c r="BD440" s="326"/>
      <c r="BE440" s="326"/>
      <c r="BF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A441" s="326"/>
      <c r="BB441" s="326"/>
      <c r="BC441" s="326"/>
      <c r="BD441" s="326"/>
      <c r="BE441" s="326"/>
      <c r="BF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A442" s="326"/>
      <c r="BB442" s="326"/>
      <c r="BC442" s="326"/>
      <c r="BD442" s="326"/>
      <c r="BE442" s="326"/>
      <c r="BF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A443" s="326"/>
      <c r="BB443" s="326"/>
      <c r="BC443" s="326"/>
      <c r="BD443" s="326"/>
      <c r="BE443" s="326"/>
      <c r="BF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A444" s="326"/>
      <c r="BB444" s="326"/>
      <c r="BC444" s="326"/>
      <c r="BD444" s="326"/>
      <c r="BE444" s="326"/>
      <c r="BF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A445" s="326"/>
      <c r="BB445" s="326"/>
      <c r="BC445" s="326"/>
      <c r="BD445" s="326"/>
      <c r="BE445" s="326"/>
      <c r="BF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A446" s="326"/>
      <c r="BB446" s="326"/>
      <c r="BC446" s="326"/>
      <c r="BD446" s="326"/>
      <c r="BE446" s="326"/>
      <c r="BF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A447" s="326"/>
      <c r="BB447" s="326"/>
      <c r="BC447" s="326"/>
      <c r="BD447" s="326"/>
      <c r="BE447" s="326"/>
      <c r="BF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A448" s="326"/>
      <c r="BB448" s="326"/>
      <c r="BC448" s="326"/>
      <c r="BD448" s="326"/>
      <c r="BE448" s="326"/>
      <c r="BF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A449" s="326"/>
      <c r="BB449" s="326"/>
      <c r="BC449" s="326"/>
      <c r="BD449" s="326"/>
      <c r="BE449" s="326"/>
      <c r="BF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A450" s="326"/>
      <c r="BB450" s="326"/>
      <c r="BC450" s="326"/>
      <c r="BD450" s="326"/>
      <c r="BE450" s="326"/>
      <c r="BF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A451" s="326"/>
      <c r="BB451" s="326"/>
      <c r="BC451" s="326"/>
      <c r="BD451" s="326"/>
      <c r="BE451" s="326"/>
      <c r="BF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A452" s="326"/>
      <c r="BB452" s="326"/>
      <c r="BC452" s="326"/>
      <c r="BD452" s="326"/>
      <c r="BE452" s="326"/>
      <c r="BF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A453" s="326"/>
      <c r="BB453" s="326"/>
      <c r="BC453" s="326"/>
      <c r="BD453" s="326"/>
      <c r="BE453" s="326"/>
      <c r="BF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A454" s="326"/>
      <c r="BB454" s="326"/>
      <c r="BC454" s="326"/>
      <c r="BD454" s="326"/>
      <c r="BE454" s="326"/>
      <c r="BF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A455" s="326"/>
      <c r="BB455" s="326"/>
      <c r="BC455" s="326"/>
      <c r="BD455" s="326"/>
      <c r="BE455" s="326"/>
      <c r="BF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A456" s="326"/>
      <c r="BB456" s="326"/>
      <c r="BC456" s="326"/>
      <c r="BD456" s="326"/>
      <c r="BE456" s="326"/>
      <c r="BF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A457" s="326"/>
      <c r="BB457" s="326"/>
      <c r="BC457" s="326"/>
      <c r="BD457" s="326"/>
      <c r="BE457" s="326"/>
      <c r="BF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A458" s="326"/>
      <c r="BB458" s="326"/>
      <c r="BC458" s="326"/>
      <c r="BD458" s="326"/>
      <c r="BE458" s="326"/>
      <c r="BF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A459" s="326"/>
      <c r="BB459" s="326"/>
      <c r="BC459" s="326"/>
      <c r="BD459" s="326"/>
      <c r="BE459" s="326"/>
      <c r="BF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A460" s="326"/>
      <c r="BB460" s="326"/>
      <c r="BC460" s="326"/>
      <c r="BD460" s="326"/>
      <c r="BE460" s="326"/>
      <c r="BF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A461" s="326"/>
      <c r="BB461" s="326"/>
      <c r="BC461" s="326"/>
      <c r="BD461" s="326"/>
      <c r="BE461" s="326"/>
      <c r="BF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A462" s="326"/>
      <c r="BB462" s="326"/>
      <c r="BC462" s="326"/>
      <c r="BD462" s="326"/>
      <c r="BE462" s="326"/>
      <c r="BF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A463" s="326"/>
      <c r="BB463" s="326"/>
      <c r="BC463" s="326"/>
      <c r="BD463" s="326"/>
      <c r="BE463" s="326"/>
      <c r="BF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A464" s="326"/>
      <c r="BB464" s="326"/>
      <c r="BC464" s="326"/>
      <c r="BD464" s="326"/>
      <c r="BE464" s="326"/>
      <c r="BF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A465" s="326"/>
      <c r="BB465" s="326"/>
      <c r="BC465" s="326"/>
      <c r="BD465" s="326"/>
      <c r="BE465" s="326"/>
      <c r="BF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A466" s="326"/>
      <c r="BB466" s="326"/>
      <c r="BC466" s="326"/>
      <c r="BD466" s="326"/>
      <c r="BE466" s="326"/>
      <c r="BF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A467" s="326"/>
      <c r="BB467" s="326"/>
      <c r="BC467" s="326"/>
      <c r="BD467" s="326"/>
      <c r="BE467" s="326"/>
      <c r="BF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A468" s="326"/>
      <c r="BB468" s="326"/>
      <c r="BC468" s="326"/>
      <c r="BD468" s="326"/>
      <c r="BE468" s="326"/>
      <c r="BF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A469" s="326"/>
      <c r="BB469" s="326"/>
      <c r="BC469" s="326"/>
      <c r="BD469" s="326"/>
      <c r="BE469" s="326"/>
      <c r="BF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A470" s="326"/>
      <c r="BB470" s="326"/>
      <c r="BC470" s="326"/>
      <c r="BD470" s="326"/>
      <c r="BE470" s="326"/>
      <c r="BF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A471" s="326"/>
      <c r="BB471" s="326"/>
      <c r="BC471" s="326"/>
      <c r="BD471" s="326"/>
      <c r="BE471" s="326"/>
      <c r="BF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A472" s="326"/>
      <c r="BB472" s="326"/>
      <c r="BC472" s="326"/>
      <c r="BD472" s="326"/>
      <c r="BE472" s="326"/>
      <c r="BF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A473" s="326"/>
      <c r="BB473" s="326"/>
      <c r="BC473" s="326"/>
      <c r="BD473" s="326"/>
      <c r="BE473" s="326"/>
      <c r="BF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A474" s="326"/>
      <c r="BB474" s="326"/>
      <c r="BC474" s="326"/>
      <c r="BD474" s="326"/>
      <c r="BE474" s="326"/>
      <c r="BF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A475" s="326"/>
      <c r="BB475" s="326"/>
      <c r="BC475" s="326"/>
      <c r="BD475" s="326"/>
      <c r="BE475" s="326"/>
      <c r="BF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A476" s="326"/>
      <c r="BB476" s="326"/>
      <c r="BC476" s="326"/>
      <c r="BD476" s="326"/>
      <c r="BE476" s="326"/>
      <c r="BF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A477" s="326"/>
      <c r="BB477" s="326"/>
      <c r="BC477" s="326"/>
      <c r="BD477" s="326"/>
      <c r="BE477" s="326"/>
      <c r="BF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A478" s="326"/>
      <c r="BB478" s="326"/>
      <c r="BC478" s="326"/>
      <c r="BD478" s="326"/>
      <c r="BE478" s="326"/>
      <c r="BF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A479" s="326"/>
      <c r="BB479" s="326"/>
      <c r="BC479" s="326"/>
      <c r="BD479" s="326"/>
      <c r="BE479" s="326"/>
      <c r="BF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A480" s="326"/>
      <c r="BB480" s="326"/>
      <c r="BC480" s="326"/>
      <c r="BD480" s="326"/>
      <c r="BE480" s="326"/>
      <c r="BF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A481" s="326"/>
      <c r="BB481" s="326"/>
      <c r="BC481" s="326"/>
      <c r="BD481" s="326"/>
      <c r="BE481" s="326"/>
      <c r="BF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A482" s="326"/>
      <c r="BB482" s="326"/>
      <c r="BC482" s="326"/>
      <c r="BD482" s="326"/>
      <c r="BE482" s="326"/>
      <c r="BF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A483" s="326"/>
      <c r="BB483" s="326"/>
      <c r="BC483" s="326"/>
      <c r="BD483" s="326"/>
      <c r="BE483" s="326"/>
      <c r="BF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A484" s="326"/>
      <c r="BB484" s="326"/>
      <c r="BC484" s="326"/>
      <c r="BD484" s="326"/>
      <c r="BE484" s="326"/>
      <c r="BF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A485" s="326"/>
      <c r="BB485" s="326"/>
      <c r="BC485" s="326"/>
      <c r="BD485" s="326"/>
      <c r="BE485" s="326"/>
      <c r="BF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A486" s="326"/>
      <c r="BB486" s="326"/>
      <c r="BC486" s="326"/>
      <c r="BD486" s="326"/>
      <c r="BE486" s="326"/>
      <c r="BF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A487" s="326"/>
      <c r="BB487" s="326"/>
      <c r="BC487" s="326"/>
      <c r="BD487" s="326"/>
      <c r="BE487" s="326"/>
      <c r="BF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A488" s="326"/>
      <c r="BB488" s="326"/>
      <c r="BC488" s="326"/>
      <c r="BD488" s="326"/>
      <c r="BE488" s="326"/>
      <c r="BF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A489" s="326"/>
      <c r="BB489" s="326"/>
      <c r="BC489" s="326"/>
      <c r="BD489" s="326"/>
      <c r="BE489" s="326"/>
      <c r="BF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A490" s="326"/>
      <c r="BB490" s="326"/>
      <c r="BC490" s="326"/>
      <c r="BD490" s="326"/>
      <c r="BE490" s="326"/>
      <c r="BF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A491" s="326"/>
      <c r="BB491" s="326"/>
      <c r="BC491" s="326"/>
      <c r="BD491" s="326"/>
      <c r="BE491" s="326"/>
      <c r="BF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A492" s="326"/>
      <c r="BB492" s="326"/>
      <c r="BC492" s="326"/>
      <c r="BD492" s="326"/>
      <c r="BE492" s="326"/>
      <c r="BF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A493" s="326"/>
      <c r="BB493" s="326"/>
      <c r="BC493" s="326"/>
      <c r="BD493" s="326"/>
      <c r="BE493" s="326"/>
      <c r="BF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A494" s="326"/>
      <c r="BB494" s="326"/>
      <c r="BC494" s="326"/>
      <c r="BD494" s="326"/>
      <c r="BE494" s="326"/>
      <c r="BF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A495" s="326"/>
      <c r="BB495" s="326"/>
      <c r="BC495" s="326"/>
      <c r="BD495" s="326"/>
      <c r="BE495" s="326"/>
      <c r="BF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A496" s="326"/>
      <c r="BB496" s="326"/>
      <c r="BC496" s="326"/>
      <c r="BD496" s="326"/>
      <c r="BE496" s="326"/>
      <c r="BF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A497" s="326"/>
      <c r="BB497" s="326"/>
      <c r="BC497" s="326"/>
      <c r="BD497" s="326"/>
      <c r="BE497" s="326"/>
      <c r="BF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A498" s="326"/>
      <c r="BB498" s="326"/>
      <c r="BC498" s="326"/>
      <c r="BD498" s="326"/>
      <c r="BE498" s="326"/>
      <c r="BF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A499" s="326"/>
      <c r="BB499" s="326"/>
      <c r="BC499" s="326"/>
      <c r="BD499" s="326"/>
      <c r="BE499" s="326"/>
      <c r="BF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A500" s="326"/>
      <c r="BB500" s="326"/>
      <c r="BC500" s="326"/>
      <c r="BD500" s="326"/>
      <c r="BE500" s="326"/>
      <c r="BF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A501" s="326"/>
      <c r="BB501" s="326"/>
      <c r="BC501" s="326"/>
      <c r="BD501" s="326"/>
      <c r="BE501" s="326"/>
      <c r="BF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A502" s="326"/>
      <c r="BB502" s="326"/>
      <c r="BC502" s="326"/>
      <c r="BD502" s="326"/>
      <c r="BE502" s="326"/>
      <c r="BF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A503" s="326"/>
      <c r="BB503" s="326"/>
      <c r="BC503" s="326"/>
      <c r="BD503" s="326"/>
      <c r="BE503" s="326"/>
      <c r="BF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A504" s="326"/>
      <c r="BB504" s="326"/>
      <c r="BC504" s="326"/>
      <c r="BD504" s="326"/>
      <c r="BE504" s="326"/>
      <c r="BF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A505" s="326"/>
      <c r="BB505" s="326"/>
      <c r="BC505" s="326"/>
      <c r="BD505" s="326"/>
      <c r="BE505" s="326"/>
      <c r="BF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A506" s="326"/>
      <c r="BB506" s="326"/>
      <c r="BC506" s="326"/>
      <c r="BD506" s="326"/>
      <c r="BE506" s="326"/>
      <c r="BF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A507" s="326"/>
      <c r="BB507" s="326"/>
      <c r="BC507" s="326"/>
      <c r="BD507" s="326"/>
      <c r="BE507" s="326"/>
      <c r="BF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A508" s="326"/>
      <c r="BB508" s="326"/>
      <c r="BC508" s="326"/>
      <c r="BD508" s="326"/>
      <c r="BE508" s="326"/>
      <c r="BF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A509" s="326"/>
      <c r="BB509" s="326"/>
      <c r="BC509" s="326"/>
      <c r="BD509" s="326"/>
      <c r="BE509" s="326"/>
      <c r="BF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A510" s="326"/>
      <c r="BB510" s="326"/>
      <c r="BC510" s="326"/>
      <c r="BD510" s="326"/>
      <c r="BE510" s="326"/>
      <c r="BF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A511" s="326"/>
      <c r="BB511" s="326"/>
      <c r="BC511" s="326"/>
      <c r="BD511" s="326"/>
      <c r="BE511" s="326"/>
      <c r="BF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A512" s="326"/>
      <c r="BB512" s="326"/>
      <c r="BC512" s="326"/>
      <c r="BD512" s="326"/>
      <c r="BE512" s="326"/>
      <c r="BF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A513" s="326"/>
      <c r="BB513" s="326"/>
      <c r="BC513" s="326"/>
      <c r="BD513" s="326"/>
      <c r="BE513" s="326"/>
      <c r="BF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A514" s="326"/>
      <c r="BB514" s="326"/>
      <c r="BC514" s="326"/>
      <c r="BD514" s="326"/>
      <c r="BE514" s="326"/>
      <c r="BF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A515" s="326"/>
      <c r="BB515" s="326"/>
      <c r="BC515" s="326"/>
      <c r="BD515" s="326"/>
      <c r="BE515" s="326"/>
      <c r="BF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A516" s="326"/>
      <c r="BB516" s="326"/>
      <c r="BC516" s="326"/>
      <c r="BD516" s="326"/>
      <c r="BE516" s="326"/>
      <c r="BF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A517" s="326"/>
      <c r="BB517" s="326"/>
      <c r="BC517" s="326"/>
      <c r="BD517" s="326"/>
      <c r="BE517" s="326"/>
      <c r="BF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A518" s="326"/>
      <c r="BB518" s="326"/>
      <c r="BC518" s="326"/>
      <c r="BD518" s="326"/>
      <c r="BE518" s="326"/>
      <c r="BF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A519" s="326"/>
      <c r="BB519" s="326"/>
      <c r="BC519" s="326"/>
      <c r="BD519" s="326"/>
      <c r="BE519" s="326"/>
      <c r="BF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A520" s="326"/>
      <c r="BB520" s="326"/>
      <c r="BC520" s="326"/>
      <c r="BD520" s="326"/>
      <c r="BE520" s="326"/>
      <c r="BF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A521" s="326"/>
      <c r="BB521" s="326"/>
      <c r="BC521" s="326"/>
      <c r="BD521" s="326"/>
      <c r="BE521" s="326"/>
      <c r="BF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A522" s="326"/>
      <c r="BB522" s="326"/>
      <c r="BC522" s="326"/>
      <c r="BD522" s="326"/>
      <c r="BE522" s="326"/>
      <c r="BF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A523" s="326"/>
      <c r="BB523" s="326"/>
      <c r="BC523" s="326"/>
      <c r="BD523" s="326"/>
      <c r="BE523" s="326"/>
      <c r="BF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A524" s="326"/>
      <c r="BB524" s="326"/>
      <c r="BC524" s="326"/>
      <c r="BD524" s="326"/>
      <c r="BE524" s="326"/>
      <c r="BF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A525" s="326"/>
      <c r="BB525" s="326"/>
      <c r="BC525" s="326"/>
      <c r="BD525" s="326"/>
      <c r="BE525" s="326"/>
      <c r="BF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A526" s="326"/>
      <c r="BB526" s="326"/>
      <c r="BC526" s="326"/>
      <c r="BD526" s="326"/>
      <c r="BE526" s="326"/>
      <c r="BF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A527" s="326"/>
      <c r="BB527" s="326"/>
      <c r="BC527" s="326"/>
      <c r="BD527" s="326"/>
      <c r="BE527" s="326"/>
      <c r="BF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A528" s="326"/>
      <c r="BB528" s="326"/>
      <c r="BC528" s="326"/>
      <c r="BD528" s="326"/>
      <c r="BE528" s="326"/>
      <c r="BF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A529" s="326"/>
      <c r="BB529" s="326"/>
      <c r="BC529" s="326"/>
      <c r="BD529" s="326"/>
      <c r="BE529" s="326"/>
      <c r="BF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A530" s="326"/>
      <c r="BB530" s="326"/>
      <c r="BC530" s="326"/>
      <c r="BD530" s="326"/>
      <c r="BE530" s="326"/>
      <c r="BF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A531" s="326"/>
      <c r="BB531" s="326"/>
      <c r="BC531" s="326"/>
      <c r="BD531" s="326"/>
      <c r="BE531" s="326"/>
      <c r="BF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A532" s="326"/>
      <c r="BB532" s="326"/>
      <c r="BC532" s="326"/>
      <c r="BD532" s="326"/>
      <c r="BE532" s="326"/>
      <c r="BF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A533" s="326"/>
      <c r="BB533" s="326"/>
      <c r="BC533" s="326"/>
      <c r="BD533" s="326"/>
      <c r="BE533" s="326"/>
      <c r="BF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A534" s="326"/>
      <c r="BB534" s="326"/>
      <c r="BC534" s="326"/>
      <c r="BD534" s="326"/>
      <c r="BE534" s="326"/>
      <c r="BF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A535" s="326"/>
      <c r="BB535" s="326"/>
      <c r="BC535" s="326"/>
      <c r="BD535" s="326"/>
      <c r="BE535" s="326"/>
      <c r="BF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A536" s="326"/>
      <c r="BB536" s="326"/>
      <c r="BC536" s="326"/>
      <c r="BD536" s="326"/>
      <c r="BE536" s="326"/>
      <c r="BF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A537" s="326"/>
      <c r="BB537" s="326"/>
      <c r="BC537" s="326"/>
      <c r="BD537" s="326"/>
      <c r="BE537" s="326"/>
      <c r="BF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A538" s="326"/>
      <c r="BB538" s="326"/>
      <c r="BC538" s="326"/>
      <c r="BD538" s="326"/>
      <c r="BE538" s="326"/>
      <c r="BF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A539" s="326"/>
      <c r="BB539" s="326"/>
      <c r="BC539" s="326"/>
      <c r="BD539" s="326"/>
      <c r="BE539" s="326"/>
      <c r="BF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A540" s="326"/>
      <c r="BB540" s="326"/>
      <c r="BC540" s="326"/>
      <c r="BD540" s="326"/>
      <c r="BE540" s="326"/>
      <c r="BF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A541" s="326"/>
      <c r="BB541" s="326"/>
      <c r="BC541" s="326"/>
      <c r="BD541" s="326"/>
      <c r="BE541" s="326"/>
      <c r="BF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A542" s="326"/>
      <c r="BB542" s="326"/>
      <c r="BC542" s="326"/>
      <c r="BD542" s="326"/>
      <c r="BE542" s="326"/>
      <c r="BF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A543" s="326"/>
      <c r="BB543" s="326"/>
      <c r="BC543" s="326"/>
      <c r="BD543" s="326"/>
      <c r="BE543" s="326"/>
      <c r="BF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A544" s="326"/>
      <c r="BB544" s="326"/>
      <c r="BC544" s="326"/>
      <c r="BD544" s="326"/>
      <c r="BE544" s="326"/>
      <c r="BF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A545" s="326"/>
      <c r="BB545" s="326"/>
      <c r="BC545" s="326"/>
      <c r="BD545" s="326"/>
      <c r="BE545" s="326"/>
      <c r="BF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A546" s="326"/>
      <c r="BB546" s="326"/>
      <c r="BC546" s="326"/>
      <c r="BD546" s="326"/>
      <c r="BE546" s="326"/>
      <c r="BF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A547" s="326"/>
      <c r="BB547" s="326"/>
      <c r="BC547" s="326"/>
      <c r="BD547" s="326"/>
      <c r="BE547" s="326"/>
      <c r="BF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A548" s="326"/>
      <c r="BB548" s="326"/>
      <c r="BC548" s="326"/>
      <c r="BD548" s="326"/>
      <c r="BE548" s="326"/>
      <c r="BF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A549" s="326"/>
      <c r="BB549" s="326"/>
      <c r="BC549" s="326"/>
      <c r="BD549" s="326"/>
      <c r="BE549" s="326"/>
      <c r="BF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A550" s="326"/>
      <c r="BB550" s="326"/>
      <c r="BC550" s="326"/>
      <c r="BD550" s="326"/>
      <c r="BE550" s="326"/>
      <c r="BF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A551" s="326"/>
      <c r="BB551" s="326"/>
      <c r="BC551" s="326"/>
      <c r="BD551" s="326"/>
      <c r="BE551" s="326"/>
      <c r="BF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A552" s="326"/>
      <c r="BB552" s="326"/>
      <c r="BC552" s="326"/>
      <c r="BD552" s="326"/>
      <c r="BE552" s="326"/>
      <c r="BF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A553" s="326"/>
      <c r="BB553" s="326"/>
      <c r="BC553" s="326"/>
      <c r="BD553" s="326"/>
      <c r="BE553" s="326"/>
      <c r="BF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A554" s="326"/>
      <c r="BB554" s="326"/>
      <c r="BC554" s="326"/>
      <c r="BD554" s="326"/>
      <c r="BE554" s="326"/>
      <c r="BF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A555" s="326"/>
      <c r="BB555" s="326"/>
      <c r="BC555" s="326"/>
      <c r="BD555" s="326"/>
      <c r="BE555" s="326"/>
      <c r="BF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A556" s="326"/>
      <c r="BB556" s="326"/>
      <c r="BC556" s="326"/>
      <c r="BD556" s="326"/>
      <c r="BE556" s="326"/>
      <c r="BF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A557" s="326"/>
      <c r="BB557" s="326"/>
      <c r="BC557" s="326"/>
      <c r="BD557" s="326"/>
      <c r="BE557" s="326"/>
      <c r="BF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A558" s="326"/>
      <c r="BB558" s="326"/>
      <c r="BC558" s="326"/>
      <c r="BD558" s="326"/>
      <c r="BE558" s="326"/>
      <c r="BF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A559" s="326"/>
      <c r="BB559" s="326"/>
      <c r="BC559" s="326"/>
      <c r="BD559" s="326"/>
      <c r="BE559" s="326"/>
      <c r="BF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A560" s="326"/>
      <c r="BB560" s="326"/>
      <c r="BC560" s="326"/>
      <c r="BD560" s="326"/>
      <c r="BE560" s="326"/>
      <c r="BF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A561" s="326"/>
      <c r="BB561" s="326"/>
      <c r="BC561" s="326"/>
      <c r="BD561" s="326"/>
      <c r="BE561" s="326"/>
      <c r="BF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A562" s="326"/>
      <c r="BB562" s="326"/>
      <c r="BC562" s="326"/>
      <c r="BD562" s="326"/>
      <c r="BE562" s="326"/>
      <c r="BF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A563" s="326"/>
      <c r="BB563" s="326"/>
      <c r="BC563" s="326"/>
      <c r="BD563" s="326"/>
      <c r="BE563" s="326"/>
      <c r="BF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A564" s="326"/>
      <c r="BB564" s="326"/>
      <c r="BC564" s="326"/>
      <c r="BD564" s="326"/>
      <c r="BE564" s="326"/>
      <c r="BF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A565" s="326"/>
      <c r="BB565" s="326"/>
      <c r="BC565" s="326"/>
      <c r="BD565" s="326"/>
      <c r="BE565" s="326"/>
      <c r="BF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A566" s="326"/>
      <c r="BB566" s="326"/>
      <c r="BC566" s="326"/>
      <c r="BD566" s="326"/>
      <c r="BE566" s="326"/>
      <c r="BF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A567" s="326"/>
      <c r="BB567" s="326"/>
      <c r="BC567" s="326"/>
      <c r="BD567" s="326"/>
      <c r="BE567" s="326"/>
      <c r="BF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A568" s="326"/>
      <c r="BB568" s="326"/>
      <c r="BC568" s="326"/>
      <c r="BD568" s="326"/>
      <c r="BE568" s="326"/>
      <c r="BF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A569" s="326"/>
      <c r="BB569" s="326"/>
      <c r="BC569" s="326"/>
      <c r="BD569" s="326"/>
      <c r="BE569" s="326"/>
      <c r="BF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A570" s="326"/>
      <c r="BB570" s="326"/>
      <c r="BC570" s="326"/>
      <c r="BD570" s="326"/>
      <c r="BE570" s="326"/>
      <c r="BF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A571" s="326"/>
      <c r="BB571" s="326"/>
      <c r="BC571" s="326"/>
      <c r="BD571" s="326"/>
      <c r="BE571" s="326"/>
      <c r="BF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A572" s="326"/>
      <c r="BB572" s="326"/>
      <c r="BC572" s="326"/>
      <c r="BD572" s="326"/>
      <c r="BE572" s="326"/>
      <c r="BF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A573" s="326"/>
      <c r="BB573" s="326"/>
      <c r="BC573" s="326"/>
      <c r="BD573" s="326"/>
      <c r="BE573" s="326"/>
      <c r="BF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A574" s="326"/>
      <c r="BB574" s="326"/>
      <c r="BC574" s="326"/>
      <c r="BD574" s="326"/>
      <c r="BE574" s="326"/>
      <c r="BF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A575" s="326"/>
      <c r="BB575" s="326"/>
      <c r="BC575" s="326"/>
      <c r="BD575" s="326"/>
      <c r="BE575" s="326"/>
      <c r="BF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A576" s="326"/>
      <c r="BB576" s="326"/>
      <c r="BC576" s="326"/>
      <c r="BD576" s="326"/>
      <c r="BE576" s="326"/>
      <c r="BF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A577" s="326"/>
      <c r="BB577" s="326"/>
      <c r="BC577" s="326"/>
      <c r="BD577" s="326"/>
      <c r="BE577" s="326"/>
      <c r="BF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A578" s="326"/>
      <c r="BB578" s="326"/>
      <c r="BC578" s="326"/>
      <c r="BD578" s="326"/>
      <c r="BE578" s="326"/>
      <c r="BF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A579" s="326"/>
      <c r="BB579" s="326"/>
      <c r="BC579" s="326"/>
      <c r="BD579" s="326"/>
      <c r="BE579" s="326"/>
      <c r="BF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A580" s="326"/>
      <c r="BB580" s="326"/>
      <c r="BC580" s="326"/>
      <c r="BD580" s="326"/>
      <c r="BE580" s="326"/>
      <c r="BF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A581" s="326"/>
      <c r="BB581" s="326"/>
      <c r="BC581" s="326"/>
      <c r="BD581" s="326"/>
      <c r="BE581" s="326"/>
      <c r="BF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A582" s="326"/>
      <c r="BB582" s="326"/>
      <c r="BC582" s="326"/>
      <c r="BD582" s="326"/>
      <c r="BE582" s="326"/>
      <c r="BF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A583" s="326"/>
      <c r="BB583" s="326"/>
      <c r="BC583" s="326"/>
      <c r="BD583" s="326"/>
      <c r="BE583" s="326"/>
      <c r="BF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A584" s="326"/>
      <c r="BB584" s="326"/>
      <c r="BC584" s="326"/>
      <c r="BD584" s="326"/>
      <c r="BE584" s="326"/>
      <c r="BF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A585" s="326"/>
      <c r="BB585" s="326"/>
      <c r="BC585" s="326"/>
      <c r="BD585" s="326"/>
      <c r="BE585" s="326"/>
      <c r="BF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A586" s="326"/>
      <c r="BB586" s="326"/>
      <c r="BC586" s="326"/>
      <c r="BD586" s="326"/>
      <c r="BE586" s="326"/>
      <c r="BF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A587" s="326"/>
      <c r="BB587" s="326"/>
      <c r="BC587" s="326"/>
      <c r="BD587" s="326"/>
      <c r="BE587" s="326"/>
      <c r="BF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A588" s="326"/>
      <c r="BB588" s="326"/>
      <c r="BC588" s="326"/>
      <c r="BD588" s="326"/>
      <c r="BE588" s="326"/>
      <c r="BF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A589" s="326"/>
      <c r="BB589" s="326"/>
      <c r="BC589" s="326"/>
      <c r="BD589" s="326"/>
      <c r="BE589" s="326"/>
      <c r="BF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A590" s="326"/>
      <c r="BB590" s="326"/>
      <c r="BC590" s="326"/>
      <c r="BD590" s="326"/>
      <c r="BE590" s="326"/>
      <c r="BF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A591" s="326"/>
      <c r="BB591" s="326"/>
      <c r="BC591" s="326"/>
      <c r="BD591" s="326"/>
      <c r="BE591" s="326"/>
      <c r="BF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A592" s="326"/>
      <c r="BB592" s="326"/>
      <c r="BC592" s="326"/>
      <c r="BD592" s="326"/>
      <c r="BE592" s="326"/>
      <c r="BF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A593" s="326"/>
      <c r="BB593" s="326"/>
      <c r="BC593" s="326"/>
      <c r="BD593" s="326"/>
      <c r="BE593" s="326"/>
      <c r="BF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A594" s="326"/>
      <c r="BB594" s="326"/>
      <c r="BC594" s="326"/>
      <c r="BD594" s="326"/>
      <c r="BE594" s="326"/>
      <c r="BF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A595" s="326"/>
      <c r="BB595" s="326"/>
      <c r="BC595" s="326"/>
      <c r="BD595" s="326"/>
      <c r="BE595" s="326"/>
      <c r="BF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A596" s="326"/>
      <c r="BB596" s="326"/>
      <c r="BC596" s="326"/>
      <c r="BD596" s="326"/>
      <c r="BE596" s="326"/>
      <c r="BF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A597" s="326"/>
      <c r="BB597" s="326"/>
      <c r="BC597" s="326"/>
      <c r="BD597" s="326"/>
      <c r="BE597" s="326"/>
      <c r="BF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A598" s="326"/>
      <c r="BB598" s="326"/>
      <c r="BC598" s="326"/>
      <c r="BD598" s="326"/>
      <c r="BE598" s="326"/>
      <c r="BF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A599" s="326"/>
      <c r="BB599" s="326"/>
      <c r="BC599" s="326"/>
      <c r="BD599" s="326"/>
      <c r="BE599" s="326"/>
      <c r="BF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A600" s="326"/>
      <c r="BB600" s="326"/>
      <c r="BC600" s="326"/>
      <c r="BD600" s="326"/>
      <c r="BE600" s="326"/>
      <c r="BF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A601" s="326"/>
      <c r="BB601" s="326"/>
      <c r="BC601" s="326"/>
      <c r="BD601" s="326"/>
      <c r="BE601" s="326"/>
      <c r="BF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A602" s="326"/>
      <c r="BB602" s="326"/>
      <c r="BC602" s="326"/>
      <c r="BD602" s="326"/>
      <c r="BE602" s="326"/>
      <c r="BF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A603" s="326"/>
      <c r="BB603" s="326"/>
      <c r="BC603" s="326"/>
      <c r="BD603" s="326"/>
      <c r="BE603" s="326"/>
      <c r="BF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A604" s="326"/>
      <c r="BB604" s="326"/>
      <c r="BC604" s="326"/>
      <c r="BD604" s="326"/>
      <c r="BE604" s="326"/>
      <c r="BF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A605" s="326"/>
      <c r="BB605" s="326"/>
      <c r="BC605" s="326"/>
      <c r="BD605" s="326"/>
      <c r="BE605" s="326"/>
      <c r="BF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A606" s="326"/>
      <c r="BB606" s="326"/>
      <c r="BC606" s="326"/>
      <c r="BD606" s="326"/>
      <c r="BE606" s="326"/>
      <c r="BF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A607" s="326"/>
      <c r="BB607" s="326"/>
      <c r="BC607" s="326"/>
      <c r="BD607" s="326"/>
      <c r="BE607" s="326"/>
      <c r="BF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A608" s="326"/>
      <c r="BB608" s="326"/>
      <c r="BC608" s="326"/>
      <c r="BD608" s="326"/>
      <c r="BE608" s="326"/>
      <c r="BF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A609" s="326"/>
      <c r="BB609" s="326"/>
      <c r="BC609" s="326"/>
      <c r="BD609" s="326"/>
      <c r="BE609" s="326"/>
      <c r="BF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A610" s="326"/>
      <c r="BB610" s="326"/>
      <c r="BC610" s="326"/>
      <c r="BD610" s="326"/>
      <c r="BE610" s="326"/>
      <c r="BF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A611" s="326"/>
      <c r="BB611" s="326"/>
      <c r="BC611" s="326"/>
      <c r="BD611" s="326"/>
      <c r="BE611" s="326"/>
      <c r="BF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A612" s="326"/>
      <c r="BB612" s="326"/>
      <c r="BC612" s="326"/>
      <c r="BD612" s="326"/>
      <c r="BE612" s="326"/>
      <c r="BF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A613" s="326"/>
      <c r="BB613" s="326"/>
      <c r="BC613" s="326"/>
      <c r="BD613" s="326"/>
      <c r="BE613" s="326"/>
      <c r="BF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A614" s="326"/>
      <c r="BB614" s="326"/>
      <c r="BC614" s="326"/>
      <c r="BD614" s="326"/>
      <c r="BE614" s="326"/>
      <c r="BF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A615" s="326"/>
      <c r="BB615" s="326"/>
      <c r="BC615" s="326"/>
      <c r="BD615" s="326"/>
      <c r="BE615" s="326"/>
      <c r="BF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A616" s="326"/>
      <c r="BB616" s="326"/>
      <c r="BC616" s="326"/>
      <c r="BD616" s="326"/>
      <c r="BE616" s="326"/>
      <c r="BF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A617" s="326"/>
      <c r="BB617" s="326"/>
      <c r="BC617" s="326"/>
      <c r="BD617" s="326"/>
      <c r="BE617" s="326"/>
      <c r="BF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A618" s="326"/>
      <c r="BB618" s="326"/>
      <c r="BC618" s="326"/>
      <c r="BD618" s="326"/>
      <c r="BE618" s="326"/>
      <c r="BF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A619" s="326"/>
      <c r="BB619" s="326"/>
      <c r="BC619" s="326"/>
      <c r="BD619" s="326"/>
      <c r="BE619" s="326"/>
      <c r="BF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A620" s="326"/>
      <c r="BB620" s="326"/>
      <c r="BC620" s="326"/>
      <c r="BD620" s="326"/>
      <c r="BE620" s="326"/>
      <c r="BF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A621" s="326"/>
      <c r="BB621" s="326"/>
      <c r="BC621" s="326"/>
      <c r="BD621" s="326"/>
      <c r="BE621" s="326"/>
      <c r="BF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A622" s="326"/>
      <c r="BB622" s="326"/>
      <c r="BC622" s="326"/>
      <c r="BD622" s="326"/>
      <c r="BE622" s="326"/>
      <c r="BF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A623" s="326"/>
      <c r="BB623" s="326"/>
      <c r="BC623" s="326"/>
      <c r="BD623" s="326"/>
      <c r="BE623" s="326"/>
      <c r="BF623" s="326"/>
      <c r="BI623" s="326"/>
      <c r="BS623" s="326"/>
      <c r="CC623" s="326"/>
      <c r="CM623" s="326"/>
      <c r="CW623" s="326"/>
      <c r="DG623" s="326"/>
      <c r="DQ623" s="326"/>
      <c r="EA623" s="326"/>
      <c r="EK623" s="326"/>
      <c r="EU623" s="326"/>
      <c r="FE623" s="326"/>
      <c r="FO623" s="326"/>
      <c r="FY623" s="326"/>
      <c r="GI623" s="326"/>
      <c r="GS623" s="326"/>
      <c r="HC623" s="326"/>
      <c r="HM623" s="326"/>
      <c r="HW623" s="326"/>
    </row>
  </sheetData>
  <mergeCells count="25">
    <mergeCell ref="B11:H11"/>
    <mergeCell ref="C1:H2"/>
    <mergeCell ref="M1:R2"/>
    <mergeCell ref="W1:AB2"/>
    <mergeCell ref="AG1:AL2"/>
    <mergeCell ref="L11:R11"/>
    <mergeCell ref="V11:AB11"/>
    <mergeCell ref="AF11:AL11"/>
    <mergeCell ref="C3:H3"/>
    <mergeCell ref="M3:R3"/>
    <mergeCell ref="W3:AB3"/>
    <mergeCell ref="AG3:AL3"/>
    <mergeCell ref="AQ3:AV3"/>
    <mergeCell ref="AP11:AV11"/>
    <mergeCell ref="CE1:CJ2"/>
    <mergeCell ref="CE3:CJ3"/>
    <mergeCell ref="CD11:CJ11"/>
    <mergeCell ref="BJ11:BP11"/>
    <mergeCell ref="BT11:BZ11"/>
    <mergeCell ref="AZ11:BF11"/>
    <mergeCell ref="BK1:BP2"/>
    <mergeCell ref="BU1:BZ2"/>
    <mergeCell ref="BK3:BP3"/>
    <mergeCell ref="BU3:BZ3"/>
    <mergeCell ref="AQ1:AV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9"/>
    <col min="3" max="7" width="11.75" style="279" customWidth="true"/>
    <col min="8" max="16384" width="9" style="279"/>
  </cols>
  <sheetData>
    <row r="2" ht="20.25" x14ac:dyDescent="0.2">
      <c r="B2" s="275" t="str">
        <f>+Introduction!C7</f>
        <v>Djibouti</v>
      </c>
      <c r="C2" s="276"/>
      <c r="D2" s="277"/>
      <c r="E2" s="277"/>
      <c r="F2" s="277"/>
      <c r="G2" s="278"/>
    </row>
    <row r="3" x14ac:dyDescent="0.2">
      <c r="B3" s="624" t="s">
        <v>229</v>
      </c>
      <c r="C3" s="624"/>
      <c r="D3" s="624"/>
      <c r="E3" s="624"/>
      <c r="F3" s="624"/>
      <c r="G3" s="625"/>
    </row>
    <row r="4" ht="13.5" x14ac:dyDescent="0.2">
      <c r="B4" s="280" t="s">
        <v>4</v>
      </c>
      <c r="C4" s="280" t="s">
        <v>61</v>
      </c>
      <c r="D4" s="280" t="s">
        <v>65</v>
      </c>
      <c r="E4" s="280" t="s">
        <v>62</v>
      </c>
      <c r="F4" s="280" t="s">
        <v>63</v>
      </c>
      <c r="G4" s="280" t="s">
        <v>64</v>
      </c>
    </row>
    <row r="5" x14ac:dyDescent="0.2">
      <c r="B5" s="463">
        <v>2000</v>
      </c>
      <c r="C5" s="480">
        <v>268558</v>
      </c>
      <c r="D5" s="481">
        <v>76.531997680664062</v>
      </c>
      <c r="E5" s="482">
        <v>38442</v>
      </c>
      <c r="F5" s="483">
        <v>117529</v>
      </c>
      <c r="G5" s="484">
        <v>112587</v>
      </c>
    </row>
    <row r="6" x14ac:dyDescent="0.2">
      <c r="B6" s="464">
        <v>2001</v>
      </c>
      <c r="C6" s="485">
        <v>272602</v>
      </c>
      <c r="D6" s="486">
        <v>76.5780029296875</v>
      </c>
      <c r="E6" s="487">
        <v>38786</v>
      </c>
      <c r="F6" s="488">
        <v>116250</v>
      </c>
      <c r="G6" s="489">
        <v>117566</v>
      </c>
    </row>
    <row r="7" x14ac:dyDescent="0.2">
      <c r="B7" s="465">
        <v>2002</v>
      </c>
      <c r="C7" s="490">
        <v>276887</v>
      </c>
      <c r="D7" s="491">
        <v>76.624000549316406</v>
      </c>
      <c r="E7" s="492">
        <v>39241</v>
      </c>
      <c r="F7" s="493">
        <v>115604</v>
      </c>
      <c r="G7" s="494">
        <v>122042</v>
      </c>
    </row>
    <row r="8" x14ac:dyDescent="0.2">
      <c r="B8" s="466">
        <v>2003</v>
      </c>
      <c r="C8" s="495">
        <v>281258</v>
      </c>
      <c r="D8" s="496">
        <v>76.669998168945313</v>
      </c>
      <c r="E8" s="497">
        <v>39803</v>
      </c>
      <c r="F8" s="498">
        <v>115362</v>
      </c>
      <c r="G8" s="499">
        <v>126093</v>
      </c>
    </row>
    <row r="9" x14ac:dyDescent="0.2">
      <c r="B9" s="467">
        <v>2004</v>
      </c>
      <c r="C9" s="500">
        <v>285173</v>
      </c>
      <c r="D9" s="501">
        <v>76.71600341796875</v>
      </c>
      <c r="E9" s="502">
        <v>40329</v>
      </c>
      <c r="F9" s="503">
        <v>115524</v>
      </c>
      <c r="G9" s="504">
        <v>129320</v>
      </c>
    </row>
    <row r="10" x14ac:dyDescent="0.2">
      <c r="B10" s="468">
        <v>2005</v>
      </c>
      <c r="C10" s="505">
        <v>288111</v>
      </c>
      <c r="D10" s="506">
        <v>76.761001586914063</v>
      </c>
      <c r="E10" s="507">
        <v>40607</v>
      </c>
      <c r="F10" s="508">
        <v>116096</v>
      </c>
      <c r="G10" s="509">
        <v>131408</v>
      </c>
    </row>
    <row r="11" x14ac:dyDescent="0.2">
      <c r="B11" s="469">
        <v>2006</v>
      </c>
      <c r="C11" s="510">
        <v>289777</v>
      </c>
      <c r="D11" s="511">
        <v>76.806999206542969</v>
      </c>
      <c r="E11" s="512">
        <v>40374</v>
      </c>
      <c r="F11" s="513">
        <v>116900</v>
      </c>
      <c r="G11" s="514">
        <v>132503</v>
      </c>
    </row>
    <row r="12" x14ac:dyDescent="0.2">
      <c r="B12" s="470">
        <v>2007</v>
      </c>
      <c r="C12" s="515">
        <v>290534</v>
      </c>
      <c r="D12" s="516">
        <v>76.852996826171875</v>
      </c>
      <c r="E12" s="517">
        <v>40448</v>
      </c>
      <c r="F12" s="518">
        <v>117531</v>
      </c>
      <c r="G12" s="519">
        <v>132555</v>
      </c>
    </row>
    <row r="13" x14ac:dyDescent="0.2">
      <c r="B13" s="471">
        <v>2008</v>
      </c>
      <c r="C13" s="520">
        <v>271790</v>
      </c>
      <c r="D13" s="521">
        <v>76.899002075195313</v>
      </c>
      <c r="E13" s="522">
        <v>40476</v>
      </c>
      <c r="F13" s="523">
        <v>98820</v>
      </c>
      <c r="G13" s="524">
        <v>132494</v>
      </c>
    </row>
    <row r="14" x14ac:dyDescent="0.2">
      <c r="B14" s="472">
        <v>2009</v>
      </c>
      <c r="C14" s="525">
        <v>272316</v>
      </c>
      <c r="D14" s="526">
        <v>76.944000244140625</v>
      </c>
      <c r="E14" s="527">
        <v>40428</v>
      </c>
      <c r="F14" s="528">
        <v>99194</v>
      </c>
      <c r="G14" s="529">
        <v>132694</v>
      </c>
    </row>
    <row r="15" x14ac:dyDescent="0.2">
      <c r="B15" s="473">
        <v>2010</v>
      </c>
      <c r="C15" s="530">
        <v>272931</v>
      </c>
      <c r="D15" s="531">
        <v>76.996002197265625</v>
      </c>
      <c r="E15" s="532">
        <v>40279</v>
      </c>
      <c r="F15" s="533">
        <v>99417</v>
      </c>
      <c r="G15" s="534">
        <v>133235</v>
      </c>
    </row>
    <row r="16" x14ac:dyDescent="0.2">
      <c r="B16" s="474">
        <v>2011</v>
      </c>
      <c r="C16" s="535">
        <v>273510</v>
      </c>
      <c r="D16" s="536">
        <v>77.053001403808594</v>
      </c>
      <c r="E16" s="537">
        <v>40006</v>
      </c>
      <c r="F16" s="538">
        <v>99428</v>
      </c>
      <c r="G16" s="539">
        <v>134076</v>
      </c>
    </row>
    <row r="17" x14ac:dyDescent="0.2">
      <c r="B17" s="475">
        <v>2012</v>
      </c>
      <c r="C17" s="540">
        <v>274350</v>
      </c>
      <c r="D17" s="541">
        <v>77.116996765136719</v>
      </c>
      <c r="E17" s="542">
        <v>39742</v>
      </c>
      <c r="F17" s="543">
        <v>99486</v>
      </c>
      <c r="G17" s="544">
        <v>135122</v>
      </c>
    </row>
    <row r="18" x14ac:dyDescent="0.2">
      <c r="B18" s="476">
        <v>2013</v>
      </c>
      <c r="C18" s="545">
        <v>274762</v>
      </c>
      <c r="D18" s="546">
        <v>77.185997009277344</v>
      </c>
      <c r="E18" s="547">
        <v>39413</v>
      </c>
      <c r="F18" s="548">
        <v>99284</v>
      </c>
      <c r="G18" s="549">
        <v>136065</v>
      </c>
    </row>
    <row r="19" x14ac:dyDescent="0.2">
      <c r="B19" s="477">
        <v>2014</v>
      </c>
      <c r="C19" s="550">
        <v>274682</v>
      </c>
      <c r="D19" s="551">
        <v>77.262001037597656</v>
      </c>
      <c r="E19" s="552">
        <v>39099</v>
      </c>
      <c r="F19" s="553">
        <v>98777</v>
      </c>
      <c r="G19" s="554">
        <v>136806</v>
      </c>
    </row>
    <row r="20" x14ac:dyDescent="0.2">
      <c r="B20" s="478">
        <v>2015</v>
      </c>
      <c r="C20" s="555">
        <v>274318</v>
      </c>
      <c r="D20" s="556">
        <v>77.343002319335937</v>
      </c>
      <c r="E20" s="557">
        <v>38906</v>
      </c>
      <c r="F20" s="558">
        <v>98020</v>
      </c>
      <c r="G20" s="559">
        <v>137392</v>
      </c>
    </row>
    <row r="21" x14ac:dyDescent="0.2">
      <c r="B21" s="479">
        <v>2016</v>
      </c>
      <c r="C21" s="560">
        <v>273888</v>
      </c>
      <c r="D21" s="561">
        <v>77.430000305175781</v>
      </c>
      <c r="E21" s="562">
        <v>38963</v>
      </c>
      <c r="F21" s="563">
        <v>97196</v>
      </c>
      <c r="G21" s="564">
        <v>137729</v>
      </c>
    </row>
    <row r="22" ht="14.25" x14ac:dyDescent="0.2">
      <c r="B22" s="292" t="s">
        <v>235</v>
      </c>
      <c r="G22" s="281"/>
    </row>
    <row r="23" ht="14.25" x14ac:dyDescent="0.2">
      <c r="B23" s="292" t="s">
        <v>205</v>
      </c>
    </row>
    <row r="24" ht="14.25" x14ac:dyDescent="0.2">
      <c r="B24" s="292" t="s">
        <v>206</v>
      </c>
    </row>
    <row r="27" x14ac:dyDescent="0.2">
      <c r="B27" s="28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65" t="s">
        <v>171</v>
      </c>
      <c r="B1" s="565"/>
      <c r="C1" s="565"/>
      <c r="D1" s="565"/>
      <c r="E1" s="565"/>
      <c r="F1" s="565"/>
      <c r="G1" s="565"/>
      <c r="H1" s="565"/>
      <c r="I1" s="565"/>
      <c r="J1" s="565"/>
      <c r="K1" s="565"/>
      <c r="L1" s="565"/>
      <c r="M1" s="565"/>
      <c r="N1" s="565"/>
      <c r="O1" s="565"/>
      <c r="P1" s="565"/>
      <c r="Q1" s="565"/>
      <c r="R1" s="565"/>
      <c r="S1" s="565"/>
      <c r="T1" s="565"/>
      <c r="U1" s="565"/>
      <c r="V1" s="565"/>
    </row>
    <row r="2" s="38" customFormat="true" x14ac:dyDescent="0.2">
      <c r="A2" s="565"/>
      <c r="B2" s="565"/>
      <c r="C2" s="565"/>
      <c r="D2" s="565"/>
      <c r="E2" s="565"/>
      <c r="F2" s="565"/>
      <c r="G2" s="565"/>
      <c r="H2" s="565"/>
      <c r="I2" s="565"/>
      <c r="J2" s="565"/>
      <c r="K2" s="565"/>
      <c r="L2" s="565"/>
      <c r="M2" s="565"/>
      <c r="N2" s="565"/>
      <c r="O2" s="565"/>
      <c r="P2" s="565"/>
      <c r="Q2" s="565"/>
      <c r="R2" s="565"/>
      <c r="S2" s="565"/>
      <c r="T2" s="565"/>
      <c r="U2" s="565"/>
      <c r="V2" s="565"/>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3" t="str">
        <f>+IF(OR((C28="National*^"),(D28="Urban*^"),(E28="Rural*^"),(F28="Pre-primary*^"),(G28="Primary*^"),(H28="Secondary*^")),"^Facilities that cannot be classified as improved or unimproved are treated as limited","")</f>
        <v/>
      </c>
      <c r="J26" s="283" t="str">
        <f>+IF(OR((J28="National*^"),(K28="Urban*^"),(L28="Rural*^"),(M28="Pre-primary*^"),(N28="Primary*^"),(O28="Secondary*^")),"^Facilities that cannot be classified as improved or unimproved are treated as limited","")</f>
        <v>^Facilities that cannot be classified as improved or unimproved are treated as limited</v>
      </c>
      <c r="Q26" s="283" t="str">
        <f>+IF(OR((Q28="National*^"),(R28="Urban*^"),(S28="Rural*^"),(T28="Pre-primary*^"),(U28="Primary*^"),(V28="Secondary*^")),"^Facilities that cannot be classified as having water or not are treated as limited","")</f>
        <v/>
      </c>
    </row>
    <row r="27" x14ac:dyDescent="0.2">
      <c r="B27" s="569" t="str">
        <f>+'Water Data'!C1</f>
        <v>Djibouti</v>
      </c>
      <c r="C27" s="571" t="s">
        <v>13</v>
      </c>
      <c r="D27" s="571"/>
      <c r="E27" s="571"/>
      <c r="F27" s="571"/>
      <c r="G27" s="571"/>
      <c r="H27" s="571"/>
      <c r="I27" s="572" t="str">
        <f>B27</f>
        <v>Djibouti</v>
      </c>
      <c r="J27" s="566" t="s">
        <v>14</v>
      </c>
      <c r="K27" s="566"/>
      <c r="L27" s="566"/>
      <c r="M27" s="566"/>
      <c r="N27" s="566"/>
      <c r="O27" s="566"/>
      <c r="P27" s="574" t="str">
        <f>I27</f>
        <v>Djibouti</v>
      </c>
      <c r="Q27" s="567" t="s">
        <v>15</v>
      </c>
      <c r="R27" s="567"/>
      <c r="S27" s="567"/>
      <c r="T27" s="567"/>
      <c r="U27" s="567"/>
      <c r="V27" s="568"/>
      <c r="AM27" s="38"/>
      <c r="AN27" s="38"/>
      <c r="AO27" s="38"/>
      <c r="AP27" s="38"/>
      <c r="AQ27" s="38"/>
      <c r="AR27" s="38"/>
      <c r="AS27" s="38"/>
      <c r="AT27" s="38"/>
      <c r="AU27" s="38"/>
    </row>
    <row r="28" x14ac:dyDescent="0.2">
      <c r="B28" s="570"/>
      <c r="C28" s="284" t="str">
        <f>IF(AND(C30="-",C31="-",C32="-"), "National",IF(C30="-",IF(AND(ISERROR(Estimates!F20),ISNUMBER(C32)),"National*^", "National*"), "National"))</f>
        <v>National*</v>
      </c>
      <c r="D28" s="284" t="str">
        <f>IF(AND(D30="-",D31="-",D32="-"), "Urban",IF(D30="-",IF(AND(ISERROR(Estimates!F37),ISNUMBER(D32)),"Urban*^", "Urban*"), "Urban"))</f>
        <v>Urban</v>
      </c>
      <c r="E28" s="284" t="str">
        <f>IF(AND(E30="-",E31="-",E32="-"), "Rural",IF(E30="-",IF(AND(ISERROR(Estimates!F54),ISNUMBER(E32)),"Rural*^", "Rural*"), "Rural"))</f>
        <v>Rural</v>
      </c>
      <c r="F28" s="284" t="str">
        <f>IF(AND(F30="-",F31="-",F32="-"), "Pre-primary",IF(F30="-",IF(AND(ISERROR(Estimates!F71),ISNUMBER(F32)),"Pre-primary*^", "Pre-primary*"), "Pre-primary"))</f>
        <v>Pre-primary</v>
      </c>
      <c r="G28" s="284" t="str">
        <f>IF(AND(G30="-",G31="-",G32="-"), "Primary",IF(G30="-",IF(AND(ISERROR(Estimates!F88),ISNUMBER(G32)),"Primary*^", "Primary*"), "Primary"))</f>
        <v>Primary*</v>
      </c>
      <c r="H28" s="284" t="str">
        <f>IF(AND(H30="-",H31="-",H32="-"), "Secondary",IF(H30="-",IF(AND(ISERROR(Estimates!F105),ISNUMBER(H32)),"Secondary*^", "Secondary*"), "Secondary"))</f>
        <v>Secondary*</v>
      </c>
      <c r="I28" s="573"/>
      <c r="J28" s="284" t="str">
        <f>IF(AND(J30="-",J31="-",J32="-"), "National",IF(J30="-",IF(AND(ISERROR(Estimates!K20),ISNUMBER(J32)),"National*^", "National*"), "National"))</f>
        <v>National*^</v>
      </c>
      <c r="K28" s="284" t="str">
        <f>IF(AND(K30="-",K31="-",K32="-"), "Urban",IF(K30="-",IF(AND(ISERROR(Estimates!K37),ISNUMBER(K32)),"Urban*^", "Urban*"), "Urban"))</f>
        <v>Urban</v>
      </c>
      <c r="L28" s="284" t="str">
        <f>IF(AND(L30="-",L31="-",L32="-"), "Rural",IF(L30="-",IF(AND(ISERROR(Estimates!K54),ISNUMBER(L32)),"Rural*^", "Rural*"), "Rural"))</f>
        <v>Rural</v>
      </c>
      <c r="M28" s="284" t="str">
        <f>IF(AND(M30="-",M31="-",M32="-"), "Pre-primary",IF(M30="-",IF(AND(ISERROR(Estimates!K71),ISNUMBER(M32)),"Pre-primary*^", "Pre-primary*"), "Pre-primary"))</f>
        <v>Pre-primary</v>
      </c>
      <c r="N28" s="284" t="str">
        <f>IF(AND(N30="-",N31="-",N32="-"), "Primary",IF(N30="-",IF(AND(ISERROR(Estimates!K88),ISNUMBER(N32)),"Primary*^", "Primary*"), "Primary"))</f>
        <v>Primary*^</v>
      </c>
      <c r="O28" s="284" t="str">
        <f>IF(AND(O30="-",O31="-",O32="-"), "Secondary",IF(O30="-",IF(AND(ISERROR(Estimates!K105),ISNUMBER(O32)),"Secondary*^", "Secondary*"), "Secondary"))</f>
        <v>Secondary*^</v>
      </c>
      <c r="P28" s="575"/>
      <c r="Q28" s="284" t="str">
        <f>IF(AND(Q30="-",Q31="-",Q32="-"), "National",IF(Q30="-",IF(AND(ISERROR(Estimates!P20),ISNUMBER(Q32)),"National*^", "National*"), "National"))</f>
        <v>National</v>
      </c>
      <c r="R28" s="284" t="str">
        <f>IF(AND(R30="-",R31="-",R32="-"), "Urban",IF(R30="-",IF(AND(ISERROR(Estimates!P37),ISNUMBER(R32)),"Urban*^", "Urban*"), "Urban"))</f>
        <v>Urban</v>
      </c>
      <c r="S28" s="284" t="str">
        <f>IF(AND(S30="-",S31="-",S32="-"), "Rural",IF(S30="-",IF(AND(ISERROR(Estimates!P54),ISNUMBER(S32)),"Rural*^", "Rural*"), "Rural"))</f>
        <v>Rural</v>
      </c>
      <c r="T28" s="284" t="str">
        <f>IF(AND(T30="-",T31="-",T32="-"), "Pre-primary",IF(T30="-",IF(AND(ISERROR(Estimates!P71),ISNUMBER(T32)),"Pre-primary*^", "Pre-primary*"), "Pre-primary"))</f>
        <v>Pre-primary</v>
      </c>
      <c r="U28" s="284" t="str">
        <f>IF(AND(U30="-",U31="-",U32="-"), "Primary",IF(U30="-",IF(AND(ISERROR(Estimates!P88),ISNUMBER(U32)),"Primary*^", "Primary*"), "Primary"))</f>
        <v>Primary</v>
      </c>
      <c r="V28" s="285"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70"/>
      <c r="C29" s="286">
        <f>IF(ISNUMBER(Regressions!B4), Regressions!B4, "-")</f>
        <v>2016</v>
      </c>
      <c r="D29" s="284">
        <f>C29</f>
        <v>2016</v>
      </c>
      <c r="E29" s="284">
        <f>D29</f>
        <v>2016</v>
      </c>
      <c r="F29" s="284">
        <f>E29</f>
        <v>2016</v>
      </c>
      <c r="G29" s="284">
        <f>F29</f>
        <v>2016</v>
      </c>
      <c r="H29" s="284">
        <f>G29</f>
        <v>2016</v>
      </c>
      <c r="I29" s="573"/>
      <c r="J29" s="286">
        <f>IF(ISNUMBER(Regressions!K4), Regressions!K4, "-")</f>
        <v>2016</v>
      </c>
      <c r="K29" s="284">
        <f>J29</f>
        <v>2016</v>
      </c>
      <c r="L29" s="284">
        <f>J29</f>
        <v>2016</v>
      </c>
      <c r="M29" s="284">
        <f>K29</f>
        <v>2016</v>
      </c>
      <c r="N29" s="284">
        <f>L29</f>
        <v>2016</v>
      </c>
      <c r="O29" s="284">
        <f>M29</f>
        <v>2016</v>
      </c>
      <c r="P29" s="575"/>
      <c r="Q29" s="286">
        <f>IF(ISNUMBER(Regressions!T4), Regressions!T4, "-")</f>
        <v>2016</v>
      </c>
      <c r="R29" s="286">
        <f>Q29</f>
        <v>2016</v>
      </c>
      <c r="S29" s="286">
        <f>R29</f>
        <v>2016</v>
      </c>
      <c r="T29" s="286">
        <f>S29</f>
        <v>2016</v>
      </c>
      <c r="U29" s="286">
        <f>T29</f>
        <v>2016</v>
      </c>
      <c r="V29" s="287">
        <f>U29</f>
        <v>2016</v>
      </c>
      <c r="AM29" s="38"/>
      <c r="AN29" s="38"/>
      <c r="AO29" s="38"/>
      <c r="AP29" s="38"/>
      <c r="AQ29" s="38"/>
      <c r="AR29" s="38"/>
      <c r="AS29" s="38"/>
      <c r="AT29" s="38"/>
      <c r="AU29" s="38"/>
    </row>
    <row r="30" x14ac:dyDescent="0.2">
      <c r="B30" s="295" t="s">
        <v>175</v>
      </c>
      <c r="C30" s="296" t="str">
        <f>IF(ISNUMBER(Regressions!C4), Regressions!C4, "-")</f>
        <v>-</v>
      </c>
      <c r="D30" s="297" t="str">
        <f>IF(ISNUMBER(Regressions!D4), Regressions!D4, "-")</f>
        <v>-</v>
      </c>
      <c r="E30" s="297" t="str">
        <f>IF(ISNUMBER(Regressions!E4), Regressions!E4, "-")</f>
        <v>-</v>
      </c>
      <c r="F30" s="297" t="str">
        <f>IF(ISNUMBER(Regressions!F4), Regressions!F4, "-")</f>
        <v>-</v>
      </c>
      <c r="G30" s="297" t="str">
        <f>IF(ISNUMBER(Regressions!G4), Regressions!G4, "-")</f>
        <v>-</v>
      </c>
      <c r="H30" s="297" t="str">
        <f>IF(ISNUMBER(Regressions!H4), Regressions!H4, "-")</f>
        <v>-</v>
      </c>
      <c r="I30" s="300" t="s">
        <v>175</v>
      </c>
      <c r="J30" s="301" t="str">
        <f>IF(ISNUMBER(Regressions!L4), Regressions!L4, "-")</f>
        <v>-</v>
      </c>
      <c r="K30" s="302" t="str">
        <f>IF(ISNUMBER(Regressions!M4), Regressions!M4, "-")</f>
        <v>-</v>
      </c>
      <c r="L30" s="302" t="str">
        <f>IF(ISNUMBER(Regressions!N4), Regressions!N4, "-")</f>
        <v>-</v>
      </c>
      <c r="M30" s="302" t="str">
        <f>IF(ISNUMBER(Regressions!O4), Regressions!O4, "-")</f>
        <v>-</v>
      </c>
      <c r="N30" s="302" t="str">
        <f>IF(ISNUMBER(Regressions!P4), Regressions!P4, "-")</f>
        <v>-</v>
      </c>
      <c r="O30" s="302" t="str">
        <f>IF(ISNUMBER(Regressions!Q4), Regressions!Q4, "-")</f>
        <v>-</v>
      </c>
      <c r="P30" s="305" t="s">
        <v>175</v>
      </c>
      <c r="Q30" s="306" t="str">
        <f>IF(ISNUMBER(Regressions!U4), Regressions!U4, "-")</f>
        <v>-</v>
      </c>
      <c r="R30" s="307" t="str">
        <f>IF(ISNUMBER(Regressions!V4), Regressions!V4, "-")</f>
        <v>-</v>
      </c>
      <c r="S30" s="307" t="str">
        <f>IF(ISNUMBER(Regressions!W4), Regressions!W4, "-")</f>
        <v>-</v>
      </c>
      <c r="T30" s="307" t="str">
        <f>IF(ISNUMBER(Regressions!X4), Regressions!X4, "-")</f>
        <v>-</v>
      </c>
      <c r="U30" s="307" t="str">
        <f>IF(ISNUMBER(Regressions!Y4), Regressions!Y4, "-")</f>
        <v>-</v>
      </c>
      <c r="V30" s="308" t="str">
        <f>IF(ISNUMBER(Regressions!Z4), Regressions!Z4, "-")</f>
        <v>-</v>
      </c>
      <c r="AM30" s="38"/>
      <c r="AN30" s="38"/>
      <c r="AO30" s="38"/>
      <c r="AP30" s="38"/>
      <c r="AQ30" s="38"/>
      <c r="AR30" s="38"/>
      <c r="AS30" s="38"/>
      <c r="AT30" s="38"/>
      <c r="AU30" s="38"/>
    </row>
    <row r="31" x14ac:dyDescent="0.2">
      <c r="B31" s="293" t="s">
        <v>176</v>
      </c>
      <c r="C31" s="288">
        <f>IF(ISNUMBER(Regressions!C5),Regressions!C5,"-")</f>
        <v>85.356862750000005</v>
      </c>
      <c r="D31" s="288" t="str">
        <f>IF(ISNUMBER(Regressions!D5),Regressions!D5,"-")</f>
        <v>-</v>
      </c>
      <c r="E31" s="288" t="str">
        <f>IF(ISNUMBER(Regressions!E5),Regressions!E5,"-")</f>
        <v>-</v>
      </c>
      <c r="F31" s="288" t="str">
        <f>IF(ISNUMBER(Regressions!F5),Regressions!F5,"-")</f>
        <v>-</v>
      </c>
      <c r="G31" s="288">
        <f>IF(ISNUMBER(Regressions!G5),Regressions!G5,"-")</f>
        <v>86.484285709999995</v>
      </c>
      <c r="H31" s="288">
        <f>IF(ISNUMBER(Regressions!H5),Regressions!H5,"-")</f>
        <v>76.283333330000005</v>
      </c>
      <c r="I31" s="298" t="s">
        <v>176</v>
      </c>
      <c r="J31" s="288">
        <f>IF(ISNUMBER(Regressions!L5),Regressions!L5,"-")</f>
        <v>100</v>
      </c>
      <c r="K31" s="288" t="str">
        <f>IF(ISNUMBER(Regressions!M5),Regressions!M5,"-")</f>
        <v>-</v>
      </c>
      <c r="L31" s="288" t="str">
        <f>IF(ISNUMBER(Regressions!N5),Regressions!N5,"-")</f>
        <v>-</v>
      </c>
      <c r="M31" s="288" t="str">
        <f>IF(ISNUMBER(Regressions!O5),Regressions!O5,"-")</f>
        <v>-</v>
      </c>
      <c r="N31" s="288">
        <f>IF(ISNUMBER(Regressions!P5),Regressions!P5,"-")</f>
        <v>100</v>
      </c>
      <c r="O31" s="288">
        <f>IF(ISNUMBER(Regressions!Q5),Regressions!Q5,"-")</f>
        <v>96.257692309999996</v>
      </c>
      <c r="P31" s="303" t="s">
        <v>176</v>
      </c>
      <c r="Q31" s="288" t="str">
        <f>IF(ISNUMBER(Regressions!U5),Regressions!U5,"-")</f>
        <v>-</v>
      </c>
      <c r="R31" s="288" t="str">
        <f>IF(ISNUMBER(Regressions!V5),Regressions!V5,"-")</f>
        <v>-</v>
      </c>
      <c r="S31" s="288" t="str">
        <f>IF(ISNUMBER(Regressions!W5),Regressions!W5,"-")</f>
        <v>-</v>
      </c>
      <c r="T31" s="288" t="str">
        <f>IF(ISNUMBER(Regressions!X5),Regressions!X5,"-")</f>
        <v>-</v>
      </c>
      <c r="U31" s="288" t="str">
        <f>IF(ISNUMBER(Regressions!Y5),Regressions!Y5,"-")</f>
        <v>-</v>
      </c>
      <c r="V31" s="289" t="str">
        <f>IF(ISNUMBER(Regressions!Z5),Regressions!Z5,"-")</f>
        <v>-</v>
      </c>
      <c r="AM31" s="38"/>
      <c r="AN31" s="38"/>
      <c r="AO31" s="38"/>
      <c r="AP31" s="38"/>
      <c r="AQ31" s="38"/>
      <c r="AR31" s="38"/>
      <c r="AS31" s="38"/>
      <c r="AT31" s="38"/>
      <c r="AU31" s="38"/>
    </row>
    <row r="32" ht="15.75" thickBot="true" x14ac:dyDescent="0.25">
      <c r="B32" s="294" t="s">
        <v>174</v>
      </c>
      <c r="C32" s="290">
        <f>IF(ISNUMBER(Regressions!C6), Regressions!C6, "-")</f>
        <v>14.643137250000001</v>
      </c>
      <c r="D32" s="290" t="str">
        <f>IF(ISNUMBER(Regressions!D6), Regressions!D6, "-")</f>
        <v>-</v>
      </c>
      <c r="E32" s="290" t="str">
        <f>IF(ISNUMBER(Regressions!E6), Regressions!E6, "-")</f>
        <v>-</v>
      </c>
      <c r="F32" s="290" t="str">
        <f>IF(ISNUMBER(Regressions!F6), Regressions!F6, "-")</f>
        <v>-</v>
      </c>
      <c r="G32" s="290">
        <f>IF(ISNUMBER(Regressions!G6), Regressions!G6, "-")</f>
        <v>13.51571429</v>
      </c>
      <c r="H32" s="290">
        <f>IF(ISNUMBER(Regressions!H6), Regressions!H6, "-")</f>
        <v>23.716666669999999</v>
      </c>
      <c r="I32" s="299" t="s">
        <v>174</v>
      </c>
      <c r="J32" s="290">
        <f>IF(ISNUMBER(Regressions!L6), Regressions!L6, "-")</f>
        <v>0</v>
      </c>
      <c r="K32" s="290" t="str">
        <f>IF(ISNUMBER(Regressions!M6), Regressions!M6, "-")</f>
        <v>-</v>
      </c>
      <c r="L32" s="290" t="str">
        <f>IF(ISNUMBER(Regressions!N6), Regressions!N6, "-")</f>
        <v>-</v>
      </c>
      <c r="M32" s="290" t="str">
        <f>IF(ISNUMBER(Regressions!O6), Regressions!O6, "-")</f>
        <v>-</v>
      </c>
      <c r="N32" s="290">
        <f>IF(ISNUMBER(Regressions!P6), Regressions!P6, "-")</f>
        <v>0</v>
      </c>
      <c r="O32" s="290">
        <f>IF(ISNUMBER(Regressions!Q6), Regressions!Q6, "-")</f>
        <v>3.7423076919999998</v>
      </c>
      <c r="P32" s="304" t="s">
        <v>174</v>
      </c>
      <c r="Q32" s="290" t="str">
        <f>IF(ISNUMBER(Regressions!U6), Regressions!U6, "-")</f>
        <v>-</v>
      </c>
      <c r="R32" s="290" t="str">
        <f>IF(ISNUMBER(Regressions!V6), Regressions!V6, "-")</f>
        <v>-</v>
      </c>
      <c r="S32" s="290" t="str">
        <f>IF(ISNUMBER(Regressions!W6), Regressions!W6, "-")</f>
        <v>-</v>
      </c>
      <c r="T32" s="290" t="str">
        <f>IF(ISNUMBER(Regressions!X6), Regressions!X6, "-")</f>
        <v>-</v>
      </c>
      <c r="U32" s="290" t="str">
        <f>IF(ISNUMBER(Regressions!Y6), Regressions!Y6, "-")</f>
        <v>-</v>
      </c>
      <c r="V32" s="291" t="str">
        <f>IF(ISNUMBER(Regressions!Z6), Regressions!Z6, "-")</f>
        <v>-</v>
      </c>
      <c r="AM32" s="38"/>
      <c r="AN32" s="38"/>
      <c r="AO32" s="38"/>
      <c r="AP32" s="38"/>
      <c r="AQ32" s="38"/>
      <c r="AR32" s="38"/>
      <c r="AS32" s="38"/>
      <c r="AT32" s="38"/>
      <c r="AU32" s="38"/>
    </row>
    <row r="33" x14ac:dyDescent="0.2">
      <c r="B33" s="124"/>
      <c r="I33" s="124"/>
      <c r="P33" s="124"/>
    </row>
    <row r="34" x14ac:dyDescent="0.2">
      <c r="B34" s="258" t="s">
        <v>208</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208</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208</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208</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SUR09</v>
      </c>
      <c r="B6" s="57" t="str">
        <f>+IF('Water Data'!A3="",NA(),'Water Data'!A3)</f>
        <v>Survey</v>
      </c>
      <c r="C6" s="57">
        <f>+IF('Water Data'!C3="",NA(),'Water Data'!C3)</f>
        <v>2009</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UIS09</v>
      </c>
      <c r="B7" s="57" t="str">
        <f ca="true">+IF(OFFSET('Water Data'!$A$3,0,10*ROW('Water Data'!A1))="",NA(),OFFSET('Water Data'!$A$3,0,10*ROW('Water Data'!A1)))</f>
        <v>Other</v>
      </c>
      <c r="C7" s="57">
        <f ca="true">+IF(OFFSET('Water Data'!$C$3,0,10*ROW('Water Data'!C1))="",NA(),OFFSET('Water Data'!$C$3,0,10*ROW('Water Data'!C1)))</f>
        <v>2009</v>
      </c>
      <c r="D7" s="58" t="e">
        <f ca="true">+IF(AND(ISNUMBER(OFFSET('Water Data'!$C$5,0,10*ROW('Water Data'!C1))),'Data Summary'!BS7="Yes"),100-OFFSET('Water Data'!$C$5,0,10*ROW('Water Data'!C1)),NA())</f>
        <v>#N/A</v>
      </c>
      <c r="E7" s="58">
        <f ca="true">+IF(AND(ISNUMBER(OFFSET('Water Data'!$C$7,0,10*ROW('Water Data'!C1))),'Data Summary'!BT7="Yes"),OFFSET('Water Data'!$C$7,0,10*ROW('Water Data'!C1)),NA())</f>
        <v>83.152941176470591</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83.8</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f ca="true">+IF(AND(ISNUMBER(OFFSET('Water Data'!$H$7,0,10*ROW('Water Data'!H1))),'Data Summary'!CI7="Yes"),OFFSET('Water Data'!$H$7,0,10*ROW('Water Data'!H1)),NA())</f>
        <v>78.3</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92.347058823529423</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91.9</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95.7</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UIS11</v>
      </c>
      <c r="B8" s="57" t="str">
        <f ca="true">+IF(OFFSET('Water Data'!$A$3,0,10*ROW('Water Data'!A2))="",NA(),OFFSET('Water Data'!$A$3,0,10*ROW('Water Data'!A2)))</f>
        <v>Other</v>
      </c>
      <c r="C8" s="57">
        <f ca="true">+IF(OFFSET('Water Data'!$C$3,0,10*ROW('Water Data'!C2))="",NA(),OFFSET('Water Data'!$C$3,0,10*ROW('Water Data'!C2)))</f>
        <v>2011</v>
      </c>
      <c r="D8" s="58" t="e">
        <f ca="true">+IF(AND(ISNUMBER(OFFSET('Water Data'!$C$5,0,10*ROW('Water Data'!C2))),'Data Summary'!BS8="Yes"),100-OFFSET('Water Data'!$C$5,0,10*ROW('Water Data'!C2)),NA())</f>
        <v>#N/A</v>
      </c>
      <c r="E8" s="58">
        <f ca="true">+IF(AND(ISNUMBER(OFFSET('Water Data'!$C$7,0,10*ROW('Water Data'!C2))),'Data Summary'!BT8="Yes"),OFFSET('Water Data'!$C$7,0,10*ROW('Water Data'!C2)),NA())</f>
        <v>83.241176470588229</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83.3</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f ca="true">+IF(AND(ISNUMBER(OFFSET('Water Data'!$H$7,0,10*ROW('Water Data'!H2))),'Data Summary'!CI8="Yes"),OFFSET('Water Data'!$H$7,0,10*ROW('Water Data'!H2)),NA())</f>
        <v>82.8</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94.494117647058815</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95.6</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f ca="true">+IF(AND(ISNUMBER(OFFSET('Sanitation Data'!$H$5,0,10*ROW('Sanitation Data'!H2))),'Data Summary'!DJ8="Yes"),100-OFFSET('Sanitation Data'!$H$5,0,10*ROW('Sanitation Data'!H2)),NA())</f>
        <v>86.2</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UIS12</v>
      </c>
      <c r="B9" s="57" t="str">
        <f ca="true">+IF(OFFSET('Water Data'!$A$3,0,10*ROW('Water Data'!A3))="",NA(),OFFSET('Water Data'!$A$3,0,10*ROW('Water Data'!A3)))</f>
        <v>Other</v>
      </c>
      <c r="C9" s="57">
        <f ca="true">+IF(OFFSET('Water Data'!$C$3,0,10*ROW('Water Data'!C3))="",NA(),OFFSET('Water Data'!$C$3,0,10*ROW('Water Data'!C3)))</f>
        <v>2012</v>
      </c>
      <c r="D9" s="58" t="e">
        <f ca="true">+IF(AND(ISNUMBER(OFFSET('Water Data'!$C$5,0,10*ROW('Water Data'!C3))),'Data Summary'!BS9="Yes"),100-OFFSET('Water Data'!$C$5,0,10*ROW('Water Data'!C3)),NA())</f>
        <v>#N/A</v>
      </c>
      <c r="E9" s="58">
        <f ca="true">+IF(AND(ISNUMBER(OFFSET('Water Data'!$C$7,0,10*ROW('Water Data'!C3))),'Data Summary'!BT9="Yes"),OFFSET('Water Data'!$C$7,0,10*ROW('Water Data'!C3)),NA())</f>
        <v>87.235294117647058</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f ca="true">+IF(AND(ISNUMBER(OFFSET('Water Data'!$G$7,0,10*ROW('Water Data'!G3))),'Data Summary'!CF9="Yes"),OFFSET('Water Data'!$G$7,0,10*ROW('Water Data'!G3)),NA())</f>
        <v>88.2</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f ca="true">+IF(AND(ISNUMBER(OFFSET('Water Data'!$H$7,0,10*ROW('Water Data'!H3))),'Data Summary'!CI9="Yes"),OFFSET('Water Data'!$H$7,0,10*ROW('Water Data'!H3)),NA())</f>
        <v>80</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96.935294117647061</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98.3</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f ca="true">+IF(AND(ISNUMBER(OFFSET('Sanitation Data'!$H$5,0,10*ROW('Sanitation Data'!H3))),'Data Summary'!DJ9="Yes"),100-OFFSET('Sanitation Data'!$H$5,0,10*ROW('Sanitation Data'!H3)),NA())</f>
        <v>86.7</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UIS13</v>
      </c>
      <c r="B10" s="57" t="str">
        <f ca="true">+IF(OFFSET('Water Data'!$A$3,0,10*ROW('Water Data'!A4))="",NA(),OFFSET('Water Data'!$A$3,0,10*ROW('Water Data'!A4)))</f>
        <v>Other</v>
      </c>
      <c r="C10" s="57">
        <f ca="true">+IF(OFFSET('Water Data'!$C$3,0,10*ROW('Water Data'!C4))="",NA(),OFFSET('Water Data'!$C$3,0,10*ROW('Water Data'!C4)))</f>
        <v>2013</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f ca="true">+IF(AND(ISNUMBER(OFFSET('Water Data'!$G$7,0,10*ROW('Water Data'!G4))),'Data Summary'!CF10="Yes"),OFFSET('Water Data'!$G$7,0,10*ROW('Water Data'!G4)),NA())</f>
        <v>85.2</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UIS14</v>
      </c>
      <c r="B11" s="57" t="str">
        <f ca="true">+IF(OFFSET('Water Data'!$A$3,0,10*ROW('Water Data'!A5))="",NA(),OFFSET('Water Data'!$A$3,0,10*ROW('Water Data'!A5)))</f>
        <v>Other</v>
      </c>
      <c r="C11" s="57">
        <f ca="true">+IF(OFFSET('Water Data'!$C$3,0,10*ROW('Water Data'!C5))="",NA(),OFFSET('Water Data'!$C$3,0,10*ROW('Water Data'!C5)))</f>
        <v>2014</v>
      </c>
      <c r="D11" s="58" t="e">
        <f ca="true">+IF(AND(ISNUMBER(OFFSET('Water Data'!$C$5,0,10*ROW('Water Data'!C5))),'Data Summary'!BS11="Yes"),100-OFFSET('Water Data'!$C$5,0,10*ROW('Water Data'!C5)),NA())</f>
        <v>#N/A</v>
      </c>
      <c r="E11" s="58">
        <f ca="true">+IF(AND(ISNUMBER(OFFSET('Water Data'!$C$7,0,10*ROW('Water Data'!C5))),'Data Summary'!BT11="Yes"),OFFSET('Water Data'!$C$7,0,10*ROW('Water Data'!C5)),NA())</f>
        <v>82.435294117647075</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f ca="true">+IF(AND(ISNUMBER(OFFSET('Water Data'!$G$7,0,10*ROW('Water Data'!G5))),'Data Summary'!CF11="Yes"),OFFSET('Water Data'!$G$7,0,10*ROW('Water Data'!G5)),NA())</f>
        <v>84.4</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f ca="true">+IF(AND(ISNUMBER(OFFSET('Water Data'!$H$7,0,10*ROW('Water Data'!H5))),'Data Summary'!CI11="Yes"),OFFSET('Water Data'!$H$7,0,10*ROW('Water Data'!H5)),NA())</f>
        <v>67.7</v>
      </c>
      <c r="U11" s="58" t="e">
        <f ca="true">+IF(AND(ISNUMBER(OFFSET('Water Data'!$H$10,0,10*ROW('Water Data'!H5))),'Data Summary'!CJ11="Yes"),OFFSET('Water Data'!$H$10,0,10*ROW('Water Data'!H5)),NA())</f>
        <v>#N/A</v>
      </c>
      <c r="V11" s="104">
        <f ca="true">+IF(AND(ISNUMBER(OFFSET('Sanitation Data'!$C$5,0,10*ROW('Sanitation Data'!C5))),'Data Summary'!CK11="Yes"),100-OFFSET('Sanitation Data'!$C$5,0,10*ROW('Sanitation Data'!C5)),NA())</f>
        <v>100</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f ca="true">+IF(AND(ISNUMBER(OFFSET('Sanitation Data'!$G$5,0,10*ROW('Sanitation Data'!G5))),'Data Summary'!DE11="Yes"),100-OFFSET('Sanitation Data'!$G$5,0,10*ROW('Sanitation Data'!G5)),NA())</f>
        <v>100</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UIS15</v>
      </c>
      <c r="B12" s="57" t="str">
        <f ca="true">+IF(OFFSET('Water Data'!$A$3,0,10*ROW('Water Data'!A6))="",NA(),OFFSET('Water Data'!$A$3,0,10*ROW('Water Data'!A6)))</f>
        <v>Other</v>
      </c>
      <c r="C12" s="57">
        <f ca="true">+IF(OFFSET('Water Data'!$C$3,0,10*ROW('Water Data'!C6))="",NA(),OFFSET('Water Data'!$C$3,0,10*ROW('Water Data'!C6)))</f>
        <v>2015</v>
      </c>
      <c r="D12" s="58" t="e">
        <f ca="true">+IF(AND(ISNUMBER(OFFSET('Water Data'!$C$5,0,10*ROW('Water Data'!C6))),'Data Summary'!BS12="Yes"),100-OFFSET('Water Data'!$C$5,0,10*ROW('Water Data'!C6)),NA())</f>
        <v>#N/A</v>
      </c>
      <c r="E12" s="58">
        <f ca="true">+IF(AND(ISNUMBER(OFFSET('Water Data'!$C$7,0,10*ROW('Water Data'!C6))),'Data Summary'!BT12="Yes"),OFFSET('Water Data'!$C$7,0,10*ROW('Water Data'!C6)),NA())</f>
        <v>85.976470588235301</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f ca="true">+IF(AND(ISNUMBER(OFFSET('Water Data'!$G$7,0,10*ROW('Water Data'!G6))),'Data Summary'!CF12="Yes"),OFFSET('Water Data'!$G$7,0,10*ROW('Water Data'!G6)),NA())</f>
        <v>86.4</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f ca="true">+IF(AND(ISNUMBER(OFFSET('Water Data'!$H$7,0,10*ROW('Water Data'!H6))),'Data Summary'!CI12="Yes"),OFFSET('Water Data'!$H$7,0,10*ROW('Water Data'!H6)),NA())</f>
        <v>82.8</v>
      </c>
      <c r="U12" s="58" t="e">
        <f ca="true">+IF(AND(ISNUMBER(OFFSET('Water Data'!$H$10,0,10*ROW('Water Data'!H6))),'Data Summary'!CJ12="Yes"),OFFSET('Water Data'!$H$10,0,10*ROW('Water Data'!H6)),NA())</f>
        <v>#N/A</v>
      </c>
      <c r="V12" s="104">
        <f ca="true">+IF(AND(ISNUMBER(OFFSET('Sanitation Data'!$C$5,0,10*ROW('Sanitation Data'!C6))),'Data Summary'!CK12="Yes"),100-OFFSET('Sanitation Data'!$C$5,0,10*ROW('Sanitation Data'!C6)),NA())</f>
        <v>100</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f ca="true">+IF(AND(ISNUMBER(OFFSET('Sanitation Data'!$G$5,0,10*ROW('Sanitation Data'!G6))),'Data Summary'!DE12="Yes"),100-OFFSET('Sanitation Data'!$G$5,0,10*ROW('Sanitation Data'!G6)),NA())</f>
        <v>100</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UIS16</v>
      </c>
      <c r="B13" s="57" t="str">
        <f ca="true">+IF(OFFSET('Water Data'!$A$3,0,10*ROW('Water Data'!A7))="",NA(),OFFSET('Water Data'!$A$3,0,10*ROW('Water Data'!A7)))</f>
        <v>Other</v>
      </c>
      <c r="C13" s="57">
        <f ca="true">+IF(OFFSET('Water Data'!$C$3,0,10*ROW('Water Data'!C7))="",NA(),OFFSET('Water Data'!$C$3,0,10*ROW('Water Data'!C7)))</f>
        <v>2016</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f ca="true">+IF(AND(ISNUMBER(OFFSET('Sanitation Data'!$C$5,0,10*ROW('Sanitation Data'!C7))),'Data Summary'!CK13="Yes"),100-OFFSET('Sanitation Data'!$C$5,0,10*ROW('Sanitation Data'!C7)),NA())</f>
        <v>100</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f ca="true">+IF(AND(ISNUMBER(OFFSET('Sanitation Data'!$G$5,0,10*ROW('Sanitation Data'!G7))),'Data Summary'!DE13="Yes"),100-OFFSET('Sanitation Data'!$G$5,0,10*ROW('Sanitation Data'!G7)),NA())</f>
        <v>100</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f ca="true">+IF(AND(ISNUMBER(OFFSET('Sanitation Data'!$H$5,0,10*ROW('Sanitation Data'!H7))),'Data Summary'!DJ13="Yes"),100-OFFSET('Sanitation Data'!$H$5,0,10*ROW('Sanitation Data'!H7)),NA())</f>
        <v>100</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str">
        <f ca="true">+IF(OFFSET('Water Data'!$B$1,0,10*ROW('Water Data'!B8))="",NA(),OFFSET('Water Data'!$B$1,0,10*ROW('Water Data'!B8)))</f>
        <v>UIS17</v>
      </c>
      <c r="B14" s="57" t="str">
        <f ca="true">+IF(OFFSET('Water Data'!$A$3,0,10*ROW('Water Data'!A8))="",NA(),OFFSET('Water Data'!$A$3,0,10*ROW('Water Data'!A8)))</f>
        <v>Other</v>
      </c>
      <c r="C14" s="57">
        <f ca="true">+IF(OFFSET('Water Data'!$C$3,0,10*ROW('Water Data'!C8))="",NA(),OFFSET('Water Data'!$C$3,0,10*ROW('Water Data'!C8)))</f>
        <v>2017</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79" t="s">
        <v>209</v>
      </c>
      <c r="B1" s="580"/>
      <c r="C1" s="580"/>
      <c r="D1" s="580"/>
      <c r="E1" s="581" t="s">
        <v>53</v>
      </c>
      <c r="F1" s="582"/>
      <c r="G1" s="582"/>
      <c r="H1" s="582"/>
      <c r="I1" s="583"/>
      <c r="J1" s="584" t="s">
        <v>10</v>
      </c>
      <c r="K1" s="584"/>
      <c r="L1" s="584"/>
      <c r="M1" s="584"/>
      <c r="N1" s="584"/>
      <c r="O1" s="576" t="s">
        <v>11</v>
      </c>
      <c r="P1" s="577"/>
      <c r="Q1" s="577"/>
      <c r="R1" s="577"/>
      <c r="S1" s="578"/>
    </row>
    <row r="2" x14ac:dyDescent="0.2">
      <c r="A2" s="580"/>
      <c r="B2" s="580"/>
      <c r="C2" s="580"/>
      <c r="D2" s="580"/>
      <c r="E2" s="400"/>
      <c r="F2" s="401"/>
      <c r="G2" s="402"/>
      <c r="H2" s="403"/>
      <c r="I2" s="404"/>
      <c r="J2" s="405"/>
      <c r="K2" s="401"/>
      <c r="L2" s="406"/>
      <c r="M2" s="403"/>
      <c r="N2" s="407"/>
      <c r="O2" s="400"/>
      <c r="P2" s="401"/>
      <c r="Q2" s="408"/>
      <c r="R2" s="403"/>
      <c r="S2" s="404"/>
    </row>
    <row r="3" ht="81" customHeight="true" x14ac:dyDescent="0.2">
      <c r="A3" s="435" t="s">
        <v>9</v>
      </c>
      <c r="B3" s="436" t="s">
        <v>4</v>
      </c>
      <c r="C3" s="439" t="s">
        <v>8</v>
      </c>
      <c r="D3" s="437" t="s">
        <v>230</v>
      </c>
      <c r="E3" s="409" t="s">
        <v>25</v>
      </c>
      <c r="F3" s="410" t="s">
        <v>19</v>
      </c>
      <c r="G3" s="411" t="s">
        <v>210</v>
      </c>
      <c r="H3" s="412" t="s">
        <v>219</v>
      </c>
      <c r="I3" s="413" t="s">
        <v>37</v>
      </c>
      <c r="J3" s="414" t="s">
        <v>25</v>
      </c>
      <c r="K3" s="415" t="s">
        <v>19</v>
      </c>
      <c r="L3" s="416" t="s">
        <v>211</v>
      </c>
      <c r="M3" s="412" t="s">
        <v>219</v>
      </c>
      <c r="N3" s="417" t="s">
        <v>37</v>
      </c>
      <c r="O3" s="409" t="s">
        <v>25</v>
      </c>
      <c r="P3" s="410" t="s">
        <v>160</v>
      </c>
      <c r="Q3" s="418" t="s">
        <v>212</v>
      </c>
      <c r="R3" s="412" t="s">
        <v>219</v>
      </c>
      <c r="S3" s="413" t="s">
        <v>37</v>
      </c>
    </row>
    <row r="4" x14ac:dyDescent="0.2">
      <c r="A4" s="239" t="str">
        <f>IF(ISBLANK(Regressions!A14), " ", Regressions!A14)</f>
        <v>Djibouti</v>
      </c>
      <c r="B4" s="234">
        <f>IF(ISBLANK(Regressions!B14), " ", Regressions!B14)</f>
        <v>2000</v>
      </c>
      <c r="C4" s="438" t="str">
        <f>IF(ISBLANK(Regressions!C14), " ", Regressions!C14)</f>
        <v>National</v>
      </c>
      <c r="D4" s="241">
        <f>IF(ISBLANK(Regressions!D14), " ", Regressions!D14)</f>
        <v>268558</v>
      </c>
      <c r="E4" s="419" t="e">
        <f>IF(ISNUMBER(Regressions!E14),ROUND(Regressions!E14, 1), NA())</f>
        <v>#N/A</v>
      </c>
      <c r="F4" s="309" t="e">
        <f>IF(ISNUMBER(Regressions!F14),ROUND(Regressions!F14, 1), NA())</f>
        <v>#N/A</v>
      </c>
      <c r="G4" s="420" t="e">
        <f>IF(ISNUMBER(Regressions!G14),ROUND(Regressions!G14, 1), NA())</f>
        <v>#N/A</v>
      </c>
      <c r="H4" s="421" t="e">
        <f>IF(ISNUMBER(Regressions!H14),ROUND(Regressions!H14, 1), NA())</f>
        <v>#N/A</v>
      </c>
      <c r="I4" s="422" t="e">
        <f>IF(ISNUMBER(Regressions!I14),ROUND(Regressions!I14, 1), NA())</f>
        <v>#N/A</v>
      </c>
      <c r="J4" s="423" t="e">
        <f>IF(ISNUMBER(Regressions!J14),ROUND(Regressions!J14, 1), NA())</f>
        <v>#N/A</v>
      </c>
      <c r="K4" s="309" t="e">
        <f>IF(ISNUMBER(Regressions!K14),ROUND(Regressions!K14, 1), NA())</f>
        <v>#N/A</v>
      </c>
      <c r="L4" s="424" t="e">
        <f>IF(ISNUMBER(Regressions!L14),ROUND(Regressions!L14, 1), NA())</f>
        <v>#N/A</v>
      </c>
      <c r="M4" s="421" t="e">
        <f>IF(ISNUMBER(Regressions!M14),ROUND(Regressions!M14, 1), NA())</f>
        <v>#N/A</v>
      </c>
      <c r="N4" s="425" t="e">
        <f>IF(ISNUMBER(Regressions!N14),ROUND(Regressions!N14, 1), NA())</f>
        <v>#N/A</v>
      </c>
      <c r="O4" s="419" t="e">
        <f>IF(ISNUMBER(Regressions!O14),ROUND(Regressions!O14, 1), NA())</f>
        <v>#N/A</v>
      </c>
      <c r="P4" s="309" t="e">
        <f>IF(ISNUMBER(Regressions!P14),ROUND(Regressions!P14, 1), NA())</f>
        <v>#N/A</v>
      </c>
      <c r="Q4" s="426" t="e">
        <f>IF(ISNUMBER(Regressions!Q14),ROUND(Regressions!Q14, 1), NA())</f>
        <v>#N/A</v>
      </c>
      <c r="R4" s="421" t="e">
        <f>IF(ISNUMBER(Regressions!R14),ROUND(Regressions!R14, 1), NA())</f>
        <v>#N/A</v>
      </c>
      <c r="S4" s="422" t="e">
        <f>IF(ISNUMBER(Regressions!S14),ROUND(Regressions!S14, 1), NA())</f>
        <v>#N/A</v>
      </c>
    </row>
    <row r="5" x14ac:dyDescent="0.2">
      <c r="A5" s="239" t="str">
        <f>IF(ISBLANK(Regressions!A15), " ", Regressions!A15)</f>
        <v>Djibouti</v>
      </c>
      <c r="B5" s="234">
        <f>IF(ISBLANK(Regressions!B15), " ", Regressions!B15)</f>
        <v>2001</v>
      </c>
      <c r="C5" s="237" t="str">
        <f>IF(ISBLANK(Regressions!C15), " ", Regressions!C15)</f>
        <v>National</v>
      </c>
      <c r="D5" s="241">
        <f>IF(ISBLANK(Regressions!D15), " ", Regressions!D15)</f>
        <v>272602</v>
      </c>
      <c r="E5" s="419" t="e">
        <f>IF(ISNUMBER(Regressions!E15),ROUND(Regressions!E15, 1), NA())</f>
        <v>#N/A</v>
      </c>
      <c r="F5" s="309" t="e">
        <f>IF(ISNUMBER(Regressions!F15),ROUND(Regressions!F15, 1), NA())</f>
        <v>#N/A</v>
      </c>
      <c r="G5" s="420" t="e">
        <f>IF(ISNUMBER(Regressions!G15),ROUND(Regressions!G15, 1), NA())</f>
        <v>#N/A</v>
      </c>
      <c r="H5" s="421" t="e">
        <f>IF(ISNUMBER(Regressions!H15),ROUND(Regressions!H15, 1), NA())</f>
        <v>#N/A</v>
      </c>
      <c r="I5" s="422" t="e">
        <f>IF(ISNUMBER(Regressions!I15),ROUND(Regressions!I15, 1), NA())</f>
        <v>#N/A</v>
      </c>
      <c r="J5" s="423" t="e">
        <f>IF(ISNUMBER(Regressions!J15),ROUND(Regressions!J15, 1), NA())</f>
        <v>#N/A</v>
      </c>
      <c r="K5" s="309" t="e">
        <f>IF(ISNUMBER(Regressions!K15),ROUND(Regressions!K15, 1), NA())</f>
        <v>#N/A</v>
      </c>
      <c r="L5" s="424" t="e">
        <f>IF(ISNUMBER(Regressions!L15),ROUND(Regressions!L15, 1), NA())</f>
        <v>#N/A</v>
      </c>
      <c r="M5" s="421" t="e">
        <f>IF(ISNUMBER(Regressions!M15),ROUND(Regressions!M15, 1), NA())</f>
        <v>#N/A</v>
      </c>
      <c r="N5" s="425" t="e">
        <f>IF(ISNUMBER(Regressions!N15),ROUND(Regressions!N15, 1), NA())</f>
        <v>#N/A</v>
      </c>
      <c r="O5" s="419" t="e">
        <f>IF(ISNUMBER(Regressions!O15),ROUND(Regressions!O15, 1), NA())</f>
        <v>#N/A</v>
      </c>
      <c r="P5" s="309" t="e">
        <f>IF(ISNUMBER(Regressions!P15),ROUND(Regressions!P15, 1), NA())</f>
        <v>#N/A</v>
      </c>
      <c r="Q5" s="426" t="e">
        <f>IF(ISNUMBER(Regressions!Q15),ROUND(Regressions!Q15, 1), NA())</f>
        <v>#N/A</v>
      </c>
      <c r="R5" s="421" t="e">
        <f>IF(ISNUMBER(Regressions!R15),ROUND(Regressions!R15, 1), NA())</f>
        <v>#N/A</v>
      </c>
      <c r="S5" s="422" t="e">
        <f>IF(ISNUMBER(Regressions!S15),ROUND(Regressions!S15, 1), NA())</f>
        <v>#N/A</v>
      </c>
      <c r="T5" s="117"/>
      <c r="U5" s="117"/>
      <c r="V5" s="117"/>
      <c r="W5" s="117"/>
      <c r="X5" s="117"/>
      <c r="Y5" s="117"/>
      <c r="Z5" s="117"/>
      <c r="AA5" s="117"/>
    </row>
    <row r="6" x14ac:dyDescent="0.2">
      <c r="A6" s="239" t="str">
        <f>IF(ISBLANK(Regressions!A16), " ", Regressions!A16)</f>
        <v>Djibouti</v>
      </c>
      <c r="B6" s="234">
        <f>IF(ISBLANK(Regressions!B16), " ", Regressions!B16)</f>
        <v>2002</v>
      </c>
      <c r="C6" s="237" t="str">
        <f>IF(ISBLANK(Regressions!C16), " ", Regressions!C16)</f>
        <v>National</v>
      </c>
      <c r="D6" s="241">
        <f>IF(ISBLANK(Regressions!D16), " ", Regressions!D16)</f>
        <v>276887</v>
      </c>
      <c r="E6" s="419" t="e">
        <f>IF(ISNUMBER(Regressions!E16),ROUND(Regressions!E16, 1), NA())</f>
        <v>#N/A</v>
      </c>
      <c r="F6" s="309" t="e">
        <f>IF(ISNUMBER(Regressions!F16),ROUND(Regressions!F16, 1), NA())</f>
        <v>#N/A</v>
      </c>
      <c r="G6" s="420" t="e">
        <f>IF(ISNUMBER(Regressions!G16),ROUND(Regressions!G16, 1), NA())</f>
        <v>#N/A</v>
      </c>
      <c r="H6" s="421" t="e">
        <f>IF(ISNUMBER(Regressions!H16),ROUND(Regressions!H16, 1), NA())</f>
        <v>#N/A</v>
      </c>
      <c r="I6" s="422" t="e">
        <f>IF(ISNUMBER(Regressions!I16),ROUND(Regressions!I16, 1), NA())</f>
        <v>#N/A</v>
      </c>
      <c r="J6" s="423" t="e">
        <f>IF(ISNUMBER(Regressions!J16),ROUND(Regressions!J16, 1), NA())</f>
        <v>#N/A</v>
      </c>
      <c r="K6" s="309" t="e">
        <f>IF(ISNUMBER(Regressions!K16),ROUND(Regressions!K16, 1), NA())</f>
        <v>#N/A</v>
      </c>
      <c r="L6" s="424" t="e">
        <f>IF(ISNUMBER(Regressions!L16),ROUND(Regressions!L16, 1), NA())</f>
        <v>#N/A</v>
      </c>
      <c r="M6" s="421" t="e">
        <f>IF(ISNUMBER(Regressions!M16),ROUND(Regressions!M16, 1), NA())</f>
        <v>#N/A</v>
      </c>
      <c r="N6" s="425" t="e">
        <f>IF(ISNUMBER(Regressions!N16),ROUND(Regressions!N16, 1), NA())</f>
        <v>#N/A</v>
      </c>
      <c r="O6" s="419" t="e">
        <f>IF(ISNUMBER(Regressions!O16),ROUND(Regressions!O16, 1), NA())</f>
        <v>#N/A</v>
      </c>
      <c r="P6" s="309" t="e">
        <f>IF(ISNUMBER(Regressions!P16),ROUND(Regressions!P16, 1), NA())</f>
        <v>#N/A</v>
      </c>
      <c r="Q6" s="426" t="e">
        <f>IF(ISNUMBER(Regressions!Q16),ROUND(Regressions!Q16, 1), NA())</f>
        <v>#N/A</v>
      </c>
      <c r="R6" s="421" t="e">
        <f>IF(ISNUMBER(Regressions!R16),ROUND(Regressions!R16, 1), NA())</f>
        <v>#N/A</v>
      </c>
      <c r="S6" s="422" t="e">
        <f>IF(ISNUMBER(Regressions!S16),ROUND(Regressions!S16, 1), NA())</f>
        <v>#N/A</v>
      </c>
      <c r="T6" s="117"/>
      <c r="U6" s="117"/>
      <c r="V6" s="117"/>
      <c r="W6" s="117"/>
      <c r="X6" s="117"/>
      <c r="Y6" s="117"/>
      <c r="Z6" s="117"/>
      <c r="AA6" s="117"/>
    </row>
    <row r="7" x14ac:dyDescent="0.2">
      <c r="A7" s="239" t="str">
        <f>IF(ISBLANK(Regressions!A17), " ", Regressions!A17)</f>
        <v>Djibouti</v>
      </c>
      <c r="B7" s="234">
        <f>IF(ISBLANK(Regressions!B17), " ", Regressions!B17)</f>
        <v>2003</v>
      </c>
      <c r="C7" s="237" t="str">
        <f>IF(ISBLANK(Regressions!C17), " ", Regressions!C17)</f>
        <v>National</v>
      </c>
      <c r="D7" s="241">
        <f>IF(ISBLANK(Regressions!D17), " ", Regressions!D17)</f>
        <v>281258</v>
      </c>
      <c r="E7" s="419" t="e">
        <f>IF(ISNUMBER(Regressions!E17),ROUND(Regressions!E17, 1), NA())</f>
        <v>#N/A</v>
      </c>
      <c r="F7" s="309">
        <f>IF(ISNUMBER(Regressions!F17),ROUND(Regressions!F17, 1), NA())</f>
        <v>83.1</v>
      </c>
      <c r="G7" s="420" t="e">
        <f>IF(ISNUMBER(Regressions!G17),ROUND(Regressions!G17, 1), NA())</f>
        <v>#N/A</v>
      </c>
      <c r="H7" s="421">
        <f>IF(ISNUMBER(Regressions!H17),ROUND(Regressions!H17, 1), NA())</f>
        <v>83.1</v>
      </c>
      <c r="I7" s="422">
        <f>IF(ISNUMBER(Regressions!I17),ROUND(Regressions!I17, 1), NA())</f>
        <v>16.899999999999999</v>
      </c>
      <c r="J7" s="423">
        <f>IF(ISNUMBER(Regressions!J17),ROUND(Regressions!J17, 1), NA())</f>
        <v>90.3</v>
      </c>
      <c r="K7" s="309" t="e">
        <f>IF(ISNUMBER(Regressions!K17),ROUND(Regressions!K17, 1), NA())</f>
        <v>#N/A</v>
      </c>
      <c r="L7" s="424" t="e">
        <f>IF(ISNUMBER(Regressions!L17),ROUND(Regressions!L17, 1), NA())</f>
        <v>#N/A</v>
      </c>
      <c r="M7" s="421">
        <f>IF(ISNUMBER(Regressions!M17),ROUND(Regressions!M17, 1), NA())</f>
        <v>90.3</v>
      </c>
      <c r="N7" s="425">
        <f>IF(ISNUMBER(Regressions!N17),ROUND(Regressions!N17, 1), NA())</f>
        <v>9.6999999999999993</v>
      </c>
      <c r="O7" s="419" t="e">
        <f>IF(ISNUMBER(Regressions!O17),ROUND(Regressions!O17, 1), NA())</f>
        <v>#N/A</v>
      </c>
      <c r="P7" s="309" t="e">
        <f>IF(ISNUMBER(Regressions!P17),ROUND(Regressions!P17, 1), NA())</f>
        <v>#N/A</v>
      </c>
      <c r="Q7" s="426" t="e">
        <f>IF(ISNUMBER(Regressions!Q17),ROUND(Regressions!Q17, 1), NA())</f>
        <v>#N/A</v>
      </c>
      <c r="R7" s="421" t="e">
        <f>IF(ISNUMBER(Regressions!R17),ROUND(Regressions!R17, 1), NA())</f>
        <v>#N/A</v>
      </c>
      <c r="S7" s="422" t="e">
        <f>IF(ISNUMBER(Regressions!S17),ROUND(Regressions!S17, 1), NA())</f>
        <v>#N/A</v>
      </c>
      <c r="T7" s="117"/>
      <c r="U7" s="117"/>
      <c r="V7" s="117"/>
      <c r="W7" s="117"/>
      <c r="X7" s="117"/>
      <c r="Y7" s="117"/>
      <c r="Z7" s="117"/>
      <c r="AA7" s="117"/>
    </row>
    <row r="8" x14ac:dyDescent="0.2">
      <c r="A8" s="239" t="str">
        <f>IF(ISBLANK(Regressions!A18), " ", Regressions!A18)</f>
        <v>Djibouti</v>
      </c>
      <c r="B8" s="234">
        <f>IF(ISBLANK(Regressions!B18), " ", Regressions!B18)</f>
        <v>2004</v>
      </c>
      <c r="C8" s="237" t="str">
        <f>IF(ISBLANK(Regressions!C18), " ", Regressions!C18)</f>
        <v>National</v>
      </c>
      <c r="D8" s="241">
        <f>IF(ISBLANK(Regressions!D18), " ", Regressions!D18)</f>
        <v>285173</v>
      </c>
      <c r="E8" s="419" t="e">
        <f>IF(ISNUMBER(Regressions!E18),ROUND(Regressions!E18, 1), NA())</f>
        <v>#N/A</v>
      </c>
      <c r="F8" s="309">
        <f>IF(ISNUMBER(Regressions!F18),ROUND(Regressions!F18, 1), NA())</f>
        <v>83.1</v>
      </c>
      <c r="G8" s="420" t="e">
        <f>IF(ISNUMBER(Regressions!G18),ROUND(Regressions!G18, 1), NA())</f>
        <v>#N/A</v>
      </c>
      <c r="H8" s="421">
        <f>IF(ISNUMBER(Regressions!H18),ROUND(Regressions!H18, 1), NA())</f>
        <v>83.1</v>
      </c>
      <c r="I8" s="422">
        <f>IF(ISNUMBER(Regressions!I18),ROUND(Regressions!I18, 1), NA())</f>
        <v>16.899999999999999</v>
      </c>
      <c r="J8" s="423">
        <f>IF(ISNUMBER(Regressions!J18),ROUND(Regressions!J18, 1), NA())</f>
        <v>90.3</v>
      </c>
      <c r="K8" s="309" t="e">
        <f>IF(ISNUMBER(Regressions!K18),ROUND(Regressions!K18, 1), NA())</f>
        <v>#N/A</v>
      </c>
      <c r="L8" s="424" t="e">
        <f>IF(ISNUMBER(Regressions!L18),ROUND(Regressions!L18, 1), NA())</f>
        <v>#N/A</v>
      </c>
      <c r="M8" s="421">
        <f>IF(ISNUMBER(Regressions!M18),ROUND(Regressions!M18, 1), NA())</f>
        <v>90.3</v>
      </c>
      <c r="N8" s="425">
        <f>IF(ISNUMBER(Regressions!N18),ROUND(Regressions!N18, 1), NA())</f>
        <v>9.6999999999999993</v>
      </c>
      <c r="O8" s="419" t="e">
        <f>IF(ISNUMBER(Regressions!O18),ROUND(Regressions!O18, 1), NA())</f>
        <v>#N/A</v>
      </c>
      <c r="P8" s="309" t="e">
        <f>IF(ISNUMBER(Regressions!P18),ROUND(Regressions!P18, 1), NA())</f>
        <v>#N/A</v>
      </c>
      <c r="Q8" s="426" t="e">
        <f>IF(ISNUMBER(Regressions!Q18),ROUND(Regressions!Q18, 1), NA())</f>
        <v>#N/A</v>
      </c>
      <c r="R8" s="421" t="e">
        <f>IF(ISNUMBER(Regressions!R18),ROUND(Regressions!R18, 1), NA())</f>
        <v>#N/A</v>
      </c>
      <c r="S8" s="422" t="e">
        <f>IF(ISNUMBER(Regressions!S18),ROUND(Regressions!S18, 1), NA())</f>
        <v>#N/A</v>
      </c>
      <c r="T8" s="117"/>
      <c r="U8" s="117"/>
      <c r="V8" s="117"/>
      <c r="W8" s="117"/>
      <c r="X8" s="117"/>
      <c r="Y8" s="117"/>
      <c r="Z8" s="117"/>
      <c r="AA8" s="117"/>
    </row>
    <row r="9" x14ac:dyDescent="0.2">
      <c r="A9" s="239" t="str">
        <f>IF(ISBLANK(Regressions!A19), " ", Regressions!A19)</f>
        <v>Djibouti</v>
      </c>
      <c r="B9" s="234">
        <f>IF(ISBLANK(Regressions!B19), " ", Regressions!B19)</f>
        <v>2005</v>
      </c>
      <c r="C9" s="237" t="str">
        <f>IF(ISBLANK(Regressions!C19), " ", Regressions!C19)</f>
        <v>National</v>
      </c>
      <c r="D9" s="241">
        <f>IF(ISBLANK(Regressions!D19), " ", Regressions!D19)</f>
        <v>288111</v>
      </c>
      <c r="E9" s="419" t="e">
        <f>IF(ISNUMBER(Regressions!E19),ROUND(Regressions!E19, 1), NA())</f>
        <v>#N/A</v>
      </c>
      <c r="F9" s="309">
        <f>IF(ISNUMBER(Regressions!F19),ROUND(Regressions!F19, 1), NA())</f>
        <v>83.1</v>
      </c>
      <c r="G9" s="420" t="e">
        <f>IF(ISNUMBER(Regressions!G19),ROUND(Regressions!G19, 1), NA())</f>
        <v>#N/A</v>
      </c>
      <c r="H9" s="421">
        <f>IF(ISNUMBER(Regressions!H19),ROUND(Regressions!H19, 1), NA())</f>
        <v>83.1</v>
      </c>
      <c r="I9" s="422">
        <f>IF(ISNUMBER(Regressions!I19),ROUND(Regressions!I19, 1), NA())</f>
        <v>16.899999999999999</v>
      </c>
      <c r="J9" s="423">
        <f>IF(ISNUMBER(Regressions!J19),ROUND(Regressions!J19, 1), NA())</f>
        <v>90.3</v>
      </c>
      <c r="K9" s="309" t="e">
        <f>IF(ISNUMBER(Regressions!K19),ROUND(Regressions!K19, 1), NA())</f>
        <v>#N/A</v>
      </c>
      <c r="L9" s="424" t="e">
        <f>IF(ISNUMBER(Regressions!L19),ROUND(Regressions!L19, 1), NA())</f>
        <v>#N/A</v>
      </c>
      <c r="M9" s="421">
        <f>IF(ISNUMBER(Regressions!M19),ROUND(Regressions!M19, 1), NA())</f>
        <v>90.3</v>
      </c>
      <c r="N9" s="425">
        <f>IF(ISNUMBER(Regressions!N19),ROUND(Regressions!N19, 1), NA())</f>
        <v>9.6999999999999993</v>
      </c>
      <c r="O9" s="419" t="e">
        <f>IF(ISNUMBER(Regressions!O19),ROUND(Regressions!O19, 1), NA())</f>
        <v>#N/A</v>
      </c>
      <c r="P9" s="309" t="e">
        <f>IF(ISNUMBER(Regressions!P19),ROUND(Regressions!P19, 1), NA())</f>
        <v>#N/A</v>
      </c>
      <c r="Q9" s="426" t="e">
        <f>IF(ISNUMBER(Regressions!Q19),ROUND(Regressions!Q19, 1), NA())</f>
        <v>#N/A</v>
      </c>
      <c r="R9" s="421" t="e">
        <f>IF(ISNUMBER(Regressions!R19),ROUND(Regressions!R19, 1), NA())</f>
        <v>#N/A</v>
      </c>
      <c r="S9" s="422" t="e">
        <f>IF(ISNUMBER(Regressions!S19),ROUND(Regressions!S19, 1), NA())</f>
        <v>#N/A</v>
      </c>
    </row>
    <row r="10" x14ac:dyDescent="0.2">
      <c r="A10" s="239" t="str">
        <f>IF(ISBLANK(Regressions!A20), " ", Regressions!A20)</f>
        <v>Djibouti</v>
      </c>
      <c r="B10" s="234">
        <f>IF(ISBLANK(Regressions!B20), " ", Regressions!B20)</f>
        <v>2006</v>
      </c>
      <c r="C10" s="237" t="str">
        <f>IF(ISBLANK(Regressions!C20), " ", Regressions!C20)</f>
        <v>National</v>
      </c>
      <c r="D10" s="241">
        <f>IF(ISBLANK(Regressions!D20), " ", Regressions!D20)</f>
        <v>289777</v>
      </c>
      <c r="E10" s="419" t="e">
        <f>IF(ISNUMBER(Regressions!E20),ROUND(Regressions!E20, 1), NA())</f>
        <v>#N/A</v>
      </c>
      <c r="F10" s="309">
        <f>IF(ISNUMBER(Regressions!F20),ROUND(Regressions!F20, 1), NA())</f>
        <v>83.1</v>
      </c>
      <c r="G10" s="420" t="e">
        <f>IF(ISNUMBER(Regressions!G20),ROUND(Regressions!G20, 1), NA())</f>
        <v>#N/A</v>
      </c>
      <c r="H10" s="421">
        <f>IF(ISNUMBER(Regressions!H20),ROUND(Regressions!H20, 1), NA())</f>
        <v>83.1</v>
      </c>
      <c r="I10" s="422">
        <f>IF(ISNUMBER(Regressions!I20),ROUND(Regressions!I20, 1), NA())</f>
        <v>16.899999999999999</v>
      </c>
      <c r="J10" s="423">
        <f>IF(ISNUMBER(Regressions!J20),ROUND(Regressions!J20, 1), NA())</f>
        <v>90.3</v>
      </c>
      <c r="K10" s="309" t="e">
        <f>IF(ISNUMBER(Regressions!K20),ROUND(Regressions!K20, 1), NA())</f>
        <v>#N/A</v>
      </c>
      <c r="L10" s="424" t="e">
        <f>IF(ISNUMBER(Regressions!L20),ROUND(Regressions!L20, 1), NA())</f>
        <v>#N/A</v>
      </c>
      <c r="M10" s="421">
        <f>IF(ISNUMBER(Regressions!M20),ROUND(Regressions!M20, 1), NA())</f>
        <v>90.3</v>
      </c>
      <c r="N10" s="425">
        <f>IF(ISNUMBER(Regressions!N20),ROUND(Regressions!N20, 1), NA())</f>
        <v>9.6999999999999993</v>
      </c>
      <c r="O10" s="419" t="e">
        <f>IF(ISNUMBER(Regressions!O20),ROUND(Regressions!O20, 1), NA())</f>
        <v>#N/A</v>
      </c>
      <c r="P10" s="309" t="e">
        <f>IF(ISNUMBER(Regressions!P20),ROUND(Regressions!P20, 1), NA())</f>
        <v>#N/A</v>
      </c>
      <c r="Q10" s="426" t="e">
        <f>IF(ISNUMBER(Regressions!Q20),ROUND(Regressions!Q20, 1), NA())</f>
        <v>#N/A</v>
      </c>
      <c r="R10" s="421" t="e">
        <f>IF(ISNUMBER(Regressions!R20),ROUND(Regressions!R20, 1), NA())</f>
        <v>#N/A</v>
      </c>
      <c r="S10" s="422" t="e">
        <f>IF(ISNUMBER(Regressions!S20),ROUND(Regressions!S20, 1), NA())</f>
        <v>#N/A</v>
      </c>
    </row>
    <row r="11" x14ac:dyDescent="0.2">
      <c r="A11" s="239" t="str">
        <f>IF(ISBLANK(Regressions!A21), " ", Regressions!A21)</f>
        <v>Djibouti</v>
      </c>
      <c r="B11" s="234">
        <f>IF(ISBLANK(Regressions!B21), " ", Regressions!B21)</f>
        <v>2007</v>
      </c>
      <c r="C11" s="237" t="str">
        <f>IF(ISBLANK(Regressions!C21), " ", Regressions!C21)</f>
        <v>National</v>
      </c>
      <c r="D11" s="241">
        <f>IF(ISBLANK(Regressions!D21), " ", Regressions!D21)</f>
        <v>290534</v>
      </c>
      <c r="E11" s="419" t="e">
        <f>IF(ISNUMBER(Regressions!E21),ROUND(Regressions!E21, 1), NA())</f>
        <v>#N/A</v>
      </c>
      <c r="F11" s="309">
        <f>IF(ISNUMBER(Regressions!F21),ROUND(Regressions!F21, 1), NA())</f>
        <v>83.1</v>
      </c>
      <c r="G11" s="420" t="e">
        <f>IF(ISNUMBER(Regressions!G21),ROUND(Regressions!G21, 1), NA())</f>
        <v>#N/A</v>
      </c>
      <c r="H11" s="421">
        <f>IF(ISNUMBER(Regressions!H21),ROUND(Regressions!H21, 1), NA())</f>
        <v>83.1</v>
      </c>
      <c r="I11" s="422">
        <f>IF(ISNUMBER(Regressions!I21),ROUND(Regressions!I21, 1), NA())</f>
        <v>16.899999999999999</v>
      </c>
      <c r="J11" s="423">
        <f>IF(ISNUMBER(Regressions!J21),ROUND(Regressions!J21, 1), NA())</f>
        <v>90.3</v>
      </c>
      <c r="K11" s="309" t="e">
        <f>IF(ISNUMBER(Regressions!K21),ROUND(Regressions!K21, 1), NA())</f>
        <v>#N/A</v>
      </c>
      <c r="L11" s="424" t="e">
        <f>IF(ISNUMBER(Regressions!L21),ROUND(Regressions!L21, 1), NA())</f>
        <v>#N/A</v>
      </c>
      <c r="M11" s="421">
        <f>IF(ISNUMBER(Regressions!M21),ROUND(Regressions!M21, 1), NA())</f>
        <v>90.3</v>
      </c>
      <c r="N11" s="425">
        <f>IF(ISNUMBER(Regressions!N21),ROUND(Regressions!N21, 1), NA())</f>
        <v>9.6999999999999993</v>
      </c>
      <c r="O11" s="419" t="e">
        <f>IF(ISNUMBER(Regressions!O21),ROUND(Regressions!O21, 1), NA())</f>
        <v>#N/A</v>
      </c>
      <c r="P11" s="309" t="e">
        <f>IF(ISNUMBER(Regressions!P21),ROUND(Regressions!P21, 1), NA())</f>
        <v>#N/A</v>
      </c>
      <c r="Q11" s="426" t="e">
        <f>IF(ISNUMBER(Regressions!Q21),ROUND(Regressions!Q21, 1), NA())</f>
        <v>#N/A</v>
      </c>
      <c r="R11" s="421" t="e">
        <f>IF(ISNUMBER(Regressions!R21),ROUND(Regressions!R21, 1), NA())</f>
        <v>#N/A</v>
      </c>
      <c r="S11" s="422" t="e">
        <f>IF(ISNUMBER(Regressions!S21),ROUND(Regressions!S21, 1), NA())</f>
        <v>#N/A</v>
      </c>
    </row>
    <row r="12" x14ac:dyDescent="0.2">
      <c r="A12" s="239" t="str">
        <f>IF(ISBLANK(Regressions!A22), " ", Regressions!A22)</f>
        <v>Djibouti</v>
      </c>
      <c r="B12" s="234">
        <f>IF(ISBLANK(Regressions!B22), " ", Regressions!B22)</f>
        <v>2008</v>
      </c>
      <c r="C12" s="237" t="str">
        <f>IF(ISBLANK(Regressions!C22), " ", Regressions!C22)</f>
        <v>National</v>
      </c>
      <c r="D12" s="241">
        <f>IF(ISBLANK(Regressions!D22), " ", Regressions!D22)</f>
        <v>271790</v>
      </c>
      <c r="E12" s="419" t="e">
        <f>IF(ISNUMBER(Regressions!E22),ROUND(Regressions!E22, 1), NA())</f>
        <v>#N/A</v>
      </c>
      <c r="F12" s="309">
        <f>IF(ISNUMBER(Regressions!F22),ROUND(Regressions!F22, 1), NA())</f>
        <v>83.4</v>
      </c>
      <c r="G12" s="420" t="e">
        <f>IF(ISNUMBER(Regressions!G22),ROUND(Regressions!G22, 1), NA())</f>
        <v>#N/A</v>
      </c>
      <c r="H12" s="421">
        <f>IF(ISNUMBER(Regressions!H22),ROUND(Regressions!H22, 1), NA())</f>
        <v>83.4</v>
      </c>
      <c r="I12" s="422">
        <f>IF(ISNUMBER(Regressions!I22),ROUND(Regressions!I22, 1), NA())</f>
        <v>16.600000000000001</v>
      </c>
      <c r="J12" s="423">
        <f>IF(ISNUMBER(Regressions!J22),ROUND(Regressions!J22, 1), NA())</f>
        <v>91.5</v>
      </c>
      <c r="K12" s="309" t="e">
        <f>IF(ISNUMBER(Regressions!K22),ROUND(Regressions!K22, 1), NA())</f>
        <v>#N/A</v>
      </c>
      <c r="L12" s="424" t="e">
        <f>IF(ISNUMBER(Regressions!L22),ROUND(Regressions!L22, 1), NA())</f>
        <v>#N/A</v>
      </c>
      <c r="M12" s="421">
        <f>IF(ISNUMBER(Regressions!M22),ROUND(Regressions!M22, 1), NA())</f>
        <v>91.5</v>
      </c>
      <c r="N12" s="425">
        <f>IF(ISNUMBER(Regressions!N22),ROUND(Regressions!N22, 1), NA())</f>
        <v>8.5</v>
      </c>
      <c r="O12" s="419" t="e">
        <f>IF(ISNUMBER(Regressions!O22),ROUND(Regressions!O22, 1), NA())</f>
        <v>#N/A</v>
      </c>
      <c r="P12" s="309" t="e">
        <f>IF(ISNUMBER(Regressions!P22),ROUND(Regressions!P22, 1), NA())</f>
        <v>#N/A</v>
      </c>
      <c r="Q12" s="426" t="e">
        <f>IF(ISNUMBER(Regressions!Q22),ROUND(Regressions!Q22, 1), NA())</f>
        <v>#N/A</v>
      </c>
      <c r="R12" s="421" t="e">
        <f>IF(ISNUMBER(Regressions!R22),ROUND(Regressions!R22, 1), NA())</f>
        <v>#N/A</v>
      </c>
      <c r="S12" s="422" t="e">
        <f>IF(ISNUMBER(Regressions!S22),ROUND(Regressions!S22, 1), NA())</f>
        <v>#N/A</v>
      </c>
    </row>
    <row r="13" x14ac:dyDescent="0.2">
      <c r="A13" s="239" t="str">
        <f>IF(ISBLANK(Regressions!A23), " ", Regressions!A23)</f>
        <v>Djibouti</v>
      </c>
      <c r="B13" s="234">
        <f>IF(ISBLANK(Regressions!B23), " ", Regressions!B23)</f>
        <v>2009</v>
      </c>
      <c r="C13" s="237" t="str">
        <f>IF(ISBLANK(Regressions!C23), " ", Regressions!C23)</f>
        <v>National</v>
      </c>
      <c r="D13" s="241">
        <f>IF(ISBLANK(Regressions!D23), " ", Regressions!D23)</f>
        <v>272316</v>
      </c>
      <c r="E13" s="419" t="e">
        <f>IF(ISNUMBER(Regressions!E23),ROUND(Regressions!E23, 1), NA())</f>
        <v>#N/A</v>
      </c>
      <c r="F13" s="309">
        <f>IF(ISNUMBER(Regressions!F23),ROUND(Regressions!F23, 1), NA())</f>
        <v>83.6</v>
      </c>
      <c r="G13" s="420" t="e">
        <f>IF(ISNUMBER(Regressions!G23),ROUND(Regressions!G23, 1), NA())</f>
        <v>#N/A</v>
      </c>
      <c r="H13" s="421">
        <f>IF(ISNUMBER(Regressions!H23),ROUND(Regressions!H23, 1), NA())</f>
        <v>83.6</v>
      </c>
      <c r="I13" s="422">
        <f>IF(ISNUMBER(Regressions!I23),ROUND(Regressions!I23, 1), NA())</f>
        <v>16.399999999999999</v>
      </c>
      <c r="J13" s="423">
        <f>IF(ISNUMBER(Regressions!J23),ROUND(Regressions!J23, 1), NA())</f>
        <v>92.7</v>
      </c>
      <c r="K13" s="309" t="e">
        <f>IF(ISNUMBER(Regressions!K23),ROUND(Regressions!K23, 1), NA())</f>
        <v>#N/A</v>
      </c>
      <c r="L13" s="424" t="e">
        <f>IF(ISNUMBER(Regressions!L23),ROUND(Regressions!L23, 1), NA())</f>
        <v>#N/A</v>
      </c>
      <c r="M13" s="421">
        <f>IF(ISNUMBER(Regressions!M23),ROUND(Regressions!M23, 1), NA())</f>
        <v>92.7</v>
      </c>
      <c r="N13" s="425">
        <f>IF(ISNUMBER(Regressions!N23),ROUND(Regressions!N23, 1), NA())</f>
        <v>7.3</v>
      </c>
      <c r="O13" s="419" t="e">
        <f>IF(ISNUMBER(Regressions!O23),ROUND(Regressions!O23, 1), NA())</f>
        <v>#N/A</v>
      </c>
      <c r="P13" s="309" t="e">
        <f>IF(ISNUMBER(Regressions!P23),ROUND(Regressions!P23, 1), NA())</f>
        <v>#N/A</v>
      </c>
      <c r="Q13" s="426" t="e">
        <f>IF(ISNUMBER(Regressions!Q23),ROUND(Regressions!Q23, 1), NA())</f>
        <v>#N/A</v>
      </c>
      <c r="R13" s="421" t="e">
        <f>IF(ISNUMBER(Regressions!R23),ROUND(Regressions!R23, 1), NA())</f>
        <v>#N/A</v>
      </c>
      <c r="S13" s="422" t="e">
        <f>IF(ISNUMBER(Regressions!S23),ROUND(Regressions!S23, 1), NA())</f>
        <v>#N/A</v>
      </c>
    </row>
    <row r="14" x14ac:dyDescent="0.2">
      <c r="A14" s="239" t="str">
        <f>IF(ISBLANK(Regressions!A24), " ", Regressions!A24)</f>
        <v>Djibouti</v>
      </c>
      <c r="B14" s="234">
        <f>IF(ISBLANK(Regressions!B24), " ", Regressions!B24)</f>
        <v>2010</v>
      </c>
      <c r="C14" s="237" t="str">
        <f>IF(ISBLANK(Regressions!C24), " ", Regressions!C24)</f>
        <v>National</v>
      </c>
      <c r="D14" s="241">
        <f>IF(ISBLANK(Regressions!D24), " ", Regressions!D24)</f>
        <v>272931</v>
      </c>
      <c r="E14" s="419" t="e">
        <f>IF(ISNUMBER(Regressions!E24),ROUND(Regressions!E24, 1), NA())</f>
        <v>#N/A</v>
      </c>
      <c r="F14" s="309">
        <f>IF(ISNUMBER(Regressions!F24),ROUND(Regressions!F24, 1), NA())</f>
        <v>83.9</v>
      </c>
      <c r="G14" s="420" t="e">
        <f>IF(ISNUMBER(Regressions!G24),ROUND(Regressions!G24, 1), NA())</f>
        <v>#N/A</v>
      </c>
      <c r="H14" s="421">
        <f>IF(ISNUMBER(Regressions!H24),ROUND(Regressions!H24, 1), NA())</f>
        <v>83.9</v>
      </c>
      <c r="I14" s="422">
        <f>IF(ISNUMBER(Regressions!I24),ROUND(Regressions!I24, 1), NA())</f>
        <v>16.100000000000001</v>
      </c>
      <c r="J14" s="423">
        <f>IF(ISNUMBER(Regressions!J24),ROUND(Regressions!J24, 1), NA())</f>
        <v>93.9</v>
      </c>
      <c r="K14" s="309" t="e">
        <f>IF(ISNUMBER(Regressions!K24),ROUND(Regressions!K24, 1), NA())</f>
        <v>#N/A</v>
      </c>
      <c r="L14" s="424" t="e">
        <f>IF(ISNUMBER(Regressions!L24),ROUND(Regressions!L24, 1), NA())</f>
        <v>#N/A</v>
      </c>
      <c r="M14" s="421">
        <f>IF(ISNUMBER(Regressions!M24),ROUND(Regressions!M24, 1), NA())</f>
        <v>93.9</v>
      </c>
      <c r="N14" s="425">
        <f>IF(ISNUMBER(Regressions!N24),ROUND(Regressions!N24, 1), NA())</f>
        <v>6.1</v>
      </c>
      <c r="O14" s="419" t="e">
        <f>IF(ISNUMBER(Regressions!O24),ROUND(Regressions!O24, 1), NA())</f>
        <v>#N/A</v>
      </c>
      <c r="P14" s="309" t="e">
        <f>IF(ISNUMBER(Regressions!P24),ROUND(Regressions!P24, 1), NA())</f>
        <v>#N/A</v>
      </c>
      <c r="Q14" s="426" t="e">
        <f>IF(ISNUMBER(Regressions!Q24),ROUND(Regressions!Q24, 1), NA())</f>
        <v>#N/A</v>
      </c>
      <c r="R14" s="421" t="e">
        <f>IF(ISNUMBER(Regressions!R24),ROUND(Regressions!R24, 1), NA())</f>
        <v>#N/A</v>
      </c>
      <c r="S14" s="422" t="e">
        <f>IF(ISNUMBER(Regressions!S24),ROUND(Regressions!S24, 1), NA())</f>
        <v>#N/A</v>
      </c>
    </row>
    <row r="15" x14ac:dyDescent="0.2">
      <c r="A15" s="239" t="str">
        <f>IF(ISBLANK(Regressions!A25), " ", Regressions!A25)</f>
        <v>Djibouti</v>
      </c>
      <c r="B15" s="234">
        <f>IF(ISBLANK(Regressions!B25), " ", Regressions!B25)</f>
        <v>2011</v>
      </c>
      <c r="C15" s="237" t="str">
        <f>IF(ISBLANK(Regressions!C25), " ", Regressions!C25)</f>
        <v>National</v>
      </c>
      <c r="D15" s="241">
        <f>IF(ISBLANK(Regressions!D25), " ", Regressions!D25)</f>
        <v>273510</v>
      </c>
      <c r="E15" s="419" t="e">
        <f>IF(ISNUMBER(Regressions!E25),ROUND(Regressions!E25, 1), NA())</f>
        <v>#N/A</v>
      </c>
      <c r="F15" s="309">
        <f>IF(ISNUMBER(Regressions!F25),ROUND(Regressions!F25, 1), NA())</f>
        <v>84.1</v>
      </c>
      <c r="G15" s="420" t="e">
        <f>IF(ISNUMBER(Regressions!G25),ROUND(Regressions!G25, 1), NA())</f>
        <v>#N/A</v>
      </c>
      <c r="H15" s="421">
        <f>IF(ISNUMBER(Regressions!H25),ROUND(Regressions!H25, 1), NA())</f>
        <v>84.1</v>
      </c>
      <c r="I15" s="422">
        <f>IF(ISNUMBER(Regressions!I25),ROUND(Regressions!I25, 1), NA())</f>
        <v>15.9</v>
      </c>
      <c r="J15" s="423">
        <f>IF(ISNUMBER(Regressions!J25),ROUND(Regressions!J25, 1), NA())</f>
        <v>95.1</v>
      </c>
      <c r="K15" s="309" t="e">
        <f>IF(ISNUMBER(Regressions!K25),ROUND(Regressions!K25, 1), NA())</f>
        <v>#N/A</v>
      </c>
      <c r="L15" s="424" t="e">
        <f>IF(ISNUMBER(Regressions!L25),ROUND(Regressions!L25, 1), NA())</f>
        <v>#N/A</v>
      </c>
      <c r="M15" s="421">
        <f>IF(ISNUMBER(Regressions!M25),ROUND(Regressions!M25, 1), NA())</f>
        <v>95.1</v>
      </c>
      <c r="N15" s="425">
        <f>IF(ISNUMBER(Regressions!N25),ROUND(Regressions!N25, 1), NA())</f>
        <v>4.9000000000000004</v>
      </c>
      <c r="O15" s="419" t="e">
        <f>IF(ISNUMBER(Regressions!O25),ROUND(Regressions!O25, 1), NA())</f>
        <v>#N/A</v>
      </c>
      <c r="P15" s="309" t="e">
        <f>IF(ISNUMBER(Regressions!P25),ROUND(Regressions!P25, 1), NA())</f>
        <v>#N/A</v>
      </c>
      <c r="Q15" s="426" t="e">
        <f>IF(ISNUMBER(Regressions!Q25),ROUND(Regressions!Q25, 1), NA())</f>
        <v>#N/A</v>
      </c>
      <c r="R15" s="421" t="e">
        <f>IF(ISNUMBER(Regressions!R25),ROUND(Regressions!R25, 1), NA())</f>
        <v>#N/A</v>
      </c>
      <c r="S15" s="422" t="e">
        <f>IF(ISNUMBER(Regressions!S25),ROUND(Regressions!S25, 1), NA())</f>
        <v>#N/A</v>
      </c>
    </row>
    <row r="16" x14ac:dyDescent="0.2">
      <c r="A16" s="239" t="str">
        <f>IF(ISBLANK(Regressions!A26), " ", Regressions!A26)</f>
        <v>Djibouti</v>
      </c>
      <c r="B16" s="234">
        <f>IF(ISBLANK(Regressions!B26), " ", Regressions!B26)</f>
        <v>2012</v>
      </c>
      <c r="C16" s="237" t="str">
        <f>IF(ISBLANK(Regressions!C26), " ", Regressions!C26)</f>
        <v>National</v>
      </c>
      <c r="D16" s="241">
        <f>IF(ISBLANK(Regressions!D26), " ", Regressions!D26)</f>
        <v>274350</v>
      </c>
      <c r="E16" s="419" t="e">
        <f>IF(ISNUMBER(Regressions!E26),ROUND(Regressions!E26, 1), NA())</f>
        <v>#N/A</v>
      </c>
      <c r="F16" s="309">
        <f>IF(ISNUMBER(Regressions!F26),ROUND(Regressions!F26, 1), NA())</f>
        <v>84.4</v>
      </c>
      <c r="G16" s="420" t="e">
        <f>IF(ISNUMBER(Regressions!G26),ROUND(Regressions!G26, 1), NA())</f>
        <v>#N/A</v>
      </c>
      <c r="H16" s="421">
        <f>IF(ISNUMBER(Regressions!H26),ROUND(Regressions!H26, 1), NA())</f>
        <v>84.4</v>
      </c>
      <c r="I16" s="422">
        <f>IF(ISNUMBER(Regressions!I26),ROUND(Regressions!I26, 1), NA())</f>
        <v>15.6</v>
      </c>
      <c r="J16" s="423">
        <f>IF(ISNUMBER(Regressions!J26),ROUND(Regressions!J26, 1), NA())</f>
        <v>96.3</v>
      </c>
      <c r="K16" s="309" t="e">
        <f>IF(ISNUMBER(Regressions!K26),ROUND(Regressions!K26, 1), NA())</f>
        <v>#N/A</v>
      </c>
      <c r="L16" s="424" t="e">
        <f>IF(ISNUMBER(Regressions!L26),ROUND(Regressions!L26, 1), NA())</f>
        <v>#N/A</v>
      </c>
      <c r="M16" s="421">
        <f>IF(ISNUMBER(Regressions!M26),ROUND(Regressions!M26, 1), NA())</f>
        <v>96.3</v>
      </c>
      <c r="N16" s="425">
        <f>IF(ISNUMBER(Regressions!N26),ROUND(Regressions!N26, 1), NA())</f>
        <v>3.7</v>
      </c>
      <c r="O16" s="419" t="e">
        <f>IF(ISNUMBER(Regressions!O26),ROUND(Regressions!O26, 1), NA())</f>
        <v>#N/A</v>
      </c>
      <c r="P16" s="309" t="e">
        <f>IF(ISNUMBER(Regressions!P26),ROUND(Regressions!P26, 1), NA())</f>
        <v>#N/A</v>
      </c>
      <c r="Q16" s="426" t="e">
        <f>IF(ISNUMBER(Regressions!Q26),ROUND(Regressions!Q26, 1), NA())</f>
        <v>#N/A</v>
      </c>
      <c r="R16" s="421" t="e">
        <f>IF(ISNUMBER(Regressions!R26),ROUND(Regressions!R26, 1), NA())</f>
        <v>#N/A</v>
      </c>
      <c r="S16" s="422" t="e">
        <f>IF(ISNUMBER(Regressions!S26),ROUND(Regressions!S26, 1), NA())</f>
        <v>#N/A</v>
      </c>
    </row>
    <row r="17" x14ac:dyDescent="0.2">
      <c r="A17" s="239" t="str">
        <f>IF(ISBLANK(Regressions!A27), " ", Regressions!A27)</f>
        <v>Djibouti</v>
      </c>
      <c r="B17" s="234">
        <f>IF(ISBLANK(Regressions!B27), " ", Regressions!B27)</f>
        <v>2013</v>
      </c>
      <c r="C17" s="237" t="str">
        <f>IF(ISBLANK(Regressions!C27), " ", Regressions!C27)</f>
        <v>National</v>
      </c>
      <c r="D17" s="241">
        <f>IF(ISBLANK(Regressions!D27), " ", Regressions!D27)</f>
        <v>274762</v>
      </c>
      <c r="E17" s="419" t="e">
        <f>IF(ISNUMBER(Regressions!E27),ROUND(Regressions!E27, 1), NA())</f>
        <v>#N/A</v>
      </c>
      <c r="F17" s="309">
        <f>IF(ISNUMBER(Regressions!F27),ROUND(Regressions!F27, 1), NA())</f>
        <v>84.6</v>
      </c>
      <c r="G17" s="420" t="e">
        <f>IF(ISNUMBER(Regressions!G27),ROUND(Regressions!G27, 1), NA())</f>
        <v>#N/A</v>
      </c>
      <c r="H17" s="421">
        <f>IF(ISNUMBER(Regressions!H27),ROUND(Regressions!H27, 1), NA())</f>
        <v>84.6</v>
      </c>
      <c r="I17" s="422">
        <f>IF(ISNUMBER(Regressions!I27),ROUND(Regressions!I27, 1), NA())</f>
        <v>15.4</v>
      </c>
      <c r="J17" s="423">
        <f>IF(ISNUMBER(Regressions!J27),ROUND(Regressions!J27, 1), NA())</f>
        <v>97.5</v>
      </c>
      <c r="K17" s="309" t="e">
        <f>IF(ISNUMBER(Regressions!K27),ROUND(Regressions!K27, 1), NA())</f>
        <v>#N/A</v>
      </c>
      <c r="L17" s="424" t="e">
        <f>IF(ISNUMBER(Regressions!L27),ROUND(Regressions!L27, 1), NA())</f>
        <v>#N/A</v>
      </c>
      <c r="M17" s="421">
        <f>IF(ISNUMBER(Regressions!M27),ROUND(Regressions!M27, 1), NA())</f>
        <v>97.5</v>
      </c>
      <c r="N17" s="425">
        <f>IF(ISNUMBER(Regressions!N27),ROUND(Regressions!N27, 1), NA())</f>
        <v>2.5</v>
      </c>
      <c r="O17" s="419" t="e">
        <f>IF(ISNUMBER(Regressions!O27),ROUND(Regressions!O27, 1), NA())</f>
        <v>#N/A</v>
      </c>
      <c r="P17" s="309" t="e">
        <f>IF(ISNUMBER(Regressions!P27),ROUND(Regressions!P27, 1), NA())</f>
        <v>#N/A</v>
      </c>
      <c r="Q17" s="426" t="e">
        <f>IF(ISNUMBER(Regressions!Q27),ROUND(Regressions!Q27, 1), NA())</f>
        <v>#N/A</v>
      </c>
      <c r="R17" s="421" t="e">
        <f>IF(ISNUMBER(Regressions!R27),ROUND(Regressions!R27, 1), NA())</f>
        <v>#N/A</v>
      </c>
      <c r="S17" s="422" t="e">
        <f>IF(ISNUMBER(Regressions!S27),ROUND(Regressions!S27, 1), NA())</f>
        <v>#N/A</v>
      </c>
    </row>
    <row r="18" x14ac:dyDescent="0.2">
      <c r="A18" s="239" t="str">
        <f>IF(ISBLANK(Regressions!A28), " ", Regressions!A28)</f>
        <v>Djibouti</v>
      </c>
      <c r="B18" s="234">
        <f>IF(ISBLANK(Regressions!B28), " ", Regressions!B28)</f>
        <v>2014</v>
      </c>
      <c r="C18" s="237" t="str">
        <f>IF(ISBLANK(Regressions!C28), " ", Regressions!C28)</f>
        <v>National</v>
      </c>
      <c r="D18" s="241">
        <f>IF(ISBLANK(Regressions!D28), " ", Regressions!D28)</f>
        <v>274682</v>
      </c>
      <c r="E18" s="419" t="e">
        <f>IF(ISNUMBER(Regressions!E28),ROUND(Regressions!E28, 1), NA())</f>
        <v>#N/A</v>
      </c>
      <c r="F18" s="309">
        <f>IF(ISNUMBER(Regressions!F28),ROUND(Regressions!F28, 1), NA())</f>
        <v>84.9</v>
      </c>
      <c r="G18" s="420" t="e">
        <f>IF(ISNUMBER(Regressions!G28),ROUND(Regressions!G28, 1), NA())</f>
        <v>#N/A</v>
      </c>
      <c r="H18" s="421">
        <f>IF(ISNUMBER(Regressions!H28),ROUND(Regressions!H28, 1), NA())</f>
        <v>84.9</v>
      </c>
      <c r="I18" s="422">
        <f>IF(ISNUMBER(Regressions!I28),ROUND(Regressions!I28, 1), NA())</f>
        <v>15.1</v>
      </c>
      <c r="J18" s="423">
        <f>IF(ISNUMBER(Regressions!J28),ROUND(Regressions!J28, 1), NA())</f>
        <v>98.7</v>
      </c>
      <c r="K18" s="309" t="e">
        <f>IF(ISNUMBER(Regressions!K28),ROUND(Regressions!K28, 1), NA())</f>
        <v>#N/A</v>
      </c>
      <c r="L18" s="424" t="e">
        <f>IF(ISNUMBER(Regressions!L28),ROUND(Regressions!L28, 1), NA())</f>
        <v>#N/A</v>
      </c>
      <c r="M18" s="421">
        <f>IF(ISNUMBER(Regressions!M28),ROUND(Regressions!M28, 1), NA())</f>
        <v>98.7</v>
      </c>
      <c r="N18" s="425">
        <f>IF(ISNUMBER(Regressions!N28),ROUND(Regressions!N28, 1), NA())</f>
        <v>1.3</v>
      </c>
      <c r="O18" s="419" t="e">
        <f>IF(ISNUMBER(Regressions!O28),ROUND(Regressions!O28, 1), NA())</f>
        <v>#N/A</v>
      </c>
      <c r="P18" s="309" t="e">
        <f>IF(ISNUMBER(Regressions!P28),ROUND(Regressions!P28, 1), NA())</f>
        <v>#N/A</v>
      </c>
      <c r="Q18" s="426" t="e">
        <f>IF(ISNUMBER(Regressions!Q28),ROUND(Regressions!Q28, 1), NA())</f>
        <v>#N/A</v>
      </c>
      <c r="R18" s="421" t="e">
        <f>IF(ISNUMBER(Regressions!R28),ROUND(Regressions!R28, 1), NA())</f>
        <v>#N/A</v>
      </c>
      <c r="S18" s="422" t="e">
        <f>IF(ISNUMBER(Regressions!S28),ROUND(Regressions!S28, 1), NA())</f>
        <v>#N/A</v>
      </c>
    </row>
    <row r="19" x14ac:dyDescent="0.2">
      <c r="A19" s="239" t="str">
        <f>IF(ISBLANK(Regressions!A29), " ", Regressions!A29)</f>
        <v>Djibouti</v>
      </c>
      <c r="B19" s="234">
        <f>IF(ISBLANK(Regressions!B29), " ", Regressions!B29)</f>
        <v>2015</v>
      </c>
      <c r="C19" s="237" t="str">
        <f>IF(ISBLANK(Regressions!C29), " ", Regressions!C29)</f>
        <v>National</v>
      </c>
      <c r="D19" s="241">
        <f>IF(ISBLANK(Regressions!D29), " ", Regressions!D29)</f>
        <v>274318</v>
      </c>
      <c r="E19" s="419" t="e">
        <f>IF(ISNUMBER(Regressions!E29),ROUND(Regressions!E29, 1), NA())</f>
        <v>#N/A</v>
      </c>
      <c r="F19" s="309">
        <f>IF(ISNUMBER(Regressions!F29),ROUND(Regressions!F29, 1), NA())</f>
        <v>85.1</v>
      </c>
      <c r="G19" s="420" t="e">
        <f>IF(ISNUMBER(Regressions!G29),ROUND(Regressions!G29, 1), NA())</f>
        <v>#N/A</v>
      </c>
      <c r="H19" s="421">
        <f>IF(ISNUMBER(Regressions!H29),ROUND(Regressions!H29, 1), NA())</f>
        <v>85.1</v>
      </c>
      <c r="I19" s="422">
        <f>IF(ISNUMBER(Regressions!I29),ROUND(Regressions!I29, 1), NA())</f>
        <v>14.9</v>
      </c>
      <c r="J19" s="423">
        <f>IF(ISNUMBER(Regressions!J29),ROUND(Regressions!J29, 1), NA())</f>
        <v>99.9</v>
      </c>
      <c r="K19" s="309" t="e">
        <f>IF(ISNUMBER(Regressions!K29),ROUND(Regressions!K29, 1), NA())</f>
        <v>#N/A</v>
      </c>
      <c r="L19" s="424" t="e">
        <f>IF(ISNUMBER(Regressions!L29),ROUND(Regressions!L29, 1), NA())</f>
        <v>#N/A</v>
      </c>
      <c r="M19" s="421">
        <f>IF(ISNUMBER(Regressions!M29),ROUND(Regressions!M29, 1), NA())</f>
        <v>99.9</v>
      </c>
      <c r="N19" s="425">
        <f>IF(ISNUMBER(Regressions!N29),ROUND(Regressions!N29, 1), NA())</f>
        <v>0.1</v>
      </c>
      <c r="O19" s="419" t="e">
        <f>IF(ISNUMBER(Regressions!O29),ROUND(Regressions!O29, 1), NA())</f>
        <v>#N/A</v>
      </c>
      <c r="P19" s="309" t="e">
        <f>IF(ISNUMBER(Regressions!P29),ROUND(Regressions!P29, 1), NA())</f>
        <v>#N/A</v>
      </c>
      <c r="Q19" s="426" t="e">
        <f>IF(ISNUMBER(Regressions!Q29),ROUND(Regressions!Q29, 1), NA())</f>
        <v>#N/A</v>
      </c>
      <c r="R19" s="421" t="e">
        <f>IF(ISNUMBER(Regressions!R29),ROUND(Regressions!R29, 1), NA())</f>
        <v>#N/A</v>
      </c>
      <c r="S19" s="422" t="e">
        <f>IF(ISNUMBER(Regressions!S29),ROUND(Regressions!S29, 1), NA())</f>
        <v>#N/A</v>
      </c>
    </row>
    <row r="20" x14ac:dyDescent="0.2">
      <c r="A20" s="242" t="str">
        <f>IF(ISBLANK(Regressions!A30), " ", Regressions!A30)</f>
        <v>Djibouti</v>
      </c>
      <c r="B20" s="243">
        <f>IF(ISBLANK(Regressions!B30), " ", Regressions!B30)</f>
        <v>2016</v>
      </c>
      <c r="C20" s="244" t="str">
        <f>IF(ISBLANK(Regressions!C30), " ", Regressions!C30)</f>
        <v>National</v>
      </c>
      <c r="D20" s="245">
        <f>IF(ISBLANK(Regressions!D30), " ", Regressions!D30)</f>
        <v>273888</v>
      </c>
      <c r="E20" s="427" t="e">
        <f>IF(ISNUMBER(Regressions!E30),ROUND(Regressions!E30, 1), NA())</f>
        <v>#N/A</v>
      </c>
      <c r="F20" s="310">
        <f>IF(ISNUMBER(Regressions!F30),ROUND(Regressions!F30, 1), NA())</f>
        <v>85.4</v>
      </c>
      <c r="G20" s="428" t="e">
        <f>IF(ISNUMBER(Regressions!G30),ROUND(Regressions!G30, 1), NA())</f>
        <v>#N/A</v>
      </c>
      <c r="H20" s="429">
        <f>IF(ISNUMBER(Regressions!H30),ROUND(Regressions!H30, 1), NA())</f>
        <v>85.4</v>
      </c>
      <c r="I20" s="430">
        <f>IF(ISNUMBER(Regressions!I30),ROUND(Regressions!I30, 1), NA())</f>
        <v>14.6</v>
      </c>
      <c r="J20" s="431">
        <f>IF(ISNUMBER(Regressions!J30),ROUND(Regressions!J30, 1), NA())</f>
        <v>100</v>
      </c>
      <c r="K20" s="310" t="e">
        <f>IF(ISNUMBER(Regressions!K30),ROUND(Regressions!K30, 1), NA())</f>
        <v>#N/A</v>
      </c>
      <c r="L20" s="432" t="e">
        <f>IF(ISNUMBER(Regressions!L30),ROUND(Regressions!L30, 1), NA())</f>
        <v>#N/A</v>
      </c>
      <c r="M20" s="429">
        <f>IF(ISNUMBER(Regressions!M30),ROUND(Regressions!M30, 1), NA())</f>
        <v>100</v>
      </c>
      <c r="N20" s="433">
        <f>IF(ISNUMBER(Regressions!N30),ROUND(Regressions!N30, 1), NA())</f>
        <v>0</v>
      </c>
      <c r="O20" s="427" t="e">
        <f>IF(ISNUMBER(Regressions!O30),ROUND(Regressions!O30, 1), NA())</f>
        <v>#N/A</v>
      </c>
      <c r="P20" s="310" t="e">
        <f>IF(ISNUMBER(Regressions!P30),ROUND(Regressions!P30, 1), NA())</f>
        <v>#N/A</v>
      </c>
      <c r="Q20" s="434" t="e">
        <f>IF(ISNUMBER(Regressions!Q30),ROUND(Regressions!Q30, 1), NA())</f>
        <v>#N/A</v>
      </c>
      <c r="R20" s="429" t="e">
        <f>IF(ISNUMBER(Regressions!R30),ROUND(Regressions!R30, 1), NA())</f>
        <v>#N/A</v>
      </c>
      <c r="S20" s="430" t="e">
        <f>IF(ISNUMBER(Regressions!S30),ROUND(Regressions!S30, 1), NA())</f>
        <v>#N/A</v>
      </c>
    </row>
    <row r="21" x14ac:dyDescent="0.2">
      <c r="A21" s="239" t="str">
        <f>IF(ISBLANK(Regressions!A31), " ", Regressions!A31)</f>
        <v>Djibouti</v>
      </c>
      <c r="B21" s="234">
        <f>IF(ISBLANK(Regressions!B31), " ", Regressions!B31)</f>
        <v>2000</v>
      </c>
      <c r="C21" s="237" t="str">
        <f>IF(ISBLANK(Regressions!C31), " ", Regressions!C31)</f>
        <v>Urban</v>
      </c>
      <c r="D21" s="241">
        <f>IF(ISBLANK(Regressions!D31), " ", Regressions!D31)</f>
        <v>205533.00722473144</v>
      </c>
      <c r="E21" s="419" t="e">
        <f>IF(ISNUMBER(Regressions!E31),ROUND(Regressions!E31, 1), NA())</f>
        <v>#N/A</v>
      </c>
      <c r="F21" s="309" t="e">
        <f>IF(ISNUMBER(Regressions!F31),ROUND(Regressions!F31, 1), NA())</f>
        <v>#N/A</v>
      </c>
      <c r="G21" s="420" t="e">
        <f>IF(ISNUMBER(Regressions!G31),ROUND(Regressions!G31, 1), NA())</f>
        <v>#N/A</v>
      </c>
      <c r="H21" s="421" t="e">
        <f>IF(ISNUMBER(Regressions!H31),ROUND(Regressions!H31, 1), NA())</f>
        <v>#N/A</v>
      </c>
      <c r="I21" s="422" t="e">
        <f>IF(ISNUMBER(Regressions!I31),ROUND(Regressions!I31, 1), NA())</f>
        <v>#N/A</v>
      </c>
      <c r="J21" s="423" t="e">
        <f>IF(ISNUMBER(Regressions!J31),ROUND(Regressions!J31, 1), NA())</f>
        <v>#N/A</v>
      </c>
      <c r="K21" s="309" t="e">
        <f>IF(ISNUMBER(Regressions!K31),ROUND(Regressions!K31, 1), NA())</f>
        <v>#N/A</v>
      </c>
      <c r="L21" s="424" t="e">
        <f>IF(ISNUMBER(Regressions!L31),ROUND(Regressions!L31, 1), NA())</f>
        <v>#N/A</v>
      </c>
      <c r="M21" s="421" t="e">
        <f>IF(ISNUMBER(Regressions!M31),ROUND(Regressions!M31, 1), NA())</f>
        <v>#N/A</v>
      </c>
      <c r="N21" s="425" t="e">
        <f>IF(ISNUMBER(Regressions!N31),ROUND(Regressions!N31, 1), NA())</f>
        <v>#N/A</v>
      </c>
      <c r="O21" s="419" t="e">
        <f>IF(ISNUMBER(Regressions!O31),ROUND(Regressions!O31, 1), NA())</f>
        <v>#N/A</v>
      </c>
      <c r="P21" s="309" t="e">
        <f>IF(ISNUMBER(Regressions!P31),ROUND(Regressions!P31, 1), NA())</f>
        <v>#N/A</v>
      </c>
      <c r="Q21" s="426" t="e">
        <f>IF(ISNUMBER(Regressions!Q31),ROUND(Regressions!Q31, 1), NA())</f>
        <v>#N/A</v>
      </c>
      <c r="R21" s="421" t="e">
        <f>IF(ISNUMBER(Regressions!R31),ROUND(Regressions!R31, 1), NA())</f>
        <v>#N/A</v>
      </c>
      <c r="S21" s="422" t="e">
        <f>IF(ISNUMBER(Regressions!S31),ROUND(Regressions!S31, 1), NA())</f>
        <v>#N/A</v>
      </c>
    </row>
    <row r="22" x14ac:dyDescent="0.2">
      <c r="A22" s="239" t="str">
        <f>IF(ISBLANK(Regressions!A32), " ", Regressions!A32)</f>
        <v>Djibouti</v>
      </c>
      <c r="B22" s="234">
        <f>IF(ISBLANK(Regressions!B32), " ", Regressions!B32)</f>
        <v>2001</v>
      </c>
      <c r="C22" s="237" t="str">
        <f>IF(ISBLANK(Regressions!C32), " ", Regressions!C32)</f>
        <v>Urban</v>
      </c>
      <c r="D22" s="241">
        <f>IF(ISBLANK(Regressions!D32), " ", Regressions!D32)</f>
        <v>208753.00116333007</v>
      </c>
      <c r="E22" s="419" t="e">
        <f>IF(ISNUMBER(Regressions!E32),ROUND(Regressions!E32, 1), NA())</f>
        <v>#N/A</v>
      </c>
      <c r="F22" s="309" t="e">
        <f>IF(ISNUMBER(Regressions!F32),ROUND(Regressions!F32, 1), NA())</f>
        <v>#N/A</v>
      </c>
      <c r="G22" s="420" t="e">
        <f>IF(ISNUMBER(Regressions!G32),ROUND(Regressions!G32, 1), NA())</f>
        <v>#N/A</v>
      </c>
      <c r="H22" s="421" t="e">
        <f>IF(ISNUMBER(Regressions!H32),ROUND(Regressions!H32, 1), NA())</f>
        <v>#N/A</v>
      </c>
      <c r="I22" s="422" t="e">
        <f>IF(ISNUMBER(Regressions!I32),ROUND(Regressions!I32, 1), NA())</f>
        <v>#N/A</v>
      </c>
      <c r="J22" s="423" t="e">
        <f>IF(ISNUMBER(Regressions!J32),ROUND(Regressions!J32, 1), NA())</f>
        <v>#N/A</v>
      </c>
      <c r="K22" s="309" t="e">
        <f>IF(ISNUMBER(Regressions!K32),ROUND(Regressions!K32, 1), NA())</f>
        <v>#N/A</v>
      </c>
      <c r="L22" s="424" t="e">
        <f>IF(ISNUMBER(Regressions!L32),ROUND(Regressions!L32, 1), NA())</f>
        <v>#N/A</v>
      </c>
      <c r="M22" s="421" t="e">
        <f>IF(ISNUMBER(Regressions!M32),ROUND(Regressions!M32, 1), NA())</f>
        <v>#N/A</v>
      </c>
      <c r="N22" s="425" t="e">
        <f>IF(ISNUMBER(Regressions!N32),ROUND(Regressions!N32, 1), NA())</f>
        <v>#N/A</v>
      </c>
      <c r="O22" s="419" t="e">
        <f>IF(ISNUMBER(Regressions!O32),ROUND(Regressions!O32, 1), NA())</f>
        <v>#N/A</v>
      </c>
      <c r="P22" s="309" t="e">
        <f>IF(ISNUMBER(Regressions!P32),ROUND(Regressions!P32, 1), NA())</f>
        <v>#N/A</v>
      </c>
      <c r="Q22" s="426" t="e">
        <f>IF(ISNUMBER(Regressions!Q32),ROUND(Regressions!Q32, 1), NA())</f>
        <v>#N/A</v>
      </c>
      <c r="R22" s="421" t="e">
        <f>IF(ISNUMBER(Regressions!R32),ROUND(Regressions!R32, 1), NA())</f>
        <v>#N/A</v>
      </c>
      <c r="S22" s="422" t="e">
        <f>IF(ISNUMBER(Regressions!S32),ROUND(Regressions!S32, 1), NA())</f>
        <v>#N/A</v>
      </c>
    </row>
    <row r="23" x14ac:dyDescent="0.2">
      <c r="A23" s="239" t="str">
        <f>IF(ISBLANK(Regressions!A33), " ", Regressions!A33)</f>
        <v>Djibouti</v>
      </c>
      <c r="B23" s="234">
        <f>IF(ISBLANK(Regressions!B33), " ", Regressions!B33)</f>
        <v>2002</v>
      </c>
      <c r="C23" s="237" t="str">
        <f>IF(ISBLANK(Regressions!C33), " ", Regressions!C33)</f>
        <v>Urban</v>
      </c>
      <c r="D23" s="241">
        <f>IF(ISBLANK(Regressions!D33), " ", Regressions!D33)</f>
        <v>212162.00202499391</v>
      </c>
      <c r="E23" s="419" t="e">
        <f>IF(ISNUMBER(Regressions!E33),ROUND(Regressions!E33, 1), NA())</f>
        <v>#N/A</v>
      </c>
      <c r="F23" s="309" t="e">
        <f>IF(ISNUMBER(Regressions!F33),ROUND(Regressions!F33, 1), NA())</f>
        <v>#N/A</v>
      </c>
      <c r="G23" s="420" t="e">
        <f>IF(ISNUMBER(Regressions!G33),ROUND(Regressions!G33, 1), NA())</f>
        <v>#N/A</v>
      </c>
      <c r="H23" s="421" t="e">
        <f>IF(ISNUMBER(Regressions!H33),ROUND(Regressions!H33, 1), NA())</f>
        <v>#N/A</v>
      </c>
      <c r="I23" s="422" t="e">
        <f>IF(ISNUMBER(Regressions!I33),ROUND(Regressions!I33, 1), NA())</f>
        <v>#N/A</v>
      </c>
      <c r="J23" s="423" t="e">
        <f>IF(ISNUMBER(Regressions!J33),ROUND(Regressions!J33, 1), NA())</f>
        <v>#N/A</v>
      </c>
      <c r="K23" s="309" t="e">
        <f>IF(ISNUMBER(Regressions!K33),ROUND(Regressions!K33, 1), NA())</f>
        <v>#N/A</v>
      </c>
      <c r="L23" s="424" t="e">
        <f>IF(ISNUMBER(Regressions!L33),ROUND(Regressions!L33, 1), NA())</f>
        <v>#N/A</v>
      </c>
      <c r="M23" s="421" t="e">
        <f>IF(ISNUMBER(Regressions!M33),ROUND(Regressions!M33, 1), NA())</f>
        <v>#N/A</v>
      </c>
      <c r="N23" s="425" t="e">
        <f>IF(ISNUMBER(Regressions!N33),ROUND(Regressions!N33, 1), NA())</f>
        <v>#N/A</v>
      </c>
      <c r="O23" s="419" t="e">
        <f>IF(ISNUMBER(Regressions!O33),ROUND(Regressions!O33, 1), NA())</f>
        <v>#N/A</v>
      </c>
      <c r="P23" s="309" t="e">
        <f>IF(ISNUMBER(Regressions!P33),ROUND(Regressions!P33, 1), NA())</f>
        <v>#N/A</v>
      </c>
      <c r="Q23" s="426" t="e">
        <f>IF(ISNUMBER(Regressions!Q33),ROUND(Regressions!Q33, 1), NA())</f>
        <v>#N/A</v>
      </c>
      <c r="R23" s="421" t="e">
        <f>IF(ISNUMBER(Regressions!R33),ROUND(Regressions!R33, 1), NA())</f>
        <v>#N/A</v>
      </c>
      <c r="S23" s="422" t="e">
        <f>IF(ISNUMBER(Regressions!S33),ROUND(Regressions!S33, 1), NA())</f>
        <v>#N/A</v>
      </c>
    </row>
    <row r="24" x14ac:dyDescent="0.2">
      <c r="A24" s="239" t="str">
        <f>IF(ISBLANK(Regressions!A34), " ", Regressions!A34)</f>
        <v>Djibouti</v>
      </c>
      <c r="B24" s="234">
        <f>IF(ISBLANK(Regressions!B34), " ", Regressions!B34)</f>
        <v>2003</v>
      </c>
      <c r="C24" s="237" t="str">
        <f>IF(ISBLANK(Regressions!C34), " ", Regressions!C34)</f>
        <v>Urban</v>
      </c>
      <c r="D24" s="241">
        <f>IF(ISBLANK(Regressions!D34), " ", Regressions!D34)</f>
        <v>215640.99699050904</v>
      </c>
      <c r="E24" s="419" t="e">
        <f>IF(ISNUMBER(Regressions!E34),ROUND(Regressions!E34, 1), NA())</f>
        <v>#N/A</v>
      </c>
      <c r="F24" s="309" t="e">
        <f>IF(ISNUMBER(Regressions!F34),ROUND(Regressions!F34, 1), NA())</f>
        <v>#N/A</v>
      </c>
      <c r="G24" s="420" t="e">
        <f>IF(ISNUMBER(Regressions!G34),ROUND(Regressions!G34, 1), NA())</f>
        <v>#N/A</v>
      </c>
      <c r="H24" s="421" t="e">
        <f>IF(ISNUMBER(Regressions!H34),ROUND(Regressions!H34, 1), NA())</f>
        <v>#N/A</v>
      </c>
      <c r="I24" s="422" t="e">
        <f>IF(ISNUMBER(Regressions!I34),ROUND(Regressions!I34, 1), NA())</f>
        <v>#N/A</v>
      </c>
      <c r="J24" s="423" t="e">
        <f>IF(ISNUMBER(Regressions!J34),ROUND(Regressions!J34, 1), NA())</f>
        <v>#N/A</v>
      </c>
      <c r="K24" s="309" t="e">
        <f>IF(ISNUMBER(Regressions!K34),ROUND(Regressions!K34, 1), NA())</f>
        <v>#N/A</v>
      </c>
      <c r="L24" s="424" t="e">
        <f>IF(ISNUMBER(Regressions!L34),ROUND(Regressions!L34, 1), NA())</f>
        <v>#N/A</v>
      </c>
      <c r="M24" s="421" t="e">
        <f>IF(ISNUMBER(Regressions!M34),ROUND(Regressions!M34, 1), NA())</f>
        <v>#N/A</v>
      </c>
      <c r="N24" s="425" t="e">
        <f>IF(ISNUMBER(Regressions!N34),ROUND(Regressions!N34, 1), NA())</f>
        <v>#N/A</v>
      </c>
      <c r="O24" s="419" t="e">
        <f>IF(ISNUMBER(Regressions!O34),ROUND(Regressions!O34, 1), NA())</f>
        <v>#N/A</v>
      </c>
      <c r="P24" s="309" t="e">
        <f>IF(ISNUMBER(Regressions!P34),ROUND(Regressions!P34, 1), NA())</f>
        <v>#N/A</v>
      </c>
      <c r="Q24" s="426" t="e">
        <f>IF(ISNUMBER(Regressions!Q34),ROUND(Regressions!Q34, 1), NA())</f>
        <v>#N/A</v>
      </c>
      <c r="R24" s="421" t="e">
        <f>IF(ISNUMBER(Regressions!R34),ROUND(Regressions!R34, 1), NA())</f>
        <v>#N/A</v>
      </c>
      <c r="S24" s="422" t="e">
        <f>IF(ISNUMBER(Regressions!S34),ROUND(Regressions!S34, 1), NA())</f>
        <v>#N/A</v>
      </c>
    </row>
    <row r="25" x14ac:dyDescent="0.2">
      <c r="A25" s="239" t="str">
        <f>IF(ISBLANK(Regressions!A35), " ", Regressions!A35)</f>
        <v>Djibouti</v>
      </c>
      <c r="B25" s="234">
        <f>IF(ISBLANK(Regressions!B35), " ", Regressions!B35)</f>
        <v>2004</v>
      </c>
      <c r="C25" s="237" t="str">
        <f>IF(ISBLANK(Regressions!C35), " ", Regressions!C35)</f>
        <v>Urban</v>
      </c>
      <c r="D25" s="241">
        <f>IF(ISBLANK(Regressions!D35), " ", Regressions!D35)</f>
        <v>218773.00207252504</v>
      </c>
      <c r="E25" s="419" t="e">
        <f>IF(ISNUMBER(Regressions!E35),ROUND(Regressions!E35, 1), NA())</f>
        <v>#N/A</v>
      </c>
      <c r="F25" s="309" t="e">
        <f>IF(ISNUMBER(Regressions!F35),ROUND(Regressions!F35, 1), NA())</f>
        <v>#N/A</v>
      </c>
      <c r="G25" s="420" t="e">
        <f>IF(ISNUMBER(Regressions!G35),ROUND(Regressions!G35, 1), NA())</f>
        <v>#N/A</v>
      </c>
      <c r="H25" s="421" t="e">
        <f>IF(ISNUMBER(Regressions!H35),ROUND(Regressions!H35, 1), NA())</f>
        <v>#N/A</v>
      </c>
      <c r="I25" s="422" t="e">
        <f>IF(ISNUMBER(Regressions!I35),ROUND(Regressions!I35, 1), NA())</f>
        <v>#N/A</v>
      </c>
      <c r="J25" s="423" t="e">
        <f>IF(ISNUMBER(Regressions!J35),ROUND(Regressions!J35, 1), NA())</f>
        <v>#N/A</v>
      </c>
      <c r="K25" s="309" t="e">
        <f>IF(ISNUMBER(Regressions!K35),ROUND(Regressions!K35, 1), NA())</f>
        <v>#N/A</v>
      </c>
      <c r="L25" s="424" t="e">
        <f>IF(ISNUMBER(Regressions!L35),ROUND(Regressions!L35, 1), NA())</f>
        <v>#N/A</v>
      </c>
      <c r="M25" s="421" t="e">
        <f>IF(ISNUMBER(Regressions!M35),ROUND(Regressions!M35, 1), NA())</f>
        <v>#N/A</v>
      </c>
      <c r="N25" s="425" t="e">
        <f>IF(ISNUMBER(Regressions!N35),ROUND(Regressions!N35, 1), NA())</f>
        <v>#N/A</v>
      </c>
      <c r="O25" s="419" t="e">
        <f>IF(ISNUMBER(Regressions!O35),ROUND(Regressions!O35, 1), NA())</f>
        <v>#N/A</v>
      </c>
      <c r="P25" s="309" t="e">
        <f>IF(ISNUMBER(Regressions!P35),ROUND(Regressions!P35, 1), NA())</f>
        <v>#N/A</v>
      </c>
      <c r="Q25" s="426" t="e">
        <f>IF(ISNUMBER(Regressions!Q35),ROUND(Regressions!Q35, 1), NA())</f>
        <v>#N/A</v>
      </c>
      <c r="R25" s="421" t="e">
        <f>IF(ISNUMBER(Regressions!R35),ROUND(Regressions!R35, 1), NA())</f>
        <v>#N/A</v>
      </c>
      <c r="S25" s="422" t="e">
        <f>IF(ISNUMBER(Regressions!S35),ROUND(Regressions!S35, 1), NA())</f>
        <v>#N/A</v>
      </c>
    </row>
    <row r="26" x14ac:dyDescent="0.2">
      <c r="A26" s="239" t="str">
        <f>IF(ISBLANK(Regressions!A36), " ", Regressions!A36)</f>
        <v>Djibouti</v>
      </c>
      <c r="B26" s="234">
        <f>IF(ISBLANK(Regressions!B36), " ", Regressions!B36)</f>
        <v>2005</v>
      </c>
      <c r="C26" s="237" t="str">
        <f>IF(ISBLANK(Regressions!C36), " ", Regressions!C36)</f>
        <v>Urban</v>
      </c>
      <c r="D26" s="241">
        <f>IF(ISBLANK(Regressions!D36), " ", Regressions!D36)</f>
        <v>221156.99918769835</v>
      </c>
      <c r="E26" s="419" t="e">
        <f>IF(ISNUMBER(Regressions!E36),ROUND(Regressions!E36, 1), NA())</f>
        <v>#N/A</v>
      </c>
      <c r="F26" s="309" t="e">
        <f>IF(ISNUMBER(Regressions!F36),ROUND(Regressions!F36, 1), NA())</f>
        <v>#N/A</v>
      </c>
      <c r="G26" s="420" t="e">
        <f>IF(ISNUMBER(Regressions!G36),ROUND(Regressions!G36, 1), NA())</f>
        <v>#N/A</v>
      </c>
      <c r="H26" s="421" t="e">
        <f>IF(ISNUMBER(Regressions!H36),ROUND(Regressions!H36, 1), NA())</f>
        <v>#N/A</v>
      </c>
      <c r="I26" s="422" t="e">
        <f>IF(ISNUMBER(Regressions!I36),ROUND(Regressions!I36, 1), NA())</f>
        <v>#N/A</v>
      </c>
      <c r="J26" s="423" t="e">
        <f>IF(ISNUMBER(Regressions!J36),ROUND(Regressions!J36, 1), NA())</f>
        <v>#N/A</v>
      </c>
      <c r="K26" s="309" t="e">
        <f>IF(ISNUMBER(Regressions!K36),ROUND(Regressions!K36, 1), NA())</f>
        <v>#N/A</v>
      </c>
      <c r="L26" s="424" t="e">
        <f>IF(ISNUMBER(Regressions!L36),ROUND(Regressions!L36, 1), NA())</f>
        <v>#N/A</v>
      </c>
      <c r="M26" s="421" t="e">
        <f>IF(ISNUMBER(Regressions!M36),ROUND(Regressions!M36, 1), NA())</f>
        <v>#N/A</v>
      </c>
      <c r="N26" s="425" t="e">
        <f>IF(ISNUMBER(Regressions!N36),ROUND(Regressions!N36, 1), NA())</f>
        <v>#N/A</v>
      </c>
      <c r="O26" s="419" t="e">
        <f>IF(ISNUMBER(Regressions!O36),ROUND(Regressions!O36, 1), NA())</f>
        <v>#N/A</v>
      </c>
      <c r="P26" s="309" t="e">
        <f>IF(ISNUMBER(Regressions!P36),ROUND(Regressions!P36, 1), NA())</f>
        <v>#N/A</v>
      </c>
      <c r="Q26" s="426" t="e">
        <f>IF(ISNUMBER(Regressions!Q36),ROUND(Regressions!Q36, 1), NA())</f>
        <v>#N/A</v>
      </c>
      <c r="R26" s="421" t="e">
        <f>IF(ISNUMBER(Regressions!R36),ROUND(Regressions!R36, 1), NA())</f>
        <v>#N/A</v>
      </c>
      <c r="S26" s="422" t="e">
        <f>IF(ISNUMBER(Regressions!S36),ROUND(Regressions!S36, 1), NA())</f>
        <v>#N/A</v>
      </c>
    </row>
    <row r="27" x14ac:dyDescent="0.2">
      <c r="A27" s="239" t="str">
        <f>IF(ISBLANK(Regressions!A37), " ", Regressions!A37)</f>
        <v>Djibouti</v>
      </c>
      <c r="B27" s="234">
        <f>IF(ISBLANK(Regressions!B37), " ", Regressions!B37)</f>
        <v>2006</v>
      </c>
      <c r="C27" s="237" t="str">
        <f>IF(ISBLANK(Regressions!C37), " ", Regressions!C37)</f>
        <v>Urban</v>
      </c>
      <c r="D27" s="241">
        <f>IF(ISBLANK(Regressions!D37), " ", Regressions!D37)</f>
        <v>222568.99598251344</v>
      </c>
      <c r="E27" s="419" t="e">
        <f>IF(ISNUMBER(Regressions!E37),ROUND(Regressions!E37, 1), NA())</f>
        <v>#N/A</v>
      </c>
      <c r="F27" s="309" t="e">
        <f>IF(ISNUMBER(Regressions!F37),ROUND(Regressions!F37, 1), NA())</f>
        <v>#N/A</v>
      </c>
      <c r="G27" s="420" t="e">
        <f>IF(ISNUMBER(Regressions!G37),ROUND(Regressions!G37, 1), NA())</f>
        <v>#N/A</v>
      </c>
      <c r="H27" s="421" t="e">
        <f>IF(ISNUMBER(Regressions!H37),ROUND(Regressions!H37, 1), NA())</f>
        <v>#N/A</v>
      </c>
      <c r="I27" s="422" t="e">
        <f>IF(ISNUMBER(Regressions!I37),ROUND(Regressions!I37, 1), NA())</f>
        <v>#N/A</v>
      </c>
      <c r="J27" s="423" t="e">
        <f>IF(ISNUMBER(Regressions!J37),ROUND(Regressions!J37, 1), NA())</f>
        <v>#N/A</v>
      </c>
      <c r="K27" s="309" t="e">
        <f>IF(ISNUMBER(Regressions!K37),ROUND(Regressions!K37, 1), NA())</f>
        <v>#N/A</v>
      </c>
      <c r="L27" s="424" t="e">
        <f>IF(ISNUMBER(Regressions!L37),ROUND(Regressions!L37, 1), NA())</f>
        <v>#N/A</v>
      </c>
      <c r="M27" s="421" t="e">
        <f>IF(ISNUMBER(Regressions!M37),ROUND(Regressions!M37, 1), NA())</f>
        <v>#N/A</v>
      </c>
      <c r="N27" s="425" t="e">
        <f>IF(ISNUMBER(Regressions!N37),ROUND(Regressions!N37, 1), NA())</f>
        <v>#N/A</v>
      </c>
      <c r="O27" s="419" t="e">
        <f>IF(ISNUMBER(Regressions!O37),ROUND(Regressions!O37, 1), NA())</f>
        <v>#N/A</v>
      </c>
      <c r="P27" s="309" t="e">
        <f>IF(ISNUMBER(Regressions!P37),ROUND(Regressions!P37, 1), NA())</f>
        <v>#N/A</v>
      </c>
      <c r="Q27" s="426" t="e">
        <f>IF(ISNUMBER(Regressions!Q37),ROUND(Regressions!Q37, 1), NA())</f>
        <v>#N/A</v>
      </c>
      <c r="R27" s="421" t="e">
        <f>IF(ISNUMBER(Regressions!R37),ROUND(Regressions!R37, 1), NA())</f>
        <v>#N/A</v>
      </c>
      <c r="S27" s="422" t="e">
        <f>IF(ISNUMBER(Regressions!S37),ROUND(Regressions!S37, 1), NA())</f>
        <v>#N/A</v>
      </c>
    </row>
    <row r="28" x14ac:dyDescent="0.2">
      <c r="A28" s="239" t="str">
        <f>IF(ISBLANK(Regressions!A38), " ", Regressions!A38)</f>
        <v>Djibouti</v>
      </c>
      <c r="B28" s="234">
        <f>IF(ISBLANK(Regressions!B38), " ", Regressions!B38)</f>
        <v>2007</v>
      </c>
      <c r="C28" s="237" t="str">
        <f>IF(ISBLANK(Regressions!C38), " ", Regressions!C38)</f>
        <v>Urban</v>
      </c>
      <c r="D28" s="241">
        <f>IF(ISBLANK(Regressions!D38), " ", Regressions!D38)</f>
        <v>223283.99713500976</v>
      </c>
      <c r="E28" s="419" t="e">
        <f>IF(ISNUMBER(Regressions!E38),ROUND(Regressions!E38, 1), NA())</f>
        <v>#N/A</v>
      </c>
      <c r="F28" s="309" t="e">
        <f>IF(ISNUMBER(Regressions!F38),ROUND(Regressions!F38, 1), NA())</f>
        <v>#N/A</v>
      </c>
      <c r="G28" s="420" t="e">
        <f>IF(ISNUMBER(Regressions!G38),ROUND(Regressions!G38, 1), NA())</f>
        <v>#N/A</v>
      </c>
      <c r="H28" s="421" t="e">
        <f>IF(ISNUMBER(Regressions!H38),ROUND(Regressions!H38, 1), NA())</f>
        <v>#N/A</v>
      </c>
      <c r="I28" s="422" t="e">
        <f>IF(ISNUMBER(Regressions!I38),ROUND(Regressions!I38, 1), NA())</f>
        <v>#N/A</v>
      </c>
      <c r="J28" s="423" t="e">
        <f>IF(ISNUMBER(Regressions!J38),ROUND(Regressions!J38, 1), NA())</f>
        <v>#N/A</v>
      </c>
      <c r="K28" s="309" t="e">
        <f>IF(ISNUMBER(Regressions!K38),ROUND(Regressions!K38, 1), NA())</f>
        <v>#N/A</v>
      </c>
      <c r="L28" s="424" t="e">
        <f>IF(ISNUMBER(Regressions!L38),ROUND(Regressions!L38, 1), NA())</f>
        <v>#N/A</v>
      </c>
      <c r="M28" s="421" t="e">
        <f>IF(ISNUMBER(Regressions!M38),ROUND(Regressions!M38, 1), NA())</f>
        <v>#N/A</v>
      </c>
      <c r="N28" s="425" t="e">
        <f>IF(ISNUMBER(Regressions!N38),ROUND(Regressions!N38, 1), NA())</f>
        <v>#N/A</v>
      </c>
      <c r="O28" s="419" t="e">
        <f>IF(ISNUMBER(Regressions!O38),ROUND(Regressions!O38, 1), NA())</f>
        <v>#N/A</v>
      </c>
      <c r="P28" s="309" t="e">
        <f>IF(ISNUMBER(Regressions!P38),ROUND(Regressions!P38, 1), NA())</f>
        <v>#N/A</v>
      </c>
      <c r="Q28" s="426" t="e">
        <f>IF(ISNUMBER(Regressions!Q38),ROUND(Regressions!Q38, 1), NA())</f>
        <v>#N/A</v>
      </c>
      <c r="R28" s="421" t="e">
        <f>IF(ISNUMBER(Regressions!R38),ROUND(Regressions!R38, 1), NA())</f>
        <v>#N/A</v>
      </c>
      <c r="S28" s="422" t="e">
        <f>IF(ISNUMBER(Regressions!S38),ROUND(Regressions!S38, 1), NA())</f>
        <v>#N/A</v>
      </c>
    </row>
    <row r="29" x14ac:dyDescent="0.2">
      <c r="A29" s="239" t="str">
        <f>IF(ISBLANK(Regressions!A39), " ", Regressions!A39)</f>
        <v>Djibouti</v>
      </c>
      <c r="B29" s="234">
        <f>IF(ISBLANK(Regressions!B39), " ", Regressions!B39)</f>
        <v>2008</v>
      </c>
      <c r="C29" s="237" t="str">
        <f>IF(ISBLANK(Regressions!C39), " ", Regressions!C39)</f>
        <v>Urban</v>
      </c>
      <c r="D29" s="241">
        <f>IF(ISBLANK(Regressions!D39), " ", Regressions!D39)</f>
        <v>209004.00509948732</v>
      </c>
      <c r="E29" s="419" t="e">
        <f>IF(ISNUMBER(Regressions!E39),ROUND(Regressions!E39, 1), NA())</f>
        <v>#N/A</v>
      </c>
      <c r="F29" s="309" t="e">
        <f>IF(ISNUMBER(Regressions!F39),ROUND(Regressions!F39, 1), NA())</f>
        <v>#N/A</v>
      </c>
      <c r="G29" s="420" t="e">
        <f>IF(ISNUMBER(Regressions!G39),ROUND(Regressions!G39, 1), NA())</f>
        <v>#N/A</v>
      </c>
      <c r="H29" s="421" t="e">
        <f>IF(ISNUMBER(Regressions!H39),ROUND(Regressions!H39, 1), NA())</f>
        <v>#N/A</v>
      </c>
      <c r="I29" s="422" t="e">
        <f>IF(ISNUMBER(Regressions!I39),ROUND(Regressions!I39, 1), NA())</f>
        <v>#N/A</v>
      </c>
      <c r="J29" s="423" t="e">
        <f>IF(ISNUMBER(Regressions!J39),ROUND(Regressions!J39, 1), NA())</f>
        <v>#N/A</v>
      </c>
      <c r="K29" s="309" t="e">
        <f>IF(ISNUMBER(Regressions!K39),ROUND(Regressions!K39, 1), NA())</f>
        <v>#N/A</v>
      </c>
      <c r="L29" s="424" t="e">
        <f>IF(ISNUMBER(Regressions!L39),ROUND(Regressions!L39, 1), NA())</f>
        <v>#N/A</v>
      </c>
      <c r="M29" s="421" t="e">
        <f>IF(ISNUMBER(Regressions!M39),ROUND(Regressions!M39, 1), NA())</f>
        <v>#N/A</v>
      </c>
      <c r="N29" s="425" t="e">
        <f>IF(ISNUMBER(Regressions!N39),ROUND(Regressions!N39, 1), NA())</f>
        <v>#N/A</v>
      </c>
      <c r="O29" s="419" t="e">
        <f>IF(ISNUMBER(Regressions!O39),ROUND(Regressions!O39, 1), NA())</f>
        <v>#N/A</v>
      </c>
      <c r="P29" s="309" t="e">
        <f>IF(ISNUMBER(Regressions!P39),ROUND(Regressions!P39, 1), NA())</f>
        <v>#N/A</v>
      </c>
      <c r="Q29" s="426" t="e">
        <f>IF(ISNUMBER(Regressions!Q39),ROUND(Regressions!Q39, 1), NA())</f>
        <v>#N/A</v>
      </c>
      <c r="R29" s="421" t="e">
        <f>IF(ISNUMBER(Regressions!R39),ROUND(Regressions!R39, 1), NA())</f>
        <v>#N/A</v>
      </c>
      <c r="S29" s="422" t="e">
        <f>IF(ISNUMBER(Regressions!S39),ROUND(Regressions!S39, 1), NA())</f>
        <v>#N/A</v>
      </c>
    </row>
    <row r="30" x14ac:dyDescent="0.2">
      <c r="A30" s="239" t="str">
        <f>IF(ISBLANK(Regressions!A40), " ", Regressions!A40)</f>
        <v>Djibouti</v>
      </c>
      <c r="B30" s="234">
        <f>IF(ISBLANK(Regressions!B40), " ", Regressions!B40)</f>
        <v>2009</v>
      </c>
      <c r="C30" s="237" t="str">
        <f>IF(ISBLANK(Regressions!C40), " ", Regressions!C40)</f>
        <v>Urban</v>
      </c>
      <c r="D30" s="241">
        <f>IF(ISBLANK(Regressions!D40), " ", Regressions!D40)</f>
        <v>209530.98991333006</v>
      </c>
      <c r="E30" s="419" t="e">
        <f>IF(ISNUMBER(Regressions!E40),ROUND(Regressions!E40, 1), NA())</f>
        <v>#N/A</v>
      </c>
      <c r="F30" s="309" t="e">
        <f>IF(ISNUMBER(Regressions!F40),ROUND(Regressions!F40, 1), NA())</f>
        <v>#N/A</v>
      </c>
      <c r="G30" s="420" t="e">
        <f>IF(ISNUMBER(Regressions!G40),ROUND(Regressions!G40, 1), NA())</f>
        <v>#N/A</v>
      </c>
      <c r="H30" s="421" t="e">
        <f>IF(ISNUMBER(Regressions!H40),ROUND(Regressions!H40, 1), NA())</f>
        <v>#N/A</v>
      </c>
      <c r="I30" s="422" t="e">
        <f>IF(ISNUMBER(Regressions!I40),ROUND(Regressions!I40, 1), NA())</f>
        <v>#N/A</v>
      </c>
      <c r="J30" s="423" t="e">
        <f>IF(ISNUMBER(Regressions!J40),ROUND(Regressions!J40, 1), NA())</f>
        <v>#N/A</v>
      </c>
      <c r="K30" s="309" t="e">
        <f>IF(ISNUMBER(Regressions!K40),ROUND(Regressions!K40, 1), NA())</f>
        <v>#N/A</v>
      </c>
      <c r="L30" s="424" t="e">
        <f>IF(ISNUMBER(Regressions!L40),ROUND(Regressions!L40, 1), NA())</f>
        <v>#N/A</v>
      </c>
      <c r="M30" s="421" t="e">
        <f>IF(ISNUMBER(Regressions!M40),ROUND(Regressions!M40, 1), NA())</f>
        <v>#N/A</v>
      </c>
      <c r="N30" s="425" t="e">
        <f>IF(ISNUMBER(Regressions!N40),ROUND(Regressions!N40, 1), NA())</f>
        <v>#N/A</v>
      </c>
      <c r="O30" s="419" t="e">
        <f>IF(ISNUMBER(Regressions!O40),ROUND(Regressions!O40, 1), NA())</f>
        <v>#N/A</v>
      </c>
      <c r="P30" s="309" t="e">
        <f>IF(ISNUMBER(Regressions!P40),ROUND(Regressions!P40, 1), NA())</f>
        <v>#N/A</v>
      </c>
      <c r="Q30" s="426" t="e">
        <f>IF(ISNUMBER(Regressions!Q40),ROUND(Regressions!Q40, 1), NA())</f>
        <v>#N/A</v>
      </c>
      <c r="R30" s="421" t="e">
        <f>IF(ISNUMBER(Regressions!R40),ROUND(Regressions!R40, 1), NA())</f>
        <v>#N/A</v>
      </c>
      <c r="S30" s="422" t="e">
        <f>IF(ISNUMBER(Regressions!S40),ROUND(Regressions!S40, 1), NA())</f>
        <v>#N/A</v>
      </c>
    </row>
    <row r="31" x14ac:dyDescent="0.2">
      <c r="A31" s="239" t="str">
        <f>IF(ISBLANK(Regressions!A41), " ", Regressions!A41)</f>
        <v>Djibouti</v>
      </c>
      <c r="B31" s="234">
        <f>IF(ISBLANK(Regressions!B41), " ", Regressions!B41)</f>
        <v>2010</v>
      </c>
      <c r="C31" s="237" t="str">
        <f>IF(ISBLANK(Regressions!C41), " ", Regressions!C41)</f>
        <v>Urban</v>
      </c>
      <c r="D31" s="241">
        <f>IF(ISBLANK(Regressions!D41), " ", Regressions!D41)</f>
        <v>210146.00040298462</v>
      </c>
      <c r="E31" s="419" t="e">
        <f>IF(ISNUMBER(Regressions!E41),ROUND(Regressions!E41, 1), NA())</f>
        <v>#N/A</v>
      </c>
      <c r="F31" s="309" t="e">
        <f>IF(ISNUMBER(Regressions!F41),ROUND(Regressions!F41, 1), NA())</f>
        <v>#N/A</v>
      </c>
      <c r="G31" s="420" t="e">
        <f>IF(ISNUMBER(Regressions!G41),ROUND(Regressions!G41, 1), NA())</f>
        <v>#N/A</v>
      </c>
      <c r="H31" s="421" t="e">
        <f>IF(ISNUMBER(Regressions!H41),ROUND(Regressions!H41, 1), NA())</f>
        <v>#N/A</v>
      </c>
      <c r="I31" s="422" t="e">
        <f>IF(ISNUMBER(Regressions!I41),ROUND(Regressions!I41, 1), NA())</f>
        <v>#N/A</v>
      </c>
      <c r="J31" s="423" t="e">
        <f>IF(ISNUMBER(Regressions!J41),ROUND(Regressions!J41, 1), NA())</f>
        <v>#N/A</v>
      </c>
      <c r="K31" s="309" t="e">
        <f>IF(ISNUMBER(Regressions!K41),ROUND(Regressions!K41, 1), NA())</f>
        <v>#N/A</v>
      </c>
      <c r="L31" s="424" t="e">
        <f>IF(ISNUMBER(Regressions!L41),ROUND(Regressions!L41, 1), NA())</f>
        <v>#N/A</v>
      </c>
      <c r="M31" s="421" t="e">
        <f>IF(ISNUMBER(Regressions!M41),ROUND(Regressions!M41, 1), NA())</f>
        <v>#N/A</v>
      </c>
      <c r="N31" s="425" t="e">
        <f>IF(ISNUMBER(Regressions!N41),ROUND(Regressions!N41, 1), NA())</f>
        <v>#N/A</v>
      </c>
      <c r="O31" s="419" t="e">
        <f>IF(ISNUMBER(Regressions!O41),ROUND(Regressions!O41, 1), NA())</f>
        <v>#N/A</v>
      </c>
      <c r="P31" s="309" t="e">
        <f>IF(ISNUMBER(Regressions!P41),ROUND(Regressions!P41, 1), NA())</f>
        <v>#N/A</v>
      </c>
      <c r="Q31" s="426" t="e">
        <f>IF(ISNUMBER(Regressions!Q41),ROUND(Regressions!Q41, 1), NA())</f>
        <v>#N/A</v>
      </c>
      <c r="R31" s="421" t="e">
        <f>IF(ISNUMBER(Regressions!R41),ROUND(Regressions!R41, 1), NA())</f>
        <v>#N/A</v>
      </c>
      <c r="S31" s="422" t="e">
        <f>IF(ISNUMBER(Regressions!S41),ROUND(Regressions!S41, 1), NA())</f>
        <v>#N/A</v>
      </c>
    </row>
    <row r="32" x14ac:dyDescent="0.2">
      <c r="A32" s="239" t="str">
        <f>IF(ISBLANK(Regressions!A42), " ", Regressions!A42)</f>
        <v>Djibouti</v>
      </c>
      <c r="B32" s="234">
        <f>IF(ISBLANK(Regressions!B42), " ", Regressions!B42)</f>
        <v>2011</v>
      </c>
      <c r="C32" s="237" t="str">
        <f>IF(ISBLANK(Regressions!C42), " ", Regressions!C42)</f>
        <v>Urban</v>
      </c>
      <c r="D32" s="241">
        <f>IF(ISBLANK(Regressions!D42), " ", Regressions!D42)</f>
        <v>210747.99801406861</v>
      </c>
      <c r="E32" s="419" t="e">
        <f>IF(ISNUMBER(Regressions!E42),ROUND(Regressions!E42, 1), NA())</f>
        <v>#N/A</v>
      </c>
      <c r="F32" s="309" t="e">
        <f>IF(ISNUMBER(Regressions!F42),ROUND(Regressions!F42, 1), NA())</f>
        <v>#N/A</v>
      </c>
      <c r="G32" s="420" t="e">
        <f>IF(ISNUMBER(Regressions!G42),ROUND(Regressions!G42, 1), NA())</f>
        <v>#N/A</v>
      </c>
      <c r="H32" s="421" t="e">
        <f>IF(ISNUMBER(Regressions!H42),ROUND(Regressions!H42, 1), NA())</f>
        <v>#N/A</v>
      </c>
      <c r="I32" s="422" t="e">
        <f>IF(ISNUMBER(Regressions!I42),ROUND(Regressions!I42, 1), NA())</f>
        <v>#N/A</v>
      </c>
      <c r="J32" s="423" t="e">
        <f>IF(ISNUMBER(Regressions!J42),ROUND(Regressions!J42, 1), NA())</f>
        <v>#N/A</v>
      </c>
      <c r="K32" s="309" t="e">
        <f>IF(ISNUMBER(Regressions!K42),ROUND(Regressions!K42, 1), NA())</f>
        <v>#N/A</v>
      </c>
      <c r="L32" s="424" t="e">
        <f>IF(ISNUMBER(Regressions!L42),ROUND(Regressions!L42, 1), NA())</f>
        <v>#N/A</v>
      </c>
      <c r="M32" s="421" t="e">
        <f>IF(ISNUMBER(Regressions!M42),ROUND(Regressions!M42, 1), NA())</f>
        <v>#N/A</v>
      </c>
      <c r="N32" s="425" t="e">
        <f>IF(ISNUMBER(Regressions!N42),ROUND(Regressions!N42, 1), NA())</f>
        <v>#N/A</v>
      </c>
      <c r="O32" s="419" t="e">
        <f>IF(ISNUMBER(Regressions!O42),ROUND(Regressions!O42, 1), NA())</f>
        <v>#N/A</v>
      </c>
      <c r="P32" s="309" t="e">
        <f>IF(ISNUMBER(Regressions!P42),ROUND(Regressions!P42, 1), NA())</f>
        <v>#N/A</v>
      </c>
      <c r="Q32" s="426" t="e">
        <f>IF(ISNUMBER(Regressions!Q42),ROUND(Regressions!Q42, 1), NA())</f>
        <v>#N/A</v>
      </c>
      <c r="R32" s="421" t="e">
        <f>IF(ISNUMBER(Regressions!R42),ROUND(Regressions!R42, 1), NA())</f>
        <v>#N/A</v>
      </c>
      <c r="S32" s="422" t="e">
        <f>IF(ISNUMBER(Regressions!S42),ROUND(Regressions!S42, 1), NA())</f>
        <v>#N/A</v>
      </c>
    </row>
    <row r="33" x14ac:dyDescent="0.2">
      <c r="A33" s="239" t="str">
        <f>IF(ISBLANK(Regressions!A43), " ", Regressions!A43)</f>
        <v>Djibouti</v>
      </c>
      <c r="B33" s="234">
        <f>IF(ISBLANK(Regressions!B43), " ", Regressions!B43)</f>
        <v>2012</v>
      </c>
      <c r="C33" s="237" t="str">
        <f>IF(ISBLANK(Regressions!C43), " ", Regressions!C43)</f>
        <v>Urban</v>
      </c>
      <c r="D33" s="241">
        <f>IF(ISBLANK(Regressions!D43), " ", Regressions!D43)</f>
        <v>211569.99920654297</v>
      </c>
      <c r="E33" s="419" t="e">
        <f>IF(ISNUMBER(Regressions!E43),ROUND(Regressions!E43, 1), NA())</f>
        <v>#N/A</v>
      </c>
      <c r="F33" s="309" t="e">
        <f>IF(ISNUMBER(Regressions!F43),ROUND(Regressions!F43, 1), NA())</f>
        <v>#N/A</v>
      </c>
      <c r="G33" s="420" t="e">
        <f>IF(ISNUMBER(Regressions!G43),ROUND(Regressions!G43, 1), NA())</f>
        <v>#N/A</v>
      </c>
      <c r="H33" s="421" t="e">
        <f>IF(ISNUMBER(Regressions!H43),ROUND(Regressions!H43, 1), NA())</f>
        <v>#N/A</v>
      </c>
      <c r="I33" s="422" t="e">
        <f>IF(ISNUMBER(Regressions!I43),ROUND(Regressions!I43, 1), NA())</f>
        <v>#N/A</v>
      </c>
      <c r="J33" s="423" t="e">
        <f>IF(ISNUMBER(Regressions!J43),ROUND(Regressions!J43, 1), NA())</f>
        <v>#N/A</v>
      </c>
      <c r="K33" s="309" t="e">
        <f>IF(ISNUMBER(Regressions!K43),ROUND(Regressions!K43, 1), NA())</f>
        <v>#N/A</v>
      </c>
      <c r="L33" s="424" t="e">
        <f>IF(ISNUMBER(Regressions!L43),ROUND(Regressions!L43, 1), NA())</f>
        <v>#N/A</v>
      </c>
      <c r="M33" s="421" t="e">
        <f>IF(ISNUMBER(Regressions!M43),ROUND(Regressions!M43, 1), NA())</f>
        <v>#N/A</v>
      </c>
      <c r="N33" s="425" t="e">
        <f>IF(ISNUMBER(Regressions!N43),ROUND(Regressions!N43, 1), NA())</f>
        <v>#N/A</v>
      </c>
      <c r="O33" s="419" t="e">
        <f>IF(ISNUMBER(Regressions!O43),ROUND(Regressions!O43, 1), NA())</f>
        <v>#N/A</v>
      </c>
      <c r="P33" s="309" t="e">
        <f>IF(ISNUMBER(Regressions!P43),ROUND(Regressions!P43, 1), NA())</f>
        <v>#N/A</v>
      </c>
      <c r="Q33" s="426" t="e">
        <f>IF(ISNUMBER(Regressions!Q43),ROUND(Regressions!Q43, 1), NA())</f>
        <v>#N/A</v>
      </c>
      <c r="R33" s="421" t="e">
        <f>IF(ISNUMBER(Regressions!R43),ROUND(Regressions!R43, 1), NA())</f>
        <v>#N/A</v>
      </c>
      <c r="S33" s="422" t="e">
        <f>IF(ISNUMBER(Regressions!S43),ROUND(Regressions!S43, 1), NA())</f>
        <v>#N/A</v>
      </c>
    </row>
    <row r="34" x14ac:dyDescent="0.2">
      <c r="A34" s="239" t="str">
        <f>IF(ISBLANK(Regressions!A44), " ", Regressions!A44)</f>
        <v>Djibouti</v>
      </c>
      <c r="B34" s="234">
        <f>IF(ISBLANK(Regressions!B44), " ", Regressions!B44)</f>
        <v>2013</v>
      </c>
      <c r="C34" s="237" t="str">
        <f>IF(ISBLANK(Regressions!C44), " ", Regressions!C44)</f>
        <v>Urban</v>
      </c>
      <c r="D34" s="241">
        <f>IF(ISBLANK(Regressions!D44), " ", Regressions!D44)</f>
        <v>212077.99872940063</v>
      </c>
      <c r="E34" s="419" t="e">
        <f>IF(ISNUMBER(Regressions!E44),ROUND(Regressions!E44, 1), NA())</f>
        <v>#N/A</v>
      </c>
      <c r="F34" s="309" t="e">
        <f>IF(ISNUMBER(Regressions!F44),ROUND(Regressions!F44, 1), NA())</f>
        <v>#N/A</v>
      </c>
      <c r="G34" s="420" t="e">
        <f>IF(ISNUMBER(Regressions!G44),ROUND(Regressions!G44, 1), NA())</f>
        <v>#N/A</v>
      </c>
      <c r="H34" s="421" t="e">
        <f>IF(ISNUMBER(Regressions!H44),ROUND(Regressions!H44, 1), NA())</f>
        <v>#N/A</v>
      </c>
      <c r="I34" s="422" t="e">
        <f>IF(ISNUMBER(Regressions!I44),ROUND(Regressions!I44, 1), NA())</f>
        <v>#N/A</v>
      </c>
      <c r="J34" s="423" t="e">
        <f>IF(ISNUMBER(Regressions!J44),ROUND(Regressions!J44, 1), NA())</f>
        <v>#N/A</v>
      </c>
      <c r="K34" s="309" t="e">
        <f>IF(ISNUMBER(Regressions!K44),ROUND(Regressions!K44, 1), NA())</f>
        <v>#N/A</v>
      </c>
      <c r="L34" s="424" t="e">
        <f>IF(ISNUMBER(Regressions!L44),ROUND(Regressions!L44, 1), NA())</f>
        <v>#N/A</v>
      </c>
      <c r="M34" s="421" t="e">
        <f>IF(ISNUMBER(Regressions!M44),ROUND(Regressions!M44, 1), NA())</f>
        <v>#N/A</v>
      </c>
      <c r="N34" s="425" t="e">
        <f>IF(ISNUMBER(Regressions!N44),ROUND(Regressions!N44, 1), NA())</f>
        <v>#N/A</v>
      </c>
      <c r="O34" s="419" t="e">
        <f>IF(ISNUMBER(Regressions!O44),ROUND(Regressions!O44, 1), NA())</f>
        <v>#N/A</v>
      </c>
      <c r="P34" s="309" t="e">
        <f>IF(ISNUMBER(Regressions!P44),ROUND(Regressions!P44, 1), NA())</f>
        <v>#N/A</v>
      </c>
      <c r="Q34" s="426" t="e">
        <f>IF(ISNUMBER(Regressions!Q44),ROUND(Regressions!Q44, 1), NA())</f>
        <v>#N/A</v>
      </c>
      <c r="R34" s="421" t="e">
        <f>IF(ISNUMBER(Regressions!R44),ROUND(Regressions!R44, 1), NA())</f>
        <v>#N/A</v>
      </c>
      <c r="S34" s="422" t="e">
        <f>IF(ISNUMBER(Regressions!S44),ROUND(Regressions!S44, 1), NA())</f>
        <v>#N/A</v>
      </c>
    </row>
    <row r="35" x14ac:dyDescent="0.2">
      <c r="A35" s="239" t="str">
        <f>IF(ISBLANK(Regressions!A45), " ", Regressions!A45)</f>
        <v>Djibouti</v>
      </c>
      <c r="B35" s="234">
        <f>IF(ISBLANK(Regressions!B45), " ", Regressions!B45)</f>
        <v>2014</v>
      </c>
      <c r="C35" s="237" t="str">
        <f>IF(ISBLANK(Regressions!C45), " ", Regressions!C45)</f>
        <v>Urban</v>
      </c>
      <c r="D35" s="241">
        <f>IF(ISBLANK(Regressions!D45), " ", Regressions!D45)</f>
        <v>212224.99829925539</v>
      </c>
      <c r="E35" s="419" t="e">
        <f>IF(ISNUMBER(Regressions!E45),ROUND(Regressions!E45, 1), NA())</f>
        <v>#N/A</v>
      </c>
      <c r="F35" s="309" t="e">
        <f>IF(ISNUMBER(Regressions!F45),ROUND(Regressions!F45, 1), NA())</f>
        <v>#N/A</v>
      </c>
      <c r="G35" s="420" t="e">
        <f>IF(ISNUMBER(Regressions!G45),ROUND(Regressions!G45, 1), NA())</f>
        <v>#N/A</v>
      </c>
      <c r="H35" s="421" t="e">
        <f>IF(ISNUMBER(Regressions!H45),ROUND(Regressions!H45, 1), NA())</f>
        <v>#N/A</v>
      </c>
      <c r="I35" s="422" t="e">
        <f>IF(ISNUMBER(Regressions!I45),ROUND(Regressions!I45, 1), NA())</f>
        <v>#N/A</v>
      </c>
      <c r="J35" s="423" t="e">
        <f>IF(ISNUMBER(Regressions!J45),ROUND(Regressions!J45, 1), NA())</f>
        <v>#N/A</v>
      </c>
      <c r="K35" s="309" t="e">
        <f>IF(ISNUMBER(Regressions!K45),ROUND(Regressions!K45, 1), NA())</f>
        <v>#N/A</v>
      </c>
      <c r="L35" s="424" t="e">
        <f>IF(ISNUMBER(Regressions!L45),ROUND(Regressions!L45, 1), NA())</f>
        <v>#N/A</v>
      </c>
      <c r="M35" s="421" t="e">
        <f>IF(ISNUMBER(Regressions!M45),ROUND(Regressions!M45, 1), NA())</f>
        <v>#N/A</v>
      </c>
      <c r="N35" s="425" t="e">
        <f>IF(ISNUMBER(Regressions!N45),ROUND(Regressions!N45, 1), NA())</f>
        <v>#N/A</v>
      </c>
      <c r="O35" s="419" t="e">
        <f>IF(ISNUMBER(Regressions!O45),ROUND(Regressions!O45, 1), NA())</f>
        <v>#N/A</v>
      </c>
      <c r="P35" s="309" t="e">
        <f>IF(ISNUMBER(Regressions!P45),ROUND(Regressions!P45, 1), NA())</f>
        <v>#N/A</v>
      </c>
      <c r="Q35" s="426" t="e">
        <f>IF(ISNUMBER(Regressions!Q45),ROUND(Regressions!Q45, 1), NA())</f>
        <v>#N/A</v>
      </c>
      <c r="R35" s="421" t="e">
        <f>IF(ISNUMBER(Regressions!R45),ROUND(Regressions!R45, 1), NA())</f>
        <v>#N/A</v>
      </c>
      <c r="S35" s="422" t="e">
        <f>IF(ISNUMBER(Regressions!S45),ROUND(Regressions!S45, 1), NA())</f>
        <v>#N/A</v>
      </c>
    </row>
    <row r="36" x14ac:dyDescent="0.2">
      <c r="A36" s="239" t="str">
        <f>IF(ISBLANK(Regressions!A46), " ", Regressions!A46)</f>
        <v>Djibouti</v>
      </c>
      <c r="B36" s="234">
        <f>IF(ISBLANK(Regressions!B46), " ", Regressions!B46)</f>
        <v>2015</v>
      </c>
      <c r="C36" s="237" t="str">
        <f>IF(ISBLANK(Regressions!C46), " ", Regressions!C46)</f>
        <v>Urban</v>
      </c>
      <c r="D36" s="241">
        <f>IF(ISBLANK(Regressions!D46), " ", Regressions!D46)</f>
        <v>212166.00731918335</v>
      </c>
      <c r="E36" s="419" t="e">
        <f>IF(ISNUMBER(Regressions!E46),ROUND(Regressions!E46, 1), NA())</f>
        <v>#N/A</v>
      </c>
      <c r="F36" s="309" t="e">
        <f>IF(ISNUMBER(Regressions!F46),ROUND(Regressions!F46, 1), NA())</f>
        <v>#N/A</v>
      </c>
      <c r="G36" s="420" t="e">
        <f>IF(ISNUMBER(Regressions!G46),ROUND(Regressions!G46, 1), NA())</f>
        <v>#N/A</v>
      </c>
      <c r="H36" s="421" t="e">
        <f>IF(ISNUMBER(Regressions!H46),ROUND(Regressions!H46, 1), NA())</f>
        <v>#N/A</v>
      </c>
      <c r="I36" s="422" t="e">
        <f>IF(ISNUMBER(Regressions!I46),ROUND(Regressions!I46, 1), NA())</f>
        <v>#N/A</v>
      </c>
      <c r="J36" s="423" t="e">
        <f>IF(ISNUMBER(Regressions!J46),ROUND(Regressions!J46, 1), NA())</f>
        <v>#N/A</v>
      </c>
      <c r="K36" s="309" t="e">
        <f>IF(ISNUMBER(Regressions!K46),ROUND(Regressions!K46, 1), NA())</f>
        <v>#N/A</v>
      </c>
      <c r="L36" s="424" t="e">
        <f>IF(ISNUMBER(Regressions!L46),ROUND(Regressions!L46, 1), NA())</f>
        <v>#N/A</v>
      </c>
      <c r="M36" s="421" t="e">
        <f>IF(ISNUMBER(Regressions!M46),ROUND(Regressions!M46, 1), NA())</f>
        <v>#N/A</v>
      </c>
      <c r="N36" s="425" t="e">
        <f>IF(ISNUMBER(Regressions!N46),ROUND(Regressions!N46, 1), NA())</f>
        <v>#N/A</v>
      </c>
      <c r="O36" s="419" t="e">
        <f>IF(ISNUMBER(Regressions!O46),ROUND(Regressions!O46, 1), NA())</f>
        <v>#N/A</v>
      </c>
      <c r="P36" s="309" t="e">
        <f>IF(ISNUMBER(Regressions!P46),ROUND(Regressions!P46, 1), NA())</f>
        <v>#N/A</v>
      </c>
      <c r="Q36" s="426" t="e">
        <f>IF(ISNUMBER(Regressions!Q46),ROUND(Regressions!Q46, 1), NA())</f>
        <v>#N/A</v>
      </c>
      <c r="R36" s="421" t="e">
        <f>IF(ISNUMBER(Regressions!R46),ROUND(Regressions!R46, 1), NA())</f>
        <v>#N/A</v>
      </c>
      <c r="S36" s="422" t="e">
        <f>IF(ISNUMBER(Regressions!S46),ROUND(Regressions!S46, 1), NA())</f>
        <v>#N/A</v>
      </c>
    </row>
    <row r="37" x14ac:dyDescent="0.2">
      <c r="A37" s="396" t="str">
        <f>IF(ISBLANK(Regressions!A47), " ", Regressions!A47)</f>
        <v>Djibouti</v>
      </c>
      <c r="B37" s="397">
        <f>IF(ISBLANK(Regressions!B47), " ", Regressions!B47)</f>
        <v>2016</v>
      </c>
      <c r="C37" s="398" t="str">
        <f>IF(ISBLANK(Regressions!C47), " ", Regressions!C47)</f>
        <v>Urban</v>
      </c>
      <c r="D37" s="399">
        <f>IF(ISBLANK(Regressions!D47), " ", Regressions!D47)</f>
        <v>212070.99862792972</v>
      </c>
      <c r="E37" s="427" t="e">
        <f>IF(ISNUMBER(Regressions!E47),ROUND(Regressions!E47, 1), NA())</f>
        <v>#N/A</v>
      </c>
      <c r="F37" s="310" t="e">
        <f>IF(ISNUMBER(Regressions!F47),ROUND(Regressions!F47, 1), NA())</f>
        <v>#N/A</v>
      </c>
      <c r="G37" s="428" t="e">
        <f>IF(ISNUMBER(Regressions!G47),ROUND(Regressions!G47, 1), NA())</f>
        <v>#N/A</v>
      </c>
      <c r="H37" s="429" t="e">
        <f>IF(ISNUMBER(Regressions!H47),ROUND(Regressions!H47, 1), NA())</f>
        <v>#N/A</v>
      </c>
      <c r="I37" s="430" t="e">
        <f>IF(ISNUMBER(Regressions!I47),ROUND(Regressions!I47, 1), NA())</f>
        <v>#N/A</v>
      </c>
      <c r="J37" s="431" t="e">
        <f>IF(ISNUMBER(Regressions!J47),ROUND(Regressions!J47, 1), NA())</f>
        <v>#N/A</v>
      </c>
      <c r="K37" s="310" t="e">
        <f>IF(ISNUMBER(Regressions!K47),ROUND(Regressions!K47, 1), NA())</f>
        <v>#N/A</v>
      </c>
      <c r="L37" s="432" t="e">
        <f>IF(ISNUMBER(Regressions!L47),ROUND(Regressions!L47, 1), NA())</f>
        <v>#N/A</v>
      </c>
      <c r="M37" s="429" t="e">
        <f>IF(ISNUMBER(Regressions!M47),ROUND(Regressions!M47, 1), NA())</f>
        <v>#N/A</v>
      </c>
      <c r="N37" s="433" t="e">
        <f>IF(ISNUMBER(Regressions!N47),ROUND(Regressions!N47, 1), NA())</f>
        <v>#N/A</v>
      </c>
      <c r="O37" s="427" t="e">
        <f>IF(ISNUMBER(Regressions!O47),ROUND(Regressions!O47, 1), NA())</f>
        <v>#N/A</v>
      </c>
      <c r="P37" s="310" t="e">
        <f>IF(ISNUMBER(Regressions!P47),ROUND(Regressions!P47, 1), NA())</f>
        <v>#N/A</v>
      </c>
      <c r="Q37" s="434" t="e">
        <f>IF(ISNUMBER(Regressions!Q47),ROUND(Regressions!Q47, 1), NA())</f>
        <v>#N/A</v>
      </c>
      <c r="R37" s="429" t="e">
        <f>IF(ISNUMBER(Regressions!R47),ROUND(Regressions!R47, 1), NA())</f>
        <v>#N/A</v>
      </c>
      <c r="S37" s="430" t="e">
        <f>IF(ISNUMBER(Regressions!S47),ROUND(Regressions!S47, 1), NA())</f>
        <v>#N/A</v>
      </c>
    </row>
    <row r="38" x14ac:dyDescent="0.2">
      <c r="A38" s="239" t="str">
        <f>IF(ISBLANK(Regressions!A48), " ", Regressions!A48)</f>
        <v>Djibouti</v>
      </c>
      <c r="B38" s="234">
        <f>IF(ISBLANK(Regressions!B48), " ", Regressions!B48)</f>
        <v>2000</v>
      </c>
      <c r="C38" s="237" t="str">
        <f>IF(ISBLANK(Regressions!C48), " ", Regressions!C48)</f>
        <v>Rural</v>
      </c>
      <c r="D38" s="241">
        <f>IF(ISBLANK(Regressions!D48), " ", Regressions!D48)</f>
        <v>63024.992775268554</v>
      </c>
      <c r="E38" s="419" t="e">
        <f>IF(ISNUMBER(Regressions!E48),ROUND(Regressions!E48, 1), NA())</f>
        <v>#N/A</v>
      </c>
      <c r="F38" s="309" t="e">
        <f>IF(ISNUMBER(Regressions!F48),ROUND(Regressions!F48, 1), NA())</f>
        <v>#N/A</v>
      </c>
      <c r="G38" s="420" t="e">
        <f>IF(ISNUMBER(Regressions!G48),ROUND(Regressions!G48, 1), NA())</f>
        <v>#N/A</v>
      </c>
      <c r="H38" s="421" t="e">
        <f>IF(ISNUMBER(Regressions!H48),ROUND(Regressions!H48, 1), NA())</f>
        <v>#N/A</v>
      </c>
      <c r="I38" s="422" t="e">
        <f>IF(ISNUMBER(Regressions!I48),ROUND(Regressions!I48, 1), NA())</f>
        <v>#N/A</v>
      </c>
      <c r="J38" s="423" t="e">
        <f>IF(ISNUMBER(Regressions!J48),ROUND(Regressions!J48, 1), NA())</f>
        <v>#N/A</v>
      </c>
      <c r="K38" s="309" t="e">
        <f>IF(ISNUMBER(Regressions!K48),ROUND(Regressions!K48, 1), NA())</f>
        <v>#N/A</v>
      </c>
      <c r="L38" s="424" t="e">
        <f>IF(ISNUMBER(Regressions!L48),ROUND(Regressions!L48, 1), NA())</f>
        <v>#N/A</v>
      </c>
      <c r="M38" s="421" t="e">
        <f>IF(ISNUMBER(Regressions!M48),ROUND(Regressions!M48, 1), NA())</f>
        <v>#N/A</v>
      </c>
      <c r="N38" s="425" t="e">
        <f>IF(ISNUMBER(Regressions!N48),ROUND(Regressions!N48, 1), NA())</f>
        <v>#N/A</v>
      </c>
      <c r="O38" s="419" t="e">
        <f>IF(ISNUMBER(Regressions!O48),ROUND(Regressions!O48, 1), NA())</f>
        <v>#N/A</v>
      </c>
      <c r="P38" s="309" t="e">
        <f>IF(ISNUMBER(Regressions!P48),ROUND(Regressions!P48, 1), NA())</f>
        <v>#N/A</v>
      </c>
      <c r="Q38" s="426" t="e">
        <f>IF(ISNUMBER(Regressions!Q48),ROUND(Regressions!Q48, 1), NA())</f>
        <v>#N/A</v>
      </c>
      <c r="R38" s="421" t="e">
        <f>IF(ISNUMBER(Regressions!R48),ROUND(Regressions!R48, 1), NA())</f>
        <v>#N/A</v>
      </c>
      <c r="S38" s="422" t="e">
        <f>IF(ISNUMBER(Regressions!S48),ROUND(Regressions!S48, 1), NA())</f>
        <v>#N/A</v>
      </c>
    </row>
    <row r="39" x14ac:dyDescent="0.2">
      <c r="A39" s="239" t="str">
        <f>IF(ISBLANK(Regressions!A49), " ", Regressions!A49)</f>
        <v>Djibouti</v>
      </c>
      <c r="B39" s="234">
        <f>IF(ISBLANK(Regressions!B49), " ", Regressions!B49)</f>
        <v>2001</v>
      </c>
      <c r="C39" s="237" t="str">
        <f>IF(ISBLANK(Regressions!C49), " ", Regressions!C49)</f>
        <v>Rural</v>
      </c>
      <c r="D39" s="241">
        <f>IF(ISBLANK(Regressions!D49), " ", Regressions!D49)</f>
        <v>63848.998836669918</v>
      </c>
      <c r="E39" s="419" t="e">
        <f>IF(ISNUMBER(Regressions!E49),ROUND(Regressions!E49, 1), NA())</f>
        <v>#N/A</v>
      </c>
      <c r="F39" s="309" t="e">
        <f>IF(ISNUMBER(Regressions!F49),ROUND(Regressions!F49, 1), NA())</f>
        <v>#N/A</v>
      </c>
      <c r="G39" s="420" t="e">
        <f>IF(ISNUMBER(Regressions!G49),ROUND(Regressions!G49, 1), NA())</f>
        <v>#N/A</v>
      </c>
      <c r="H39" s="421" t="e">
        <f>IF(ISNUMBER(Regressions!H49),ROUND(Regressions!H49, 1), NA())</f>
        <v>#N/A</v>
      </c>
      <c r="I39" s="422" t="e">
        <f>IF(ISNUMBER(Regressions!I49),ROUND(Regressions!I49, 1), NA())</f>
        <v>#N/A</v>
      </c>
      <c r="J39" s="423" t="e">
        <f>IF(ISNUMBER(Regressions!J49),ROUND(Regressions!J49, 1), NA())</f>
        <v>#N/A</v>
      </c>
      <c r="K39" s="309" t="e">
        <f>IF(ISNUMBER(Regressions!K49),ROUND(Regressions!K49, 1), NA())</f>
        <v>#N/A</v>
      </c>
      <c r="L39" s="424" t="e">
        <f>IF(ISNUMBER(Regressions!L49),ROUND(Regressions!L49, 1), NA())</f>
        <v>#N/A</v>
      </c>
      <c r="M39" s="421" t="e">
        <f>IF(ISNUMBER(Regressions!M49),ROUND(Regressions!M49, 1), NA())</f>
        <v>#N/A</v>
      </c>
      <c r="N39" s="425" t="e">
        <f>IF(ISNUMBER(Regressions!N49),ROUND(Regressions!N49, 1), NA())</f>
        <v>#N/A</v>
      </c>
      <c r="O39" s="419" t="e">
        <f>IF(ISNUMBER(Regressions!O49),ROUND(Regressions!O49, 1), NA())</f>
        <v>#N/A</v>
      </c>
      <c r="P39" s="309" t="e">
        <f>IF(ISNUMBER(Regressions!P49),ROUND(Regressions!P49, 1), NA())</f>
        <v>#N/A</v>
      </c>
      <c r="Q39" s="426" t="e">
        <f>IF(ISNUMBER(Regressions!Q49),ROUND(Regressions!Q49, 1), NA())</f>
        <v>#N/A</v>
      </c>
      <c r="R39" s="421" t="e">
        <f>IF(ISNUMBER(Regressions!R49),ROUND(Regressions!R49, 1), NA())</f>
        <v>#N/A</v>
      </c>
      <c r="S39" s="422" t="e">
        <f>IF(ISNUMBER(Regressions!S49),ROUND(Regressions!S49, 1), NA())</f>
        <v>#N/A</v>
      </c>
    </row>
    <row r="40" x14ac:dyDescent="0.2">
      <c r="A40" s="239" t="str">
        <f>IF(ISBLANK(Regressions!A50), " ", Regressions!A50)</f>
        <v>Djibouti</v>
      </c>
      <c r="B40" s="234">
        <f>IF(ISBLANK(Regressions!B50), " ", Regressions!B50)</f>
        <v>2002</v>
      </c>
      <c r="C40" s="237" t="str">
        <f>IF(ISBLANK(Regressions!C50), " ", Regressions!C50)</f>
        <v>Rural</v>
      </c>
      <c r="D40" s="241">
        <f>IF(ISBLANK(Regressions!D50), " ", Regressions!D50)</f>
        <v>64724.997975006103</v>
      </c>
      <c r="E40" s="419" t="e">
        <f>IF(ISNUMBER(Regressions!E50),ROUND(Regressions!E50, 1), NA())</f>
        <v>#N/A</v>
      </c>
      <c r="F40" s="309" t="e">
        <f>IF(ISNUMBER(Regressions!F50),ROUND(Regressions!F50, 1), NA())</f>
        <v>#N/A</v>
      </c>
      <c r="G40" s="420" t="e">
        <f>IF(ISNUMBER(Regressions!G50),ROUND(Regressions!G50, 1), NA())</f>
        <v>#N/A</v>
      </c>
      <c r="H40" s="421" t="e">
        <f>IF(ISNUMBER(Regressions!H50),ROUND(Regressions!H50, 1), NA())</f>
        <v>#N/A</v>
      </c>
      <c r="I40" s="422" t="e">
        <f>IF(ISNUMBER(Regressions!I50),ROUND(Regressions!I50, 1), NA())</f>
        <v>#N/A</v>
      </c>
      <c r="J40" s="423" t="e">
        <f>IF(ISNUMBER(Regressions!J50),ROUND(Regressions!J50, 1), NA())</f>
        <v>#N/A</v>
      </c>
      <c r="K40" s="309" t="e">
        <f>IF(ISNUMBER(Regressions!K50),ROUND(Regressions!K50, 1), NA())</f>
        <v>#N/A</v>
      </c>
      <c r="L40" s="424" t="e">
        <f>IF(ISNUMBER(Regressions!L50),ROUND(Regressions!L50, 1), NA())</f>
        <v>#N/A</v>
      </c>
      <c r="M40" s="421" t="e">
        <f>IF(ISNUMBER(Regressions!M50),ROUND(Regressions!M50, 1), NA())</f>
        <v>#N/A</v>
      </c>
      <c r="N40" s="425" t="e">
        <f>IF(ISNUMBER(Regressions!N50),ROUND(Regressions!N50, 1), NA())</f>
        <v>#N/A</v>
      </c>
      <c r="O40" s="419" t="e">
        <f>IF(ISNUMBER(Regressions!O50),ROUND(Regressions!O50, 1), NA())</f>
        <v>#N/A</v>
      </c>
      <c r="P40" s="309" t="e">
        <f>IF(ISNUMBER(Regressions!P50),ROUND(Regressions!P50, 1), NA())</f>
        <v>#N/A</v>
      </c>
      <c r="Q40" s="426" t="e">
        <f>IF(ISNUMBER(Regressions!Q50),ROUND(Regressions!Q50, 1), NA())</f>
        <v>#N/A</v>
      </c>
      <c r="R40" s="421" t="e">
        <f>IF(ISNUMBER(Regressions!R50),ROUND(Regressions!R50, 1), NA())</f>
        <v>#N/A</v>
      </c>
      <c r="S40" s="422" t="e">
        <f>IF(ISNUMBER(Regressions!S50),ROUND(Regressions!S50, 1), NA())</f>
        <v>#N/A</v>
      </c>
    </row>
    <row r="41" x14ac:dyDescent="0.2">
      <c r="A41" s="239" t="str">
        <f>IF(ISBLANK(Regressions!A51), " ", Regressions!A51)</f>
        <v>Djibouti</v>
      </c>
      <c r="B41" s="234">
        <f>IF(ISBLANK(Regressions!B51), " ", Regressions!B51)</f>
        <v>2003</v>
      </c>
      <c r="C41" s="237" t="str">
        <f>IF(ISBLANK(Regressions!C51), " ", Regressions!C51)</f>
        <v>Rural</v>
      </c>
      <c r="D41" s="241">
        <f>IF(ISBLANK(Regressions!D51), " ", Regressions!D51)</f>
        <v>65617.00300949096</v>
      </c>
      <c r="E41" s="419" t="e">
        <f>IF(ISNUMBER(Regressions!E51),ROUND(Regressions!E51, 1), NA())</f>
        <v>#N/A</v>
      </c>
      <c r="F41" s="309" t="e">
        <f>IF(ISNUMBER(Regressions!F51),ROUND(Regressions!F51, 1), NA())</f>
        <v>#N/A</v>
      </c>
      <c r="G41" s="420" t="e">
        <f>IF(ISNUMBER(Regressions!G51),ROUND(Regressions!G51, 1), NA())</f>
        <v>#N/A</v>
      </c>
      <c r="H41" s="421" t="e">
        <f>IF(ISNUMBER(Regressions!H51),ROUND(Regressions!H51, 1), NA())</f>
        <v>#N/A</v>
      </c>
      <c r="I41" s="422" t="e">
        <f>IF(ISNUMBER(Regressions!I51),ROUND(Regressions!I51, 1), NA())</f>
        <v>#N/A</v>
      </c>
      <c r="J41" s="423" t="e">
        <f>IF(ISNUMBER(Regressions!J51),ROUND(Regressions!J51, 1), NA())</f>
        <v>#N/A</v>
      </c>
      <c r="K41" s="309" t="e">
        <f>IF(ISNUMBER(Regressions!K51),ROUND(Regressions!K51, 1), NA())</f>
        <v>#N/A</v>
      </c>
      <c r="L41" s="424" t="e">
        <f>IF(ISNUMBER(Regressions!L51),ROUND(Regressions!L51, 1), NA())</f>
        <v>#N/A</v>
      </c>
      <c r="M41" s="421" t="e">
        <f>IF(ISNUMBER(Regressions!M51),ROUND(Regressions!M51, 1), NA())</f>
        <v>#N/A</v>
      </c>
      <c r="N41" s="425" t="e">
        <f>IF(ISNUMBER(Regressions!N51),ROUND(Regressions!N51, 1), NA())</f>
        <v>#N/A</v>
      </c>
      <c r="O41" s="419" t="e">
        <f>IF(ISNUMBER(Regressions!O51),ROUND(Regressions!O51, 1), NA())</f>
        <v>#N/A</v>
      </c>
      <c r="P41" s="309" t="e">
        <f>IF(ISNUMBER(Regressions!P51),ROUND(Regressions!P51, 1), NA())</f>
        <v>#N/A</v>
      </c>
      <c r="Q41" s="426" t="e">
        <f>IF(ISNUMBER(Regressions!Q51),ROUND(Regressions!Q51, 1), NA())</f>
        <v>#N/A</v>
      </c>
      <c r="R41" s="421" t="e">
        <f>IF(ISNUMBER(Regressions!R51),ROUND(Regressions!R51, 1), NA())</f>
        <v>#N/A</v>
      </c>
      <c r="S41" s="422" t="e">
        <f>IF(ISNUMBER(Regressions!S51),ROUND(Regressions!S51, 1), NA())</f>
        <v>#N/A</v>
      </c>
    </row>
    <row r="42" x14ac:dyDescent="0.2">
      <c r="A42" s="239" t="str">
        <f>IF(ISBLANK(Regressions!A52), " ", Regressions!A52)</f>
        <v>Djibouti</v>
      </c>
      <c r="B42" s="234">
        <f>IF(ISBLANK(Regressions!B52), " ", Regressions!B52)</f>
        <v>2004</v>
      </c>
      <c r="C42" s="237" t="str">
        <f>IF(ISBLANK(Regressions!C52), " ", Regressions!C52)</f>
        <v>Rural</v>
      </c>
      <c r="D42" s="241">
        <f>IF(ISBLANK(Regressions!D52), " ", Regressions!D52)</f>
        <v>66399.997927474978</v>
      </c>
      <c r="E42" s="419" t="e">
        <f>IF(ISNUMBER(Regressions!E52),ROUND(Regressions!E52, 1), NA())</f>
        <v>#N/A</v>
      </c>
      <c r="F42" s="309" t="e">
        <f>IF(ISNUMBER(Regressions!F52),ROUND(Regressions!F52, 1), NA())</f>
        <v>#N/A</v>
      </c>
      <c r="G42" s="420" t="e">
        <f>IF(ISNUMBER(Regressions!G52),ROUND(Regressions!G52, 1), NA())</f>
        <v>#N/A</v>
      </c>
      <c r="H42" s="421" t="e">
        <f>IF(ISNUMBER(Regressions!H52),ROUND(Regressions!H52, 1), NA())</f>
        <v>#N/A</v>
      </c>
      <c r="I42" s="422" t="e">
        <f>IF(ISNUMBER(Regressions!I52),ROUND(Regressions!I52, 1), NA())</f>
        <v>#N/A</v>
      </c>
      <c r="J42" s="423" t="e">
        <f>IF(ISNUMBER(Regressions!J52),ROUND(Regressions!J52, 1), NA())</f>
        <v>#N/A</v>
      </c>
      <c r="K42" s="309" t="e">
        <f>IF(ISNUMBER(Regressions!K52),ROUND(Regressions!K52, 1), NA())</f>
        <v>#N/A</v>
      </c>
      <c r="L42" s="424" t="e">
        <f>IF(ISNUMBER(Regressions!L52),ROUND(Regressions!L52, 1), NA())</f>
        <v>#N/A</v>
      </c>
      <c r="M42" s="421" t="e">
        <f>IF(ISNUMBER(Regressions!M52),ROUND(Regressions!M52, 1), NA())</f>
        <v>#N/A</v>
      </c>
      <c r="N42" s="425" t="e">
        <f>IF(ISNUMBER(Regressions!N52),ROUND(Regressions!N52, 1), NA())</f>
        <v>#N/A</v>
      </c>
      <c r="O42" s="419" t="e">
        <f>IF(ISNUMBER(Regressions!O52),ROUND(Regressions!O52, 1), NA())</f>
        <v>#N/A</v>
      </c>
      <c r="P42" s="309" t="e">
        <f>IF(ISNUMBER(Regressions!P52),ROUND(Regressions!P52, 1), NA())</f>
        <v>#N/A</v>
      </c>
      <c r="Q42" s="426" t="e">
        <f>IF(ISNUMBER(Regressions!Q52),ROUND(Regressions!Q52, 1), NA())</f>
        <v>#N/A</v>
      </c>
      <c r="R42" s="421" t="e">
        <f>IF(ISNUMBER(Regressions!R52),ROUND(Regressions!R52, 1), NA())</f>
        <v>#N/A</v>
      </c>
      <c r="S42" s="422" t="e">
        <f>IF(ISNUMBER(Regressions!S52),ROUND(Regressions!S52, 1), NA())</f>
        <v>#N/A</v>
      </c>
    </row>
    <row r="43" x14ac:dyDescent="0.2">
      <c r="A43" s="239" t="str">
        <f>IF(ISBLANK(Regressions!A53), " ", Regressions!A53)</f>
        <v>Djibouti</v>
      </c>
      <c r="B43" s="234">
        <f>IF(ISBLANK(Regressions!B53), " ", Regressions!B53)</f>
        <v>2005</v>
      </c>
      <c r="C43" s="237" t="str">
        <f>IF(ISBLANK(Regressions!C53), " ", Regressions!C53)</f>
        <v>Rural</v>
      </c>
      <c r="D43" s="241">
        <f>IF(ISBLANK(Regressions!D53), " ", Regressions!D53)</f>
        <v>66954.000812301631</v>
      </c>
      <c r="E43" s="419" t="e">
        <f>IF(ISNUMBER(Regressions!E53),ROUND(Regressions!E53, 1), NA())</f>
        <v>#N/A</v>
      </c>
      <c r="F43" s="309" t="e">
        <f>IF(ISNUMBER(Regressions!F53),ROUND(Regressions!F53, 1), NA())</f>
        <v>#N/A</v>
      </c>
      <c r="G43" s="420" t="e">
        <f>IF(ISNUMBER(Regressions!G53),ROUND(Regressions!G53, 1), NA())</f>
        <v>#N/A</v>
      </c>
      <c r="H43" s="421" t="e">
        <f>IF(ISNUMBER(Regressions!H53),ROUND(Regressions!H53, 1), NA())</f>
        <v>#N/A</v>
      </c>
      <c r="I43" s="422" t="e">
        <f>IF(ISNUMBER(Regressions!I53),ROUND(Regressions!I53, 1), NA())</f>
        <v>#N/A</v>
      </c>
      <c r="J43" s="423" t="e">
        <f>IF(ISNUMBER(Regressions!J53),ROUND(Regressions!J53, 1), NA())</f>
        <v>#N/A</v>
      </c>
      <c r="K43" s="309" t="e">
        <f>IF(ISNUMBER(Regressions!K53),ROUND(Regressions!K53, 1), NA())</f>
        <v>#N/A</v>
      </c>
      <c r="L43" s="424" t="e">
        <f>IF(ISNUMBER(Regressions!L53),ROUND(Regressions!L53, 1), NA())</f>
        <v>#N/A</v>
      </c>
      <c r="M43" s="421" t="e">
        <f>IF(ISNUMBER(Regressions!M53),ROUND(Regressions!M53, 1), NA())</f>
        <v>#N/A</v>
      </c>
      <c r="N43" s="425" t="e">
        <f>IF(ISNUMBER(Regressions!N53),ROUND(Regressions!N53, 1), NA())</f>
        <v>#N/A</v>
      </c>
      <c r="O43" s="419" t="e">
        <f>IF(ISNUMBER(Regressions!O53),ROUND(Regressions!O53, 1), NA())</f>
        <v>#N/A</v>
      </c>
      <c r="P43" s="309" t="e">
        <f>IF(ISNUMBER(Regressions!P53),ROUND(Regressions!P53, 1), NA())</f>
        <v>#N/A</v>
      </c>
      <c r="Q43" s="426" t="e">
        <f>IF(ISNUMBER(Regressions!Q53),ROUND(Regressions!Q53, 1), NA())</f>
        <v>#N/A</v>
      </c>
      <c r="R43" s="421" t="e">
        <f>IF(ISNUMBER(Regressions!R53),ROUND(Regressions!R53, 1), NA())</f>
        <v>#N/A</v>
      </c>
      <c r="S43" s="422" t="e">
        <f>IF(ISNUMBER(Regressions!S53),ROUND(Regressions!S53, 1), NA())</f>
        <v>#N/A</v>
      </c>
    </row>
    <row r="44" x14ac:dyDescent="0.2">
      <c r="A44" s="239" t="str">
        <f>IF(ISBLANK(Regressions!A54), " ", Regressions!A54)</f>
        <v>Djibouti</v>
      </c>
      <c r="B44" s="234">
        <f>IF(ISBLANK(Regressions!B54), " ", Regressions!B54)</f>
        <v>2006</v>
      </c>
      <c r="C44" s="237" t="str">
        <f>IF(ISBLANK(Regressions!C54), " ", Regressions!C54)</f>
        <v>Rural</v>
      </c>
      <c r="D44" s="241">
        <f>IF(ISBLANK(Regressions!D54), " ", Regressions!D54)</f>
        <v>67208.004017486572</v>
      </c>
      <c r="E44" s="419" t="e">
        <f>IF(ISNUMBER(Regressions!E54),ROUND(Regressions!E54, 1), NA())</f>
        <v>#N/A</v>
      </c>
      <c r="F44" s="309" t="e">
        <f>IF(ISNUMBER(Regressions!F54),ROUND(Regressions!F54, 1), NA())</f>
        <v>#N/A</v>
      </c>
      <c r="G44" s="420" t="e">
        <f>IF(ISNUMBER(Regressions!G54),ROUND(Regressions!G54, 1), NA())</f>
        <v>#N/A</v>
      </c>
      <c r="H44" s="421" t="e">
        <f>IF(ISNUMBER(Regressions!H54),ROUND(Regressions!H54, 1), NA())</f>
        <v>#N/A</v>
      </c>
      <c r="I44" s="422" t="e">
        <f>IF(ISNUMBER(Regressions!I54),ROUND(Regressions!I54, 1), NA())</f>
        <v>#N/A</v>
      </c>
      <c r="J44" s="423" t="e">
        <f>IF(ISNUMBER(Regressions!J54),ROUND(Regressions!J54, 1), NA())</f>
        <v>#N/A</v>
      </c>
      <c r="K44" s="309" t="e">
        <f>IF(ISNUMBER(Regressions!K54),ROUND(Regressions!K54, 1), NA())</f>
        <v>#N/A</v>
      </c>
      <c r="L44" s="424" t="e">
        <f>IF(ISNUMBER(Regressions!L54),ROUND(Regressions!L54, 1), NA())</f>
        <v>#N/A</v>
      </c>
      <c r="M44" s="421" t="e">
        <f>IF(ISNUMBER(Regressions!M54),ROUND(Regressions!M54, 1), NA())</f>
        <v>#N/A</v>
      </c>
      <c r="N44" s="425" t="e">
        <f>IF(ISNUMBER(Regressions!N54),ROUND(Regressions!N54, 1), NA())</f>
        <v>#N/A</v>
      </c>
      <c r="O44" s="419" t="e">
        <f>IF(ISNUMBER(Regressions!O54),ROUND(Regressions!O54, 1), NA())</f>
        <v>#N/A</v>
      </c>
      <c r="P44" s="309" t="e">
        <f>IF(ISNUMBER(Regressions!P54),ROUND(Regressions!P54, 1), NA())</f>
        <v>#N/A</v>
      </c>
      <c r="Q44" s="426" t="e">
        <f>IF(ISNUMBER(Regressions!Q54),ROUND(Regressions!Q54, 1), NA())</f>
        <v>#N/A</v>
      </c>
      <c r="R44" s="421" t="e">
        <f>IF(ISNUMBER(Regressions!R54),ROUND(Regressions!R54, 1), NA())</f>
        <v>#N/A</v>
      </c>
      <c r="S44" s="422" t="e">
        <f>IF(ISNUMBER(Regressions!S54),ROUND(Regressions!S54, 1), NA())</f>
        <v>#N/A</v>
      </c>
    </row>
    <row r="45" x14ac:dyDescent="0.2">
      <c r="A45" s="239" t="str">
        <f>IF(ISBLANK(Regressions!A55), " ", Regressions!A55)</f>
        <v>Djibouti</v>
      </c>
      <c r="B45" s="234">
        <f>IF(ISBLANK(Regressions!B55), " ", Regressions!B55)</f>
        <v>2007</v>
      </c>
      <c r="C45" s="237" t="str">
        <f>IF(ISBLANK(Regressions!C55), " ", Regressions!C55)</f>
        <v>Rural</v>
      </c>
      <c r="D45" s="241">
        <f>IF(ISBLANK(Regressions!D55), " ", Regressions!D55)</f>
        <v>67250.002864990238</v>
      </c>
      <c r="E45" s="419" t="e">
        <f>IF(ISNUMBER(Regressions!E55),ROUND(Regressions!E55, 1), NA())</f>
        <v>#N/A</v>
      </c>
      <c r="F45" s="309" t="e">
        <f>IF(ISNUMBER(Regressions!F55),ROUND(Regressions!F55, 1), NA())</f>
        <v>#N/A</v>
      </c>
      <c r="G45" s="420" t="e">
        <f>IF(ISNUMBER(Regressions!G55),ROUND(Regressions!G55, 1), NA())</f>
        <v>#N/A</v>
      </c>
      <c r="H45" s="421" t="e">
        <f>IF(ISNUMBER(Regressions!H55),ROUND(Regressions!H55, 1), NA())</f>
        <v>#N/A</v>
      </c>
      <c r="I45" s="422" t="e">
        <f>IF(ISNUMBER(Regressions!I55),ROUND(Regressions!I55, 1), NA())</f>
        <v>#N/A</v>
      </c>
      <c r="J45" s="423" t="e">
        <f>IF(ISNUMBER(Regressions!J55),ROUND(Regressions!J55, 1), NA())</f>
        <v>#N/A</v>
      </c>
      <c r="K45" s="309" t="e">
        <f>IF(ISNUMBER(Regressions!K55),ROUND(Regressions!K55, 1), NA())</f>
        <v>#N/A</v>
      </c>
      <c r="L45" s="424" t="e">
        <f>IF(ISNUMBER(Regressions!L55),ROUND(Regressions!L55, 1), NA())</f>
        <v>#N/A</v>
      </c>
      <c r="M45" s="421" t="e">
        <f>IF(ISNUMBER(Regressions!M55),ROUND(Regressions!M55, 1), NA())</f>
        <v>#N/A</v>
      </c>
      <c r="N45" s="425" t="e">
        <f>IF(ISNUMBER(Regressions!N55),ROUND(Regressions!N55, 1), NA())</f>
        <v>#N/A</v>
      </c>
      <c r="O45" s="419" t="e">
        <f>IF(ISNUMBER(Regressions!O55),ROUND(Regressions!O55, 1), NA())</f>
        <v>#N/A</v>
      </c>
      <c r="P45" s="309" t="e">
        <f>IF(ISNUMBER(Regressions!P55),ROUND(Regressions!P55, 1), NA())</f>
        <v>#N/A</v>
      </c>
      <c r="Q45" s="426" t="e">
        <f>IF(ISNUMBER(Regressions!Q55),ROUND(Regressions!Q55, 1), NA())</f>
        <v>#N/A</v>
      </c>
      <c r="R45" s="421" t="e">
        <f>IF(ISNUMBER(Regressions!R55),ROUND(Regressions!R55, 1), NA())</f>
        <v>#N/A</v>
      </c>
      <c r="S45" s="422" t="e">
        <f>IF(ISNUMBER(Regressions!S55),ROUND(Regressions!S55, 1), NA())</f>
        <v>#N/A</v>
      </c>
    </row>
    <row r="46" x14ac:dyDescent="0.2">
      <c r="A46" s="239" t="str">
        <f>IF(ISBLANK(Regressions!A56), " ", Regressions!A56)</f>
        <v>Djibouti</v>
      </c>
      <c r="B46" s="234">
        <f>IF(ISBLANK(Regressions!B56), " ", Regressions!B56)</f>
        <v>2008</v>
      </c>
      <c r="C46" s="237" t="str">
        <f>IF(ISBLANK(Regressions!C56), " ", Regressions!C56)</f>
        <v>Rural</v>
      </c>
      <c r="D46" s="241">
        <f>IF(ISBLANK(Regressions!D56), " ", Regressions!D56)</f>
        <v>62785.994900512698</v>
      </c>
      <c r="E46" s="419" t="e">
        <f>IF(ISNUMBER(Regressions!E56),ROUND(Regressions!E56, 1), NA())</f>
        <v>#N/A</v>
      </c>
      <c r="F46" s="309" t="e">
        <f>IF(ISNUMBER(Regressions!F56),ROUND(Regressions!F56, 1), NA())</f>
        <v>#N/A</v>
      </c>
      <c r="G46" s="420" t="e">
        <f>IF(ISNUMBER(Regressions!G56),ROUND(Regressions!G56, 1), NA())</f>
        <v>#N/A</v>
      </c>
      <c r="H46" s="421" t="e">
        <f>IF(ISNUMBER(Regressions!H56),ROUND(Regressions!H56, 1), NA())</f>
        <v>#N/A</v>
      </c>
      <c r="I46" s="422" t="e">
        <f>IF(ISNUMBER(Regressions!I56),ROUND(Regressions!I56, 1), NA())</f>
        <v>#N/A</v>
      </c>
      <c r="J46" s="423" t="e">
        <f>IF(ISNUMBER(Regressions!J56),ROUND(Regressions!J56, 1), NA())</f>
        <v>#N/A</v>
      </c>
      <c r="K46" s="309" t="e">
        <f>IF(ISNUMBER(Regressions!K56),ROUND(Regressions!K56, 1), NA())</f>
        <v>#N/A</v>
      </c>
      <c r="L46" s="424" t="e">
        <f>IF(ISNUMBER(Regressions!L56),ROUND(Regressions!L56, 1), NA())</f>
        <v>#N/A</v>
      </c>
      <c r="M46" s="421" t="e">
        <f>IF(ISNUMBER(Regressions!M56),ROUND(Regressions!M56, 1), NA())</f>
        <v>#N/A</v>
      </c>
      <c r="N46" s="425" t="e">
        <f>IF(ISNUMBER(Regressions!N56),ROUND(Regressions!N56, 1), NA())</f>
        <v>#N/A</v>
      </c>
      <c r="O46" s="419" t="e">
        <f>IF(ISNUMBER(Regressions!O56),ROUND(Regressions!O56, 1), NA())</f>
        <v>#N/A</v>
      </c>
      <c r="P46" s="309" t="e">
        <f>IF(ISNUMBER(Regressions!P56),ROUND(Regressions!P56, 1), NA())</f>
        <v>#N/A</v>
      </c>
      <c r="Q46" s="426" t="e">
        <f>IF(ISNUMBER(Regressions!Q56),ROUND(Regressions!Q56, 1), NA())</f>
        <v>#N/A</v>
      </c>
      <c r="R46" s="421" t="e">
        <f>IF(ISNUMBER(Regressions!R56),ROUND(Regressions!R56, 1), NA())</f>
        <v>#N/A</v>
      </c>
      <c r="S46" s="422" t="e">
        <f>IF(ISNUMBER(Regressions!S56),ROUND(Regressions!S56, 1), NA())</f>
        <v>#N/A</v>
      </c>
    </row>
    <row r="47" x14ac:dyDescent="0.2">
      <c r="A47" s="239" t="str">
        <f>IF(ISBLANK(Regressions!A57), " ", Regressions!A57)</f>
        <v>Djibouti</v>
      </c>
      <c r="B47" s="234">
        <f>IF(ISBLANK(Regressions!B57), " ", Regressions!B57)</f>
        <v>2009</v>
      </c>
      <c r="C47" s="237" t="str">
        <f>IF(ISBLANK(Regressions!C57), " ", Regressions!C57)</f>
        <v>Rural</v>
      </c>
      <c r="D47" s="241">
        <f>IF(ISBLANK(Regressions!D57), " ", Regressions!D57)</f>
        <v>62785.010086669921</v>
      </c>
      <c r="E47" s="419" t="e">
        <f>IF(ISNUMBER(Regressions!E57),ROUND(Regressions!E57, 1), NA())</f>
        <v>#N/A</v>
      </c>
      <c r="F47" s="309" t="e">
        <f>IF(ISNUMBER(Regressions!F57),ROUND(Regressions!F57, 1), NA())</f>
        <v>#N/A</v>
      </c>
      <c r="G47" s="420" t="e">
        <f>IF(ISNUMBER(Regressions!G57),ROUND(Regressions!G57, 1), NA())</f>
        <v>#N/A</v>
      </c>
      <c r="H47" s="421" t="e">
        <f>IF(ISNUMBER(Regressions!H57),ROUND(Regressions!H57, 1), NA())</f>
        <v>#N/A</v>
      </c>
      <c r="I47" s="422" t="e">
        <f>IF(ISNUMBER(Regressions!I57),ROUND(Regressions!I57, 1), NA())</f>
        <v>#N/A</v>
      </c>
      <c r="J47" s="423" t="e">
        <f>IF(ISNUMBER(Regressions!J57),ROUND(Regressions!J57, 1), NA())</f>
        <v>#N/A</v>
      </c>
      <c r="K47" s="309" t="e">
        <f>IF(ISNUMBER(Regressions!K57),ROUND(Regressions!K57, 1), NA())</f>
        <v>#N/A</v>
      </c>
      <c r="L47" s="424" t="e">
        <f>IF(ISNUMBER(Regressions!L57),ROUND(Regressions!L57, 1), NA())</f>
        <v>#N/A</v>
      </c>
      <c r="M47" s="421" t="e">
        <f>IF(ISNUMBER(Regressions!M57),ROUND(Regressions!M57, 1), NA())</f>
        <v>#N/A</v>
      </c>
      <c r="N47" s="425" t="e">
        <f>IF(ISNUMBER(Regressions!N57),ROUND(Regressions!N57, 1), NA())</f>
        <v>#N/A</v>
      </c>
      <c r="O47" s="419" t="e">
        <f>IF(ISNUMBER(Regressions!O57),ROUND(Regressions!O57, 1), NA())</f>
        <v>#N/A</v>
      </c>
      <c r="P47" s="309" t="e">
        <f>IF(ISNUMBER(Regressions!P57),ROUND(Regressions!P57, 1), NA())</f>
        <v>#N/A</v>
      </c>
      <c r="Q47" s="426" t="e">
        <f>IF(ISNUMBER(Regressions!Q57),ROUND(Regressions!Q57, 1), NA())</f>
        <v>#N/A</v>
      </c>
      <c r="R47" s="421" t="e">
        <f>IF(ISNUMBER(Regressions!R57),ROUND(Regressions!R57, 1), NA())</f>
        <v>#N/A</v>
      </c>
      <c r="S47" s="422" t="e">
        <f>IF(ISNUMBER(Regressions!S57),ROUND(Regressions!S57, 1), NA())</f>
        <v>#N/A</v>
      </c>
    </row>
    <row r="48" x14ac:dyDescent="0.2">
      <c r="A48" s="239" t="str">
        <f>IF(ISBLANK(Regressions!A58), " ", Regressions!A58)</f>
        <v>Djibouti</v>
      </c>
      <c r="B48" s="234">
        <f>IF(ISBLANK(Regressions!B58), " ", Regressions!B58)</f>
        <v>2010</v>
      </c>
      <c r="C48" s="237" t="str">
        <f>IF(ISBLANK(Regressions!C58), " ", Regressions!C58)</f>
        <v>Rural</v>
      </c>
      <c r="D48" s="241">
        <f>IF(ISBLANK(Regressions!D58), " ", Regressions!D58)</f>
        <v>62784.999597015376</v>
      </c>
      <c r="E48" s="419" t="e">
        <f>IF(ISNUMBER(Regressions!E58),ROUND(Regressions!E58, 1), NA())</f>
        <v>#N/A</v>
      </c>
      <c r="F48" s="309" t="e">
        <f>IF(ISNUMBER(Regressions!F58),ROUND(Regressions!F58, 1), NA())</f>
        <v>#N/A</v>
      </c>
      <c r="G48" s="420" t="e">
        <f>IF(ISNUMBER(Regressions!G58),ROUND(Regressions!G58, 1), NA())</f>
        <v>#N/A</v>
      </c>
      <c r="H48" s="421" t="e">
        <f>IF(ISNUMBER(Regressions!H58),ROUND(Regressions!H58, 1), NA())</f>
        <v>#N/A</v>
      </c>
      <c r="I48" s="422" t="e">
        <f>IF(ISNUMBER(Regressions!I58),ROUND(Regressions!I58, 1), NA())</f>
        <v>#N/A</v>
      </c>
      <c r="J48" s="423" t="e">
        <f>IF(ISNUMBER(Regressions!J58),ROUND(Regressions!J58, 1), NA())</f>
        <v>#N/A</v>
      </c>
      <c r="K48" s="309" t="e">
        <f>IF(ISNUMBER(Regressions!K58),ROUND(Regressions!K58, 1), NA())</f>
        <v>#N/A</v>
      </c>
      <c r="L48" s="424" t="e">
        <f>IF(ISNUMBER(Regressions!L58),ROUND(Regressions!L58, 1), NA())</f>
        <v>#N/A</v>
      </c>
      <c r="M48" s="421" t="e">
        <f>IF(ISNUMBER(Regressions!M58),ROUND(Regressions!M58, 1), NA())</f>
        <v>#N/A</v>
      </c>
      <c r="N48" s="425" t="e">
        <f>IF(ISNUMBER(Regressions!N58),ROUND(Regressions!N58, 1), NA())</f>
        <v>#N/A</v>
      </c>
      <c r="O48" s="419" t="e">
        <f>IF(ISNUMBER(Regressions!O58),ROUND(Regressions!O58, 1), NA())</f>
        <v>#N/A</v>
      </c>
      <c r="P48" s="309" t="e">
        <f>IF(ISNUMBER(Regressions!P58),ROUND(Regressions!P58, 1), NA())</f>
        <v>#N/A</v>
      </c>
      <c r="Q48" s="426" t="e">
        <f>IF(ISNUMBER(Regressions!Q58),ROUND(Regressions!Q58, 1), NA())</f>
        <v>#N/A</v>
      </c>
      <c r="R48" s="421" t="e">
        <f>IF(ISNUMBER(Regressions!R58),ROUND(Regressions!R58, 1), NA())</f>
        <v>#N/A</v>
      </c>
      <c r="S48" s="422" t="e">
        <f>IF(ISNUMBER(Regressions!S58),ROUND(Regressions!S58, 1), NA())</f>
        <v>#N/A</v>
      </c>
    </row>
    <row r="49" x14ac:dyDescent="0.2">
      <c r="A49" s="239" t="str">
        <f>IF(ISBLANK(Regressions!A59), " ", Regressions!A59)</f>
        <v>Djibouti</v>
      </c>
      <c r="B49" s="234">
        <f>IF(ISBLANK(Regressions!B59), " ", Regressions!B59)</f>
        <v>2011</v>
      </c>
      <c r="C49" s="237" t="str">
        <f>IF(ISBLANK(Regressions!C59), " ", Regressions!C59)</f>
        <v>Rural</v>
      </c>
      <c r="D49" s="241">
        <f>IF(ISBLANK(Regressions!D59), " ", Regressions!D59)</f>
        <v>62762.001985931398</v>
      </c>
      <c r="E49" s="419" t="e">
        <f>IF(ISNUMBER(Regressions!E59),ROUND(Regressions!E59, 1), NA())</f>
        <v>#N/A</v>
      </c>
      <c r="F49" s="309" t="e">
        <f>IF(ISNUMBER(Regressions!F59),ROUND(Regressions!F59, 1), NA())</f>
        <v>#N/A</v>
      </c>
      <c r="G49" s="420" t="e">
        <f>IF(ISNUMBER(Regressions!G59),ROUND(Regressions!G59, 1), NA())</f>
        <v>#N/A</v>
      </c>
      <c r="H49" s="421" t="e">
        <f>IF(ISNUMBER(Regressions!H59),ROUND(Regressions!H59, 1), NA())</f>
        <v>#N/A</v>
      </c>
      <c r="I49" s="422" t="e">
        <f>IF(ISNUMBER(Regressions!I59),ROUND(Regressions!I59, 1), NA())</f>
        <v>#N/A</v>
      </c>
      <c r="J49" s="423" t="e">
        <f>IF(ISNUMBER(Regressions!J59),ROUND(Regressions!J59, 1), NA())</f>
        <v>#N/A</v>
      </c>
      <c r="K49" s="309" t="e">
        <f>IF(ISNUMBER(Regressions!K59),ROUND(Regressions!K59, 1), NA())</f>
        <v>#N/A</v>
      </c>
      <c r="L49" s="424" t="e">
        <f>IF(ISNUMBER(Regressions!L59),ROUND(Regressions!L59, 1), NA())</f>
        <v>#N/A</v>
      </c>
      <c r="M49" s="421" t="e">
        <f>IF(ISNUMBER(Regressions!M59),ROUND(Regressions!M59, 1), NA())</f>
        <v>#N/A</v>
      </c>
      <c r="N49" s="425" t="e">
        <f>IF(ISNUMBER(Regressions!N59),ROUND(Regressions!N59, 1), NA())</f>
        <v>#N/A</v>
      </c>
      <c r="O49" s="419" t="e">
        <f>IF(ISNUMBER(Regressions!O59),ROUND(Regressions!O59, 1), NA())</f>
        <v>#N/A</v>
      </c>
      <c r="P49" s="309" t="e">
        <f>IF(ISNUMBER(Regressions!P59),ROUND(Regressions!P59, 1), NA())</f>
        <v>#N/A</v>
      </c>
      <c r="Q49" s="426" t="e">
        <f>IF(ISNUMBER(Regressions!Q59),ROUND(Regressions!Q59, 1), NA())</f>
        <v>#N/A</v>
      </c>
      <c r="R49" s="421" t="e">
        <f>IF(ISNUMBER(Regressions!R59),ROUND(Regressions!R59, 1), NA())</f>
        <v>#N/A</v>
      </c>
      <c r="S49" s="422" t="e">
        <f>IF(ISNUMBER(Regressions!S59),ROUND(Regressions!S59, 1), NA())</f>
        <v>#N/A</v>
      </c>
    </row>
    <row r="50" x14ac:dyDescent="0.2">
      <c r="A50" s="239" t="str">
        <f>IF(ISBLANK(Regressions!A60), " ", Regressions!A60)</f>
        <v>Djibouti</v>
      </c>
      <c r="B50" s="234">
        <f>IF(ISBLANK(Regressions!B60), " ", Regressions!B60)</f>
        <v>2012</v>
      </c>
      <c r="C50" s="237" t="str">
        <f>IF(ISBLANK(Regressions!C60), " ", Regressions!C60)</f>
        <v>Rural</v>
      </c>
      <c r="D50" s="241">
        <f>IF(ISBLANK(Regressions!D60), " ", Regressions!D60)</f>
        <v>62780.000793457031</v>
      </c>
      <c r="E50" s="419" t="e">
        <f>IF(ISNUMBER(Regressions!E60),ROUND(Regressions!E60, 1), NA())</f>
        <v>#N/A</v>
      </c>
      <c r="F50" s="309" t="e">
        <f>IF(ISNUMBER(Regressions!F60),ROUND(Regressions!F60, 1), NA())</f>
        <v>#N/A</v>
      </c>
      <c r="G50" s="420" t="e">
        <f>IF(ISNUMBER(Regressions!G60),ROUND(Regressions!G60, 1), NA())</f>
        <v>#N/A</v>
      </c>
      <c r="H50" s="421" t="e">
        <f>IF(ISNUMBER(Regressions!H60),ROUND(Regressions!H60, 1), NA())</f>
        <v>#N/A</v>
      </c>
      <c r="I50" s="422" t="e">
        <f>IF(ISNUMBER(Regressions!I60),ROUND(Regressions!I60, 1), NA())</f>
        <v>#N/A</v>
      </c>
      <c r="J50" s="423" t="e">
        <f>IF(ISNUMBER(Regressions!J60),ROUND(Regressions!J60, 1), NA())</f>
        <v>#N/A</v>
      </c>
      <c r="K50" s="309" t="e">
        <f>IF(ISNUMBER(Regressions!K60),ROUND(Regressions!K60, 1), NA())</f>
        <v>#N/A</v>
      </c>
      <c r="L50" s="424" t="e">
        <f>IF(ISNUMBER(Regressions!L60),ROUND(Regressions!L60, 1), NA())</f>
        <v>#N/A</v>
      </c>
      <c r="M50" s="421" t="e">
        <f>IF(ISNUMBER(Regressions!M60),ROUND(Regressions!M60, 1), NA())</f>
        <v>#N/A</v>
      </c>
      <c r="N50" s="425" t="e">
        <f>IF(ISNUMBER(Regressions!N60),ROUND(Regressions!N60, 1), NA())</f>
        <v>#N/A</v>
      </c>
      <c r="O50" s="419" t="e">
        <f>IF(ISNUMBER(Regressions!O60),ROUND(Regressions!O60, 1), NA())</f>
        <v>#N/A</v>
      </c>
      <c r="P50" s="309" t="e">
        <f>IF(ISNUMBER(Regressions!P60),ROUND(Regressions!P60, 1), NA())</f>
        <v>#N/A</v>
      </c>
      <c r="Q50" s="426" t="e">
        <f>IF(ISNUMBER(Regressions!Q60),ROUND(Regressions!Q60, 1), NA())</f>
        <v>#N/A</v>
      </c>
      <c r="R50" s="421" t="e">
        <f>IF(ISNUMBER(Regressions!R60),ROUND(Regressions!R60, 1), NA())</f>
        <v>#N/A</v>
      </c>
      <c r="S50" s="422" t="e">
        <f>IF(ISNUMBER(Regressions!S60),ROUND(Regressions!S60, 1), NA())</f>
        <v>#N/A</v>
      </c>
    </row>
    <row r="51" x14ac:dyDescent="0.2">
      <c r="A51" s="239" t="str">
        <f>IF(ISBLANK(Regressions!A61), " ", Regressions!A61)</f>
        <v>Djibouti</v>
      </c>
      <c r="B51" s="234">
        <f>IF(ISBLANK(Regressions!B61), " ", Regressions!B61)</f>
        <v>2013</v>
      </c>
      <c r="C51" s="237" t="str">
        <f>IF(ISBLANK(Regressions!C61), " ", Regressions!C61)</f>
        <v>Rural</v>
      </c>
      <c r="D51" s="241">
        <f>IF(ISBLANK(Regressions!D61), " ", Regressions!D61)</f>
        <v>62684.001270599365</v>
      </c>
      <c r="E51" s="419" t="e">
        <f>IF(ISNUMBER(Regressions!E61),ROUND(Regressions!E61, 1), NA())</f>
        <v>#N/A</v>
      </c>
      <c r="F51" s="309" t="e">
        <f>IF(ISNUMBER(Regressions!F61),ROUND(Regressions!F61, 1), NA())</f>
        <v>#N/A</v>
      </c>
      <c r="G51" s="420" t="e">
        <f>IF(ISNUMBER(Regressions!G61),ROUND(Regressions!G61, 1), NA())</f>
        <v>#N/A</v>
      </c>
      <c r="H51" s="421" t="e">
        <f>IF(ISNUMBER(Regressions!H61),ROUND(Regressions!H61, 1), NA())</f>
        <v>#N/A</v>
      </c>
      <c r="I51" s="422" t="e">
        <f>IF(ISNUMBER(Regressions!I61),ROUND(Regressions!I61, 1), NA())</f>
        <v>#N/A</v>
      </c>
      <c r="J51" s="423" t="e">
        <f>IF(ISNUMBER(Regressions!J61),ROUND(Regressions!J61, 1), NA())</f>
        <v>#N/A</v>
      </c>
      <c r="K51" s="309" t="e">
        <f>IF(ISNUMBER(Regressions!K61),ROUND(Regressions!K61, 1), NA())</f>
        <v>#N/A</v>
      </c>
      <c r="L51" s="424" t="e">
        <f>IF(ISNUMBER(Regressions!L61),ROUND(Regressions!L61, 1), NA())</f>
        <v>#N/A</v>
      </c>
      <c r="M51" s="421" t="e">
        <f>IF(ISNUMBER(Regressions!M61),ROUND(Regressions!M61, 1), NA())</f>
        <v>#N/A</v>
      </c>
      <c r="N51" s="425" t="e">
        <f>IF(ISNUMBER(Regressions!N61),ROUND(Regressions!N61, 1), NA())</f>
        <v>#N/A</v>
      </c>
      <c r="O51" s="419" t="e">
        <f>IF(ISNUMBER(Regressions!O61),ROUND(Regressions!O61, 1), NA())</f>
        <v>#N/A</v>
      </c>
      <c r="P51" s="309" t="e">
        <f>IF(ISNUMBER(Regressions!P61),ROUND(Regressions!P61, 1), NA())</f>
        <v>#N/A</v>
      </c>
      <c r="Q51" s="426" t="e">
        <f>IF(ISNUMBER(Regressions!Q61),ROUND(Regressions!Q61, 1), NA())</f>
        <v>#N/A</v>
      </c>
      <c r="R51" s="421" t="e">
        <f>IF(ISNUMBER(Regressions!R61),ROUND(Regressions!R61, 1), NA())</f>
        <v>#N/A</v>
      </c>
      <c r="S51" s="422" t="e">
        <f>IF(ISNUMBER(Regressions!S61),ROUND(Regressions!S61, 1), NA())</f>
        <v>#N/A</v>
      </c>
    </row>
    <row r="52" x14ac:dyDescent="0.2">
      <c r="A52" s="239" t="str">
        <f>IF(ISBLANK(Regressions!A62), " ", Regressions!A62)</f>
        <v>Djibouti</v>
      </c>
      <c r="B52" s="234">
        <f>IF(ISBLANK(Regressions!B62), " ", Regressions!B62)</f>
        <v>2014</v>
      </c>
      <c r="C52" s="237" t="str">
        <f>IF(ISBLANK(Regressions!C62), " ", Regressions!C62)</f>
        <v>Rural</v>
      </c>
      <c r="D52" s="241">
        <f>IF(ISBLANK(Regressions!D62), " ", Regressions!D62)</f>
        <v>62457.001700744629</v>
      </c>
      <c r="E52" s="419" t="e">
        <f>IF(ISNUMBER(Regressions!E62),ROUND(Regressions!E62, 1), NA())</f>
        <v>#N/A</v>
      </c>
      <c r="F52" s="309" t="e">
        <f>IF(ISNUMBER(Regressions!F62),ROUND(Regressions!F62, 1), NA())</f>
        <v>#N/A</v>
      </c>
      <c r="G52" s="420" t="e">
        <f>IF(ISNUMBER(Regressions!G62),ROUND(Regressions!G62, 1), NA())</f>
        <v>#N/A</v>
      </c>
      <c r="H52" s="421" t="e">
        <f>IF(ISNUMBER(Regressions!H62),ROUND(Regressions!H62, 1), NA())</f>
        <v>#N/A</v>
      </c>
      <c r="I52" s="422" t="e">
        <f>IF(ISNUMBER(Regressions!I62),ROUND(Regressions!I62, 1), NA())</f>
        <v>#N/A</v>
      </c>
      <c r="J52" s="423" t="e">
        <f>IF(ISNUMBER(Regressions!J62),ROUND(Regressions!J62, 1), NA())</f>
        <v>#N/A</v>
      </c>
      <c r="K52" s="309" t="e">
        <f>IF(ISNUMBER(Regressions!K62),ROUND(Regressions!K62, 1), NA())</f>
        <v>#N/A</v>
      </c>
      <c r="L52" s="424" t="e">
        <f>IF(ISNUMBER(Regressions!L62),ROUND(Regressions!L62, 1), NA())</f>
        <v>#N/A</v>
      </c>
      <c r="M52" s="421" t="e">
        <f>IF(ISNUMBER(Regressions!M62),ROUND(Regressions!M62, 1), NA())</f>
        <v>#N/A</v>
      </c>
      <c r="N52" s="425" t="e">
        <f>IF(ISNUMBER(Regressions!N62),ROUND(Regressions!N62, 1), NA())</f>
        <v>#N/A</v>
      </c>
      <c r="O52" s="419" t="e">
        <f>IF(ISNUMBER(Regressions!O62),ROUND(Regressions!O62, 1), NA())</f>
        <v>#N/A</v>
      </c>
      <c r="P52" s="309" t="e">
        <f>IF(ISNUMBER(Regressions!P62),ROUND(Regressions!P62, 1), NA())</f>
        <v>#N/A</v>
      </c>
      <c r="Q52" s="426" t="e">
        <f>IF(ISNUMBER(Regressions!Q62),ROUND(Regressions!Q62, 1), NA())</f>
        <v>#N/A</v>
      </c>
      <c r="R52" s="421" t="e">
        <f>IF(ISNUMBER(Regressions!R62),ROUND(Regressions!R62, 1), NA())</f>
        <v>#N/A</v>
      </c>
      <c r="S52" s="422" t="e">
        <f>IF(ISNUMBER(Regressions!S62),ROUND(Regressions!S62, 1), NA())</f>
        <v>#N/A</v>
      </c>
    </row>
    <row r="53" x14ac:dyDescent="0.2">
      <c r="A53" s="239" t="str">
        <f>IF(ISBLANK(Regressions!A63), " ", Regressions!A63)</f>
        <v>Djibouti</v>
      </c>
      <c r="B53" s="234">
        <f>IF(ISBLANK(Regressions!B63), " ", Regressions!B63)</f>
        <v>2015</v>
      </c>
      <c r="C53" s="237" t="str">
        <f>IF(ISBLANK(Regressions!C63), " ", Regressions!C63)</f>
        <v>Rural</v>
      </c>
      <c r="D53" s="241">
        <f>IF(ISBLANK(Regressions!D63), " ", Regressions!D63)</f>
        <v>62151.992680816649</v>
      </c>
      <c r="E53" s="419" t="e">
        <f>IF(ISNUMBER(Regressions!E63),ROUND(Regressions!E63, 1), NA())</f>
        <v>#N/A</v>
      </c>
      <c r="F53" s="309" t="e">
        <f>IF(ISNUMBER(Regressions!F63),ROUND(Regressions!F63, 1), NA())</f>
        <v>#N/A</v>
      </c>
      <c r="G53" s="420" t="e">
        <f>IF(ISNUMBER(Regressions!G63),ROUND(Regressions!G63, 1), NA())</f>
        <v>#N/A</v>
      </c>
      <c r="H53" s="421" t="e">
        <f>IF(ISNUMBER(Regressions!H63),ROUND(Regressions!H63, 1), NA())</f>
        <v>#N/A</v>
      </c>
      <c r="I53" s="422" t="e">
        <f>IF(ISNUMBER(Regressions!I63),ROUND(Regressions!I63, 1), NA())</f>
        <v>#N/A</v>
      </c>
      <c r="J53" s="423" t="e">
        <f>IF(ISNUMBER(Regressions!J63),ROUND(Regressions!J63, 1), NA())</f>
        <v>#N/A</v>
      </c>
      <c r="K53" s="309" t="e">
        <f>IF(ISNUMBER(Regressions!K63),ROUND(Regressions!K63, 1), NA())</f>
        <v>#N/A</v>
      </c>
      <c r="L53" s="424" t="e">
        <f>IF(ISNUMBER(Regressions!L63),ROUND(Regressions!L63, 1), NA())</f>
        <v>#N/A</v>
      </c>
      <c r="M53" s="421" t="e">
        <f>IF(ISNUMBER(Regressions!M63),ROUND(Regressions!M63, 1), NA())</f>
        <v>#N/A</v>
      </c>
      <c r="N53" s="425" t="e">
        <f>IF(ISNUMBER(Regressions!N63),ROUND(Regressions!N63, 1), NA())</f>
        <v>#N/A</v>
      </c>
      <c r="O53" s="419" t="e">
        <f>IF(ISNUMBER(Regressions!O63),ROUND(Regressions!O63, 1), NA())</f>
        <v>#N/A</v>
      </c>
      <c r="P53" s="309" t="e">
        <f>IF(ISNUMBER(Regressions!P63),ROUND(Regressions!P63, 1), NA())</f>
        <v>#N/A</v>
      </c>
      <c r="Q53" s="426" t="e">
        <f>IF(ISNUMBER(Regressions!Q63),ROUND(Regressions!Q63, 1), NA())</f>
        <v>#N/A</v>
      </c>
      <c r="R53" s="421" t="e">
        <f>IF(ISNUMBER(Regressions!R63),ROUND(Regressions!R63, 1), NA())</f>
        <v>#N/A</v>
      </c>
      <c r="S53" s="422" t="e">
        <f>IF(ISNUMBER(Regressions!S63),ROUND(Regressions!S63, 1), NA())</f>
        <v>#N/A</v>
      </c>
    </row>
    <row r="54" x14ac:dyDescent="0.2">
      <c r="A54" s="396" t="str">
        <f>IF(ISBLANK(Regressions!A64), " ", Regressions!A64)</f>
        <v>Djibouti</v>
      </c>
      <c r="B54" s="397">
        <f>IF(ISBLANK(Regressions!B64), " ", Regressions!B64)</f>
        <v>2016</v>
      </c>
      <c r="C54" s="398" t="str">
        <f>IF(ISBLANK(Regressions!C64), " ", Regressions!C64)</f>
        <v>Rural</v>
      </c>
      <c r="D54" s="399">
        <f>IF(ISBLANK(Regressions!D64), " ", Regressions!D64)</f>
        <v>61817.001372070314</v>
      </c>
      <c r="E54" s="427" t="e">
        <f>IF(ISNUMBER(Regressions!E64),ROUND(Regressions!E64, 1), NA())</f>
        <v>#N/A</v>
      </c>
      <c r="F54" s="310" t="e">
        <f>IF(ISNUMBER(Regressions!F64),ROUND(Regressions!F64, 1), NA())</f>
        <v>#N/A</v>
      </c>
      <c r="G54" s="428" t="e">
        <f>IF(ISNUMBER(Regressions!G64),ROUND(Regressions!G64, 1), NA())</f>
        <v>#N/A</v>
      </c>
      <c r="H54" s="429" t="e">
        <f>IF(ISNUMBER(Regressions!H64),ROUND(Regressions!H64, 1), NA())</f>
        <v>#N/A</v>
      </c>
      <c r="I54" s="430" t="e">
        <f>IF(ISNUMBER(Regressions!I64),ROUND(Regressions!I64, 1), NA())</f>
        <v>#N/A</v>
      </c>
      <c r="J54" s="431" t="e">
        <f>IF(ISNUMBER(Regressions!J64),ROUND(Regressions!J64, 1), NA())</f>
        <v>#N/A</v>
      </c>
      <c r="K54" s="310" t="e">
        <f>IF(ISNUMBER(Regressions!K64),ROUND(Regressions!K64, 1), NA())</f>
        <v>#N/A</v>
      </c>
      <c r="L54" s="432" t="e">
        <f>IF(ISNUMBER(Regressions!L64),ROUND(Regressions!L64, 1), NA())</f>
        <v>#N/A</v>
      </c>
      <c r="M54" s="429" t="e">
        <f>IF(ISNUMBER(Regressions!M64),ROUND(Regressions!M64, 1), NA())</f>
        <v>#N/A</v>
      </c>
      <c r="N54" s="433" t="e">
        <f>IF(ISNUMBER(Regressions!N64),ROUND(Regressions!N64, 1), NA())</f>
        <v>#N/A</v>
      </c>
      <c r="O54" s="427" t="e">
        <f>IF(ISNUMBER(Regressions!O64),ROUND(Regressions!O64, 1), NA())</f>
        <v>#N/A</v>
      </c>
      <c r="P54" s="310" t="e">
        <f>IF(ISNUMBER(Regressions!P64),ROUND(Regressions!P64, 1), NA())</f>
        <v>#N/A</v>
      </c>
      <c r="Q54" s="434" t="e">
        <f>IF(ISNUMBER(Regressions!Q64),ROUND(Regressions!Q64, 1), NA())</f>
        <v>#N/A</v>
      </c>
      <c r="R54" s="429" t="e">
        <f>IF(ISNUMBER(Regressions!R64),ROUND(Regressions!R64, 1), NA())</f>
        <v>#N/A</v>
      </c>
      <c r="S54" s="430" t="e">
        <f>IF(ISNUMBER(Regressions!S64),ROUND(Regressions!S64, 1), NA())</f>
        <v>#N/A</v>
      </c>
    </row>
    <row r="55" x14ac:dyDescent="0.2">
      <c r="A55" s="239" t="str">
        <f>IF(ISBLANK(Regressions!A65), " ", Regressions!A65)</f>
        <v>Djibouti</v>
      </c>
      <c r="B55" s="234">
        <f>IF(ISBLANK(Regressions!B65), " ", Regressions!B65)</f>
        <v>2000</v>
      </c>
      <c r="C55" s="237" t="str">
        <f>IF(ISBLANK(Regressions!C65), " ", Regressions!C65)</f>
        <v>Pre-primary</v>
      </c>
      <c r="D55" s="241">
        <f>IF(ISBLANK(Regressions!D65), " ", Regressions!D65)</f>
        <v>38442</v>
      </c>
      <c r="E55" s="419" t="e">
        <f>IF(ISNUMBER(Regressions!E65),ROUND(Regressions!E65, 1), NA())</f>
        <v>#N/A</v>
      </c>
      <c r="F55" s="309" t="e">
        <f>IF(ISNUMBER(Regressions!F65),ROUND(Regressions!F65, 1), NA())</f>
        <v>#N/A</v>
      </c>
      <c r="G55" s="420" t="e">
        <f>IF(ISNUMBER(Regressions!G65),ROUND(Regressions!G65, 1), NA())</f>
        <v>#N/A</v>
      </c>
      <c r="H55" s="421" t="e">
        <f>IF(ISNUMBER(Regressions!H65),ROUND(Regressions!H65, 1), NA())</f>
        <v>#N/A</v>
      </c>
      <c r="I55" s="422" t="e">
        <f>IF(ISNUMBER(Regressions!I65),ROUND(Regressions!I65, 1), NA())</f>
        <v>#N/A</v>
      </c>
      <c r="J55" s="423" t="e">
        <f>IF(ISNUMBER(Regressions!J65),ROUND(Regressions!J65, 1), NA())</f>
        <v>#N/A</v>
      </c>
      <c r="K55" s="309" t="e">
        <f>IF(ISNUMBER(Regressions!K65),ROUND(Regressions!K65, 1), NA())</f>
        <v>#N/A</v>
      </c>
      <c r="L55" s="424" t="e">
        <f>IF(ISNUMBER(Regressions!L65),ROUND(Regressions!L65, 1), NA())</f>
        <v>#N/A</v>
      </c>
      <c r="M55" s="421" t="e">
        <f>IF(ISNUMBER(Regressions!M65),ROUND(Regressions!M65, 1), NA())</f>
        <v>#N/A</v>
      </c>
      <c r="N55" s="425" t="e">
        <f>IF(ISNUMBER(Regressions!N65),ROUND(Regressions!N65, 1), NA())</f>
        <v>#N/A</v>
      </c>
      <c r="O55" s="419" t="e">
        <f>IF(ISNUMBER(Regressions!O65),ROUND(Regressions!O65, 1), NA())</f>
        <v>#N/A</v>
      </c>
      <c r="P55" s="309" t="e">
        <f>IF(ISNUMBER(Regressions!P65),ROUND(Regressions!P65, 1), NA())</f>
        <v>#N/A</v>
      </c>
      <c r="Q55" s="426" t="e">
        <f>IF(ISNUMBER(Regressions!Q65),ROUND(Regressions!Q65, 1), NA())</f>
        <v>#N/A</v>
      </c>
      <c r="R55" s="421" t="e">
        <f>IF(ISNUMBER(Regressions!R65),ROUND(Regressions!R65, 1), NA())</f>
        <v>#N/A</v>
      </c>
      <c r="S55" s="422" t="e">
        <f>IF(ISNUMBER(Regressions!S65),ROUND(Regressions!S65, 1), NA())</f>
        <v>#N/A</v>
      </c>
    </row>
    <row r="56" x14ac:dyDescent="0.2">
      <c r="A56" s="239" t="str">
        <f>IF(ISBLANK(Regressions!A66), " ", Regressions!A66)</f>
        <v>Djibouti</v>
      </c>
      <c r="B56" s="234">
        <f>IF(ISBLANK(Regressions!B66), " ", Regressions!B66)</f>
        <v>2001</v>
      </c>
      <c r="C56" s="237" t="str">
        <f>IF(ISBLANK(Regressions!C66), " ", Regressions!C66)</f>
        <v>Pre-primary</v>
      </c>
      <c r="D56" s="241">
        <f>IF(ISBLANK(Regressions!D66), " ", Regressions!D66)</f>
        <v>38786</v>
      </c>
      <c r="E56" s="419" t="e">
        <f>IF(ISNUMBER(Regressions!E66),ROUND(Regressions!E66, 1), NA())</f>
        <v>#N/A</v>
      </c>
      <c r="F56" s="309" t="e">
        <f>IF(ISNUMBER(Regressions!F66),ROUND(Regressions!F66, 1), NA())</f>
        <v>#N/A</v>
      </c>
      <c r="G56" s="420" t="e">
        <f>IF(ISNUMBER(Regressions!G66),ROUND(Regressions!G66, 1), NA())</f>
        <v>#N/A</v>
      </c>
      <c r="H56" s="421" t="e">
        <f>IF(ISNUMBER(Regressions!H66),ROUND(Regressions!H66, 1), NA())</f>
        <v>#N/A</v>
      </c>
      <c r="I56" s="422" t="e">
        <f>IF(ISNUMBER(Regressions!I66),ROUND(Regressions!I66, 1), NA())</f>
        <v>#N/A</v>
      </c>
      <c r="J56" s="423" t="e">
        <f>IF(ISNUMBER(Regressions!J66),ROUND(Regressions!J66, 1), NA())</f>
        <v>#N/A</v>
      </c>
      <c r="K56" s="309" t="e">
        <f>IF(ISNUMBER(Regressions!K66),ROUND(Regressions!K66, 1), NA())</f>
        <v>#N/A</v>
      </c>
      <c r="L56" s="424" t="e">
        <f>IF(ISNUMBER(Regressions!L66),ROUND(Regressions!L66, 1), NA())</f>
        <v>#N/A</v>
      </c>
      <c r="M56" s="421" t="e">
        <f>IF(ISNUMBER(Regressions!M66),ROUND(Regressions!M66, 1), NA())</f>
        <v>#N/A</v>
      </c>
      <c r="N56" s="425" t="e">
        <f>IF(ISNUMBER(Regressions!N66),ROUND(Regressions!N66, 1), NA())</f>
        <v>#N/A</v>
      </c>
      <c r="O56" s="419" t="e">
        <f>IF(ISNUMBER(Regressions!O66),ROUND(Regressions!O66, 1), NA())</f>
        <v>#N/A</v>
      </c>
      <c r="P56" s="309" t="e">
        <f>IF(ISNUMBER(Regressions!P66),ROUND(Regressions!P66, 1), NA())</f>
        <v>#N/A</v>
      </c>
      <c r="Q56" s="426" t="e">
        <f>IF(ISNUMBER(Regressions!Q66),ROUND(Regressions!Q66, 1), NA())</f>
        <v>#N/A</v>
      </c>
      <c r="R56" s="421" t="e">
        <f>IF(ISNUMBER(Regressions!R66),ROUND(Regressions!R66, 1), NA())</f>
        <v>#N/A</v>
      </c>
      <c r="S56" s="422" t="e">
        <f>IF(ISNUMBER(Regressions!S66),ROUND(Regressions!S66, 1), NA())</f>
        <v>#N/A</v>
      </c>
    </row>
    <row r="57" x14ac:dyDescent="0.2">
      <c r="A57" s="239" t="str">
        <f>IF(ISBLANK(Regressions!A67), " ", Regressions!A67)</f>
        <v>Djibouti</v>
      </c>
      <c r="B57" s="234">
        <f>IF(ISBLANK(Regressions!B67), " ", Regressions!B67)</f>
        <v>2002</v>
      </c>
      <c r="C57" s="237" t="str">
        <f>IF(ISBLANK(Regressions!C67), " ", Regressions!C67)</f>
        <v>Pre-primary</v>
      </c>
      <c r="D57" s="241">
        <f>IF(ISBLANK(Regressions!D67), " ", Regressions!D67)</f>
        <v>39241</v>
      </c>
      <c r="E57" s="419" t="e">
        <f>IF(ISNUMBER(Regressions!E67),ROUND(Regressions!E67, 1), NA())</f>
        <v>#N/A</v>
      </c>
      <c r="F57" s="309" t="e">
        <f>IF(ISNUMBER(Regressions!F67),ROUND(Regressions!F67, 1), NA())</f>
        <v>#N/A</v>
      </c>
      <c r="G57" s="420" t="e">
        <f>IF(ISNUMBER(Regressions!G67),ROUND(Regressions!G67, 1), NA())</f>
        <v>#N/A</v>
      </c>
      <c r="H57" s="421" t="e">
        <f>IF(ISNUMBER(Regressions!H67),ROUND(Regressions!H67, 1), NA())</f>
        <v>#N/A</v>
      </c>
      <c r="I57" s="422" t="e">
        <f>IF(ISNUMBER(Regressions!I67),ROUND(Regressions!I67, 1), NA())</f>
        <v>#N/A</v>
      </c>
      <c r="J57" s="423" t="e">
        <f>IF(ISNUMBER(Regressions!J67),ROUND(Regressions!J67, 1), NA())</f>
        <v>#N/A</v>
      </c>
      <c r="K57" s="309" t="e">
        <f>IF(ISNUMBER(Regressions!K67),ROUND(Regressions!K67, 1), NA())</f>
        <v>#N/A</v>
      </c>
      <c r="L57" s="424" t="e">
        <f>IF(ISNUMBER(Regressions!L67),ROUND(Regressions!L67, 1), NA())</f>
        <v>#N/A</v>
      </c>
      <c r="M57" s="421" t="e">
        <f>IF(ISNUMBER(Regressions!M67),ROUND(Regressions!M67, 1), NA())</f>
        <v>#N/A</v>
      </c>
      <c r="N57" s="425" t="e">
        <f>IF(ISNUMBER(Regressions!N67),ROUND(Regressions!N67, 1), NA())</f>
        <v>#N/A</v>
      </c>
      <c r="O57" s="419" t="e">
        <f>IF(ISNUMBER(Regressions!O67),ROUND(Regressions!O67, 1), NA())</f>
        <v>#N/A</v>
      </c>
      <c r="P57" s="309" t="e">
        <f>IF(ISNUMBER(Regressions!P67),ROUND(Regressions!P67, 1), NA())</f>
        <v>#N/A</v>
      </c>
      <c r="Q57" s="426" t="e">
        <f>IF(ISNUMBER(Regressions!Q67),ROUND(Regressions!Q67, 1), NA())</f>
        <v>#N/A</v>
      </c>
      <c r="R57" s="421" t="e">
        <f>IF(ISNUMBER(Regressions!R67),ROUND(Regressions!R67, 1), NA())</f>
        <v>#N/A</v>
      </c>
      <c r="S57" s="422" t="e">
        <f>IF(ISNUMBER(Regressions!S67),ROUND(Regressions!S67, 1), NA())</f>
        <v>#N/A</v>
      </c>
    </row>
    <row r="58" x14ac:dyDescent="0.2">
      <c r="A58" s="239" t="str">
        <f>IF(ISBLANK(Regressions!A68), " ", Regressions!A68)</f>
        <v>Djibouti</v>
      </c>
      <c r="B58" s="234">
        <f>IF(ISBLANK(Regressions!B68), " ", Regressions!B68)</f>
        <v>2003</v>
      </c>
      <c r="C58" s="237" t="str">
        <f>IF(ISBLANK(Regressions!C68), " ", Regressions!C68)</f>
        <v>Pre-primary</v>
      </c>
      <c r="D58" s="241">
        <f>IF(ISBLANK(Regressions!D68), " ", Regressions!D68)</f>
        <v>39803</v>
      </c>
      <c r="E58" s="419" t="e">
        <f>IF(ISNUMBER(Regressions!E68),ROUND(Regressions!E68, 1), NA())</f>
        <v>#N/A</v>
      </c>
      <c r="F58" s="309" t="e">
        <f>IF(ISNUMBER(Regressions!F68),ROUND(Regressions!F68, 1), NA())</f>
        <v>#N/A</v>
      </c>
      <c r="G58" s="420" t="e">
        <f>IF(ISNUMBER(Regressions!G68),ROUND(Regressions!G68, 1), NA())</f>
        <v>#N/A</v>
      </c>
      <c r="H58" s="421" t="e">
        <f>IF(ISNUMBER(Regressions!H68),ROUND(Regressions!H68, 1), NA())</f>
        <v>#N/A</v>
      </c>
      <c r="I58" s="422" t="e">
        <f>IF(ISNUMBER(Regressions!I68),ROUND(Regressions!I68, 1), NA())</f>
        <v>#N/A</v>
      </c>
      <c r="J58" s="423" t="e">
        <f>IF(ISNUMBER(Regressions!J68),ROUND(Regressions!J68, 1), NA())</f>
        <v>#N/A</v>
      </c>
      <c r="K58" s="309" t="e">
        <f>IF(ISNUMBER(Regressions!K68),ROUND(Regressions!K68, 1), NA())</f>
        <v>#N/A</v>
      </c>
      <c r="L58" s="424" t="e">
        <f>IF(ISNUMBER(Regressions!L68),ROUND(Regressions!L68, 1), NA())</f>
        <v>#N/A</v>
      </c>
      <c r="M58" s="421" t="e">
        <f>IF(ISNUMBER(Regressions!M68),ROUND(Regressions!M68, 1), NA())</f>
        <v>#N/A</v>
      </c>
      <c r="N58" s="425" t="e">
        <f>IF(ISNUMBER(Regressions!N68),ROUND(Regressions!N68, 1), NA())</f>
        <v>#N/A</v>
      </c>
      <c r="O58" s="419" t="e">
        <f>IF(ISNUMBER(Regressions!O68),ROUND(Regressions!O68, 1), NA())</f>
        <v>#N/A</v>
      </c>
      <c r="P58" s="309" t="e">
        <f>IF(ISNUMBER(Regressions!P68),ROUND(Regressions!P68, 1), NA())</f>
        <v>#N/A</v>
      </c>
      <c r="Q58" s="426" t="e">
        <f>IF(ISNUMBER(Regressions!Q68),ROUND(Regressions!Q68, 1), NA())</f>
        <v>#N/A</v>
      </c>
      <c r="R58" s="421" t="e">
        <f>IF(ISNUMBER(Regressions!R68),ROUND(Regressions!R68, 1), NA())</f>
        <v>#N/A</v>
      </c>
      <c r="S58" s="422" t="e">
        <f>IF(ISNUMBER(Regressions!S68),ROUND(Regressions!S68, 1), NA())</f>
        <v>#N/A</v>
      </c>
    </row>
    <row r="59" x14ac:dyDescent="0.2">
      <c r="A59" s="239" t="str">
        <f>IF(ISBLANK(Regressions!A69), " ", Regressions!A69)</f>
        <v>Djibouti</v>
      </c>
      <c r="B59" s="234">
        <f>IF(ISBLANK(Regressions!B69), " ", Regressions!B69)</f>
        <v>2004</v>
      </c>
      <c r="C59" s="237" t="str">
        <f>IF(ISBLANK(Regressions!C69), " ", Regressions!C69)</f>
        <v>Pre-primary</v>
      </c>
      <c r="D59" s="241">
        <f>IF(ISBLANK(Regressions!D69), " ", Regressions!D69)</f>
        <v>40329</v>
      </c>
      <c r="E59" s="419" t="e">
        <f>IF(ISNUMBER(Regressions!E69),ROUND(Regressions!E69, 1), NA())</f>
        <v>#N/A</v>
      </c>
      <c r="F59" s="309" t="e">
        <f>IF(ISNUMBER(Regressions!F69),ROUND(Regressions!F69, 1), NA())</f>
        <v>#N/A</v>
      </c>
      <c r="G59" s="420" t="e">
        <f>IF(ISNUMBER(Regressions!G69),ROUND(Regressions!G69, 1), NA())</f>
        <v>#N/A</v>
      </c>
      <c r="H59" s="421" t="e">
        <f>IF(ISNUMBER(Regressions!H69),ROUND(Regressions!H69, 1), NA())</f>
        <v>#N/A</v>
      </c>
      <c r="I59" s="422" t="e">
        <f>IF(ISNUMBER(Regressions!I69),ROUND(Regressions!I69, 1), NA())</f>
        <v>#N/A</v>
      </c>
      <c r="J59" s="423" t="e">
        <f>IF(ISNUMBER(Regressions!J69),ROUND(Regressions!J69, 1), NA())</f>
        <v>#N/A</v>
      </c>
      <c r="K59" s="309" t="e">
        <f>IF(ISNUMBER(Regressions!K69),ROUND(Regressions!K69, 1), NA())</f>
        <v>#N/A</v>
      </c>
      <c r="L59" s="424" t="e">
        <f>IF(ISNUMBER(Regressions!L69),ROUND(Regressions!L69, 1), NA())</f>
        <v>#N/A</v>
      </c>
      <c r="M59" s="421" t="e">
        <f>IF(ISNUMBER(Regressions!M69),ROUND(Regressions!M69, 1), NA())</f>
        <v>#N/A</v>
      </c>
      <c r="N59" s="425" t="e">
        <f>IF(ISNUMBER(Regressions!N69),ROUND(Regressions!N69, 1), NA())</f>
        <v>#N/A</v>
      </c>
      <c r="O59" s="419" t="e">
        <f>IF(ISNUMBER(Regressions!O69),ROUND(Regressions!O69, 1), NA())</f>
        <v>#N/A</v>
      </c>
      <c r="P59" s="309" t="e">
        <f>IF(ISNUMBER(Regressions!P69),ROUND(Regressions!P69, 1), NA())</f>
        <v>#N/A</v>
      </c>
      <c r="Q59" s="426" t="e">
        <f>IF(ISNUMBER(Regressions!Q69),ROUND(Regressions!Q69, 1), NA())</f>
        <v>#N/A</v>
      </c>
      <c r="R59" s="421" t="e">
        <f>IF(ISNUMBER(Regressions!R69),ROUND(Regressions!R69, 1), NA())</f>
        <v>#N/A</v>
      </c>
      <c r="S59" s="422" t="e">
        <f>IF(ISNUMBER(Regressions!S69),ROUND(Regressions!S69, 1), NA())</f>
        <v>#N/A</v>
      </c>
    </row>
    <row r="60" x14ac:dyDescent="0.2">
      <c r="A60" s="239" t="str">
        <f>IF(ISBLANK(Regressions!A70), " ", Regressions!A70)</f>
        <v>Djibouti</v>
      </c>
      <c r="B60" s="234">
        <f>IF(ISBLANK(Regressions!B70), " ", Regressions!B70)</f>
        <v>2005</v>
      </c>
      <c r="C60" s="237" t="str">
        <f>IF(ISBLANK(Regressions!C70), " ", Regressions!C70)</f>
        <v>Pre-primary</v>
      </c>
      <c r="D60" s="241">
        <f>IF(ISBLANK(Regressions!D70), " ", Regressions!D70)</f>
        <v>40607</v>
      </c>
      <c r="E60" s="419" t="e">
        <f>IF(ISNUMBER(Regressions!E70),ROUND(Regressions!E70, 1), NA())</f>
        <v>#N/A</v>
      </c>
      <c r="F60" s="309" t="e">
        <f>IF(ISNUMBER(Regressions!F70),ROUND(Regressions!F70, 1), NA())</f>
        <v>#N/A</v>
      </c>
      <c r="G60" s="420" t="e">
        <f>IF(ISNUMBER(Regressions!G70),ROUND(Regressions!G70, 1), NA())</f>
        <v>#N/A</v>
      </c>
      <c r="H60" s="421" t="e">
        <f>IF(ISNUMBER(Regressions!H70),ROUND(Regressions!H70, 1), NA())</f>
        <v>#N/A</v>
      </c>
      <c r="I60" s="422" t="e">
        <f>IF(ISNUMBER(Regressions!I70),ROUND(Regressions!I70, 1), NA())</f>
        <v>#N/A</v>
      </c>
      <c r="J60" s="423" t="e">
        <f>IF(ISNUMBER(Regressions!J70),ROUND(Regressions!J70, 1), NA())</f>
        <v>#N/A</v>
      </c>
      <c r="K60" s="309" t="e">
        <f>IF(ISNUMBER(Regressions!K70),ROUND(Regressions!K70, 1), NA())</f>
        <v>#N/A</v>
      </c>
      <c r="L60" s="424" t="e">
        <f>IF(ISNUMBER(Regressions!L70),ROUND(Regressions!L70, 1), NA())</f>
        <v>#N/A</v>
      </c>
      <c r="M60" s="421" t="e">
        <f>IF(ISNUMBER(Regressions!M70),ROUND(Regressions!M70, 1), NA())</f>
        <v>#N/A</v>
      </c>
      <c r="N60" s="425" t="e">
        <f>IF(ISNUMBER(Regressions!N70),ROUND(Regressions!N70, 1), NA())</f>
        <v>#N/A</v>
      </c>
      <c r="O60" s="419" t="e">
        <f>IF(ISNUMBER(Regressions!O70),ROUND(Regressions!O70, 1), NA())</f>
        <v>#N/A</v>
      </c>
      <c r="P60" s="309" t="e">
        <f>IF(ISNUMBER(Regressions!P70),ROUND(Regressions!P70, 1), NA())</f>
        <v>#N/A</v>
      </c>
      <c r="Q60" s="426" t="e">
        <f>IF(ISNUMBER(Regressions!Q70),ROUND(Regressions!Q70, 1), NA())</f>
        <v>#N/A</v>
      </c>
      <c r="R60" s="421" t="e">
        <f>IF(ISNUMBER(Regressions!R70),ROUND(Regressions!R70, 1), NA())</f>
        <v>#N/A</v>
      </c>
      <c r="S60" s="422" t="e">
        <f>IF(ISNUMBER(Regressions!S70),ROUND(Regressions!S70, 1), NA())</f>
        <v>#N/A</v>
      </c>
    </row>
    <row r="61" x14ac:dyDescent="0.2">
      <c r="A61" s="239" t="str">
        <f>IF(ISBLANK(Regressions!A71), " ", Regressions!A71)</f>
        <v>Djibouti</v>
      </c>
      <c r="B61" s="234">
        <f>IF(ISBLANK(Regressions!B71), " ", Regressions!B71)</f>
        <v>2006</v>
      </c>
      <c r="C61" s="237" t="str">
        <f>IF(ISBLANK(Regressions!C71), " ", Regressions!C71)</f>
        <v>Pre-primary</v>
      </c>
      <c r="D61" s="241">
        <f>IF(ISBLANK(Regressions!D71), " ", Regressions!D71)</f>
        <v>40374</v>
      </c>
      <c r="E61" s="419" t="e">
        <f>IF(ISNUMBER(Regressions!E71),ROUND(Regressions!E71, 1), NA())</f>
        <v>#N/A</v>
      </c>
      <c r="F61" s="309" t="e">
        <f>IF(ISNUMBER(Regressions!F71),ROUND(Regressions!F71, 1), NA())</f>
        <v>#N/A</v>
      </c>
      <c r="G61" s="420" t="e">
        <f>IF(ISNUMBER(Regressions!G71),ROUND(Regressions!G71, 1), NA())</f>
        <v>#N/A</v>
      </c>
      <c r="H61" s="421" t="e">
        <f>IF(ISNUMBER(Regressions!H71),ROUND(Regressions!H71, 1), NA())</f>
        <v>#N/A</v>
      </c>
      <c r="I61" s="422" t="e">
        <f>IF(ISNUMBER(Regressions!I71),ROUND(Regressions!I71, 1), NA())</f>
        <v>#N/A</v>
      </c>
      <c r="J61" s="423" t="e">
        <f>IF(ISNUMBER(Regressions!J71),ROUND(Regressions!J71, 1), NA())</f>
        <v>#N/A</v>
      </c>
      <c r="K61" s="309" t="e">
        <f>IF(ISNUMBER(Regressions!K71),ROUND(Regressions!K71, 1), NA())</f>
        <v>#N/A</v>
      </c>
      <c r="L61" s="424" t="e">
        <f>IF(ISNUMBER(Regressions!L71),ROUND(Regressions!L71, 1), NA())</f>
        <v>#N/A</v>
      </c>
      <c r="M61" s="421" t="e">
        <f>IF(ISNUMBER(Regressions!M71),ROUND(Regressions!M71, 1), NA())</f>
        <v>#N/A</v>
      </c>
      <c r="N61" s="425" t="e">
        <f>IF(ISNUMBER(Regressions!N71),ROUND(Regressions!N71, 1), NA())</f>
        <v>#N/A</v>
      </c>
      <c r="O61" s="419" t="e">
        <f>IF(ISNUMBER(Regressions!O71),ROUND(Regressions!O71, 1), NA())</f>
        <v>#N/A</v>
      </c>
      <c r="P61" s="309" t="e">
        <f>IF(ISNUMBER(Regressions!P71),ROUND(Regressions!P71, 1), NA())</f>
        <v>#N/A</v>
      </c>
      <c r="Q61" s="426" t="e">
        <f>IF(ISNUMBER(Regressions!Q71),ROUND(Regressions!Q71, 1), NA())</f>
        <v>#N/A</v>
      </c>
      <c r="R61" s="421" t="e">
        <f>IF(ISNUMBER(Regressions!R71),ROUND(Regressions!R71, 1), NA())</f>
        <v>#N/A</v>
      </c>
      <c r="S61" s="422" t="e">
        <f>IF(ISNUMBER(Regressions!S71),ROUND(Regressions!S71, 1), NA())</f>
        <v>#N/A</v>
      </c>
    </row>
    <row r="62" x14ac:dyDescent="0.2">
      <c r="A62" s="239" t="str">
        <f>IF(ISBLANK(Regressions!A72), " ", Regressions!A72)</f>
        <v>Djibouti</v>
      </c>
      <c r="B62" s="234">
        <f>IF(ISBLANK(Regressions!B72), " ", Regressions!B72)</f>
        <v>2007</v>
      </c>
      <c r="C62" s="237" t="str">
        <f>IF(ISBLANK(Regressions!C72), " ", Regressions!C72)</f>
        <v>Pre-primary</v>
      </c>
      <c r="D62" s="241">
        <f>IF(ISBLANK(Regressions!D72), " ", Regressions!D72)</f>
        <v>40448</v>
      </c>
      <c r="E62" s="419" t="e">
        <f>IF(ISNUMBER(Regressions!E72),ROUND(Regressions!E72, 1), NA())</f>
        <v>#N/A</v>
      </c>
      <c r="F62" s="309" t="e">
        <f>IF(ISNUMBER(Regressions!F72),ROUND(Regressions!F72, 1), NA())</f>
        <v>#N/A</v>
      </c>
      <c r="G62" s="420" t="e">
        <f>IF(ISNUMBER(Regressions!G72),ROUND(Regressions!G72, 1), NA())</f>
        <v>#N/A</v>
      </c>
      <c r="H62" s="421" t="e">
        <f>IF(ISNUMBER(Regressions!H72),ROUND(Regressions!H72, 1), NA())</f>
        <v>#N/A</v>
      </c>
      <c r="I62" s="422" t="e">
        <f>IF(ISNUMBER(Regressions!I72),ROUND(Regressions!I72, 1), NA())</f>
        <v>#N/A</v>
      </c>
      <c r="J62" s="423" t="e">
        <f>IF(ISNUMBER(Regressions!J72),ROUND(Regressions!J72, 1), NA())</f>
        <v>#N/A</v>
      </c>
      <c r="K62" s="309" t="e">
        <f>IF(ISNUMBER(Regressions!K72),ROUND(Regressions!K72, 1), NA())</f>
        <v>#N/A</v>
      </c>
      <c r="L62" s="424" t="e">
        <f>IF(ISNUMBER(Regressions!L72),ROUND(Regressions!L72, 1), NA())</f>
        <v>#N/A</v>
      </c>
      <c r="M62" s="421" t="e">
        <f>IF(ISNUMBER(Regressions!M72),ROUND(Regressions!M72, 1), NA())</f>
        <v>#N/A</v>
      </c>
      <c r="N62" s="425" t="e">
        <f>IF(ISNUMBER(Regressions!N72),ROUND(Regressions!N72, 1), NA())</f>
        <v>#N/A</v>
      </c>
      <c r="O62" s="419" t="e">
        <f>IF(ISNUMBER(Regressions!O72),ROUND(Regressions!O72, 1), NA())</f>
        <v>#N/A</v>
      </c>
      <c r="P62" s="309" t="e">
        <f>IF(ISNUMBER(Regressions!P72),ROUND(Regressions!P72, 1), NA())</f>
        <v>#N/A</v>
      </c>
      <c r="Q62" s="426" t="e">
        <f>IF(ISNUMBER(Regressions!Q72),ROUND(Regressions!Q72, 1), NA())</f>
        <v>#N/A</v>
      </c>
      <c r="R62" s="421" t="e">
        <f>IF(ISNUMBER(Regressions!R72),ROUND(Regressions!R72, 1), NA())</f>
        <v>#N/A</v>
      </c>
      <c r="S62" s="422" t="e">
        <f>IF(ISNUMBER(Regressions!S72),ROUND(Regressions!S72, 1), NA())</f>
        <v>#N/A</v>
      </c>
    </row>
    <row r="63" x14ac:dyDescent="0.2">
      <c r="A63" s="239" t="str">
        <f>IF(ISBLANK(Regressions!A73), " ", Regressions!A73)</f>
        <v>Djibouti</v>
      </c>
      <c r="B63" s="234">
        <f>IF(ISBLANK(Regressions!B73), " ", Regressions!B73)</f>
        <v>2008</v>
      </c>
      <c r="C63" s="237" t="str">
        <f>IF(ISBLANK(Regressions!C73), " ", Regressions!C73)</f>
        <v>Pre-primary</v>
      </c>
      <c r="D63" s="241">
        <f>IF(ISBLANK(Regressions!D73), " ", Regressions!D73)</f>
        <v>40476</v>
      </c>
      <c r="E63" s="419" t="e">
        <f>IF(ISNUMBER(Regressions!E73),ROUND(Regressions!E73, 1), NA())</f>
        <v>#N/A</v>
      </c>
      <c r="F63" s="309" t="e">
        <f>IF(ISNUMBER(Regressions!F73),ROUND(Regressions!F73, 1), NA())</f>
        <v>#N/A</v>
      </c>
      <c r="G63" s="420" t="e">
        <f>IF(ISNUMBER(Regressions!G73),ROUND(Regressions!G73, 1), NA())</f>
        <v>#N/A</v>
      </c>
      <c r="H63" s="421" t="e">
        <f>IF(ISNUMBER(Regressions!H73),ROUND(Regressions!H73, 1), NA())</f>
        <v>#N/A</v>
      </c>
      <c r="I63" s="422" t="e">
        <f>IF(ISNUMBER(Regressions!I73),ROUND(Regressions!I73, 1), NA())</f>
        <v>#N/A</v>
      </c>
      <c r="J63" s="423" t="e">
        <f>IF(ISNUMBER(Regressions!J73),ROUND(Regressions!J73, 1), NA())</f>
        <v>#N/A</v>
      </c>
      <c r="K63" s="309" t="e">
        <f>IF(ISNUMBER(Regressions!K73),ROUND(Regressions!K73, 1), NA())</f>
        <v>#N/A</v>
      </c>
      <c r="L63" s="424" t="e">
        <f>IF(ISNUMBER(Regressions!L73),ROUND(Regressions!L73, 1), NA())</f>
        <v>#N/A</v>
      </c>
      <c r="M63" s="421" t="e">
        <f>IF(ISNUMBER(Regressions!M73),ROUND(Regressions!M73, 1), NA())</f>
        <v>#N/A</v>
      </c>
      <c r="N63" s="425" t="e">
        <f>IF(ISNUMBER(Regressions!N73),ROUND(Regressions!N73, 1), NA())</f>
        <v>#N/A</v>
      </c>
      <c r="O63" s="419" t="e">
        <f>IF(ISNUMBER(Regressions!O73),ROUND(Regressions!O73, 1), NA())</f>
        <v>#N/A</v>
      </c>
      <c r="P63" s="309" t="e">
        <f>IF(ISNUMBER(Regressions!P73),ROUND(Regressions!P73, 1), NA())</f>
        <v>#N/A</v>
      </c>
      <c r="Q63" s="426" t="e">
        <f>IF(ISNUMBER(Regressions!Q73),ROUND(Regressions!Q73, 1), NA())</f>
        <v>#N/A</v>
      </c>
      <c r="R63" s="421" t="e">
        <f>IF(ISNUMBER(Regressions!R73),ROUND(Regressions!R73, 1), NA())</f>
        <v>#N/A</v>
      </c>
      <c r="S63" s="422" t="e">
        <f>IF(ISNUMBER(Regressions!S73),ROUND(Regressions!S73, 1), NA())</f>
        <v>#N/A</v>
      </c>
    </row>
    <row r="64" x14ac:dyDescent="0.2">
      <c r="A64" s="239" t="str">
        <f>IF(ISBLANK(Regressions!A74), " ", Regressions!A74)</f>
        <v>Djibouti</v>
      </c>
      <c r="B64" s="234">
        <f>IF(ISBLANK(Regressions!B74), " ", Regressions!B74)</f>
        <v>2009</v>
      </c>
      <c r="C64" s="237" t="str">
        <f>IF(ISBLANK(Regressions!C74), " ", Regressions!C74)</f>
        <v>Pre-primary</v>
      </c>
      <c r="D64" s="241">
        <f>IF(ISBLANK(Regressions!D74), " ", Regressions!D74)</f>
        <v>40428</v>
      </c>
      <c r="E64" s="419" t="e">
        <f>IF(ISNUMBER(Regressions!E74),ROUND(Regressions!E74, 1), NA())</f>
        <v>#N/A</v>
      </c>
      <c r="F64" s="309" t="e">
        <f>IF(ISNUMBER(Regressions!F74),ROUND(Regressions!F74, 1), NA())</f>
        <v>#N/A</v>
      </c>
      <c r="G64" s="420" t="e">
        <f>IF(ISNUMBER(Regressions!G74),ROUND(Regressions!G74, 1), NA())</f>
        <v>#N/A</v>
      </c>
      <c r="H64" s="421" t="e">
        <f>IF(ISNUMBER(Regressions!H74),ROUND(Regressions!H74, 1), NA())</f>
        <v>#N/A</v>
      </c>
      <c r="I64" s="422" t="e">
        <f>IF(ISNUMBER(Regressions!I74),ROUND(Regressions!I74, 1), NA())</f>
        <v>#N/A</v>
      </c>
      <c r="J64" s="423" t="e">
        <f>IF(ISNUMBER(Regressions!J74),ROUND(Regressions!J74, 1), NA())</f>
        <v>#N/A</v>
      </c>
      <c r="K64" s="309" t="e">
        <f>IF(ISNUMBER(Regressions!K74),ROUND(Regressions!K74, 1), NA())</f>
        <v>#N/A</v>
      </c>
      <c r="L64" s="424" t="e">
        <f>IF(ISNUMBER(Regressions!L74),ROUND(Regressions!L74, 1), NA())</f>
        <v>#N/A</v>
      </c>
      <c r="M64" s="421" t="e">
        <f>IF(ISNUMBER(Regressions!M74),ROUND(Regressions!M74, 1), NA())</f>
        <v>#N/A</v>
      </c>
      <c r="N64" s="425" t="e">
        <f>IF(ISNUMBER(Regressions!N74),ROUND(Regressions!N74, 1), NA())</f>
        <v>#N/A</v>
      </c>
      <c r="O64" s="419" t="e">
        <f>IF(ISNUMBER(Regressions!O74),ROUND(Regressions!O74, 1), NA())</f>
        <v>#N/A</v>
      </c>
      <c r="P64" s="309" t="e">
        <f>IF(ISNUMBER(Regressions!P74),ROUND(Regressions!P74, 1), NA())</f>
        <v>#N/A</v>
      </c>
      <c r="Q64" s="426" t="e">
        <f>IF(ISNUMBER(Regressions!Q74),ROUND(Regressions!Q74, 1), NA())</f>
        <v>#N/A</v>
      </c>
      <c r="R64" s="421" t="e">
        <f>IF(ISNUMBER(Regressions!R74),ROUND(Regressions!R74, 1), NA())</f>
        <v>#N/A</v>
      </c>
      <c r="S64" s="422" t="e">
        <f>IF(ISNUMBER(Regressions!S74),ROUND(Regressions!S74, 1), NA())</f>
        <v>#N/A</v>
      </c>
    </row>
    <row r="65" x14ac:dyDescent="0.2">
      <c r="A65" s="239" t="str">
        <f>IF(ISBLANK(Regressions!A75), " ", Regressions!A75)</f>
        <v>Djibouti</v>
      </c>
      <c r="B65" s="234">
        <f>IF(ISBLANK(Regressions!B75), " ", Regressions!B75)</f>
        <v>2010</v>
      </c>
      <c r="C65" s="237" t="str">
        <f>IF(ISBLANK(Regressions!C75), " ", Regressions!C75)</f>
        <v>Pre-primary</v>
      </c>
      <c r="D65" s="241">
        <f>IF(ISBLANK(Regressions!D75), " ", Regressions!D75)</f>
        <v>40279</v>
      </c>
      <c r="E65" s="419" t="e">
        <f>IF(ISNUMBER(Regressions!E75),ROUND(Regressions!E75, 1), NA())</f>
        <v>#N/A</v>
      </c>
      <c r="F65" s="309" t="e">
        <f>IF(ISNUMBER(Regressions!F75),ROUND(Regressions!F75, 1), NA())</f>
        <v>#N/A</v>
      </c>
      <c r="G65" s="420" t="e">
        <f>IF(ISNUMBER(Regressions!G75),ROUND(Regressions!G75, 1), NA())</f>
        <v>#N/A</v>
      </c>
      <c r="H65" s="421" t="e">
        <f>IF(ISNUMBER(Regressions!H75),ROUND(Regressions!H75, 1), NA())</f>
        <v>#N/A</v>
      </c>
      <c r="I65" s="422" t="e">
        <f>IF(ISNUMBER(Regressions!I75),ROUND(Regressions!I75, 1), NA())</f>
        <v>#N/A</v>
      </c>
      <c r="J65" s="423" t="e">
        <f>IF(ISNUMBER(Regressions!J75),ROUND(Regressions!J75, 1), NA())</f>
        <v>#N/A</v>
      </c>
      <c r="K65" s="309" t="e">
        <f>IF(ISNUMBER(Regressions!K75),ROUND(Regressions!K75, 1), NA())</f>
        <v>#N/A</v>
      </c>
      <c r="L65" s="424" t="e">
        <f>IF(ISNUMBER(Regressions!L75),ROUND(Regressions!L75, 1), NA())</f>
        <v>#N/A</v>
      </c>
      <c r="M65" s="421" t="e">
        <f>IF(ISNUMBER(Regressions!M75),ROUND(Regressions!M75, 1), NA())</f>
        <v>#N/A</v>
      </c>
      <c r="N65" s="425" t="e">
        <f>IF(ISNUMBER(Regressions!N75),ROUND(Regressions!N75, 1), NA())</f>
        <v>#N/A</v>
      </c>
      <c r="O65" s="419" t="e">
        <f>IF(ISNUMBER(Regressions!O75),ROUND(Regressions!O75, 1), NA())</f>
        <v>#N/A</v>
      </c>
      <c r="P65" s="309" t="e">
        <f>IF(ISNUMBER(Regressions!P75),ROUND(Regressions!P75, 1), NA())</f>
        <v>#N/A</v>
      </c>
      <c r="Q65" s="426" t="e">
        <f>IF(ISNUMBER(Regressions!Q75),ROUND(Regressions!Q75, 1), NA())</f>
        <v>#N/A</v>
      </c>
      <c r="R65" s="421" t="e">
        <f>IF(ISNUMBER(Regressions!R75),ROUND(Regressions!R75, 1), NA())</f>
        <v>#N/A</v>
      </c>
      <c r="S65" s="422" t="e">
        <f>IF(ISNUMBER(Regressions!S75),ROUND(Regressions!S75, 1), NA())</f>
        <v>#N/A</v>
      </c>
    </row>
    <row r="66" x14ac:dyDescent="0.2">
      <c r="A66" s="239" t="str">
        <f>IF(ISBLANK(Regressions!A76), " ", Regressions!A76)</f>
        <v>Djibouti</v>
      </c>
      <c r="B66" s="234">
        <f>IF(ISBLANK(Regressions!B76), " ", Regressions!B76)</f>
        <v>2011</v>
      </c>
      <c r="C66" s="237" t="str">
        <f>IF(ISBLANK(Regressions!C76), " ", Regressions!C76)</f>
        <v>Pre-primary</v>
      </c>
      <c r="D66" s="241">
        <f>IF(ISBLANK(Regressions!D76), " ", Regressions!D76)</f>
        <v>40006</v>
      </c>
      <c r="E66" s="419" t="e">
        <f>IF(ISNUMBER(Regressions!E76),ROUND(Regressions!E76, 1), NA())</f>
        <v>#N/A</v>
      </c>
      <c r="F66" s="309" t="e">
        <f>IF(ISNUMBER(Regressions!F76),ROUND(Regressions!F76, 1), NA())</f>
        <v>#N/A</v>
      </c>
      <c r="G66" s="420" t="e">
        <f>IF(ISNUMBER(Regressions!G76),ROUND(Regressions!G76, 1), NA())</f>
        <v>#N/A</v>
      </c>
      <c r="H66" s="421" t="e">
        <f>IF(ISNUMBER(Regressions!H76),ROUND(Regressions!H76, 1), NA())</f>
        <v>#N/A</v>
      </c>
      <c r="I66" s="422" t="e">
        <f>IF(ISNUMBER(Regressions!I76),ROUND(Regressions!I76, 1), NA())</f>
        <v>#N/A</v>
      </c>
      <c r="J66" s="423" t="e">
        <f>IF(ISNUMBER(Regressions!J76),ROUND(Regressions!J76, 1), NA())</f>
        <v>#N/A</v>
      </c>
      <c r="K66" s="309" t="e">
        <f>IF(ISNUMBER(Regressions!K76),ROUND(Regressions!K76, 1), NA())</f>
        <v>#N/A</v>
      </c>
      <c r="L66" s="424" t="e">
        <f>IF(ISNUMBER(Regressions!L76),ROUND(Regressions!L76, 1), NA())</f>
        <v>#N/A</v>
      </c>
      <c r="M66" s="421" t="e">
        <f>IF(ISNUMBER(Regressions!M76),ROUND(Regressions!M76, 1), NA())</f>
        <v>#N/A</v>
      </c>
      <c r="N66" s="425" t="e">
        <f>IF(ISNUMBER(Regressions!N76),ROUND(Regressions!N76, 1), NA())</f>
        <v>#N/A</v>
      </c>
      <c r="O66" s="419" t="e">
        <f>IF(ISNUMBER(Regressions!O76),ROUND(Regressions!O76, 1), NA())</f>
        <v>#N/A</v>
      </c>
      <c r="P66" s="309" t="e">
        <f>IF(ISNUMBER(Regressions!P76),ROUND(Regressions!P76, 1), NA())</f>
        <v>#N/A</v>
      </c>
      <c r="Q66" s="426" t="e">
        <f>IF(ISNUMBER(Regressions!Q76),ROUND(Regressions!Q76, 1), NA())</f>
        <v>#N/A</v>
      </c>
      <c r="R66" s="421" t="e">
        <f>IF(ISNUMBER(Regressions!R76),ROUND(Regressions!R76, 1), NA())</f>
        <v>#N/A</v>
      </c>
      <c r="S66" s="422" t="e">
        <f>IF(ISNUMBER(Regressions!S76),ROUND(Regressions!S76, 1), NA())</f>
        <v>#N/A</v>
      </c>
    </row>
    <row r="67" x14ac:dyDescent="0.2">
      <c r="A67" s="239" t="str">
        <f>IF(ISBLANK(Regressions!A77), " ", Regressions!A77)</f>
        <v>Djibouti</v>
      </c>
      <c r="B67" s="234">
        <f>IF(ISBLANK(Regressions!B77), " ", Regressions!B77)</f>
        <v>2012</v>
      </c>
      <c r="C67" s="237" t="str">
        <f>IF(ISBLANK(Regressions!C77), " ", Regressions!C77)</f>
        <v>Pre-primary</v>
      </c>
      <c r="D67" s="241">
        <f>IF(ISBLANK(Regressions!D77), " ", Regressions!D77)</f>
        <v>39742</v>
      </c>
      <c r="E67" s="419" t="e">
        <f>IF(ISNUMBER(Regressions!E77),ROUND(Regressions!E77, 1), NA())</f>
        <v>#N/A</v>
      </c>
      <c r="F67" s="309" t="e">
        <f>IF(ISNUMBER(Regressions!F77),ROUND(Regressions!F77, 1), NA())</f>
        <v>#N/A</v>
      </c>
      <c r="G67" s="420" t="e">
        <f>IF(ISNUMBER(Regressions!G77),ROUND(Regressions!G77, 1), NA())</f>
        <v>#N/A</v>
      </c>
      <c r="H67" s="421" t="e">
        <f>IF(ISNUMBER(Regressions!H77),ROUND(Regressions!H77, 1), NA())</f>
        <v>#N/A</v>
      </c>
      <c r="I67" s="422" t="e">
        <f>IF(ISNUMBER(Regressions!I77),ROUND(Regressions!I77, 1), NA())</f>
        <v>#N/A</v>
      </c>
      <c r="J67" s="423" t="e">
        <f>IF(ISNUMBER(Regressions!J77),ROUND(Regressions!J77, 1), NA())</f>
        <v>#N/A</v>
      </c>
      <c r="K67" s="309" t="e">
        <f>IF(ISNUMBER(Regressions!K77),ROUND(Regressions!K77, 1), NA())</f>
        <v>#N/A</v>
      </c>
      <c r="L67" s="424" t="e">
        <f>IF(ISNUMBER(Regressions!L77),ROUND(Regressions!L77, 1), NA())</f>
        <v>#N/A</v>
      </c>
      <c r="M67" s="421" t="e">
        <f>IF(ISNUMBER(Regressions!M77),ROUND(Regressions!M77, 1), NA())</f>
        <v>#N/A</v>
      </c>
      <c r="N67" s="425" t="e">
        <f>IF(ISNUMBER(Regressions!N77),ROUND(Regressions!N77, 1), NA())</f>
        <v>#N/A</v>
      </c>
      <c r="O67" s="419" t="e">
        <f>IF(ISNUMBER(Regressions!O77),ROUND(Regressions!O77, 1), NA())</f>
        <v>#N/A</v>
      </c>
      <c r="P67" s="309" t="e">
        <f>IF(ISNUMBER(Regressions!P77),ROUND(Regressions!P77, 1), NA())</f>
        <v>#N/A</v>
      </c>
      <c r="Q67" s="426" t="e">
        <f>IF(ISNUMBER(Regressions!Q77),ROUND(Regressions!Q77, 1), NA())</f>
        <v>#N/A</v>
      </c>
      <c r="R67" s="421" t="e">
        <f>IF(ISNUMBER(Regressions!R77),ROUND(Regressions!R77, 1), NA())</f>
        <v>#N/A</v>
      </c>
      <c r="S67" s="422" t="e">
        <f>IF(ISNUMBER(Regressions!S77),ROUND(Regressions!S77, 1), NA())</f>
        <v>#N/A</v>
      </c>
    </row>
    <row r="68" x14ac:dyDescent="0.2">
      <c r="A68" s="239" t="str">
        <f>IF(ISBLANK(Regressions!A78), " ", Regressions!A78)</f>
        <v>Djibouti</v>
      </c>
      <c r="B68" s="234">
        <f>IF(ISBLANK(Regressions!B78), " ", Regressions!B78)</f>
        <v>2013</v>
      </c>
      <c r="C68" s="237" t="str">
        <f>IF(ISBLANK(Regressions!C78), " ", Regressions!C78)</f>
        <v>Pre-primary</v>
      </c>
      <c r="D68" s="241">
        <f>IF(ISBLANK(Regressions!D78), " ", Regressions!D78)</f>
        <v>39413</v>
      </c>
      <c r="E68" s="419" t="e">
        <f>IF(ISNUMBER(Regressions!E78),ROUND(Regressions!E78, 1), NA())</f>
        <v>#N/A</v>
      </c>
      <c r="F68" s="309" t="e">
        <f>IF(ISNUMBER(Regressions!F78),ROUND(Regressions!F78, 1), NA())</f>
        <v>#N/A</v>
      </c>
      <c r="G68" s="420" t="e">
        <f>IF(ISNUMBER(Regressions!G78),ROUND(Regressions!G78, 1), NA())</f>
        <v>#N/A</v>
      </c>
      <c r="H68" s="421" t="e">
        <f>IF(ISNUMBER(Regressions!H78),ROUND(Regressions!H78, 1), NA())</f>
        <v>#N/A</v>
      </c>
      <c r="I68" s="422" t="e">
        <f>IF(ISNUMBER(Regressions!I78),ROUND(Regressions!I78, 1), NA())</f>
        <v>#N/A</v>
      </c>
      <c r="J68" s="423" t="e">
        <f>IF(ISNUMBER(Regressions!J78),ROUND(Regressions!J78, 1), NA())</f>
        <v>#N/A</v>
      </c>
      <c r="K68" s="309" t="e">
        <f>IF(ISNUMBER(Regressions!K78),ROUND(Regressions!K78, 1), NA())</f>
        <v>#N/A</v>
      </c>
      <c r="L68" s="424" t="e">
        <f>IF(ISNUMBER(Regressions!L78),ROUND(Regressions!L78, 1), NA())</f>
        <v>#N/A</v>
      </c>
      <c r="M68" s="421" t="e">
        <f>IF(ISNUMBER(Regressions!M78),ROUND(Regressions!M78, 1), NA())</f>
        <v>#N/A</v>
      </c>
      <c r="N68" s="425" t="e">
        <f>IF(ISNUMBER(Regressions!N78),ROUND(Regressions!N78, 1), NA())</f>
        <v>#N/A</v>
      </c>
      <c r="O68" s="419" t="e">
        <f>IF(ISNUMBER(Regressions!O78),ROUND(Regressions!O78, 1), NA())</f>
        <v>#N/A</v>
      </c>
      <c r="P68" s="309" t="e">
        <f>IF(ISNUMBER(Regressions!P78),ROUND(Regressions!P78, 1), NA())</f>
        <v>#N/A</v>
      </c>
      <c r="Q68" s="426" t="e">
        <f>IF(ISNUMBER(Regressions!Q78),ROUND(Regressions!Q78, 1), NA())</f>
        <v>#N/A</v>
      </c>
      <c r="R68" s="421" t="e">
        <f>IF(ISNUMBER(Regressions!R78),ROUND(Regressions!R78, 1), NA())</f>
        <v>#N/A</v>
      </c>
      <c r="S68" s="422" t="e">
        <f>IF(ISNUMBER(Regressions!S78),ROUND(Regressions!S78, 1), NA())</f>
        <v>#N/A</v>
      </c>
    </row>
    <row r="69" x14ac:dyDescent="0.2">
      <c r="A69" s="239" t="str">
        <f>IF(ISBLANK(Regressions!A79), " ", Regressions!A79)</f>
        <v>Djibouti</v>
      </c>
      <c r="B69" s="234">
        <f>IF(ISBLANK(Regressions!B79), " ", Regressions!B79)</f>
        <v>2014</v>
      </c>
      <c r="C69" s="237" t="str">
        <f>IF(ISBLANK(Regressions!C79), " ", Regressions!C79)</f>
        <v>Pre-primary</v>
      </c>
      <c r="D69" s="241">
        <f>IF(ISBLANK(Regressions!D79), " ", Regressions!D79)</f>
        <v>39099</v>
      </c>
      <c r="E69" s="419" t="e">
        <f>IF(ISNUMBER(Regressions!E79),ROUND(Regressions!E79, 1), NA())</f>
        <v>#N/A</v>
      </c>
      <c r="F69" s="309" t="e">
        <f>IF(ISNUMBER(Regressions!F79),ROUND(Regressions!F79, 1), NA())</f>
        <v>#N/A</v>
      </c>
      <c r="G69" s="420" t="e">
        <f>IF(ISNUMBER(Regressions!G79),ROUND(Regressions!G79, 1), NA())</f>
        <v>#N/A</v>
      </c>
      <c r="H69" s="421" t="e">
        <f>IF(ISNUMBER(Regressions!H79),ROUND(Regressions!H79, 1), NA())</f>
        <v>#N/A</v>
      </c>
      <c r="I69" s="422" t="e">
        <f>IF(ISNUMBER(Regressions!I79),ROUND(Regressions!I79, 1), NA())</f>
        <v>#N/A</v>
      </c>
      <c r="J69" s="423" t="e">
        <f>IF(ISNUMBER(Regressions!J79),ROUND(Regressions!J79, 1), NA())</f>
        <v>#N/A</v>
      </c>
      <c r="K69" s="309" t="e">
        <f>IF(ISNUMBER(Regressions!K79),ROUND(Regressions!K79, 1), NA())</f>
        <v>#N/A</v>
      </c>
      <c r="L69" s="424" t="e">
        <f>IF(ISNUMBER(Regressions!L79),ROUND(Regressions!L79, 1), NA())</f>
        <v>#N/A</v>
      </c>
      <c r="M69" s="421" t="e">
        <f>IF(ISNUMBER(Regressions!M79),ROUND(Regressions!M79, 1), NA())</f>
        <v>#N/A</v>
      </c>
      <c r="N69" s="425" t="e">
        <f>IF(ISNUMBER(Regressions!N79),ROUND(Regressions!N79, 1), NA())</f>
        <v>#N/A</v>
      </c>
      <c r="O69" s="419" t="e">
        <f>IF(ISNUMBER(Regressions!O79),ROUND(Regressions!O79, 1), NA())</f>
        <v>#N/A</v>
      </c>
      <c r="P69" s="309" t="e">
        <f>IF(ISNUMBER(Regressions!P79),ROUND(Regressions!P79, 1), NA())</f>
        <v>#N/A</v>
      </c>
      <c r="Q69" s="426" t="e">
        <f>IF(ISNUMBER(Regressions!Q79),ROUND(Regressions!Q79, 1), NA())</f>
        <v>#N/A</v>
      </c>
      <c r="R69" s="421" t="e">
        <f>IF(ISNUMBER(Regressions!R79),ROUND(Regressions!R79, 1), NA())</f>
        <v>#N/A</v>
      </c>
      <c r="S69" s="422" t="e">
        <f>IF(ISNUMBER(Regressions!S79),ROUND(Regressions!S79, 1), NA())</f>
        <v>#N/A</v>
      </c>
    </row>
    <row r="70" x14ac:dyDescent="0.2">
      <c r="A70" s="239" t="str">
        <f>IF(ISBLANK(Regressions!A80), " ", Regressions!A80)</f>
        <v>Djibouti</v>
      </c>
      <c r="B70" s="234">
        <f>IF(ISBLANK(Regressions!B80), " ", Regressions!B80)</f>
        <v>2015</v>
      </c>
      <c r="C70" s="237" t="str">
        <f>IF(ISBLANK(Regressions!C80), " ", Regressions!C80)</f>
        <v>Pre-primary</v>
      </c>
      <c r="D70" s="241">
        <f>IF(ISBLANK(Regressions!D80), " ", Regressions!D80)</f>
        <v>38906</v>
      </c>
      <c r="E70" s="419" t="e">
        <f>IF(ISNUMBER(Regressions!E80),ROUND(Regressions!E80, 1), NA())</f>
        <v>#N/A</v>
      </c>
      <c r="F70" s="309" t="e">
        <f>IF(ISNUMBER(Regressions!F80),ROUND(Regressions!F80, 1), NA())</f>
        <v>#N/A</v>
      </c>
      <c r="G70" s="420" t="e">
        <f>IF(ISNUMBER(Regressions!G80),ROUND(Regressions!G80, 1), NA())</f>
        <v>#N/A</v>
      </c>
      <c r="H70" s="421" t="e">
        <f>IF(ISNUMBER(Regressions!H80),ROUND(Regressions!H80, 1), NA())</f>
        <v>#N/A</v>
      </c>
      <c r="I70" s="422" t="e">
        <f>IF(ISNUMBER(Regressions!I80),ROUND(Regressions!I80, 1), NA())</f>
        <v>#N/A</v>
      </c>
      <c r="J70" s="423" t="e">
        <f>IF(ISNUMBER(Regressions!J80),ROUND(Regressions!J80, 1), NA())</f>
        <v>#N/A</v>
      </c>
      <c r="K70" s="309" t="e">
        <f>IF(ISNUMBER(Regressions!K80),ROUND(Regressions!K80, 1), NA())</f>
        <v>#N/A</v>
      </c>
      <c r="L70" s="424" t="e">
        <f>IF(ISNUMBER(Regressions!L80),ROUND(Regressions!L80, 1), NA())</f>
        <v>#N/A</v>
      </c>
      <c r="M70" s="421" t="e">
        <f>IF(ISNUMBER(Regressions!M80),ROUND(Regressions!M80, 1), NA())</f>
        <v>#N/A</v>
      </c>
      <c r="N70" s="425" t="e">
        <f>IF(ISNUMBER(Regressions!N80),ROUND(Regressions!N80, 1), NA())</f>
        <v>#N/A</v>
      </c>
      <c r="O70" s="419" t="e">
        <f>IF(ISNUMBER(Regressions!O80),ROUND(Regressions!O80, 1), NA())</f>
        <v>#N/A</v>
      </c>
      <c r="P70" s="309" t="e">
        <f>IF(ISNUMBER(Regressions!P80),ROUND(Regressions!P80, 1), NA())</f>
        <v>#N/A</v>
      </c>
      <c r="Q70" s="426" t="e">
        <f>IF(ISNUMBER(Regressions!Q80),ROUND(Regressions!Q80, 1), NA())</f>
        <v>#N/A</v>
      </c>
      <c r="R70" s="421" t="e">
        <f>IF(ISNUMBER(Regressions!R80),ROUND(Regressions!R80, 1), NA())</f>
        <v>#N/A</v>
      </c>
      <c r="S70" s="422" t="e">
        <f>IF(ISNUMBER(Regressions!S80),ROUND(Regressions!S80, 1), NA())</f>
        <v>#N/A</v>
      </c>
    </row>
    <row r="71" x14ac:dyDescent="0.2">
      <c r="A71" s="396" t="str">
        <f>IF(ISBLANK(Regressions!A81), " ", Regressions!A81)</f>
        <v>Djibouti</v>
      </c>
      <c r="B71" s="397">
        <f>IF(ISBLANK(Regressions!B81), " ", Regressions!B81)</f>
        <v>2016</v>
      </c>
      <c r="C71" s="398" t="str">
        <f>IF(ISBLANK(Regressions!C81), " ", Regressions!C81)</f>
        <v>Pre-primary</v>
      </c>
      <c r="D71" s="399">
        <f>IF(ISBLANK(Regressions!D81), " ", Regressions!D81)</f>
        <v>38963</v>
      </c>
      <c r="E71" s="427" t="e">
        <f>IF(ISNUMBER(Regressions!E81),ROUND(Regressions!E81, 1), NA())</f>
        <v>#N/A</v>
      </c>
      <c r="F71" s="310" t="e">
        <f>IF(ISNUMBER(Regressions!F81),ROUND(Regressions!F81, 1), NA())</f>
        <v>#N/A</v>
      </c>
      <c r="G71" s="428" t="e">
        <f>IF(ISNUMBER(Regressions!G81),ROUND(Regressions!G81, 1), NA())</f>
        <v>#N/A</v>
      </c>
      <c r="H71" s="429" t="e">
        <f>IF(ISNUMBER(Regressions!H81),ROUND(Regressions!H81, 1), NA())</f>
        <v>#N/A</v>
      </c>
      <c r="I71" s="430" t="e">
        <f>IF(ISNUMBER(Regressions!I81),ROUND(Regressions!I81, 1), NA())</f>
        <v>#N/A</v>
      </c>
      <c r="J71" s="431" t="e">
        <f>IF(ISNUMBER(Regressions!J81),ROUND(Regressions!J81, 1), NA())</f>
        <v>#N/A</v>
      </c>
      <c r="K71" s="310" t="e">
        <f>IF(ISNUMBER(Regressions!K81),ROUND(Regressions!K81, 1), NA())</f>
        <v>#N/A</v>
      </c>
      <c r="L71" s="432" t="e">
        <f>IF(ISNUMBER(Regressions!L81),ROUND(Regressions!L81, 1), NA())</f>
        <v>#N/A</v>
      </c>
      <c r="M71" s="429" t="e">
        <f>IF(ISNUMBER(Regressions!M81),ROUND(Regressions!M81, 1), NA())</f>
        <v>#N/A</v>
      </c>
      <c r="N71" s="433" t="e">
        <f>IF(ISNUMBER(Regressions!N81),ROUND(Regressions!N81, 1), NA())</f>
        <v>#N/A</v>
      </c>
      <c r="O71" s="427" t="e">
        <f>IF(ISNUMBER(Regressions!O81),ROUND(Regressions!O81, 1), NA())</f>
        <v>#N/A</v>
      </c>
      <c r="P71" s="310" t="e">
        <f>IF(ISNUMBER(Regressions!P81),ROUND(Regressions!P81, 1), NA())</f>
        <v>#N/A</v>
      </c>
      <c r="Q71" s="434" t="e">
        <f>IF(ISNUMBER(Regressions!Q81),ROUND(Regressions!Q81, 1), NA())</f>
        <v>#N/A</v>
      </c>
      <c r="R71" s="429" t="e">
        <f>IF(ISNUMBER(Regressions!R81),ROUND(Regressions!R81, 1), NA())</f>
        <v>#N/A</v>
      </c>
      <c r="S71" s="430" t="e">
        <f>IF(ISNUMBER(Regressions!S81),ROUND(Regressions!S81, 1), NA())</f>
        <v>#N/A</v>
      </c>
    </row>
    <row r="72" x14ac:dyDescent="0.2">
      <c r="A72" s="239" t="str">
        <f>IF(ISBLANK(Regressions!A82), " ", Regressions!A82)</f>
        <v>Djibouti</v>
      </c>
      <c r="B72" s="234">
        <f>IF(ISBLANK(Regressions!B82), " ", Regressions!B82)</f>
        <v>2000</v>
      </c>
      <c r="C72" s="237" t="str">
        <f>IF(ISBLANK(Regressions!C82), " ", Regressions!C82)</f>
        <v>Primary</v>
      </c>
      <c r="D72" s="241">
        <f>IF(ISBLANK(Regressions!D82), " ", Regressions!D82)</f>
        <v>117529</v>
      </c>
      <c r="E72" s="419" t="e">
        <f>IF(ISNUMBER(Regressions!E82),ROUND(Regressions!E82, 1), NA())</f>
        <v>#N/A</v>
      </c>
      <c r="F72" s="309" t="e">
        <f>IF(ISNUMBER(Regressions!F82),ROUND(Regressions!F82, 1), NA())</f>
        <v>#N/A</v>
      </c>
      <c r="G72" s="420" t="e">
        <f>IF(ISNUMBER(Regressions!G82),ROUND(Regressions!G82, 1), NA())</f>
        <v>#N/A</v>
      </c>
      <c r="H72" s="421" t="e">
        <f>IF(ISNUMBER(Regressions!H82),ROUND(Regressions!H82, 1), NA())</f>
        <v>#N/A</v>
      </c>
      <c r="I72" s="422" t="e">
        <f>IF(ISNUMBER(Regressions!I82),ROUND(Regressions!I82, 1), NA())</f>
        <v>#N/A</v>
      </c>
      <c r="J72" s="423" t="e">
        <f>IF(ISNUMBER(Regressions!J82),ROUND(Regressions!J82, 1), NA())</f>
        <v>#N/A</v>
      </c>
      <c r="K72" s="309" t="e">
        <f>IF(ISNUMBER(Regressions!K82),ROUND(Regressions!K82, 1), NA())</f>
        <v>#N/A</v>
      </c>
      <c r="L72" s="424" t="e">
        <f>IF(ISNUMBER(Regressions!L82),ROUND(Regressions!L82, 1), NA())</f>
        <v>#N/A</v>
      </c>
      <c r="M72" s="421" t="e">
        <f>IF(ISNUMBER(Regressions!M82),ROUND(Regressions!M82, 1), NA())</f>
        <v>#N/A</v>
      </c>
      <c r="N72" s="425" t="e">
        <f>IF(ISNUMBER(Regressions!N82),ROUND(Regressions!N82, 1), NA())</f>
        <v>#N/A</v>
      </c>
      <c r="O72" s="419" t="e">
        <f>IF(ISNUMBER(Regressions!O82),ROUND(Regressions!O82, 1), NA())</f>
        <v>#N/A</v>
      </c>
      <c r="P72" s="309" t="e">
        <f>IF(ISNUMBER(Regressions!P82),ROUND(Regressions!P82, 1), NA())</f>
        <v>#N/A</v>
      </c>
      <c r="Q72" s="426" t="e">
        <f>IF(ISNUMBER(Regressions!Q82),ROUND(Regressions!Q82, 1), NA())</f>
        <v>#N/A</v>
      </c>
      <c r="R72" s="421" t="e">
        <f>IF(ISNUMBER(Regressions!R82),ROUND(Regressions!R82, 1), NA())</f>
        <v>#N/A</v>
      </c>
      <c r="S72" s="422" t="e">
        <f>IF(ISNUMBER(Regressions!S82),ROUND(Regressions!S82, 1), NA())</f>
        <v>#N/A</v>
      </c>
    </row>
    <row r="73" x14ac:dyDescent="0.2">
      <c r="A73" s="239" t="str">
        <f>IF(ISBLANK(Regressions!A83), " ", Regressions!A83)</f>
        <v>Djibouti</v>
      </c>
      <c r="B73" s="234">
        <f>IF(ISBLANK(Regressions!B83), " ", Regressions!B83)</f>
        <v>2001</v>
      </c>
      <c r="C73" s="237" t="str">
        <f>IF(ISBLANK(Regressions!C83), " ", Regressions!C83)</f>
        <v>Primary</v>
      </c>
      <c r="D73" s="241">
        <f>IF(ISBLANK(Regressions!D83), " ", Regressions!D83)</f>
        <v>116250</v>
      </c>
      <c r="E73" s="419" t="e">
        <f>IF(ISNUMBER(Regressions!E83),ROUND(Regressions!E83, 1), NA())</f>
        <v>#N/A</v>
      </c>
      <c r="F73" s="309" t="e">
        <f>IF(ISNUMBER(Regressions!F83),ROUND(Regressions!F83, 1), NA())</f>
        <v>#N/A</v>
      </c>
      <c r="G73" s="420" t="e">
        <f>IF(ISNUMBER(Regressions!G83),ROUND(Regressions!G83, 1), NA())</f>
        <v>#N/A</v>
      </c>
      <c r="H73" s="421" t="e">
        <f>IF(ISNUMBER(Regressions!H83),ROUND(Regressions!H83, 1), NA())</f>
        <v>#N/A</v>
      </c>
      <c r="I73" s="422" t="e">
        <f>IF(ISNUMBER(Regressions!I83),ROUND(Regressions!I83, 1), NA())</f>
        <v>#N/A</v>
      </c>
      <c r="J73" s="423" t="e">
        <f>IF(ISNUMBER(Regressions!J83),ROUND(Regressions!J83, 1), NA())</f>
        <v>#N/A</v>
      </c>
      <c r="K73" s="309" t="e">
        <f>IF(ISNUMBER(Regressions!K83),ROUND(Regressions!K83, 1), NA())</f>
        <v>#N/A</v>
      </c>
      <c r="L73" s="424" t="e">
        <f>IF(ISNUMBER(Regressions!L83),ROUND(Regressions!L83, 1), NA())</f>
        <v>#N/A</v>
      </c>
      <c r="M73" s="421" t="e">
        <f>IF(ISNUMBER(Regressions!M83),ROUND(Regressions!M83, 1), NA())</f>
        <v>#N/A</v>
      </c>
      <c r="N73" s="425" t="e">
        <f>IF(ISNUMBER(Regressions!N83),ROUND(Regressions!N83, 1), NA())</f>
        <v>#N/A</v>
      </c>
      <c r="O73" s="419" t="e">
        <f>IF(ISNUMBER(Regressions!O83),ROUND(Regressions!O83, 1), NA())</f>
        <v>#N/A</v>
      </c>
      <c r="P73" s="309" t="e">
        <f>IF(ISNUMBER(Regressions!P83),ROUND(Regressions!P83, 1), NA())</f>
        <v>#N/A</v>
      </c>
      <c r="Q73" s="426" t="e">
        <f>IF(ISNUMBER(Regressions!Q83),ROUND(Regressions!Q83, 1), NA())</f>
        <v>#N/A</v>
      </c>
      <c r="R73" s="421" t="e">
        <f>IF(ISNUMBER(Regressions!R83),ROUND(Regressions!R83, 1), NA())</f>
        <v>#N/A</v>
      </c>
      <c r="S73" s="422" t="e">
        <f>IF(ISNUMBER(Regressions!S83),ROUND(Regressions!S83, 1), NA())</f>
        <v>#N/A</v>
      </c>
    </row>
    <row r="74" x14ac:dyDescent="0.2">
      <c r="A74" s="239" t="str">
        <f>IF(ISBLANK(Regressions!A84), " ", Regressions!A84)</f>
        <v>Djibouti</v>
      </c>
      <c r="B74" s="234">
        <f>IF(ISBLANK(Regressions!B84), " ", Regressions!B84)</f>
        <v>2002</v>
      </c>
      <c r="C74" s="237" t="str">
        <f>IF(ISBLANK(Regressions!C84), " ", Regressions!C84)</f>
        <v>Primary</v>
      </c>
      <c r="D74" s="241">
        <f>IF(ISBLANK(Regressions!D84), " ", Regressions!D84)</f>
        <v>115604</v>
      </c>
      <c r="E74" s="419" t="e">
        <f>IF(ISNUMBER(Regressions!E84),ROUND(Regressions!E84, 1), NA())</f>
        <v>#N/A</v>
      </c>
      <c r="F74" s="309" t="e">
        <f>IF(ISNUMBER(Regressions!F84),ROUND(Regressions!F84, 1), NA())</f>
        <v>#N/A</v>
      </c>
      <c r="G74" s="420" t="e">
        <f>IF(ISNUMBER(Regressions!G84),ROUND(Regressions!G84, 1), NA())</f>
        <v>#N/A</v>
      </c>
      <c r="H74" s="421" t="e">
        <f>IF(ISNUMBER(Regressions!H84),ROUND(Regressions!H84, 1), NA())</f>
        <v>#N/A</v>
      </c>
      <c r="I74" s="422" t="e">
        <f>IF(ISNUMBER(Regressions!I84),ROUND(Regressions!I84, 1), NA())</f>
        <v>#N/A</v>
      </c>
      <c r="J74" s="423" t="e">
        <f>IF(ISNUMBER(Regressions!J84),ROUND(Regressions!J84, 1), NA())</f>
        <v>#N/A</v>
      </c>
      <c r="K74" s="309" t="e">
        <f>IF(ISNUMBER(Regressions!K84),ROUND(Regressions!K84, 1), NA())</f>
        <v>#N/A</v>
      </c>
      <c r="L74" s="424" t="e">
        <f>IF(ISNUMBER(Regressions!L84),ROUND(Regressions!L84, 1), NA())</f>
        <v>#N/A</v>
      </c>
      <c r="M74" s="421" t="e">
        <f>IF(ISNUMBER(Regressions!M84),ROUND(Regressions!M84, 1), NA())</f>
        <v>#N/A</v>
      </c>
      <c r="N74" s="425" t="e">
        <f>IF(ISNUMBER(Regressions!N84),ROUND(Regressions!N84, 1), NA())</f>
        <v>#N/A</v>
      </c>
      <c r="O74" s="419" t="e">
        <f>IF(ISNUMBER(Regressions!O84),ROUND(Regressions!O84, 1), NA())</f>
        <v>#N/A</v>
      </c>
      <c r="P74" s="309" t="e">
        <f>IF(ISNUMBER(Regressions!P84),ROUND(Regressions!P84, 1), NA())</f>
        <v>#N/A</v>
      </c>
      <c r="Q74" s="426" t="e">
        <f>IF(ISNUMBER(Regressions!Q84),ROUND(Regressions!Q84, 1), NA())</f>
        <v>#N/A</v>
      </c>
      <c r="R74" s="421" t="e">
        <f>IF(ISNUMBER(Regressions!R84),ROUND(Regressions!R84, 1), NA())</f>
        <v>#N/A</v>
      </c>
      <c r="S74" s="422" t="e">
        <f>IF(ISNUMBER(Regressions!S84),ROUND(Regressions!S84, 1), NA())</f>
        <v>#N/A</v>
      </c>
    </row>
    <row r="75" x14ac:dyDescent="0.2">
      <c r="A75" s="239" t="str">
        <f>IF(ISBLANK(Regressions!A85), " ", Regressions!A85)</f>
        <v>Djibouti</v>
      </c>
      <c r="B75" s="234">
        <f>IF(ISBLANK(Regressions!B85), " ", Regressions!B85)</f>
        <v>2003</v>
      </c>
      <c r="C75" s="237" t="str">
        <f>IF(ISBLANK(Regressions!C85), " ", Regressions!C85)</f>
        <v>Primary</v>
      </c>
      <c r="D75" s="241">
        <f>IF(ISBLANK(Regressions!D85), " ", Regressions!D85)</f>
        <v>115362</v>
      </c>
      <c r="E75" s="419" t="e">
        <f>IF(ISNUMBER(Regressions!E85),ROUND(Regressions!E85, 1), NA())</f>
        <v>#N/A</v>
      </c>
      <c r="F75" s="309">
        <f>IF(ISNUMBER(Regressions!F85),ROUND(Regressions!F85, 1), NA())</f>
        <v>83.4</v>
      </c>
      <c r="G75" s="420" t="e">
        <f>IF(ISNUMBER(Regressions!G85),ROUND(Regressions!G85, 1), NA())</f>
        <v>#N/A</v>
      </c>
      <c r="H75" s="421">
        <f>IF(ISNUMBER(Regressions!H85),ROUND(Regressions!H85, 1), NA())</f>
        <v>83.4</v>
      </c>
      <c r="I75" s="422">
        <f>IF(ISNUMBER(Regressions!I85),ROUND(Regressions!I85, 1), NA())</f>
        <v>16.600000000000001</v>
      </c>
      <c r="J75" s="423">
        <f>IF(ISNUMBER(Regressions!J85),ROUND(Regressions!J85, 1), NA())</f>
        <v>90.8</v>
      </c>
      <c r="K75" s="309" t="e">
        <f>IF(ISNUMBER(Regressions!K85),ROUND(Regressions!K85, 1), NA())</f>
        <v>#N/A</v>
      </c>
      <c r="L75" s="424" t="e">
        <f>IF(ISNUMBER(Regressions!L85),ROUND(Regressions!L85, 1), NA())</f>
        <v>#N/A</v>
      </c>
      <c r="M75" s="421">
        <f>IF(ISNUMBER(Regressions!M85),ROUND(Regressions!M85, 1), NA())</f>
        <v>90.8</v>
      </c>
      <c r="N75" s="425">
        <f>IF(ISNUMBER(Regressions!N85),ROUND(Regressions!N85, 1), NA())</f>
        <v>9.1999999999999993</v>
      </c>
      <c r="O75" s="419" t="e">
        <f>IF(ISNUMBER(Regressions!O85),ROUND(Regressions!O85, 1), NA())</f>
        <v>#N/A</v>
      </c>
      <c r="P75" s="309" t="e">
        <f>IF(ISNUMBER(Regressions!P85),ROUND(Regressions!P85, 1), NA())</f>
        <v>#N/A</v>
      </c>
      <c r="Q75" s="426" t="e">
        <f>IF(ISNUMBER(Regressions!Q85),ROUND(Regressions!Q85, 1), NA())</f>
        <v>#N/A</v>
      </c>
      <c r="R75" s="421" t="e">
        <f>IF(ISNUMBER(Regressions!R85),ROUND(Regressions!R85, 1), NA())</f>
        <v>#N/A</v>
      </c>
      <c r="S75" s="422" t="e">
        <f>IF(ISNUMBER(Regressions!S85),ROUND(Regressions!S85, 1), NA())</f>
        <v>#N/A</v>
      </c>
    </row>
    <row r="76" x14ac:dyDescent="0.2">
      <c r="A76" s="239" t="str">
        <f>IF(ISBLANK(Regressions!A86), " ", Regressions!A86)</f>
        <v>Djibouti</v>
      </c>
      <c r="B76" s="234">
        <f>IF(ISBLANK(Regressions!B86), " ", Regressions!B86)</f>
        <v>2004</v>
      </c>
      <c r="C76" s="237" t="str">
        <f>IF(ISBLANK(Regressions!C86), " ", Regressions!C86)</f>
        <v>Primary</v>
      </c>
      <c r="D76" s="241">
        <f>IF(ISBLANK(Regressions!D86), " ", Regressions!D86)</f>
        <v>115524</v>
      </c>
      <c r="E76" s="419" t="e">
        <f>IF(ISNUMBER(Regressions!E86),ROUND(Regressions!E86, 1), NA())</f>
        <v>#N/A</v>
      </c>
      <c r="F76" s="309">
        <f>IF(ISNUMBER(Regressions!F86),ROUND(Regressions!F86, 1), NA())</f>
        <v>83.4</v>
      </c>
      <c r="G76" s="420" t="e">
        <f>IF(ISNUMBER(Regressions!G86),ROUND(Regressions!G86, 1), NA())</f>
        <v>#N/A</v>
      </c>
      <c r="H76" s="421">
        <f>IF(ISNUMBER(Regressions!H86),ROUND(Regressions!H86, 1), NA())</f>
        <v>83.4</v>
      </c>
      <c r="I76" s="422">
        <f>IF(ISNUMBER(Regressions!I86),ROUND(Regressions!I86, 1), NA())</f>
        <v>16.600000000000001</v>
      </c>
      <c r="J76" s="423">
        <f>IF(ISNUMBER(Regressions!J86),ROUND(Regressions!J86, 1), NA())</f>
        <v>90.8</v>
      </c>
      <c r="K76" s="309" t="e">
        <f>IF(ISNUMBER(Regressions!K86),ROUND(Regressions!K86, 1), NA())</f>
        <v>#N/A</v>
      </c>
      <c r="L76" s="424" t="e">
        <f>IF(ISNUMBER(Regressions!L86),ROUND(Regressions!L86, 1), NA())</f>
        <v>#N/A</v>
      </c>
      <c r="M76" s="421">
        <f>IF(ISNUMBER(Regressions!M86),ROUND(Regressions!M86, 1), NA())</f>
        <v>90.8</v>
      </c>
      <c r="N76" s="425">
        <f>IF(ISNUMBER(Regressions!N86),ROUND(Regressions!N86, 1), NA())</f>
        <v>9.1999999999999993</v>
      </c>
      <c r="O76" s="419" t="e">
        <f>IF(ISNUMBER(Regressions!O86),ROUND(Regressions!O86, 1), NA())</f>
        <v>#N/A</v>
      </c>
      <c r="P76" s="309" t="e">
        <f>IF(ISNUMBER(Regressions!P86),ROUND(Regressions!P86, 1), NA())</f>
        <v>#N/A</v>
      </c>
      <c r="Q76" s="426" t="e">
        <f>IF(ISNUMBER(Regressions!Q86),ROUND(Regressions!Q86, 1), NA())</f>
        <v>#N/A</v>
      </c>
      <c r="R76" s="421" t="e">
        <f>IF(ISNUMBER(Regressions!R86),ROUND(Regressions!R86, 1), NA())</f>
        <v>#N/A</v>
      </c>
      <c r="S76" s="422" t="e">
        <f>IF(ISNUMBER(Regressions!S86),ROUND(Regressions!S86, 1), NA())</f>
        <v>#N/A</v>
      </c>
    </row>
    <row r="77" x14ac:dyDescent="0.2">
      <c r="A77" s="239" t="str">
        <f>IF(ISBLANK(Regressions!A87), " ", Regressions!A87)</f>
        <v>Djibouti</v>
      </c>
      <c r="B77" s="234">
        <f>IF(ISBLANK(Regressions!B87), " ", Regressions!B87)</f>
        <v>2005</v>
      </c>
      <c r="C77" s="237" t="str">
        <f>IF(ISBLANK(Regressions!C87), " ", Regressions!C87)</f>
        <v>Primary</v>
      </c>
      <c r="D77" s="241">
        <f>IF(ISBLANK(Regressions!D87), " ", Regressions!D87)</f>
        <v>116096</v>
      </c>
      <c r="E77" s="419" t="e">
        <f>IF(ISNUMBER(Regressions!E87),ROUND(Regressions!E87, 1), NA())</f>
        <v>#N/A</v>
      </c>
      <c r="F77" s="309">
        <f>IF(ISNUMBER(Regressions!F87),ROUND(Regressions!F87, 1), NA())</f>
        <v>83.4</v>
      </c>
      <c r="G77" s="420" t="e">
        <f>IF(ISNUMBER(Regressions!G87),ROUND(Regressions!G87, 1), NA())</f>
        <v>#N/A</v>
      </c>
      <c r="H77" s="421">
        <f>IF(ISNUMBER(Regressions!H87),ROUND(Regressions!H87, 1), NA())</f>
        <v>83.4</v>
      </c>
      <c r="I77" s="422">
        <f>IF(ISNUMBER(Regressions!I87),ROUND(Regressions!I87, 1), NA())</f>
        <v>16.600000000000001</v>
      </c>
      <c r="J77" s="423">
        <f>IF(ISNUMBER(Regressions!J87),ROUND(Regressions!J87, 1), NA())</f>
        <v>90.8</v>
      </c>
      <c r="K77" s="309" t="e">
        <f>IF(ISNUMBER(Regressions!K87),ROUND(Regressions!K87, 1), NA())</f>
        <v>#N/A</v>
      </c>
      <c r="L77" s="424" t="e">
        <f>IF(ISNUMBER(Regressions!L87),ROUND(Regressions!L87, 1), NA())</f>
        <v>#N/A</v>
      </c>
      <c r="M77" s="421">
        <f>IF(ISNUMBER(Regressions!M87),ROUND(Regressions!M87, 1), NA())</f>
        <v>90.8</v>
      </c>
      <c r="N77" s="425">
        <f>IF(ISNUMBER(Regressions!N87),ROUND(Regressions!N87, 1), NA())</f>
        <v>9.1999999999999993</v>
      </c>
      <c r="O77" s="419" t="e">
        <f>IF(ISNUMBER(Regressions!O87),ROUND(Regressions!O87, 1), NA())</f>
        <v>#N/A</v>
      </c>
      <c r="P77" s="309" t="e">
        <f>IF(ISNUMBER(Regressions!P87),ROUND(Regressions!P87, 1), NA())</f>
        <v>#N/A</v>
      </c>
      <c r="Q77" s="426" t="e">
        <f>IF(ISNUMBER(Regressions!Q87),ROUND(Regressions!Q87, 1), NA())</f>
        <v>#N/A</v>
      </c>
      <c r="R77" s="421" t="e">
        <f>IF(ISNUMBER(Regressions!R87),ROUND(Regressions!R87, 1), NA())</f>
        <v>#N/A</v>
      </c>
      <c r="S77" s="422" t="e">
        <f>IF(ISNUMBER(Regressions!S87),ROUND(Regressions!S87, 1), NA())</f>
        <v>#N/A</v>
      </c>
    </row>
    <row r="78" x14ac:dyDescent="0.2">
      <c r="A78" s="239" t="str">
        <f>IF(ISBLANK(Regressions!A88), " ", Regressions!A88)</f>
        <v>Djibouti</v>
      </c>
      <c r="B78" s="234">
        <f>IF(ISBLANK(Regressions!B88), " ", Regressions!B88)</f>
        <v>2006</v>
      </c>
      <c r="C78" s="237" t="str">
        <f>IF(ISBLANK(Regressions!C88), " ", Regressions!C88)</f>
        <v>Primary</v>
      </c>
      <c r="D78" s="241">
        <f>IF(ISBLANK(Regressions!D88), " ", Regressions!D88)</f>
        <v>116900</v>
      </c>
      <c r="E78" s="419" t="e">
        <f>IF(ISNUMBER(Regressions!E88),ROUND(Regressions!E88, 1), NA())</f>
        <v>#N/A</v>
      </c>
      <c r="F78" s="309">
        <f>IF(ISNUMBER(Regressions!F88),ROUND(Regressions!F88, 1), NA())</f>
        <v>83.4</v>
      </c>
      <c r="G78" s="420" t="e">
        <f>IF(ISNUMBER(Regressions!G88),ROUND(Regressions!G88, 1), NA())</f>
        <v>#N/A</v>
      </c>
      <c r="H78" s="421">
        <f>IF(ISNUMBER(Regressions!H88),ROUND(Regressions!H88, 1), NA())</f>
        <v>83.4</v>
      </c>
      <c r="I78" s="422">
        <f>IF(ISNUMBER(Regressions!I88),ROUND(Regressions!I88, 1), NA())</f>
        <v>16.600000000000001</v>
      </c>
      <c r="J78" s="423">
        <f>IF(ISNUMBER(Regressions!J88),ROUND(Regressions!J88, 1), NA())</f>
        <v>90.8</v>
      </c>
      <c r="K78" s="309" t="e">
        <f>IF(ISNUMBER(Regressions!K88),ROUND(Regressions!K88, 1), NA())</f>
        <v>#N/A</v>
      </c>
      <c r="L78" s="424" t="e">
        <f>IF(ISNUMBER(Regressions!L88),ROUND(Regressions!L88, 1), NA())</f>
        <v>#N/A</v>
      </c>
      <c r="M78" s="421">
        <f>IF(ISNUMBER(Regressions!M88),ROUND(Regressions!M88, 1), NA())</f>
        <v>90.8</v>
      </c>
      <c r="N78" s="425">
        <f>IF(ISNUMBER(Regressions!N88),ROUND(Regressions!N88, 1), NA())</f>
        <v>9.1999999999999993</v>
      </c>
      <c r="O78" s="419" t="e">
        <f>IF(ISNUMBER(Regressions!O88),ROUND(Regressions!O88, 1), NA())</f>
        <v>#N/A</v>
      </c>
      <c r="P78" s="309" t="e">
        <f>IF(ISNUMBER(Regressions!P88),ROUND(Regressions!P88, 1), NA())</f>
        <v>#N/A</v>
      </c>
      <c r="Q78" s="426" t="e">
        <f>IF(ISNUMBER(Regressions!Q88),ROUND(Regressions!Q88, 1), NA())</f>
        <v>#N/A</v>
      </c>
      <c r="R78" s="421" t="e">
        <f>IF(ISNUMBER(Regressions!R88),ROUND(Regressions!R88, 1), NA())</f>
        <v>#N/A</v>
      </c>
      <c r="S78" s="422" t="e">
        <f>IF(ISNUMBER(Regressions!S88),ROUND(Regressions!S88, 1), NA())</f>
        <v>#N/A</v>
      </c>
    </row>
    <row r="79" x14ac:dyDescent="0.2">
      <c r="A79" s="239" t="str">
        <f>IF(ISBLANK(Regressions!A89), " ", Regressions!A89)</f>
        <v>Djibouti</v>
      </c>
      <c r="B79" s="234">
        <f>IF(ISBLANK(Regressions!B89), " ", Regressions!B89)</f>
        <v>2007</v>
      </c>
      <c r="C79" s="237" t="str">
        <f>IF(ISBLANK(Regressions!C89), " ", Regressions!C89)</f>
        <v>Primary</v>
      </c>
      <c r="D79" s="241">
        <f>IF(ISBLANK(Regressions!D89), " ", Regressions!D89)</f>
        <v>117531</v>
      </c>
      <c r="E79" s="419" t="e">
        <f>IF(ISNUMBER(Regressions!E89),ROUND(Regressions!E89, 1), NA())</f>
        <v>#N/A</v>
      </c>
      <c r="F79" s="309">
        <f>IF(ISNUMBER(Regressions!F89),ROUND(Regressions!F89, 1), NA())</f>
        <v>83.4</v>
      </c>
      <c r="G79" s="420" t="e">
        <f>IF(ISNUMBER(Regressions!G89),ROUND(Regressions!G89, 1), NA())</f>
        <v>#N/A</v>
      </c>
      <c r="H79" s="421">
        <f>IF(ISNUMBER(Regressions!H89),ROUND(Regressions!H89, 1), NA())</f>
        <v>83.4</v>
      </c>
      <c r="I79" s="422">
        <f>IF(ISNUMBER(Regressions!I89),ROUND(Regressions!I89, 1), NA())</f>
        <v>16.600000000000001</v>
      </c>
      <c r="J79" s="423">
        <f>IF(ISNUMBER(Regressions!J89),ROUND(Regressions!J89, 1), NA())</f>
        <v>90.8</v>
      </c>
      <c r="K79" s="309" t="e">
        <f>IF(ISNUMBER(Regressions!K89),ROUND(Regressions!K89, 1), NA())</f>
        <v>#N/A</v>
      </c>
      <c r="L79" s="424" t="e">
        <f>IF(ISNUMBER(Regressions!L89),ROUND(Regressions!L89, 1), NA())</f>
        <v>#N/A</v>
      </c>
      <c r="M79" s="421">
        <f>IF(ISNUMBER(Regressions!M89),ROUND(Regressions!M89, 1), NA())</f>
        <v>90.8</v>
      </c>
      <c r="N79" s="425">
        <f>IF(ISNUMBER(Regressions!N89),ROUND(Regressions!N89, 1), NA())</f>
        <v>9.1999999999999993</v>
      </c>
      <c r="O79" s="419" t="e">
        <f>IF(ISNUMBER(Regressions!O89),ROUND(Regressions!O89, 1), NA())</f>
        <v>#N/A</v>
      </c>
      <c r="P79" s="309" t="e">
        <f>IF(ISNUMBER(Regressions!P89),ROUND(Regressions!P89, 1), NA())</f>
        <v>#N/A</v>
      </c>
      <c r="Q79" s="426" t="e">
        <f>IF(ISNUMBER(Regressions!Q89),ROUND(Regressions!Q89, 1), NA())</f>
        <v>#N/A</v>
      </c>
      <c r="R79" s="421" t="e">
        <f>IF(ISNUMBER(Regressions!R89),ROUND(Regressions!R89, 1), NA())</f>
        <v>#N/A</v>
      </c>
      <c r="S79" s="422" t="e">
        <f>IF(ISNUMBER(Regressions!S89),ROUND(Regressions!S89, 1), NA())</f>
        <v>#N/A</v>
      </c>
    </row>
    <row r="80" x14ac:dyDescent="0.2">
      <c r="A80" s="239" t="str">
        <f>IF(ISBLANK(Regressions!A90), " ", Regressions!A90)</f>
        <v>Djibouti</v>
      </c>
      <c r="B80" s="234">
        <f>IF(ISBLANK(Regressions!B90), " ", Regressions!B90)</f>
        <v>2008</v>
      </c>
      <c r="C80" s="237" t="str">
        <f>IF(ISBLANK(Regressions!C90), " ", Regressions!C90)</f>
        <v>Primary</v>
      </c>
      <c r="D80" s="241">
        <f>IF(ISBLANK(Regressions!D90), " ", Regressions!D90)</f>
        <v>98820</v>
      </c>
      <c r="E80" s="419" t="e">
        <f>IF(ISNUMBER(Regressions!E90),ROUND(Regressions!E90, 1), NA())</f>
        <v>#N/A</v>
      </c>
      <c r="F80" s="309">
        <f>IF(ISNUMBER(Regressions!F90),ROUND(Regressions!F90, 1), NA())</f>
        <v>83.7</v>
      </c>
      <c r="G80" s="420" t="e">
        <f>IF(ISNUMBER(Regressions!G90),ROUND(Regressions!G90, 1), NA())</f>
        <v>#N/A</v>
      </c>
      <c r="H80" s="421">
        <f>IF(ISNUMBER(Regressions!H90),ROUND(Regressions!H90, 1), NA())</f>
        <v>83.7</v>
      </c>
      <c r="I80" s="422">
        <f>IF(ISNUMBER(Regressions!I90),ROUND(Regressions!I90, 1), NA())</f>
        <v>16.3</v>
      </c>
      <c r="J80" s="423">
        <f>IF(ISNUMBER(Regressions!J90),ROUND(Regressions!J90, 1), NA())</f>
        <v>92</v>
      </c>
      <c r="K80" s="309" t="e">
        <f>IF(ISNUMBER(Regressions!K90),ROUND(Regressions!K90, 1), NA())</f>
        <v>#N/A</v>
      </c>
      <c r="L80" s="424" t="e">
        <f>IF(ISNUMBER(Regressions!L90),ROUND(Regressions!L90, 1), NA())</f>
        <v>#N/A</v>
      </c>
      <c r="M80" s="421">
        <f>IF(ISNUMBER(Regressions!M90),ROUND(Regressions!M90, 1), NA())</f>
        <v>92</v>
      </c>
      <c r="N80" s="425">
        <f>IF(ISNUMBER(Regressions!N90),ROUND(Regressions!N90, 1), NA())</f>
        <v>8</v>
      </c>
      <c r="O80" s="419" t="e">
        <f>IF(ISNUMBER(Regressions!O90),ROUND(Regressions!O90, 1), NA())</f>
        <v>#N/A</v>
      </c>
      <c r="P80" s="309" t="e">
        <f>IF(ISNUMBER(Regressions!P90),ROUND(Regressions!P90, 1), NA())</f>
        <v>#N/A</v>
      </c>
      <c r="Q80" s="426" t="e">
        <f>IF(ISNUMBER(Regressions!Q90),ROUND(Regressions!Q90, 1), NA())</f>
        <v>#N/A</v>
      </c>
      <c r="R80" s="421" t="e">
        <f>IF(ISNUMBER(Regressions!R90),ROUND(Regressions!R90, 1), NA())</f>
        <v>#N/A</v>
      </c>
      <c r="S80" s="422" t="e">
        <f>IF(ISNUMBER(Regressions!S90),ROUND(Regressions!S90, 1), NA())</f>
        <v>#N/A</v>
      </c>
    </row>
    <row r="81" x14ac:dyDescent="0.2">
      <c r="A81" s="239" t="str">
        <f>IF(ISBLANK(Regressions!A91), " ", Regressions!A91)</f>
        <v>Djibouti</v>
      </c>
      <c r="B81" s="234">
        <f>IF(ISBLANK(Regressions!B91), " ", Regressions!B91)</f>
        <v>2009</v>
      </c>
      <c r="C81" s="237" t="str">
        <f>IF(ISBLANK(Regressions!C91), " ", Regressions!C91)</f>
        <v>Primary</v>
      </c>
      <c r="D81" s="241">
        <f>IF(ISBLANK(Regressions!D91), " ", Regressions!D91)</f>
        <v>99194</v>
      </c>
      <c r="E81" s="419" t="e">
        <f>IF(ISNUMBER(Regressions!E91),ROUND(Regressions!E91, 1), NA())</f>
        <v>#N/A</v>
      </c>
      <c r="F81" s="309">
        <f>IF(ISNUMBER(Regressions!F91),ROUND(Regressions!F91, 1), NA())</f>
        <v>84.1</v>
      </c>
      <c r="G81" s="420" t="e">
        <f>IF(ISNUMBER(Regressions!G91),ROUND(Regressions!G91, 1), NA())</f>
        <v>#N/A</v>
      </c>
      <c r="H81" s="421">
        <f>IF(ISNUMBER(Regressions!H91),ROUND(Regressions!H91, 1), NA())</f>
        <v>84.1</v>
      </c>
      <c r="I81" s="422">
        <f>IF(ISNUMBER(Regressions!I91),ROUND(Regressions!I91, 1), NA())</f>
        <v>15.9</v>
      </c>
      <c r="J81" s="423">
        <f>IF(ISNUMBER(Regressions!J91),ROUND(Regressions!J91, 1), NA())</f>
        <v>93.2</v>
      </c>
      <c r="K81" s="309" t="e">
        <f>IF(ISNUMBER(Regressions!K91),ROUND(Regressions!K91, 1), NA())</f>
        <v>#N/A</v>
      </c>
      <c r="L81" s="424" t="e">
        <f>IF(ISNUMBER(Regressions!L91),ROUND(Regressions!L91, 1), NA())</f>
        <v>#N/A</v>
      </c>
      <c r="M81" s="421">
        <f>IF(ISNUMBER(Regressions!M91),ROUND(Regressions!M91, 1), NA())</f>
        <v>93.2</v>
      </c>
      <c r="N81" s="425">
        <f>IF(ISNUMBER(Regressions!N91),ROUND(Regressions!N91, 1), NA())</f>
        <v>6.8</v>
      </c>
      <c r="O81" s="419" t="e">
        <f>IF(ISNUMBER(Regressions!O91),ROUND(Regressions!O91, 1), NA())</f>
        <v>#N/A</v>
      </c>
      <c r="P81" s="309" t="e">
        <f>IF(ISNUMBER(Regressions!P91),ROUND(Regressions!P91, 1), NA())</f>
        <v>#N/A</v>
      </c>
      <c r="Q81" s="426" t="e">
        <f>IF(ISNUMBER(Regressions!Q91),ROUND(Regressions!Q91, 1), NA())</f>
        <v>#N/A</v>
      </c>
      <c r="R81" s="421" t="e">
        <f>IF(ISNUMBER(Regressions!R91),ROUND(Regressions!R91, 1), NA())</f>
        <v>#N/A</v>
      </c>
      <c r="S81" s="422" t="e">
        <f>IF(ISNUMBER(Regressions!S91),ROUND(Regressions!S91, 1), NA())</f>
        <v>#N/A</v>
      </c>
    </row>
    <row r="82" x14ac:dyDescent="0.2">
      <c r="A82" s="239" t="str">
        <f>IF(ISBLANK(Regressions!A92), " ", Regressions!A92)</f>
        <v>Djibouti</v>
      </c>
      <c r="B82" s="234">
        <f>IF(ISBLANK(Regressions!B92), " ", Regressions!B92)</f>
        <v>2010</v>
      </c>
      <c r="C82" s="237" t="str">
        <f>IF(ISBLANK(Regressions!C92), " ", Regressions!C92)</f>
        <v>Primary</v>
      </c>
      <c r="D82" s="241">
        <f>IF(ISBLANK(Regressions!D92), " ", Regressions!D92)</f>
        <v>99417</v>
      </c>
      <c r="E82" s="419" t="e">
        <f>IF(ISNUMBER(Regressions!E92),ROUND(Regressions!E92, 1), NA())</f>
        <v>#N/A</v>
      </c>
      <c r="F82" s="309">
        <f>IF(ISNUMBER(Regressions!F92),ROUND(Regressions!F92, 1), NA())</f>
        <v>84.4</v>
      </c>
      <c r="G82" s="420" t="e">
        <f>IF(ISNUMBER(Regressions!G92),ROUND(Regressions!G92, 1), NA())</f>
        <v>#N/A</v>
      </c>
      <c r="H82" s="421">
        <f>IF(ISNUMBER(Regressions!H92),ROUND(Regressions!H92, 1), NA())</f>
        <v>84.4</v>
      </c>
      <c r="I82" s="422">
        <f>IF(ISNUMBER(Regressions!I92),ROUND(Regressions!I92, 1), NA())</f>
        <v>15.6</v>
      </c>
      <c r="J82" s="423">
        <f>IF(ISNUMBER(Regressions!J92),ROUND(Regressions!J92, 1), NA())</f>
        <v>94.3</v>
      </c>
      <c r="K82" s="309" t="e">
        <f>IF(ISNUMBER(Regressions!K92),ROUND(Regressions!K92, 1), NA())</f>
        <v>#N/A</v>
      </c>
      <c r="L82" s="424" t="e">
        <f>IF(ISNUMBER(Regressions!L92),ROUND(Regressions!L92, 1), NA())</f>
        <v>#N/A</v>
      </c>
      <c r="M82" s="421">
        <f>IF(ISNUMBER(Regressions!M92),ROUND(Regressions!M92, 1), NA())</f>
        <v>94.3</v>
      </c>
      <c r="N82" s="425">
        <f>IF(ISNUMBER(Regressions!N92),ROUND(Regressions!N92, 1), NA())</f>
        <v>5.7</v>
      </c>
      <c r="O82" s="419" t="e">
        <f>IF(ISNUMBER(Regressions!O92),ROUND(Regressions!O92, 1), NA())</f>
        <v>#N/A</v>
      </c>
      <c r="P82" s="309" t="e">
        <f>IF(ISNUMBER(Regressions!P92),ROUND(Regressions!P92, 1), NA())</f>
        <v>#N/A</v>
      </c>
      <c r="Q82" s="426" t="e">
        <f>IF(ISNUMBER(Regressions!Q92),ROUND(Regressions!Q92, 1), NA())</f>
        <v>#N/A</v>
      </c>
      <c r="R82" s="421" t="e">
        <f>IF(ISNUMBER(Regressions!R92),ROUND(Regressions!R92, 1), NA())</f>
        <v>#N/A</v>
      </c>
      <c r="S82" s="422" t="e">
        <f>IF(ISNUMBER(Regressions!S92),ROUND(Regressions!S92, 1), NA())</f>
        <v>#N/A</v>
      </c>
    </row>
    <row r="83" x14ac:dyDescent="0.2">
      <c r="A83" s="239" t="str">
        <f>IF(ISBLANK(Regressions!A93), " ", Regressions!A93)</f>
        <v>Djibouti</v>
      </c>
      <c r="B83" s="234">
        <f>IF(ISBLANK(Regressions!B93), " ", Regressions!B93)</f>
        <v>2011</v>
      </c>
      <c r="C83" s="237" t="str">
        <f>IF(ISBLANK(Regressions!C93), " ", Regressions!C93)</f>
        <v>Primary</v>
      </c>
      <c r="D83" s="241">
        <f>IF(ISBLANK(Regressions!D93), " ", Regressions!D93)</f>
        <v>99428</v>
      </c>
      <c r="E83" s="419" t="e">
        <f>IF(ISNUMBER(Regressions!E93),ROUND(Regressions!E93, 1), NA())</f>
        <v>#N/A</v>
      </c>
      <c r="F83" s="309">
        <f>IF(ISNUMBER(Regressions!F93),ROUND(Regressions!F93, 1), NA())</f>
        <v>84.8</v>
      </c>
      <c r="G83" s="420" t="e">
        <f>IF(ISNUMBER(Regressions!G93),ROUND(Regressions!G93, 1), NA())</f>
        <v>#N/A</v>
      </c>
      <c r="H83" s="421">
        <f>IF(ISNUMBER(Regressions!H93),ROUND(Regressions!H93, 1), NA())</f>
        <v>84.8</v>
      </c>
      <c r="I83" s="422">
        <f>IF(ISNUMBER(Regressions!I93),ROUND(Regressions!I93, 1), NA())</f>
        <v>15.2</v>
      </c>
      <c r="J83" s="423">
        <f>IF(ISNUMBER(Regressions!J93),ROUND(Regressions!J93, 1), NA())</f>
        <v>95.5</v>
      </c>
      <c r="K83" s="309" t="e">
        <f>IF(ISNUMBER(Regressions!K93),ROUND(Regressions!K93, 1), NA())</f>
        <v>#N/A</v>
      </c>
      <c r="L83" s="424" t="e">
        <f>IF(ISNUMBER(Regressions!L93),ROUND(Regressions!L93, 1), NA())</f>
        <v>#N/A</v>
      </c>
      <c r="M83" s="421">
        <f>IF(ISNUMBER(Regressions!M93),ROUND(Regressions!M93, 1), NA())</f>
        <v>95.5</v>
      </c>
      <c r="N83" s="425">
        <f>IF(ISNUMBER(Regressions!N93),ROUND(Regressions!N93, 1), NA())</f>
        <v>4.5</v>
      </c>
      <c r="O83" s="419" t="e">
        <f>IF(ISNUMBER(Regressions!O93),ROUND(Regressions!O93, 1), NA())</f>
        <v>#N/A</v>
      </c>
      <c r="P83" s="309" t="e">
        <f>IF(ISNUMBER(Regressions!P93),ROUND(Regressions!P93, 1), NA())</f>
        <v>#N/A</v>
      </c>
      <c r="Q83" s="426" t="e">
        <f>IF(ISNUMBER(Regressions!Q93),ROUND(Regressions!Q93, 1), NA())</f>
        <v>#N/A</v>
      </c>
      <c r="R83" s="421" t="e">
        <f>IF(ISNUMBER(Regressions!R93),ROUND(Regressions!R93, 1), NA())</f>
        <v>#N/A</v>
      </c>
      <c r="S83" s="422" t="e">
        <f>IF(ISNUMBER(Regressions!S93),ROUND(Regressions!S93, 1), NA())</f>
        <v>#N/A</v>
      </c>
    </row>
    <row r="84" x14ac:dyDescent="0.2">
      <c r="A84" s="239" t="str">
        <f>IF(ISBLANK(Regressions!A94), " ", Regressions!A94)</f>
        <v>Djibouti</v>
      </c>
      <c r="B84" s="234">
        <f>IF(ISBLANK(Regressions!B94), " ", Regressions!B94)</f>
        <v>2012</v>
      </c>
      <c r="C84" s="237" t="str">
        <f>IF(ISBLANK(Regressions!C94), " ", Regressions!C94)</f>
        <v>Primary</v>
      </c>
      <c r="D84" s="241">
        <f>IF(ISBLANK(Regressions!D94), " ", Regressions!D94)</f>
        <v>99486</v>
      </c>
      <c r="E84" s="419" t="e">
        <f>IF(ISNUMBER(Regressions!E94),ROUND(Regressions!E94, 1), NA())</f>
        <v>#N/A</v>
      </c>
      <c r="F84" s="309">
        <f>IF(ISNUMBER(Regressions!F94),ROUND(Regressions!F94, 1), NA())</f>
        <v>85.1</v>
      </c>
      <c r="G84" s="420" t="e">
        <f>IF(ISNUMBER(Regressions!G94),ROUND(Regressions!G94, 1), NA())</f>
        <v>#N/A</v>
      </c>
      <c r="H84" s="421">
        <f>IF(ISNUMBER(Regressions!H94),ROUND(Regressions!H94, 1), NA())</f>
        <v>85.1</v>
      </c>
      <c r="I84" s="422">
        <f>IF(ISNUMBER(Regressions!I94),ROUND(Regressions!I94, 1), NA())</f>
        <v>14.9</v>
      </c>
      <c r="J84" s="423">
        <f>IF(ISNUMBER(Regressions!J94),ROUND(Regressions!J94, 1), NA())</f>
        <v>96.7</v>
      </c>
      <c r="K84" s="309" t="e">
        <f>IF(ISNUMBER(Regressions!K94),ROUND(Regressions!K94, 1), NA())</f>
        <v>#N/A</v>
      </c>
      <c r="L84" s="424" t="e">
        <f>IF(ISNUMBER(Regressions!L94),ROUND(Regressions!L94, 1), NA())</f>
        <v>#N/A</v>
      </c>
      <c r="M84" s="421">
        <f>IF(ISNUMBER(Regressions!M94),ROUND(Regressions!M94, 1), NA())</f>
        <v>96.7</v>
      </c>
      <c r="N84" s="425">
        <f>IF(ISNUMBER(Regressions!N94),ROUND(Regressions!N94, 1), NA())</f>
        <v>3.3</v>
      </c>
      <c r="O84" s="419" t="e">
        <f>IF(ISNUMBER(Regressions!O94),ROUND(Regressions!O94, 1), NA())</f>
        <v>#N/A</v>
      </c>
      <c r="P84" s="309" t="e">
        <f>IF(ISNUMBER(Regressions!P94),ROUND(Regressions!P94, 1), NA())</f>
        <v>#N/A</v>
      </c>
      <c r="Q84" s="426" t="e">
        <f>IF(ISNUMBER(Regressions!Q94),ROUND(Regressions!Q94, 1), NA())</f>
        <v>#N/A</v>
      </c>
      <c r="R84" s="421" t="e">
        <f>IF(ISNUMBER(Regressions!R94),ROUND(Regressions!R94, 1), NA())</f>
        <v>#N/A</v>
      </c>
      <c r="S84" s="422" t="e">
        <f>IF(ISNUMBER(Regressions!S94),ROUND(Regressions!S94, 1), NA())</f>
        <v>#N/A</v>
      </c>
    </row>
    <row r="85" x14ac:dyDescent="0.2">
      <c r="A85" s="239" t="str">
        <f>IF(ISBLANK(Regressions!A95), " ", Regressions!A95)</f>
        <v>Djibouti</v>
      </c>
      <c r="B85" s="234">
        <f>IF(ISBLANK(Regressions!B95), " ", Regressions!B95)</f>
        <v>2013</v>
      </c>
      <c r="C85" s="237" t="str">
        <f>IF(ISBLANK(Regressions!C95), " ", Regressions!C95)</f>
        <v>Primary</v>
      </c>
      <c r="D85" s="241">
        <f>IF(ISBLANK(Regressions!D95), " ", Regressions!D95)</f>
        <v>99284</v>
      </c>
      <c r="E85" s="419" t="e">
        <f>IF(ISNUMBER(Regressions!E95),ROUND(Regressions!E95, 1), NA())</f>
        <v>#N/A</v>
      </c>
      <c r="F85" s="309">
        <f>IF(ISNUMBER(Regressions!F95),ROUND(Regressions!F95, 1), NA())</f>
        <v>85.4</v>
      </c>
      <c r="G85" s="420" t="e">
        <f>IF(ISNUMBER(Regressions!G95),ROUND(Regressions!G95, 1), NA())</f>
        <v>#N/A</v>
      </c>
      <c r="H85" s="421">
        <f>IF(ISNUMBER(Regressions!H95),ROUND(Regressions!H95, 1), NA())</f>
        <v>85.4</v>
      </c>
      <c r="I85" s="422">
        <f>IF(ISNUMBER(Regressions!I95),ROUND(Regressions!I95, 1), NA())</f>
        <v>14.6</v>
      </c>
      <c r="J85" s="423">
        <f>IF(ISNUMBER(Regressions!J95),ROUND(Regressions!J95, 1), NA())</f>
        <v>97.8</v>
      </c>
      <c r="K85" s="309" t="e">
        <f>IF(ISNUMBER(Regressions!K95),ROUND(Regressions!K95, 1), NA())</f>
        <v>#N/A</v>
      </c>
      <c r="L85" s="424" t="e">
        <f>IF(ISNUMBER(Regressions!L95),ROUND(Regressions!L95, 1), NA())</f>
        <v>#N/A</v>
      </c>
      <c r="M85" s="421">
        <f>IF(ISNUMBER(Regressions!M95),ROUND(Regressions!M95, 1), NA())</f>
        <v>97.8</v>
      </c>
      <c r="N85" s="425">
        <f>IF(ISNUMBER(Regressions!N95),ROUND(Regressions!N95, 1), NA())</f>
        <v>2.2000000000000002</v>
      </c>
      <c r="O85" s="419" t="e">
        <f>IF(ISNUMBER(Regressions!O95),ROUND(Regressions!O95, 1), NA())</f>
        <v>#N/A</v>
      </c>
      <c r="P85" s="309" t="e">
        <f>IF(ISNUMBER(Regressions!P95),ROUND(Regressions!P95, 1), NA())</f>
        <v>#N/A</v>
      </c>
      <c r="Q85" s="426" t="e">
        <f>IF(ISNUMBER(Regressions!Q95),ROUND(Regressions!Q95, 1), NA())</f>
        <v>#N/A</v>
      </c>
      <c r="R85" s="421" t="e">
        <f>IF(ISNUMBER(Regressions!R95),ROUND(Regressions!R95, 1), NA())</f>
        <v>#N/A</v>
      </c>
      <c r="S85" s="422" t="e">
        <f>IF(ISNUMBER(Regressions!S95),ROUND(Regressions!S95, 1), NA())</f>
        <v>#N/A</v>
      </c>
    </row>
    <row r="86" x14ac:dyDescent="0.2">
      <c r="A86" s="239" t="str">
        <f>IF(ISBLANK(Regressions!A96), " ", Regressions!A96)</f>
        <v>Djibouti</v>
      </c>
      <c r="B86" s="234">
        <f>IF(ISBLANK(Regressions!B96), " ", Regressions!B96)</f>
        <v>2014</v>
      </c>
      <c r="C86" s="237" t="str">
        <f>IF(ISBLANK(Regressions!C96), " ", Regressions!C96)</f>
        <v>Primary</v>
      </c>
      <c r="D86" s="241">
        <f>IF(ISBLANK(Regressions!D96), " ", Regressions!D96)</f>
        <v>98777</v>
      </c>
      <c r="E86" s="419" t="e">
        <f>IF(ISNUMBER(Regressions!E96),ROUND(Regressions!E96, 1), NA())</f>
        <v>#N/A</v>
      </c>
      <c r="F86" s="309">
        <f>IF(ISNUMBER(Regressions!F96),ROUND(Regressions!F96, 1), NA())</f>
        <v>85.8</v>
      </c>
      <c r="G86" s="420" t="e">
        <f>IF(ISNUMBER(Regressions!G96),ROUND(Regressions!G96, 1), NA())</f>
        <v>#N/A</v>
      </c>
      <c r="H86" s="421">
        <f>IF(ISNUMBER(Regressions!H96),ROUND(Regressions!H96, 1), NA())</f>
        <v>85.8</v>
      </c>
      <c r="I86" s="422">
        <f>IF(ISNUMBER(Regressions!I96),ROUND(Regressions!I96, 1), NA())</f>
        <v>14.2</v>
      </c>
      <c r="J86" s="423">
        <f>IF(ISNUMBER(Regressions!J96),ROUND(Regressions!J96, 1), NA())</f>
        <v>99</v>
      </c>
      <c r="K86" s="309" t="e">
        <f>IF(ISNUMBER(Regressions!K96),ROUND(Regressions!K96, 1), NA())</f>
        <v>#N/A</v>
      </c>
      <c r="L86" s="424" t="e">
        <f>IF(ISNUMBER(Regressions!L96),ROUND(Regressions!L96, 1), NA())</f>
        <v>#N/A</v>
      </c>
      <c r="M86" s="421">
        <f>IF(ISNUMBER(Regressions!M96),ROUND(Regressions!M96, 1), NA())</f>
        <v>99</v>
      </c>
      <c r="N86" s="425">
        <f>IF(ISNUMBER(Regressions!N96),ROUND(Regressions!N96, 1), NA())</f>
        <v>1</v>
      </c>
      <c r="O86" s="419" t="e">
        <f>IF(ISNUMBER(Regressions!O96),ROUND(Regressions!O96, 1), NA())</f>
        <v>#N/A</v>
      </c>
      <c r="P86" s="309" t="e">
        <f>IF(ISNUMBER(Regressions!P96),ROUND(Regressions!P96, 1), NA())</f>
        <v>#N/A</v>
      </c>
      <c r="Q86" s="426" t="e">
        <f>IF(ISNUMBER(Regressions!Q96),ROUND(Regressions!Q96, 1), NA())</f>
        <v>#N/A</v>
      </c>
      <c r="R86" s="421" t="e">
        <f>IF(ISNUMBER(Regressions!R96),ROUND(Regressions!R96, 1), NA())</f>
        <v>#N/A</v>
      </c>
      <c r="S86" s="422" t="e">
        <f>IF(ISNUMBER(Regressions!S96),ROUND(Regressions!S96, 1), NA())</f>
        <v>#N/A</v>
      </c>
    </row>
    <row r="87" x14ac:dyDescent="0.2">
      <c r="A87" s="239" t="str">
        <f>IF(ISBLANK(Regressions!A97), " ", Regressions!A97)</f>
        <v>Djibouti</v>
      </c>
      <c r="B87" s="234">
        <f>IF(ISBLANK(Regressions!B97), " ", Regressions!B97)</f>
        <v>2015</v>
      </c>
      <c r="C87" s="237" t="str">
        <f>IF(ISBLANK(Regressions!C97), " ", Regressions!C97)</f>
        <v>Primary</v>
      </c>
      <c r="D87" s="241">
        <f>IF(ISBLANK(Regressions!D97), " ", Regressions!D97)</f>
        <v>98020</v>
      </c>
      <c r="E87" s="419" t="e">
        <f>IF(ISNUMBER(Regressions!E97),ROUND(Regressions!E97, 1), NA())</f>
        <v>#N/A</v>
      </c>
      <c r="F87" s="309">
        <f>IF(ISNUMBER(Regressions!F97),ROUND(Regressions!F97, 1), NA())</f>
        <v>86.1</v>
      </c>
      <c r="G87" s="420" t="e">
        <f>IF(ISNUMBER(Regressions!G97),ROUND(Regressions!G97, 1), NA())</f>
        <v>#N/A</v>
      </c>
      <c r="H87" s="421">
        <f>IF(ISNUMBER(Regressions!H97),ROUND(Regressions!H97, 1), NA())</f>
        <v>86.1</v>
      </c>
      <c r="I87" s="422">
        <f>IF(ISNUMBER(Regressions!I97),ROUND(Regressions!I97, 1), NA())</f>
        <v>13.9</v>
      </c>
      <c r="J87" s="423">
        <f>IF(ISNUMBER(Regressions!J97),ROUND(Regressions!J97, 1), NA())</f>
        <v>100</v>
      </c>
      <c r="K87" s="309" t="e">
        <f>IF(ISNUMBER(Regressions!K97),ROUND(Regressions!K97, 1), NA())</f>
        <v>#N/A</v>
      </c>
      <c r="L87" s="424" t="e">
        <f>IF(ISNUMBER(Regressions!L97),ROUND(Regressions!L97, 1), NA())</f>
        <v>#N/A</v>
      </c>
      <c r="M87" s="421">
        <f>IF(ISNUMBER(Regressions!M97),ROUND(Regressions!M97, 1), NA())</f>
        <v>100</v>
      </c>
      <c r="N87" s="425">
        <f>IF(ISNUMBER(Regressions!N97),ROUND(Regressions!N97, 1), NA())</f>
        <v>0</v>
      </c>
      <c r="O87" s="419" t="e">
        <f>IF(ISNUMBER(Regressions!O97),ROUND(Regressions!O97, 1), NA())</f>
        <v>#N/A</v>
      </c>
      <c r="P87" s="309" t="e">
        <f>IF(ISNUMBER(Regressions!P97),ROUND(Regressions!P97, 1), NA())</f>
        <v>#N/A</v>
      </c>
      <c r="Q87" s="426" t="e">
        <f>IF(ISNUMBER(Regressions!Q97),ROUND(Regressions!Q97, 1), NA())</f>
        <v>#N/A</v>
      </c>
      <c r="R87" s="421" t="e">
        <f>IF(ISNUMBER(Regressions!R97),ROUND(Regressions!R97, 1), NA())</f>
        <v>#N/A</v>
      </c>
      <c r="S87" s="422" t="e">
        <f>IF(ISNUMBER(Regressions!S97),ROUND(Regressions!S97, 1), NA())</f>
        <v>#N/A</v>
      </c>
    </row>
    <row r="88" x14ac:dyDescent="0.2">
      <c r="A88" s="396" t="str">
        <f>IF(ISBLANK(Regressions!A98), " ", Regressions!A98)</f>
        <v>Djibouti</v>
      </c>
      <c r="B88" s="397">
        <f>IF(ISBLANK(Regressions!B98), " ", Regressions!B98)</f>
        <v>2016</v>
      </c>
      <c r="C88" s="398" t="str">
        <f>IF(ISBLANK(Regressions!C98), " ", Regressions!C98)</f>
        <v>Primary</v>
      </c>
      <c r="D88" s="399">
        <f>IF(ISBLANK(Regressions!D98), " ", Regressions!D98)</f>
        <v>97196</v>
      </c>
      <c r="E88" s="427" t="e">
        <f>IF(ISNUMBER(Regressions!E98),ROUND(Regressions!E98, 1), NA())</f>
        <v>#N/A</v>
      </c>
      <c r="F88" s="310">
        <f>IF(ISNUMBER(Regressions!F98),ROUND(Regressions!F98, 1), NA())</f>
        <v>86.5</v>
      </c>
      <c r="G88" s="428" t="e">
        <f>IF(ISNUMBER(Regressions!G98),ROUND(Regressions!G98, 1), NA())</f>
        <v>#N/A</v>
      </c>
      <c r="H88" s="429">
        <f>IF(ISNUMBER(Regressions!H98),ROUND(Regressions!H98, 1), NA())</f>
        <v>86.5</v>
      </c>
      <c r="I88" s="430">
        <f>IF(ISNUMBER(Regressions!I98),ROUND(Regressions!I98, 1), NA())</f>
        <v>13.5</v>
      </c>
      <c r="J88" s="431">
        <f>IF(ISNUMBER(Regressions!J98),ROUND(Regressions!J98, 1), NA())</f>
        <v>100</v>
      </c>
      <c r="K88" s="310" t="e">
        <f>IF(ISNUMBER(Regressions!K98),ROUND(Regressions!K98, 1), NA())</f>
        <v>#N/A</v>
      </c>
      <c r="L88" s="432" t="e">
        <f>IF(ISNUMBER(Regressions!L98),ROUND(Regressions!L98, 1), NA())</f>
        <v>#N/A</v>
      </c>
      <c r="M88" s="429">
        <f>IF(ISNUMBER(Regressions!M98),ROUND(Regressions!M98, 1), NA())</f>
        <v>100</v>
      </c>
      <c r="N88" s="433">
        <f>IF(ISNUMBER(Regressions!N98),ROUND(Regressions!N98, 1), NA())</f>
        <v>0</v>
      </c>
      <c r="O88" s="427" t="e">
        <f>IF(ISNUMBER(Regressions!O98),ROUND(Regressions!O98, 1), NA())</f>
        <v>#N/A</v>
      </c>
      <c r="P88" s="310" t="e">
        <f>IF(ISNUMBER(Regressions!P98),ROUND(Regressions!P98, 1), NA())</f>
        <v>#N/A</v>
      </c>
      <c r="Q88" s="434" t="e">
        <f>IF(ISNUMBER(Regressions!Q98),ROUND(Regressions!Q98, 1), NA())</f>
        <v>#N/A</v>
      </c>
      <c r="R88" s="429" t="e">
        <f>IF(ISNUMBER(Regressions!R98),ROUND(Regressions!R98, 1), NA())</f>
        <v>#N/A</v>
      </c>
      <c r="S88" s="430" t="e">
        <f>IF(ISNUMBER(Regressions!S98),ROUND(Regressions!S98, 1), NA())</f>
        <v>#N/A</v>
      </c>
    </row>
    <row r="89" x14ac:dyDescent="0.2">
      <c r="A89" s="239" t="str">
        <f>IF(ISBLANK(Regressions!A99), " ", Regressions!A99)</f>
        <v>Djibouti</v>
      </c>
      <c r="B89" s="234">
        <f>IF(ISBLANK(Regressions!B99), " ", Regressions!B99)</f>
        <v>2000</v>
      </c>
      <c r="C89" s="237" t="str">
        <f>IF(ISBLANK(Regressions!C99), " ", Regressions!C99)</f>
        <v>Secondary</v>
      </c>
      <c r="D89" s="241">
        <f>IF(ISBLANK(Regressions!D99), " ", Regressions!D99)</f>
        <v>112587</v>
      </c>
      <c r="E89" s="419" t="e">
        <f>IF(ISNUMBER(Regressions!E99),ROUND(Regressions!E99, 1), NA())</f>
        <v>#N/A</v>
      </c>
      <c r="F89" s="309" t="e">
        <f>IF(ISNUMBER(Regressions!F99),ROUND(Regressions!F99, 1), NA())</f>
        <v>#N/A</v>
      </c>
      <c r="G89" s="420" t="e">
        <f>IF(ISNUMBER(Regressions!G99),ROUND(Regressions!G99, 1), NA())</f>
        <v>#N/A</v>
      </c>
      <c r="H89" s="421" t="e">
        <f>IF(ISNUMBER(Regressions!H99),ROUND(Regressions!H99, 1), NA())</f>
        <v>#N/A</v>
      </c>
      <c r="I89" s="422" t="e">
        <f>IF(ISNUMBER(Regressions!I99),ROUND(Regressions!I99, 1), NA())</f>
        <v>#N/A</v>
      </c>
      <c r="J89" s="423" t="e">
        <f>IF(ISNUMBER(Regressions!J99),ROUND(Regressions!J99, 1), NA())</f>
        <v>#N/A</v>
      </c>
      <c r="K89" s="309" t="e">
        <f>IF(ISNUMBER(Regressions!K99),ROUND(Regressions!K99, 1), NA())</f>
        <v>#N/A</v>
      </c>
      <c r="L89" s="424" t="e">
        <f>IF(ISNUMBER(Regressions!L99),ROUND(Regressions!L99, 1), NA())</f>
        <v>#N/A</v>
      </c>
      <c r="M89" s="421" t="e">
        <f>IF(ISNUMBER(Regressions!M99),ROUND(Regressions!M99, 1), NA())</f>
        <v>#N/A</v>
      </c>
      <c r="N89" s="425" t="e">
        <f>IF(ISNUMBER(Regressions!N99),ROUND(Regressions!N99, 1), NA())</f>
        <v>#N/A</v>
      </c>
      <c r="O89" s="419" t="e">
        <f>IF(ISNUMBER(Regressions!O99),ROUND(Regressions!O99, 1), NA())</f>
        <v>#N/A</v>
      </c>
      <c r="P89" s="309" t="e">
        <f>IF(ISNUMBER(Regressions!P99),ROUND(Regressions!P99, 1), NA())</f>
        <v>#N/A</v>
      </c>
      <c r="Q89" s="426" t="e">
        <f>IF(ISNUMBER(Regressions!Q99),ROUND(Regressions!Q99, 1), NA())</f>
        <v>#N/A</v>
      </c>
      <c r="R89" s="421" t="e">
        <f>IF(ISNUMBER(Regressions!R99),ROUND(Regressions!R99, 1), NA())</f>
        <v>#N/A</v>
      </c>
      <c r="S89" s="422" t="e">
        <f>IF(ISNUMBER(Regressions!S99),ROUND(Regressions!S99, 1), NA())</f>
        <v>#N/A</v>
      </c>
    </row>
    <row r="90" x14ac:dyDescent="0.2">
      <c r="A90" s="239" t="str">
        <f>IF(ISBLANK(Regressions!A100), " ", Regressions!A100)</f>
        <v>Djibouti</v>
      </c>
      <c r="B90" s="234">
        <f>IF(ISBLANK(Regressions!B100), " ", Regressions!B100)</f>
        <v>2001</v>
      </c>
      <c r="C90" s="237" t="str">
        <f>IF(ISBLANK(Regressions!C100), " ", Regressions!C100)</f>
        <v>Secondary</v>
      </c>
      <c r="D90" s="241">
        <f>IF(ISBLANK(Regressions!D100), " ", Regressions!D100)</f>
        <v>117566</v>
      </c>
      <c r="E90" s="419" t="e">
        <f>IF(ISNUMBER(Regressions!E100),ROUND(Regressions!E100, 1), NA())</f>
        <v>#N/A</v>
      </c>
      <c r="F90" s="309" t="e">
        <f>IF(ISNUMBER(Regressions!F100),ROUND(Regressions!F100, 1), NA())</f>
        <v>#N/A</v>
      </c>
      <c r="G90" s="420" t="e">
        <f>IF(ISNUMBER(Regressions!G100),ROUND(Regressions!G100, 1), NA())</f>
        <v>#N/A</v>
      </c>
      <c r="H90" s="421" t="e">
        <f>IF(ISNUMBER(Regressions!H100),ROUND(Regressions!H100, 1), NA())</f>
        <v>#N/A</v>
      </c>
      <c r="I90" s="422" t="e">
        <f>IF(ISNUMBER(Regressions!I100),ROUND(Regressions!I100, 1), NA())</f>
        <v>#N/A</v>
      </c>
      <c r="J90" s="423" t="e">
        <f>IF(ISNUMBER(Regressions!J100),ROUND(Regressions!J100, 1), NA())</f>
        <v>#N/A</v>
      </c>
      <c r="K90" s="309" t="e">
        <f>IF(ISNUMBER(Regressions!K100),ROUND(Regressions!K100, 1), NA())</f>
        <v>#N/A</v>
      </c>
      <c r="L90" s="424" t="e">
        <f>IF(ISNUMBER(Regressions!L100),ROUND(Regressions!L100, 1), NA())</f>
        <v>#N/A</v>
      </c>
      <c r="M90" s="421" t="e">
        <f>IF(ISNUMBER(Regressions!M100),ROUND(Regressions!M100, 1), NA())</f>
        <v>#N/A</v>
      </c>
      <c r="N90" s="425" t="e">
        <f>IF(ISNUMBER(Regressions!N100),ROUND(Regressions!N100, 1), NA())</f>
        <v>#N/A</v>
      </c>
      <c r="O90" s="419" t="e">
        <f>IF(ISNUMBER(Regressions!O100),ROUND(Regressions!O100, 1), NA())</f>
        <v>#N/A</v>
      </c>
      <c r="P90" s="309" t="e">
        <f>IF(ISNUMBER(Regressions!P100),ROUND(Regressions!P100, 1), NA())</f>
        <v>#N/A</v>
      </c>
      <c r="Q90" s="426" t="e">
        <f>IF(ISNUMBER(Regressions!Q100),ROUND(Regressions!Q100, 1), NA())</f>
        <v>#N/A</v>
      </c>
      <c r="R90" s="421" t="e">
        <f>IF(ISNUMBER(Regressions!R100),ROUND(Regressions!R100, 1), NA())</f>
        <v>#N/A</v>
      </c>
      <c r="S90" s="422" t="e">
        <f>IF(ISNUMBER(Regressions!S100),ROUND(Regressions!S100, 1), NA())</f>
        <v>#N/A</v>
      </c>
    </row>
    <row r="91" x14ac:dyDescent="0.2">
      <c r="A91" s="239" t="str">
        <f>IF(ISBLANK(Regressions!A101), " ", Regressions!A101)</f>
        <v>Djibouti</v>
      </c>
      <c r="B91" s="234">
        <f>IF(ISBLANK(Regressions!B101), " ", Regressions!B101)</f>
        <v>2002</v>
      </c>
      <c r="C91" s="237" t="str">
        <f>IF(ISBLANK(Regressions!C101), " ", Regressions!C101)</f>
        <v>Secondary</v>
      </c>
      <c r="D91" s="241">
        <f>IF(ISBLANK(Regressions!D101), " ", Regressions!D101)</f>
        <v>122042</v>
      </c>
      <c r="E91" s="419" t="e">
        <f>IF(ISNUMBER(Regressions!E101),ROUND(Regressions!E101, 1), NA())</f>
        <v>#N/A</v>
      </c>
      <c r="F91" s="309" t="e">
        <f>IF(ISNUMBER(Regressions!F101),ROUND(Regressions!F101, 1), NA())</f>
        <v>#N/A</v>
      </c>
      <c r="G91" s="420" t="e">
        <f>IF(ISNUMBER(Regressions!G101),ROUND(Regressions!G101, 1), NA())</f>
        <v>#N/A</v>
      </c>
      <c r="H91" s="421" t="e">
        <f>IF(ISNUMBER(Regressions!H101),ROUND(Regressions!H101, 1), NA())</f>
        <v>#N/A</v>
      </c>
      <c r="I91" s="422" t="e">
        <f>IF(ISNUMBER(Regressions!I101),ROUND(Regressions!I101, 1), NA())</f>
        <v>#N/A</v>
      </c>
      <c r="J91" s="423" t="e">
        <f>IF(ISNUMBER(Regressions!J101),ROUND(Regressions!J101, 1), NA())</f>
        <v>#N/A</v>
      </c>
      <c r="K91" s="309" t="e">
        <f>IF(ISNUMBER(Regressions!K101),ROUND(Regressions!K101, 1), NA())</f>
        <v>#N/A</v>
      </c>
      <c r="L91" s="424" t="e">
        <f>IF(ISNUMBER(Regressions!L101),ROUND(Regressions!L101, 1), NA())</f>
        <v>#N/A</v>
      </c>
      <c r="M91" s="421" t="e">
        <f>IF(ISNUMBER(Regressions!M101),ROUND(Regressions!M101, 1), NA())</f>
        <v>#N/A</v>
      </c>
      <c r="N91" s="425" t="e">
        <f>IF(ISNUMBER(Regressions!N101),ROUND(Regressions!N101, 1), NA())</f>
        <v>#N/A</v>
      </c>
      <c r="O91" s="419" t="e">
        <f>IF(ISNUMBER(Regressions!O101),ROUND(Regressions!O101, 1), NA())</f>
        <v>#N/A</v>
      </c>
      <c r="P91" s="309" t="e">
        <f>IF(ISNUMBER(Regressions!P101),ROUND(Regressions!P101, 1), NA())</f>
        <v>#N/A</v>
      </c>
      <c r="Q91" s="426" t="e">
        <f>IF(ISNUMBER(Regressions!Q101),ROUND(Regressions!Q101, 1), NA())</f>
        <v>#N/A</v>
      </c>
      <c r="R91" s="421" t="e">
        <f>IF(ISNUMBER(Regressions!R101),ROUND(Regressions!R101, 1), NA())</f>
        <v>#N/A</v>
      </c>
      <c r="S91" s="422" t="e">
        <f>IF(ISNUMBER(Regressions!S101),ROUND(Regressions!S101, 1), NA())</f>
        <v>#N/A</v>
      </c>
    </row>
    <row r="92" x14ac:dyDescent="0.2">
      <c r="A92" s="239" t="str">
        <f>IF(ISBLANK(Regressions!A102), " ", Regressions!A102)</f>
        <v>Djibouti</v>
      </c>
      <c r="B92" s="234">
        <f>IF(ISBLANK(Regressions!B102), " ", Regressions!B102)</f>
        <v>2003</v>
      </c>
      <c r="C92" s="237" t="str">
        <f>IF(ISBLANK(Regressions!C102), " ", Regressions!C102)</f>
        <v>Secondary</v>
      </c>
      <c r="D92" s="241">
        <f>IF(ISBLANK(Regressions!D102), " ", Regressions!D102)</f>
        <v>126093</v>
      </c>
      <c r="E92" s="419" t="e">
        <f>IF(ISNUMBER(Regressions!E102),ROUND(Regressions!E102, 1), NA())</f>
        <v>#N/A</v>
      </c>
      <c r="F92" s="309">
        <f>IF(ISNUMBER(Regressions!F102),ROUND(Regressions!F102, 1), NA())</f>
        <v>81.099999999999994</v>
      </c>
      <c r="G92" s="420" t="e">
        <f>IF(ISNUMBER(Regressions!G102),ROUND(Regressions!G102, 1), NA())</f>
        <v>#N/A</v>
      </c>
      <c r="H92" s="421">
        <f>IF(ISNUMBER(Regressions!H102),ROUND(Regressions!H102, 1), NA())</f>
        <v>81.099999999999994</v>
      </c>
      <c r="I92" s="422">
        <f>IF(ISNUMBER(Regressions!I102),ROUND(Regressions!I102, 1), NA())</f>
        <v>18.899999999999999</v>
      </c>
      <c r="J92" s="423">
        <f>IF(ISNUMBER(Regressions!J102),ROUND(Regressions!J102, 1), NA())</f>
        <v>87</v>
      </c>
      <c r="K92" s="309" t="e">
        <f>IF(ISNUMBER(Regressions!K102),ROUND(Regressions!K102, 1), NA())</f>
        <v>#N/A</v>
      </c>
      <c r="L92" s="424" t="e">
        <f>IF(ISNUMBER(Regressions!L102),ROUND(Regressions!L102, 1), NA())</f>
        <v>#N/A</v>
      </c>
      <c r="M92" s="421">
        <f>IF(ISNUMBER(Regressions!M102),ROUND(Regressions!M102, 1), NA())</f>
        <v>87</v>
      </c>
      <c r="N92" s="425">
        <f>IF(ISNUMBER(Regressions!N102),ROUND(Regressions!N102, 1), NA())</f>
        <v>13</v>
      </c>
      <c r="O92" s="419" t="e">
        <f>IF(ISNUMBER(Regressions!O102),ROUND(Regressions!O102, 1), NA())</f>
        <v>#N/A</v>
      </c>
      <c r="P92" s="309" t="e">
        <f>IF(ISNUMBER(Regressions!P102),ROUND(Regressions!P102, 1), NA())</f>
        <v>#N/A</v>
      </c>
      <c r="Q92" s="426" t="e">
        <f>IF(ISNUMBER(Regressions!Q102),ROUND(Regressions!Q102, 1), NA())</f>
        <v>#N/A</v>
      </c>
      <c r="R92" s="421" t="e">
        <f>IF(ISNUMBER(Regressions!R102),ROUND(Regressions!R102, 1), NA())</f>
        <v>#N/A</v>
      </c>
      <c r="S92" s="422" t="e">
        <f>IF(ISNUMBER(Regressions!S102),ROUND(Regressions!S102, 1), NA())</f>
        <v>#N/A</v>
      </c>
    </row>
    <row r="93" x14ac:dyDescent="0.2">
      <c r="A93" s="239" t="str">
        <f>IF(ISBLANK(Regressions!A103), " ", Regressions!A103)</f>
        <v>Djibouti</v>
      </c>
      <c r="B93" s="234">
        <f>IF(ISBLANK(Regressions!B103), " ", Regressions!B103)</f>
        <v>2004</v>
      </c>
      <c r="C93" s="237" t="str">
        <f>IF(ISBLANK(Regressions!C103), " ", Regressions!C103)</f>
        <v>Secondary</v>
      </c>
      <c r="D93" s="241">
        <f>IF(ISBLANK(Regressions!D103), " ", Regressions!D103)</f>
        <v>129320</v>
      </c>
      <c r="E93" s="419" t="e">
        <f>IF(ISNUMBER(Regressions!E103),ROUND(Regressions!E103, 1), NA())</f>
        <v>#N/A</v>
      </c>
      <c r="F93" s="309">
        <f>IF(ISNUMBER(Regressions!F103),ROUND(Regressions!F103, 1), NA())</f>
        <v>81.099999999999994</v>
      </c>
      <c r="G93" s="420" t="e">
        <f>IF(ISNUMBER(Regressions!G103),ROUND(Regressions!G103, 1), NA())</f>
        <v>#N/A</v>
      </c>
      <c r="H93" s="421">
        <f>IF(ISNUMBER(Regressions!H103),ROUND(Regressions!H103, 1), NA())</f>
        <v>81.099999999999994</v>
      </c>
      <c r="I93" s="422">
        <f>IF(ISNUMBER(Regressions!I103),ROUND(Regressions!I103, 1), NA())</f>
        <v>18.899999999999999</v>
      </c>
      <c r="J93" s="423">
        <f>IF(ISNUMBER(Regressions!J103),ROUND(Regressions!J103, 1), NA())</f>
        <v>87</v>
      </c>
      <c r="K93" s="309" t="e">
        <f>IF(ISNUMBER(Regressions!K103),ROUND(Regressions!K103, 1), NA())</f>
        <v>#N/A</v>
      </c>
      <c r="L93" s="424" t="e">
        <f>IF(ISNUMBER(Regressions!L103),ROUND(Regressions!L103, 1), NA())</f>
        <v>#N/A</v>
      </c>
      <c r="M93" s="421">
        <f>IF(ISNUMBER(Regressions!M103),ROUND(Regressions!M103, 1), NA())</f>
        <v>87</v>
      </c>
      <c r="N93" s="425">
        <f>IF(ISNUMBER(Regressions!N103),ROUND(Regressions!N103, 1), NA())</f>
        <v>13</v>
      </c>
      <c r="O93" s="419" t="e">
        <f>IF(ISNUMBER(Regressions!O103),ROUND(Regressions!O103, 1), NA())</f>
        <v>#N/A</v>
      </c>
      <c r="P93" s="309" t="e">
        <f>IF(ISNUMBER(Regressions!P103),ROUND(Regressions!P103, 1), NA())</f>
        <v>#N/A</v>
      </c>
      <c r="Q93" s="426" t="e">
        <f>IF(ISNUMBER(Regressions!Q103),ROUND(Regressions!Q103, 1), NA())</f>
        <v>#N/A</v>
      </c>
      <c r="R93" s="421" t="e">
        <f>IF(ISNUMBER(Regressions!R103),ROUND(Regressions!R103, 1), NA())</f>
        <v>#N/A</v>
      </c>
      <c r="S93" s="422" t="e">
        <f>IF(ISNUMBER(Regressions!S103),ROUND(Regressions!S103, 1), NA())</f>
        <v>#N/A</v>
      </c>
    </row>
    <row r="94" x14ac:dyDescent="0.2">
      <c r="A94" s="239" t="str">
        <f>IF(ISBLANK(Regressions!A104), " ", Regressions!A104)</f>
        <v>Djibouti</v>
      </c>
      <c r="B94" s="234">
        <f>IF(ISBLANK(Regressions!B104), " ", Regressions!B104)</f>
        <v>2005</v>
      </c>
      <c r="C94" s="237" t="str">
        <f>IF(ISBLANK(Regressions!C104), " ", Regressions!C104)</f>
        <v>Secondary</v>
      </c>
      <c r="D94" s="241">
        <f>IF(ISBLANK(Regressions!D104), " ", Regressions!D104)</f>
        <v>131408</v>
      </c>
      <c r="E94" s="419" t="e">
        <f>IF(ISNUMBER(Regressions!E104),ROUND(Regressions!E104, 1), NA())</f>
        <v>#N/A</v>
      </c>
      <c r="F94" s="309">
        <f>IF(ISNUMBER(Regressions!F104),ROUND(Regressions!F104, 1), NA())</f>
        <v>81.099999999999994</v>
      </c>
      <c r="G94" s="420" t="e">
        <f>IF(ISNUMBER(Regressions!G104),ROUND(Regressions!G104, 1), NA())</f>
        <v>#N/A</v>
      </c>
      <c r="H94" s="421">
        <f>IF(ISNUMBER(Regressions!H104),ROUND(Regressions!H104, 1), NA())</f>
        <v>81.099999999999994</v>
      </c>
      <c r="I94" s="422">
        <f>IF(ISNUMBER(Regressions!I104),ROUND(Regressions!I104, 1), NA())</f>
        <v>18.899999999999999</v>
      </c>
      <c r="J94" s="423">
        <f>IF(ISNUMBER(Regressions!J104),ROUND(Regressions!J104, 1), NA())</f>
        <v>87</v>
      </c>
      <c r="K94" s="309" t="e">
        <f>IF(ISNUMBER(Regressions!K104),ROUND(Regressions!K104, 1), NA())</f>
        <v>#N/A</v>
      </c>
      <c r="L94" s="424" t="e">
        <f>IF(ISNUMBER(Regressions!L104),ROUND(Regressions!L104, 1), NA())</f>
        <v>#N/A</v>
      </c>
      <c r="M94" s="421">
        <f>IF(ISNUMBER(Regressions!M104),ROUND(Regressions!M104, 1), NA())</f>
        <v>87</v>
      </c>
      <c r="N94" s="425">
        <f>IF(ISNUMBER(Regressions!N104),ROUND(Regressions!N104, 1), NA())</f>
        <v>13</v>
      </c>
      <c r="O94" s="419" t="e">
        <f>IF(ISNUMBER(Regressions!O104),ROUND(Regressions!O104, 1), NA())</f>
        <v>#N/A</v>
      </c>
      <c r="P94" s="309" t="e">
        <f>IF(ISNUMBER(Regressions!P104),ROUND(Regressions!P104, 1), NA())</f>
        <v>#N/A</v>
      </c>
      <c r="Q94" s="426" t="e">
        <f>IF(ISNUMBER(Regressions!Q104),ROUND(Regressions!Q104, 1), NA())</f>
        <v>#N/A</v>
      </c>
      <c r="R94" s="421" t="e">
        <f>IF(ISNUMBER(Regressions!R104),ROUND(Regressions!R104, 1), NA())</f>
        <v>#N/A</v>
      </c>
      <c r="S94" s="422" t="e">
        <f>IF(ISNUMBER(Regressions!S104),ROUND(Regressions!S104, 1), NA())</f>
        <v>#N/A</v>
      </c>
    </row>
    <row r="95" x14ac:dyDescent="0.2">
      <c r="A95" s="239" t="str">
        <f>IF(ISBLANK(Regressions!A105), " ", Regressions!A105)</f>
        <v>Djibouti</v>
      </c>
      <c r="B95" s="234">
        <f>IF(ISBLANK(Regressions!B105), " ", Regressions!B105)</f>
        <v>2006</v>
      </c>
      <c r="C95" s="237" t="str">
        <f>IF(ISBLANK(Regressions!C105), " ", Regressions!C105)</f>
        <v>Secondary</v>
      </c>
      <c r="D95" s="241">
        <f>IF(ISBLANK(Regressions!D105), " ", Regressions!D105)</f>
        <v>132503</v>
      </c>
      <c r="E95" s="419" t="e">
        <f>IF(ISNUMBER(Regressions!E105),ROUND(Regressions!E105, 1), NA())</f>
        <v>#N/A</v>
      </c>
      <c r="F95" s="309">
        <f>IF(ISNUMBER(Regressions!F105),ROUND(Regressions!F105, 1), NA())</f>
        <v>81.099999999999994</v>
      </c>
      <c r="G95" s="420" t="e">
        <f>IF(ISNUMBER(Regressions!G105),ROUND(Regressions!G105, 1), NA())</f>
        <v>#N/A</v>
      </c>
      <c r="H95" s="421">
        <f>IF(ISNUMBER(Regressions!H105),ROUND(Regressions!H105, 1), NA())</f>
        <v>81.099999999999994</v>
      </c>
      <c r="I95" s="422">
        <f>IF(ISNUMBER(Regressions!I105),ROUND(Regressions!I105, 1), NA())</f>
        <v>18.899999999999999</v>
      </c>
      <c r="J95" s="423">
        <f>IF(ISNUMBER(Regressions!J105),ROUND(Regressions!J105, 1), NA())</f>
        <v>87</v>
      </c>
      <c r="K95" s="309" t="e">
        <f>IF(ISNUMBER(Regressions!K105),ROUND(Regressions!K105, 1), NA())</f>
        <v>#N/A</v>
      </c>
      <c r="L95" s="424" t="e">
        <f>IF(ISNUMBER(Regressions!L105),ROUND(Regressions!L105, 1), NA())</f>
        <v>#N/A</v>
      </c>
      <c r="M95" s="421">
        <f>IF(ISNUMBER(Regressions!M105),ROUND(Regressions!M105, 1), NA())</f>
        <v>87</v>
      </c>
      <c r="N95" s="425">
        <f>IF(ISNUMBER(Regressions!N105),ROUND(Regressions!N105, 1), NA())</f>
        <v>13</v>
      </c>
      <c r="O95" s="419" t="e">
        <f>IF(ISNUMBER(Regressions!O105),ROUND(Regressions!O105, 1), NA())</f>
        <v>#N/A</v>
      </c>
      <c r="P95" s="309" t="e">
        <f>IF(ISNUMBER(Regressions!P105),ROUND(Regressions!P105, 1), NA())</f>
        <v>#N/A</v>
      </c>
      <c r="Q95" s="426" t="e">
        <f>IF(ISNUMBER(Regressions!Q105),ROUND(Regressions!Q105, 1), NA())</f>
        <v>#N/A</v>
      </c>
      <c r="R95" s="421" t="e">
        <f>IF(ISNUMBER(Regressions!R105),ROUND(Regressions!R105, 1), NA())</f>
        <v>#N/A</v>
      </c>
      <c r="S95" s="422" t="e">
        <f>IF(ISNUMBER(Regressions!S105),ROUND(Regressions!S105, 1), NA())</f>
        <v>#N/A</v>
      </c>
    </row>
    <row r="96" x14ac:dyDescent="0.2">
      <c r="A96" s="239" t="str">
        <f>IF(ISBLANK(Regressions!A106), " ", Regressions!A106)</f>
        <v>Djibouti</v>
      </c>
      <c r="B96" s="234">
        <f>IF(ISBLANK(Regressions!B106), " ", Regressions!B106)</f>
        <v>2007</v>
      </c>
      <c r="C96" s="237" t="str">
        <f>IF(ISBLANK(Regressions!C106), " ", Regressions!C106)</f>
        <v>Secondary</v>
      </c>
      <c r="D96" s="241">
        <f>IF(ISBLANK(Regressions!D106), " ", Regressions!D106)</f>
        <v>132555</v>
      </c>
      <c r="E96" s="419" t="e">
        <f>IF(ISNUMBER(Regressions!E106),ROUND(Regressions!E106, 1), NA())</f>
        <v>#N/A</v>
      </c>
      <c r="F96" s="309">
        <f>IF(ISNUMBER(Regressions!F106),ROUND(Regressions!F106, 1), NA())</f>
        <v>81.099999999999994</v>
      </c>
      <c r="G96" s="420" t="e">
        <f>IF(ISNUMBER(Regressions!G106),ROUND(Regressions!G106, 1), NA())</f>
        <v>#N/A</v>
      </c>
      <c r="H96" s="421">
        <f>IF(ISNUMBER(Regressions!H106),ROUND(Regressions!H106, 1), NA())</f>
        <v>81.099999999999994</v>
      </c>
      <c r="I96" s="422">
        <f>IF(ISNUMBER(Regressions!I106),ROUND(Regressions!I106, 1), NA())</f>
        <v>18.899999999999999</v>
      </c>
      <c r="J96" s="423">
        <f>IF(ISNUMBER(Regressions!J106),ROUND(Regressions!J106, 1), NA())</f>
        <v>87</v>
      </c>
      <c r="K96" s="309" t="e">
        <f>IF(ISNUMBER(Regressions!K106),ROUND(Regressions!K106, 1), NA())</f>
        <v>#N/A</v>
      </c>
      <c r="L96" s="424" t="e">
        <f>IF(ISNUMBER(Regressions!L106),ROUND(Regressions!L106, 1), NA())</f>
        <v>#N/A</v>
      </c>
      <c r="M96" s="421">
        <f>IF(ISNUMBER(Regressions!M106),ROUND(Regressions!M106, 1), NA())</f>
        <v>87</v>
      </c>
      <c r="N96" s="425">
        <f>IF(ISNUMBER(Regressions!N106),ROUND(Regressions!N106, 1), NA())</f>
        <v>13</v>
      </c>
      <c r="O96" s="419" t="e">
        <f>IF(ISNUMBER(Regressions!O106),ROUND(Regressions!O106, 1), NA())</f>
        <v>#N/A</v>
      </c>
      <c r="P96" s="309" t="e">
        <f>IF(ISNUMBER(Regressions!P106),ROUND(Regressions!P106, 1), NA())</f>
        <v>#N/A</v>
      </c>
      <c r="Q96" s="426" t="e">
        <f>IF(ISNUMBER(Regressions!Q106),ROUND(Regressions!Q106, 1), NA())</f>
        <v>#N/A</v>
      </c>
      <c r="R96" s="421" t="e">
        <f>IF(ISNUMBER(Regressions!R106),ROUND(Regressions!R106, 1), NA())</f>
        <v>#N/A</v>
      </c>
      <c r="S96" s="422" t="e">
        <f>IF(ISNUMBER(Regressions!S106),ROUND(Regressions!S106, 1), NA())</f>
        <v>#N/A</v>
      </c>
    </row>
    <row r="97" x14ac:dyDescent="0.2">
      <c r="A97" s="239" t="str">
        <f>IF(ISBLANK(Regressions!A107), " ", Regressions!A107)</f>
        <v>Djibouti</v>
      </c>
      <c r="B97" s="234">
        <f>IF(ISBLANK(Regressions!B107), " ", Regressions!B107)</f>
        <v>2008</v>
      </c>
      <c r="C97" s="237" t="str">
        <f>IF(ISBLANK(Regressions!C107), " ", Regressions!C107)</f>
        <v>Secondary</v>
      </c>
      <c r="D97" s="241">
        <f>IF(ISBLANK(Regressions!D107), " ", Regressions!D107)</f>
        <v>132494</v>
      </c>
      <c r="E97" s="419" t="e">
        <f>IF(ISNUMBER(Regressions!E107),ROUND(Regressions!E107, 1), NA())</f>
        <v>#N/A</v>
      </c>
      <c r="F97" s="309">
        <f>IF(ISNUMBER(Regressions!F107),ROUND(Regressions!F107, 1), NA())</f>
        <v>80.599999999999994</v>
      </c>
      <c r="G97" s="420" t="e">
        <f>IF(ISNUMBER(Regressions!G107),ROUND(Regressions!G107, 1), NA())</f>
        <v>#N/A</v>
      </c>
      <c r="H97" s="421">
        <f>IF(ISNUMBER(Regressions!H107),ROUND(Regressions!H107, 1), NA())</f>
        <v>80.599999999999994</v>
      </c>
      <c r="I97" s="422">
        <f>IF(ISNUMBER(Regressions!I107),ROUND(Regressions!I107, 1), NA())</f>
        <v>19.399999999999999</v>
      </c>
      <c r="J97" s="423">
        <f>IF(ISNUMBER(Regressions!J107),ROUND(Regressions!J107, 1), NA())</f>
        <v>88</v>
      </c>
      <c r="K97" s="309" t="e">
        <f>IF(ISNUMBER(Regressions!K107),ROUND(Regressions!K107, 1), NA())</f>
        <v>#N/A</v>
      </c>
      <c r="L97" s="424" t="e">
        <f>IF(ISNUMBER(Regressions!L107),ROUND(Regressions!L107, 1), NA())</f>
        <v>#N/A</v>
      </c>
      <c r="M97" s="421">
        <f>IF(ISNUMBER(Regressions!M107),ROUND(Regressions!M107, 1), NA())</f>
        <v>88</v>
      </c>
      <c r="N97" s="425">
        <f>IF(ISNUMBER(Regressions!N107),ROUND(Regressions!N107, 1), NA())</f>
        <v>12</v>
      </c>
      <c r="O97" s="419" t="e">
        <f>IF(ISNUMBER(Regressions!O107),ROUND(Regressions!O107, 1), NA())</f>
        <v>#N/A</v>
      </c>
      <c r="P97" s="309" t="e">
        <f>IF(ISNUMBER(Regressions!P107),ROUND(Regressions!P107, 1), NA())</f>
        <v>#N/A</v>
      </c>
      <c r="Q97" s="426" t="e">
        <f>IF(ISNUMBER(Regressions!Q107),ROUND(Regressions!Q107, 1), NA())</f>
        <v>#N/A</v>
      </c>
      <c r="R97" s="421" t="e">
        <f>IF(ISNUMBER(Regressions!R107),ROUND(Regressions!R107, 1), NA())</f>
        <v>#N/A</v>
      </c>
      <c r="S97" s="422" t="e">
        <f>IF(ISNUMBER(Regressions!S107),ROUND(Regressions!S107, 1), NA())</f>
        <v>#N/A</v>
      </c>
    </row>
    <row r="98" x14ac:dyDescent="0.2">
      <c r="A98" s="239" t="str">
        <f>IF(ISBLANK(Regressions!A108), " ", Regressions!A108)</f>
        <v>Djibouti</v>
      </c>
      <c r="B98" s="234">
        <f>IF(ISBLANK(Regressions!B108), " ", Regressions!B108)</f>
        <v>2009</v>
      </c>
      <c r="C98" s="237" t="str">
        <f>IF(ISBLANK(Regressions!C108), " ", Regressions!C108)</f>
        <v>Secondary</v>
      </c>
      <c r="D98" s="241">
        <f>IF(ISBLANK(Regressions!D108), " ", Regressions!D108)</f>
        <v>132694</v>
      </c>
      <c r="E98" s="419" t="e">
        <f>IF(ISNUMBER(Regressions!E108),ROUND(Regressions!E108, 1), NA())</f>
        <v>#N/A</v>
      </c>
      <c r="F98" s="309">
        <f>IF(ISNUMBER(Regressions!F108),ROUND(Regressions!F108, 1), NA())</f>
        <v>80</v>
      </c>
      <c r="G98" s="420" t="e">
        <f>IF(ISNUMBER(Regressions!G108),ROUND(Regressions!G108, 1), NA())</f>
        <v>#N/A</v>
      </c>
      <c r="H98" s="421">
        <f>IF(ISNUMBER(Regressions!H108),ROUND(Regressions!H108, 1), NA())</f>
        <v>80</v>
      </c>
      <c r="I98" s="422">
        <f>IF(ISNUMBER(Regressions!I108),ROUND(Regressions!I108, 1), NA())</f>
        <v>20</v>
      </c>
      <c r="J98" s="423">
        <f>IF(ISNUMBER(Regressions!J108),ROUND(Regressions!J108, 1), NA())</f>
        <v>89.1</v>
      </c>
      <c r="K98" s="309" t="e">
        <f>IF(ISNUMBER(Regressions!K108),ROUND(Regressions!K108, 1), NA())</f>
        <v>#N/A</v>
      </c>
      <c r="L98" s="424" t="e">
        <f>IF(ISNUMBER(Regressions!L108),ROUND(Regressions!L108, 1), NA())</f>
        <v>#N/A</v>
      </c>
      <c r="M98" s="421">
        <f>IF(ISNUMBER(Regressions!M108),ROUND(Regressions!M108, 1), NA())</f>
        <v>89.1</v>
      </c>
      <c r="N98" s="425">
        <f>IF(ISNUMBER(Regressions!N108),ROUND(Regressions!N108, 1), NA())</f>
        <v>10.9</v>
      </c>
      <c r="O98" s="419" t="e">
        <f>IF(ISNUMBER(Regressions!O108),ROUND(Regressions!O108, 1), NA())</f>
        <v>#N/A</v>
      </c>
      <c r="P98" s="309" t="e">
        <f>IF(ISNUMBER(Regressions!P108),ROUND(Regressions!P108, 1), NA())</f>
        <v>#N/A</v>
      </c>
      <c r="Q98" s="426" t="e">
        <f>IF(ISNUMBER(Regressions!Q108),ROUND(Regressions!Q108, 1), NA())</f>
        <v>#N/A</v>
      </c>
      <c r="R98" s="421" t="e">
        <f>IF(ISNUMBER(Regressions!R108),ROUND(Regressions!R108, 1), NA())</f>
        <v>#N/A</v>
      </c>
      <c r="S98" s="422" t="e">
        <f>IF(ISNUMBER(Regressions!S108),ROUND(Regressions!S108, 1), NA())</f>
        <v>#N/A</v>
      </c>
    </row>
    <row r="99" x14ac:dyDescent="0.2">
      <c r="A99" s="239" t="str">
        <f>IF(ISBLANK(Regressions!A109), " ", Regressions!A109)</f>
        <v>Djibouti</v>
      </c>
      <c r="B99" s="234">
        <f>IF(ISBLANK(Regressions!B109), " ", Regressions!B109)</f>
        <v>2010</v>
      </c>
      <c r="C99" s="237" t="str">
        <f>IF(ISBLANK(Regressions!C109), " ", Regressions!C109)</f>
        <v>Secondary</v>
      </c>
      <c r="D99" s="241">
        <f>IF(ISBLANK(Regressions!D109), " ", Regressions!D109)</f>
        <v>133235</v>
      </c>
      <c r="E99" s="419" t="e">
        <f>IF(ISNUMBER(Regressions!E109),ROUND(Regressions!E109, 1), NA())</f>
        <v>#N/A</v>
      </c>
      <c r="F99" s="309">
        <f>IF(ISNUMBER(Regressions!F109),ROUND(Regressions!F109, 1), NA())</f>
        <v>79.5</v>
      </c>
      <c r="G99" s="420" t="e">
        <f>IF(ISNUMBER(Regressions!G109),ROUND(Regressions!G109, 1), NA())</f>
        <v>#N/A</v>
      </c>
      <c r="H99" s="421">
        <f>IF(ISNUMBER(Regressions!H109),ROUND(Regressions!H109, 1), NA())</f>
        <v>79.5</v>
      </c>
      <c r="I99" s="422">
        <f>IF(ISNUMBER(Regressions!I109),ROUND(Regressions!I109, 1), NA())</f>
        <v>20.5</v>
      </c>
      <c r="J99" s="423">
        <f>IF(ISNUMBER(Regressions!J109),ROUND(Regressions!J109, 1), NA())</f>
        <v>90.1</v>
      </c>
      <c r="K99" s="309" t="e">
        <f>IF(ISNUMBER(Regressions!K109),ROUND(Regressions!K109, 1), NA())</f>
        <v>#N/A</v>
      </c>
      <c r="L99" s="424" t="e">
        <f>IF(ISNUMBER(Regressions!L109),ROUND(Regressions!L109, 1), NA())</f>
        <v>#N/A</v>
      </c>
      <c r="M99" s="421">
        <f>IF(ISNUMBER(Regressions!M109),ROUND(Regressions!M109, 1), NA())</f>
        <v>90.1</v>
      </c>
      <c r="N99" s="425">
        <f>IF(ISNUMBER(Regressions!N109),ROUND(Regressions!N109, 1), NA())</f>
        <v>9.9</v>
      </c>
      <c r="O99" s="419" t="e">
        <f>IF(ISNUMBER(Regressions!O109),ROUND(Regressions!O109, 1), NA())</f>
        <v>#N/A</v>
      </c>
      <c r="P99" s="309" t="e">
        <f>IF(ISNUMBER(Regressions!P109),ROUND(Regressions!P109, 1), NA())</f>
        <v>#N/A</v>
      </c>
      <c r="Q99" s="426" t="e">
        <f>IF(ISNUMBER(Regressions!Q109),ROUND(Regressions!Q109, 1), NA())</f>
        <v>#N/A</v>
      </c>
      <c r="R99" s="421" t="e">
        <f>IF(ISNUMBER(Regressions!R109),ROUND(Regressions!R109, 1), NA())</f>
        <v>#N/A</v>
      </c>
      <c r="S99" s="422" t="e">
        <f>IF(ISNUMBER(Regressions!S109),ROUND(Regressions!S109, 1), NA())</f>
        <v>#N/A</v>
      </c>
    </row>
    <row r="100" x14ac:dyDescent="0.2">
      <c r="A100" s="239" t="str">
        <f>IF(ISBLANK(Regressions!A110), " ", Regressions!A110)</f>
        <v>Djibouti</v>
      </c>
      <c r="B100" s="234">
        <f>IF(ISBLANK(Regressions!B110), " ", Regressions!B110)</f>
        <v>2011</v>
      </c>
      <c r="C100" s="237" t="str">
        <f>IF(ISBLANK(Regressions!C110), " ", Regressions!C110)</f>
        <v>Secondary</v>
      </c>
      <c r="D100" s="241">
        <f>IF(ISBLANK(Regressions!D110), " ", Regressions!D110)</f>
        <v>134076</v>
      </c>
      <c r="E100" s="419" t="e">
        <f>IF(ISNUMBER(Regressions!E110),ROUND(Regressions!E110, 1), NA())</f>
        <v>#N/A</v>
      </c>
      <c r="F100" s="309">
        <f>IF(ISNUMBER(Regressions!F110),ROUND(Regressions!F110, 1), NA())</f>
        <v>79</v>
      </c>
      <c r="G100" s="420" t="e">
        <f>IF(ISNUMBER(Regressions!G110),ROUND(Regressions!G110, 1), NA())</f>
        <v>#N/A</v>
      </c>
      <c r="H100" s="421">
        <f>IF(ISNUMBER(Regressions!H110),ROUND(Regressions!H110, 1), NA())</f>
        <v>79</v>
      </c>
      <c r="I100" s="422">
        <f>IF(ISNUMBER(Regressions!I110),ROUND(Regressions!I110, 1), NA())</f>
        <v>21</v>
      </c>
      <c r="J100" s="423">
        <f>IF(ISNUMBER(Regressions!J110),ROUND(Regressions!J110, 1), NA())</f>
        <v>91.1</v>
      </c>
      <c r="K100" s="309" t="e">
        <f>IF(ISNUMBER(Regressions!K110),ROUND(Regressions!K110, 1), NA())</f>
        <v>#N/A</v>
      </c>
      <c r="L100" s="424" t="e">
        <f>IF(ISNUMBER(Regressions!L110),ROUND(Regressions!L110, 1), NA())</f>
        <v>#N/A</v>
      </c>
      <c r="M100" s="421">
        <f>IF(ISNUMBER(Regressions!M110),ROUND(Regressions!M110, 1), NA())</f>
        <v>91.1</v>
      </c>
      <c r="N100" s="425">
        <f>IF(ISNUMBER(Regressions!N110),ROUND(Regressions!N110, 1), NA())</f>
        <v>8.9</v>
      </c>
      <c r="O100" s="419" t="e">
        <f>IF(ISNUMBER(Regressions!O110),ROUND(Regressions!O110, 1), NA())</f>
        <v>#N/A</v>
      </c>
      <c r="P100" s="309" t="e">
        <f>IF(ISNUMBER(Regressions!P110),ROUND(Regressions!P110, 1), NA())</f>
        <v>#N/A</v>
      </c>
      <c r="Q100" s="426" t="e">
        <f>IF(ISNUMBER(Regressions!Q110),ROUND(Regressions!Q110, 1), NA())</f>
        <v>#N/A</v>
      </c>
      <c r="R100" s="421" t="e">
        <f>IF(ISNUMBER(Regressions!R110),ROUND(Regressions!R110, 1), NA())</f>
        <v>#N/A</v>
      </c>
      <c r="S100" s="422" t="e">
        <f>IF(ISNUMBER(Regressions!S110),ROUND(Regressions!S110, 1), NA())</f>
        <v>#N/A</v>
      </c>
    </row>
    <row r="101" x14ac:dyDescent="0.2">
      <c r="A101" s="239" t="str">
        <f>IF(ISBLANK(Regressions!A111), " ", Regressions!A111)</f>
        <v>Djibouti</v>
      </c>
      <c r="B101" s="234">
        <f>IF(ISBLANK(Regressions!B111), " ", Regressions!B111)</f>
        <v>2012</v>
      </c>
      <c r="C101" s="237" t="str">
        <f>IF(ISBLANK(Regressions!C111), " ", Regressions!C111)</f>
        <v>Secondary</v>
      </c>
      <c r="D101" s="241">
        <f>IF(ISBLANK(Regressions!D111), " ", Regressions!D111)</f>
        <v>135122</v>
      </c>
      <c r="E101" s="419" t="e">
        <f>IF(ISNUMBER(Regressions!E111),ROUND(Regressions!E111, 1), NA())</f>
        <v>#N/A</v>
      </c>
      <c r="F101" s="309">
        <f>IF(ISNUMBER(Regressions!F111),ROUND(Regressions!F111, 1), NA())</f>
        <v>78.400000000000006</v>
      </c>
      <c r="G101" s="420" t="e">
        <f>IF(ISNUMBER(Regressions!G111),ROUND(Regressions!G111, 1), NA())</f>
        <v>#N/A</v>
      </c>
      <c r="H101" s="421">
        <f>IF(ISNUMBER(Regressions!H111),ROUND(Regressions!H111, 1), NA())</f>
        <v>78.400000000000006</v>
      </c>
      <c r="I101" s="422">
        <f>IF(ISNUMBER(Regressions!I111),ROUND(Regressions!I111, 1), NA())</f>
        <v>21.6</v>
      </c>
      <c r="J101" s="423">
        <f>IF(ISNUMBER(Regressions!J111),ROUND(Regressions!J111, 1), NA())</f>
        <v>92.2</v>
      </c>
      <c r="K101" s="309" t="e">
        <f>IF(ISNUMBER(Regressions!K111),ROUND(Regressions!K111, 1), NA())</f>
        <v>#N/A</v>
      </c>
      <c r="L101" s="424" t="e">
        <f>IF(ISNUMBER(Regressions!L111),ROUND(Regressions!L111, 1), NA())</f>
        <v>#N/A</v>
      </c>
      <c r="M101" s="421">
        <f>IF(ISNUMBER(Regressions!M111),ROUND(Regressions!M111, 1), NA())</f>
        <v>92.2</v>
      </c>
      <c r="N101" s="425">
        <f>IF(ISNUMBER(Regressions!N111),ROUND(Regressions!N111, 1), NA())</f>
        <v>7.8</v>
      </c>
      <c r="O101" s="419" t="e">
        <f>IF(ISNUMBER(Regressions!O111),ROUND(Regressions!O111, 1), NA())</f>
        <v>#N/A</v>
      </c>
      <c r="P101" s="309" t="e">
        <f>IF(ISNUMBER(Regressions!P111),ROUND(Regressions!P111, 1), NA())</f>
        <v>#N/A</v>
      </c>
      <c r="Q101" s="426" t="e">
        <f>IF(ISNUMBER(Regressions!Q111),ROUND(Regressions!Q111, 1), NA())</f>
        <v>#N/A</v>
      </c>
      <c r="R101" s="421" t="e">
        <f>IF(ISNUMBER(Regressions!R111),ROUND(Regressions!R111, 1), NA())</f>
        <v>#N/A</v>
      </c>
      <c r="S101" s="422" t="e">
        <f>IF(ISNUMBER(Regressions!S111),ROUND(Regressions!S111, 1), NA())</f>
        <v>#N/A</v>
      </c>
    </row>
    <row r="102" x14ac:dyDescent="0.2">
      <c r="A102" s="239" t="str">
        <f>IF(ISBLANK(Regressions!A112), " ", Regressions!A112)</f>
        <v>Djibouti</v>
      </c>
      <c r="B102" s="234">
        <f>IF(ISBLANK(Regressions!B112), " ", Regressions!B112)</f>
        <v>2013</v>
      </c>
      <c r="C102" s="237" t="str">
        <f>IF(ISBLANK(Regressions!C112), " ", Regressions!C112)</f>
        <v>Secondary</v>
      </c>
      <c r="D102" s="241">
        <f>IF(ISBLANK(Regressions!D112), " ", Regressions!D112)</f>
        <v>136065</v>
      </c>
      <c r="E102" s="419" t="e">
        <f>IF(ISNUMBER(Regressions!E112),ROUND(Regressions!E112, 1), NA())</f>
        <v>#N/A</v>
      </c>
      <c r="F102" s="309">
        <f>IF(ISNUMBER(Regressions!F112),ROUND(Regressions!F112, 1), NA())</f>
        <v>77.900000000000006</v>
      </c>
      <c r="G102" s="420" t="e">
        <f>IF(ISNUMBER(Regressions!G112),ROUND(Regressions!G112, 1), NA())</f>
        <v>#N/A</v>
      </c>
      <c r="H102" s="421">
        <f>IF(ISNUMBER(Regressions!H112),ROUND(Regressions!H112, 1), NA())</f>
        <v>77.900000000000006</v>
      </c>
      <c r="I102" s="422">
        <f>IF(ISNUMBER(Regressions!I112),ROUND(Regressions!I112, 1), NA())</f>
        <v>22.1</v>
      </c>
      <c r="J102" s="423">
        <f>IF(ISNUMBER(Regressions!J112),ROUND(Regressions!J112, 1), NA())</f>
        <v>93.2</v>
      </c>
      <c r="K102" s="309" t="e">
        <f>IF(ISNUMBER(Regressions!K112),ROUND(Regressions!K112, 1), NA())</f>
        <v>#N/A</v>
      </c>
      <c r="L102" s="424" t="e">
        <f>IF(ISNUMBER(Regressions!L112),ROUND(Regressions!L112, 1), NA())</f>
        <v>#N/A</v>
      </c>
      <c r="M102" s="421">
        <f>IF(ISNUMBER(Regressions!M112),ROUND(Regressions!M112, 1), NA())</f>
        <v>93.2</v>
      </c>
      <c r="N102" s="425">
        <f>IF(ISNUMBER(Regressions!N112),ROUND(Regressions!N112, 1), NA())</f>
        <v>6.8</v>
      </c>
      <c r="O102" s="419" t="e">
        <f>IF(ISNUMBER(Regressions!O112),ROUND(Regressions!O112, 1), NA())</f>
        <v>#N/A</v>
      </c>
      <c r="P102" s="309" t="e">
        <f>IF(ISNUMBER(Regressions!P112),ROUND(Regressions!P112, 1), NA())</f>
        <v>#N/A</v>
      </c>
      <c r="Q102" s="426" t="e">
        <f>IF(ISNUMBER(Regressions!Q112),ROUND(Regressions!Q112, 1), NA())</f>
        <v>#N/A</v>
      </c>
      <c r="R102" s="421" t="e">
        <f>IF(ISNUMBER(Regressions!R112),ROUND(Regressions!R112, 1), NA())</f>
        <v>#N/A</v>
      </c>
      <c r="S102" s="422" t="e">
        <f>IF(ISNUMBER(Regressions!S112),ROUND(Regressions!S112, 1), NA())</f>
        <v>#N/A</v>
      </c>
    </row>
    <row r="103" x14ac:dyDescent="0.2">
      <c r="A103" s="239" t="str">
        <f>IF(ISBLANK(Regressions!A113), " ", Regressions!A113)</f>
        <v>Djibouti</v>
      </c>
      <c r="B103" s="234">
        <f>IF(ISBLANK(Regressions!B113), " ", Regressions!B113)</f>
        <v>2014</v>
      </c>
      <c r="C103" s="237" t="str">
        <f>IF(ISBLANK(Regressions!C113), " ", Regressions!C113)</f>
        <v>Secondary</v>
      </c>
      <c r="D103" s="241">
        <f>IF(ISBLANK(Regressions!D113), " ", Regressions!D113)</f>
        <v>136806</v>
      </c>
      <c r="E103" s="419" t="e">
        <f>IF(ISNUMBER(Regressions!E113),ROUND(Regressions!E113, 1), NA())</f>
        <v>#N/A</v>
      </c>
      <c r="F103" s="309">
        <f>IF(ISNUMBER(Regressions!F113),ROUND(Regressions!F113, 1), NA())</f>
        <v>77.400000000000006</v>
      </c>
      <c r="G103" s="420" t="e">
        <f>IF(ISNUMBER(Regressions!G113),ROUND(Regressions!G113, 1), NA())</f>
        <v>#N/A</v>
      </c>
      <c r="H103" s="421">
        <f>IF(ISNUMBER(Regressions!H113),ROUND(Regressions!H113, 1), NA())</f>
        <v>77.400000000000006</v>
      </c>
      <c r="I103" s="422">
        <f>IF(ISNUMBER(Regressions!I113),ROUND(Regressions!I113, 1), NA())</f>
        <v>22.6</v>
      </c>
      <c r="J103" s="423">
        <f>IF(ISNUMBER(Regressions!J113),ROUND(Regressions!J113, 1), NA())</f>
        <v>94.2</v>
      </c>
      <c r="K103" s="309" t="e">
        <f>IF(ISNUMBER(Regressions!K113),ROUND(Regressions!K113, 1), NA())</f>
        <v>#N/A</v>
      </c>
      <c r="L103" s="424" t="e">
        <f>IF(ISNUMBER(Regressions!L113),ROUND(Regressions!L113, 1), NA())</f>
        <v>#N/A</v>
      </c>
      <c r="M103" s="421">
        <f>IF(ISNUMBER(Regressions!M113),ROUND(Regressions!M113, 1), NA())</f>
        <v>94.2</v>
      </c>
      <c r="N103" s="425">
        <f>IF(ISNUMBER(Regressions!N113),ROUND(Regressions!N113, 1), NA())</f>
        <v>5.8</v>
      </c>
      <c r="O103" s="419" t="e">
        <f>IF(ISNUMBER(Regressions!O113),ROUND(Regressions!O113, 1), NA())</f>
        <v>#N/A</v>
      </c>
      <c r="P103" s="309" t="e">
        <f>IF(ISNUMBER(Regressions!P113),ROUND(Regressions!P113, 1), NA())</f>
        <v>#N/A</v>
      </c>
      <c r="Q103" s="426" t="e">
        <f>IF(ISNUMBER(Regressions!Q113),ROUND(Regressions!Q113, 1), NA())</f>
        <v>#N/A</v>
      </c>
      <c r="R103" s="421" t="e">
        <f>IF(ISNUMBER(Regressions!R113),ROUND(Regressions!R113, 1), NA())</f>
        <v>#N/A</v>
      </c>
      <c r="S103" s="422" t="e">
        <f>IF(ISNUMBER(Regressions!S113),ROUND(Regressions!S113, 1), NA())</f>
        <v>#N/A</v>
      </c>
    </row>
    <row r="104" x14ac:dyDescent="0.2">
      <c r="A104" s="239" t="str">
        <f>IF(ISBLANK(Regressions!A114), " ", Regressions!A114)</f>
        <v>Djibouti</v>
      </c>
      <c r="B104" s="234">
        <f>IF(ISBLANK(Regressions!B114), " ", Regressions!B114)</f>
        <v>2015</v>
      </c>
      <c r="C104" s="237" t="str">
        <f>IF(ISBLANK(Regressions!C114), " ", Regressions!C114)</f>
        <v>Secondary</v>
      </c>
      <c r="D104" s="241">
        <f>IF(ISBLANK(Regressions!D114), " ", Regressions!D114)</f>
        <v>137392</v>
      </c>
      <c r="E104" s="419" t="e">
        <f>IF(ISNUMBER(Regressions!E114),ROUND(Regressions!E114, 1), NA())</f>
        <v>#N/A</v>
      </c>
      <c r="F104" s="309">
        <f>IF(ISNUMBER(Regressions!F114),ROUND(Regressions!F114, 1), NA())</f>
        <v>76.8</v>
      </c>
      <c r="G104" s="420" t="e">
        <f>IF(ISNUMBER(Regressions!G114),ROUND(Regressions!G114, 1), NA())</f>
        <v>#N/A</v>
      </c>
      <c r="H104" s="421">
        <f>IF(ISNUMBER(Regressions!H114),ROUND(Regressions!H114, 1), NA())</f>
        <v>76.8</v>
      </c>
      <c r="I104" s="422">
        <f>IF(ISNUMBER(Regressions!I114),ROUND(Regressions!I114, 1), NA())</f>
        <v>23.2</v>
      </c>
      <c r="J104" s="423">
        <f>IF(ISNUMBER(Regressions!J114),ROUND(Regressions!J114, 1), NA())</f>
        <v>95.2</v>
      </c>
      <c r="K104" s="309" t="e">
        <f>IF(ISNUMBER(Regressions!K114),ROUND(Regressions!K114, 1), NA())</f>
        <v>#N/A</v>
      </c>
      <c r="L104" s="424" t="e">
        <f>IF(ISNUMBER(Regressions!L114),ROUND(Regressions!L114, 1), NA())</f>
        <v>#N/A</v>
      </c>
      <c r="M104" s="421">
        <f>IF(ISNUMBER(Regressions!M114),ROUND(Regressions!M114, 1), NA())</f>
        <v>95.2</v>
      </c>
      <c r="N104" s="425">
        <f>IF(ISNUMBER(Regressions!N114),ROUND(Regressions!N114, 1), NA())</f>
        <v>4.8</v>
      </c>
      <c r="O104" s="419" t="e">
        <f>IF(ISNUMBER(Regressions!O114),ROUND(Regressions!O114, 1), NA())</f>
        <v>#N/A</v>
      </c>
      <c r="P104" s="309" t="e">
        <f>IF(ISNUMBER(Regressions!P114),ROUND(Regressions!P114, 1), NA())</f>
        <v>#N/A</v>
      </c>
      <c r="Q104" s="426" t="e">
        <f>IF(ISNUMBER(Regressions!Q114),ROUND(Regressions!Q114, 1), NA())</f>
        <v>#N/A</v>
      </c>
      <c r="R104" s="421" t="e">
        <f>IF(ISNUMBER(Regressions!R114),ROUND(Regressions!R114, 1), NA())</f>
        <v>#N/A</v>
      </c>
      <c r="S104" s="422" t="e">
        <f>IF(ISNUMBER(Regressions!S114),ROUND(Regressions!S114, 1), NA())</f>
        <v>#N/A</v>
      </c>
    </row>
    <row r="105" x14ac:dyDescent="0.2">
      <c r="A105" s="396" t="str">
        <f>IF(ISBLANK(Regressions!A115), " ", Regressions!A115)</f>
        <v>Djibouti</v>
      </c>
      <c r="B105" s="397">
        <f>IF(ISBLANK(Regressions!B115), " ", Regressions!B115)</f>
        <v>2016</v>
      </c>
      <c r="C105" s="398" t="str">
        <f>IF(ISBLANK(Regressions!C115), " ", Regressions!C115)</f>
        <v>Secondary</v>
      </c>
      <c r="D105" s="399">
        <f>IF(ISBLANK(Regressions!D115), " ", Regressions!D115)</f>
        <v>137729</v>
      </c>
      <c r="E105" s="427" t="e">
        <f>IF(ISNUMBER(Regressions!E115),ROUND(Regressions!E115, 1), NA())</f>
        <v>#N/A</v>
      </c>
      <c r="F105" s="310">
        <f>IF(ISNUMBER(Regressions!F115),ROUND(Regressions!F115, 1), NA())</f>
        <v>76.3</v>
      </c>
      <c r="G105" s="428" t="e">
        <f>IF(ISNUMBER(Regressions!G115),ROUND(Regressions!G115, 1), NA())</f>
        <v>#N/A</v>
      </c>
      <c r="H105" s="429">
        <f>IF(ISNUMBER(Regressions!H115),ROUND(Regressions!H115, 1), NA())</f>
        <v>76.3</v>
      </c>
      <c r="I105" s="430">
        <f>IF(ISNUMBER(Regressions!I115),ROUND(Regressions!I115, 1), NA())</f>
        <v>23.7</v>
      </c>
      <c r="J105" s="431">
        <f>IF(ISNUMBER(Regressions!J115),ROUND(Regressions!J115, 1), NA())</f>
        <v>96.3</v>
      </c>
      <c r="K105" s="310" t="e">
        <f>IF(ISNUMBER(Regressions!K115),ROUND(Regressions!K115, 1), NA())</f>
        <v>#N/A</v>
      </c>
      <c r="L105" s="432" t="e">
        <f>IF(ISNUMBER(Regressions!L115),ROUND(Regressions!L115, 1), NA())</f>
        <v>#N/A</v>
      </c>
      <c r="M105" s="429">
        <f>IF(ISNUMBER(Regressions!M115),ROUND(Regressions!M115, 1), NA())</f>
        <v>96.3</v>
      </c>
      <c r="N105" s="433">
        <f>IF(ISNUMBER(Regressions!N115),ROUND(Regressions!N115, 1), NA())</f>
        <v>3.7</v>
      </c>
      <c r="O105" s="427" t="e">
        <f>IF(ISNUMBER(Regressions!O115),ROUND(Regressions!O115, 1), NA())</f>
        <v>#N/A</v>
      </c>
      <c r="P105" s="310" t="e">
        <f>IF(ISNUMBER(Regressions!P115),ROUND(Regressions!P115, 1), NA())</f>
        <v>#N/A</v>
      </c>
      <c r="Q105" s="434" t="e">
        <f>IF(ISNUMBER(Regressions!Q115),ROUND(Regressions!Q115, 1), NA())</f>
        <v>#N/A</v>
      </c>
      <c r="R105" s="429" t="e">
        <f>IF(ISNUMBER(Regressions!R115),ROUND(Regressions!R115, 1), NA())</f>
        <v>#N/A</v>
      </c>
      <c r="S105" s="430"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85"/>
      <c r="I1" s="585"/>
      <c r="J1" s="585"/>
      <c r="K1" s="585"/>
      <c r="L1" s="585"/>
      <c r="M1" s="585"/>
      <c r="N1" s="585"/>
      <c r="O1" s="585"/>
      <c r="P1" s="585"/>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c r="M4"/>
      <c r="N4"/>
      <c r="O4"/>
      <c r="P4"/>
      <c r="Q4"/>
      <c r="R4" s="66"/>
      <c r="S4" s="67" t="s">
        <v>35</v>
      </c>
      <c r="T4">
        <v>2016</v>
      </c>
      <c r="U4"/>
      <c r="V4"/>
      <c r="W4"/>
      <c r="X4"/>
      <c r="Y4"/>
      <c r="Z4"/>
      <c r="AA4" s="66"/>
      <c r="AB4" s="66"/>
      <c r="AC4" s="66"/>
      <c r="AD4" s="66"/>
      <c r="AE4" s="66"/>
      <c r="AF4" s="66"/>
      <c r="AG4" s="66"/>
    </row>
    <row r="5" ht="15.75" x14ac:dyDescent="0.25">
      <c r="A5" s="67" t="s">
        <v>36</v>
      </c>
      <c r="B5">
        <v>2016</v>
      </c>
      <c r="C5">
        <v>85.356862750000005</v>
      </c>
      <c r="D5"/>
      <c r="E5"/>
      <c r="F5"/>
      <c r="G5">
        <v>86.484285709999995</v>
      </c>
      <c r="H5">
        <v>76.283333330000005</v>
      </c>
      <c r="I5" s="69"/>
      <c r="J5" s="67" t="s">
        <v>36</v>
      </c>
      <c r="K5">
        <v>2016</v>
      </c>
      <c r="L5">
        <v>100</v>
      </c>
      <c r="M5"/>
      <c r="N5"/>
      <c r="O5"/>
      <c r="P5">
        <v>100</v>
      </c>
      <c r="Q5">
        <v>96.257692309999996</v>
      </c>
      <c r="R5" s="66"/>
      <c r="S5" s="67" t="s">
        <v>36</v>
      </c>
      <c r="T5">
        <v>2016</v>
      </c>
      <c r="U5"/>
      <c r="V5"/>
      <c r="W5"/>
      <c r="X5"/>
      <c r="Y5"/>
      <c r="Z5"/>
      <c r="AA5" s="66"/>
      <c r="AB5" s="66"/>
      <c r="AC5" s="66"/>
      <c r="AD5" s="66"/>
      <c r="AE5" s="66"/>
      <c r="AF5" s="66"/>
      <c r="AG5" s="66"/>
    </row>
    <row r="6" s="46" customFormat="true" ht="15.75" x14ac:dyDescent="0.25">
      <c r="A6" s="67" t="s">
        <v>37</v>
      </c>
      <c r="B6">
        <v>2016</v>
      </c>
      <c r="C6">
        <v>14.643137250000001</v>
      </c>
      <c r="D6"/>
      <c r="E6"/>
      <c r="F6"/>
      <c r="G6">
        <v>13.51571429</v>
      </c>
      <c r="H6">
        <v>23.716666669999999</v>
      </c>
      <c r="I6" s="69"/>
      <c r="J6" s="67" t="s">
        <v>37</v>
      </c>
      <c r="K6">
        <v>2016</v>
      </c>
      <c r="L6">
        <v>0</v>
      </c>
      <c r="M6"/>
      <c r="N6"/>
      <c r="O6"/>
      <c r="P6">
        <v>0</v>
      </c>
      <c r="Q6">
        <v>3.7423076919999998</v>
      </c>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213</v>
      </c>
      <c r="F13" s="80" t="s">
        <v>103</v>
      </c>
      <c r="G13" s="80" t="s">
        <v>104</v>
      </c>
      <c r="H13" s="80" t="s">
        <v>105</v>
      </c>
      <c r="I13" s="80" t="s">
        <v>106</v>
      </c>
      <c r="J13" s="80" t="s">
        <v>214</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268558</v>
      </c>
      <c r="E14"/>
      <c r="F14"/>
      <c r="G14"/>
      <c r="H14"/>
      <c r="I14"/>
      <c r="J14"/>
      <c r="K14"/>
      <c r="L14"/>
      <c r="M14"/>
      <c r="N14"/>
      <c r="O14"/>
      <c r="P14"/>
      <c r="Q14"/>
      <c r="R14"/>
      <c r="S14"/>
      <c r="T14" s="126"/>
    </row>
    <row r="15" s="78" customFormat="true" ht="15.75" x14ac:dyDescent="0.25">
      <c r="A15" s="125" t="s">
        <v>180</v>
      </c>
      <c r="B15">
        <v>2001</v>
      </c>
      <c r="C15" s="127" t="s">
        <v>7</v>
      </c>
      <c r="D15">
        <v>272602</v>
      </c>
      <c r="E15"/>
      <c r="F15"/>
      <c r="G15"/>
      <c r="H15"/>
      <c r="I15"/>
      <c r="J15"/>
      <c r="K15"/>
      <c r="L15"/>
      <c r="M15"/>
      <c r="N15"/>
      <c r="O15"/>
      <c r="P15"/>
      <c r="Q15"/>
      <c r="R15"/>
      <c r="S15"/>
      <c r="T15" s="126"/>
    </row>
    <row r="16" s="78" customFormat="true" ht="15.75" x14ac:dyDescent="0.25">
      <c r="A16" s="125" t="s">
        <v>180</v>
      </c>
      <c r="B16">
        <v>2002</v>
      </c>
      <c r="C16" s="127" t="s">
        <v>7</v>
      </c>
      <c r="D16">
        <v>276887</v>
      </c>
      <c r="E16"/>
      <c r="F16"/>
      <c r="G16"/>
      <c r="H16"/>
      <c r="I16"/>
      <c r="J16"/>
      <c r="K16"/>
      <c r="L16"/>
      <c r="M16"/>
      <c r="N16"/>
      <c r="O16"/>
      <c r="P16"/>
      <c r="Q16"/>
      <c r="R16"/>
      <c r="S16"/>
      <c r="T16" s="126"/>
    </row>
    <row r="17" s="78" customFormat="true" ht="15.75" x14ac:dyDescent="0.25">
      <c r="A17" s="125" t="s">
        <v>180</v>
      </c>
      <c r="B17">
        <v>2003</v>
      </c>
      <c r="C17" s="127" t="s">
        <v>7</v>
      </c>
      <c r="D17">
        <v>281258</v>
      </c>
      <c r="E17"/>
      <c r="F17">
        <v>83.11011351909184</v>
      </c>
      <c r="G17"/>
      <c r="H17">
        <v>83.11011351909184</v>
      </c>
      <c r="I17">
        <v>16.88988648090816</v>
      </c>
      <c r="J17">
        <v>90.265212496482036</v>
      </c>
      <c r="K17"/>
      <c r="L17"/>
      <c r="M17">
        <v>90.265212496482036</v>
      </c>
      <c r="N17">
        <v>9.7347875035179641</v>
      </c>
      <c r="O17"/>
      <c r="P17"/>
      <c r="Q17"/>
      <c r="R17"/>
      <c r="S17"/>
      <c r="T17" s="126"/>
    </row>
    <row r="18" s="78" customFormat="true" ht="15.75" x14ac:dyDescent="0.25">
      <c r="A18" s="125" t="s">
        <v>180</v>
      </c>
      <c r="B18">
        <v>2004</v>
      </c>
      <c r="C18" s="127" t="s">
        <v>7</v>
      </c>
      <c r="D18">
        <v>285173</v>
      </c>
      <c r="E18"/>
      <c r="F18">
        <v>83.11011351909184</v>
      </c>
      <c r="G18"/>
      <c r="H18">
        <v>83.11011351909184</v>
      </c>
      <c r="I18">
        <v>16.88988648090816</v>
      </c>
      <c r="J18">
        <v>90.265212496482036</v>
      </c>
      <c r="K18"/>
      <c r="L18"/>
      <c r="M18">
        <v>90.265212496482036</v>
      </c>
      <c r="N18">
        <v>9.7347875035179641</v>
      </c>
      <c r="O18"/>
      <c r="P18"/>
      <c r="Q18"/>
      <c r="R18"/>
      <c r="S18"/>
      <c r="T18" s="126"/>
    </row>
    <row r="19" s="78" customFormat="true" ht="15.75" x14ac:dyDescent="0.25">
      <c r="A19" s="125" t="s">
        <v>180</v>
      </c>
      <c r="B19">
        <v>2005</v>
      </c>
      <c r="C19" s="127" t="s">
        <v>7</v>
      </c>
      <c r="D19">
        <v>288111</v>
      </c>
      <c r="E19"/>
      <c r="F19">
        <v>83.11011351909184</v>
      </c>
      <c r="G19"/>
      <c r="H19">
        <v>83.11011351909184</v>
      </c>
      <c r="I19">
        <v>16.88988648090816</v>
      </c>
      <c r="J19">
        <v>90.265212496482036</v>
      </c>
      <c r="K19"/>
      <c r="L19"/>
      <c r="M19">
        <v>90.265212496482036</v>
      </c>
      <c r="N19">
        <v>9.7347875035179641</v>
      </c>
      <c r="O19"/>
      <c r="P19"/>
      <c r="Q19"/>
      <c r="R19"/>
      <c r="S19"/>
      <c r="T19" s="126"/>
    </row>
    <row r="20" s="78" customFormat="true" ht="15.75" x14ac:dyDescent="0.25">
      <c r="A20" s="125" t="s">
        <v>180</v>
      </c>
      <c r="B20">
        <v>2006</v>
      </c>
      <c r="C20" s="127" t="s">
        <v>7</v>
      </c>
      <c r="D20">
        <v>289777</v>
      </c>
      <c r="E20"/>
      <c r="F20">
        <v>83.11011351909184</v>
      </c>
      <c r="G20"/>
      <c r="H20">
        <v>83.11011351909184</v>
      </c>
      <c r="I20">
        <v>16.88988648090816</v>
      </c>
      <c r="J20">
        <v>90.265212496482036</v>
      </c>
      <c r="K20"/>
      <c r="L20"/>
      <c r="M20">
        <v>90.265212496482036</v>
      </c>
      <c r="N20">
        <v>9.7347875035179641</v>
      </c>
      <c r="O20"/>
      <c r="P20"/>
      <c r="Q20"/>
      <c r="R20"/>
      <c r="S20"/>
      <c r="T20" s="126"/>
    </row>
    <row r="21" s="78" customFormat="true" ht="15.75" x14ac:dyDescent="0.25">
      <c r="A21" s="125" t="s">
        <v>180</v>
      </c>
      <c r="B21">
        <v>2007</v>
      </c>
      <c r="C21" s="127" t="s">
        <v>7</v>
      </c>
      <c r="D21">
        <v>290534</v>
      </c>
      <c r="E21"/>
      <c r="F21">
        <v>83.11011351909184</v>
      </c>
      <c r="G21"/>
      <c r="H21">
        <v>83.11011351909184</v>
      </c>
      <c r="I21">
        <v>16.88988648090816</v>
      </c>
      <c r="J21">
        <v>90.265212496482036</v>
      </c>
      <c r="K21"/>
      <c r="L21"/>
      <c r="M21">
        <v>90.265212496482036</v>
      </c>
      <c r="N21">
        <v>9.7347875035179641</v>
      </c>
      <c r="O21"/>
      <c r="P21"/>
      <c r="Q21"/>
      <c r="R21"/>
      <c r="S21"/>
      <c r="T21" s="126"/>
    </row>
    <row r="22" s="78" customFormat="true" ht="15.75" x14ac:dyDescent="0.25">
      <c r="A22" s="125" t="s">
        <v>180</v>
      </c>
      <c r="B22">
        <v>2008</v>
      </c>
      <c r="C22" s="127" t="s">
        <v>7</v>
      </c>
      <c r="D22">
        <v>271790</v>
      </c>
      <c r="E22"/>
      <c r="F22">
        <v>83.359752321981375</v>
      </c>
      <c r="G22"/>
      <c r="H22">
        <v>83.359752321981375</v>
      </c>
      <c r="I22">
        <v>16.640247678018625</v>
      </c>
      <c r="J22">
        <v>91.470503799605922</v>
      </c>
      <c r="K22"/>
      <c r="L22"/>
      <c r="M22">
        <v>91.470503799605922</v>
      </c>
      <c r="N22">
        <v>8.5294962003940782</v>
      </c>
      <c r="O22"/>
      <c r="P22"/>
      <c r="Q22"/>
      <c r="R22"/>
      <c r="S22"/>
      <c r="T22" s="126"/>
    </row>
    <row r="23" s="78" customFormat="true" ht="15.75" x14ac:dyDescent="0.25">
      <c r="A23" s="125" t="s">
        <v>180</v>
      </c>
      <c r="B23">
        <v>2009</v>
      </c>
      <c r="C23" s="127" t="s">
        <v>7</v>
      </c>
      <c r="D23">
        <v>272316</v>
      </c>
      <c r="E23"/>
      <c r="F23">
        <v>83.609391124870967</v>
      </c>
      <c r="G23"/>
      <c r="H23">
        <v>83.609391124870967</v>
      </c>
      <c r="I23">
        <v>16.390608875129033</v>
      </c>
      <c r="J23">
        <v>92.675795102730262</v>
      </c>
      <c r="K23"/>
      <c r="L23"/>
      <c r="M23">
        <v>92.675795102730262</v>
      </c>
      <c r="N23">
        <v>7.3242048972697376</v>
      </c>
      <c r="O23"/>
      <c r="P23"/>
      <c r="Q23"/>
      <c r="R23"/>
      <c r="S23"/>
      <c r="T23" s="126"/>
    </row>
    <row r="24" s="78" customFormat="true" ht="15.75" x14ac:dyDescent="0.25">
      <c r="A24" s="125" t="s">
        <v>180</v>
      </c>
      <c r="B24">
        <v>2010</v>
      </c>
      <c r="C24" s="127" t="s">
        <v>7</v>
      </c>
      <c r="D24">
        <v>272931</v>
      </c>
      <c r="E24"/>
      <c r="F24">
        <v>83.85902992776056</v>
      </c>
      <c r="G24"/>
      <c r="H24">
        <v>83.85902992776056</v>
      </c>
      <c r="I24">
        <v>16.14097007223944</v>
      </c>
      <c r="J24">
        <v>93.881086405854148</v>
      </c>
      <c r="K24"/>
      <c r="L24"/>
      <c r="M24">
        <v>93.881086405854148</v>
      </c>
      <c r="N24">
        <v>6.1189135941458517</v>
      </c>
      <c r="O24"/>
      <c r="P24"/>
      <c r="Q24"/>
      <c r="R24"/>
      <c r="S24"/>
      <c r="T24" s="126"/>
    </row>
    <row r="25" s="78" customFormat="true" ht="15.75" x14ac:dyDescent="0.25">
      <c r="A25" s="125" t="s">
        <v>180</v>
      </c>
      <c r="B25">
        <v>2011</v>
      </c>
      <c r="C25" s="127" t="s">
        <v>7</v>
      </c>
      <c r="D25">
        <v>273510</v>
      </c>
      <c r="E25"/>
      <c r="F25">
        <v>84.108668730650152</v>
      </c>
      <c r="G25"/>
      <c r="H25">
        <v>84.108668730650152</v>
      </c>
      <c r="I25">
        <v>15.891331269349848</v>
      </c>
      <c r="J25">
        <v>95.086377708978489</v>
      </c>
      <c r="K25"/>
      <c r="L25"/>
      <c r="M25">
        <v>95.086377708978489</v>
      </c>
      <c r="N25">
        <v>4.913622291021511</v>
      </c>
      <c r="O25"/>
      <c r="P25"/>
      <c r="Q25"/>
      <c r="R25"/>
      <c r="S25"/>
      <c r="T25" s="126"/>
    </row>
    <row r="26" s="78" customFormat="true" ht="15.75" x14ac:dyDescent="0.25">
      <c r="A26" s="125" t="s">
        <v>180</v>
      </c>
      <c r="B26">
        <v>2012</v>
      </c>
      <c r="C26" s="127" t="s">
        <v>7</v>
      </c>
      <c r="D26">
        <v>274350</v>
      </c>
      <c r="E26"/>
      <c r="F26">
        <v>84.358307533539687</v>
      </c>
      <c r="G26"/>
      <c r="H26">
        <v>84.358307533539687</v>
      </c>
      <c r="I26">
        <v>15.641692466460313</v>
      </c>
      <c r="J26">
        <v>96.29166901210283</v>
      </c>
      <c r="K26"/>
      <c r="L26"/>
      <c r="M26">
        <v>96.29166901210283</v>
      </c>
      <c r="N26">
        <v>3.7083309878971704</v>
      </c>
      <c r="O26"/>
      <c r="P26"/>
      <c r="Q26"/>
      <c r="R26"/>
      <c r="S26"/>
      <c r="T26" s="126"/>
    </row>
    <row r="27" s="78" customFormat="true" ht="15.75" x14ac:dyDescent="0.25">
      <c r="A27" s="125" t="s">
        <v>180</v>
      </c>
      <c r="B27">
        <v>2013</v>
      </c>
      <c r="C27" s="127" t="s">
        <v>7</v>
      </c>
      <c r="D27">
        <v>274762</v>
      </c>
      <c r="E27"/>
      <c r="F27">
        <v>84.607946336429279</v>
      </c>
      <c r="G27"/>
      <c r="H27">
        <v>84.607946336429279</v>
      </c>
      <c r="I27">
        <v>15.392053663570721</v>
      </c>
      <c r="J27">
        <v>97.496960315226715</v>
      </c>
      <c r="K27"/>
      <c r="L27"/>
      <c r="M27">
        <v>97.496960315226715</v>
      </c>
      <c r="N27">
        <v>2.5030396847732845</v>
      </c>
      <c r="O27"/>
      <c r="P27"/>
      <c r="Q27"/>
      <c r="R27"/>
      <c r="S27"/>
      <c r="T27" s="126"/>
    </row>
    <row r="28" s="78" customFormat="true" ht="15.75" x14ac:dyDescent="0.25">
      <c r="A28" s="125" t="s">
        <v>180</v>
      </c>
      <c r="B28">
        <v>2014</v>
      </c>
      <c r="C28" s="127" t="s">
        <v>7</v>
      </c>
      <c r="D28">
        <v>274682</v>
      </c>
      <c r="E28"/>
      <c r="F28">
        <v>84.857585139318871</v>
      </c>
      <c r="G28"/>
      <c r="H28">
        <v>84.857585139318871</v>
      </c>
      <c r="I28">
        <v>15.142414860681129</v>
      </c>
      <c r="J28">
        <v>98.702251618351056</v>
      </c>
      <c r="K28"/>
      <c r="L28"/>
      <c r="M28">
        <v>98.702251618351056</v>
      </c>
      <c r="N28">
        <v>1.2977483816489439</v>
      </c>
      <c r="O28"/>
      <c r="P28"/>
      <c r="Q28"/>
      <c r="R28"/>
      <c r="S28"/>
      <c r="T28" s="126"/>
    </row>
    <row r="29" s="78" customFormat="true" ht="15.75" x14ac:dyDescent="0.25">
      <c r="A29" s="125" t="s">
        <v>180</v>
      </c>
      <c r="B29">
        <v>2015</v>
      </c>
      <c r="C29" s="127" t="s">
        <v>7</v>
      </c>
      <c r="D29">
        <v>274318</v>
      </c>
      <c r="E29"/>
      <c r="F29">
        <v>85.107223942208464</v>
      </c>
      <c r="G29"/>
      <c r="H29">
        <v>85.107223942208464</v>
      </c>
      <c r="I29">
        <v>14.892776057791536</v>
      </c>
      <c r="J29">
        <v>99.907542921474942</v>
      </c>
      <c r="K29"/>
      <c r="L29"/>
      <c r="M29">
        <v>99.907542921474942</v>
      </c>
      <c r="N29">
        <v>9.2457078525058023E-2</v>
      </c>
      <c r="O29"/>
      <c r="P29"/>
      <c r="Q29"/>
      <c r="R29"/>
      <c r="S29"/>
      <c r="T29" s="126"/>
    </row>
    <row r="30" s="78" customFormat="true" ht="15.75" x14ac:dyDescent="0.25">
      <c r="A30" s="125" t="s">
        <v>180</v>
      </c>
      <c r="B30">
        <v>2016</v>
      </c>
      <c r="C30" s="127" t="s">
        <v>7</v>
      </c>
      <c r="D30">
        <v>273888</v>
      </c>
      <c r="E30"/>
      <c r="F30">
        <v>85.356862745097999</v>
      </c>
      <c r="G30"/>
      <c r="H30">
        <v>85.356862745097999</v>
      </c>
      <c r="I30">
        <v>14.643137254902001</v>
      </c>
      <c r="J30">
        <v>100</v>
      </c>
      <c r="K30"/>
      <c r="L30"/>
      <c r="M30">
        <v>100</v>
      </c>
      <c r="N30">
        <v>0</v>
      </c>
      <c r="O30"/>
      <c r="P30"/>
      <c r="Q30"/>
      <c r="R30"/>
      <c r="S30"/>
      <c r="T30" s="126"/>
    </row>
    <row r="31" s="78" customFormat="true" ht="15.75" x14ac:dyDescent="0.25">
      <c r="A31" s="125" t="s">
        <v>180</v>
      </c>
      <c r="B31">
        <v>2000</v>
      </c>
      <c r="C31" s="127" t="s">
        <v>1</v>
      </c>
      <c r="D31">
        <v>205533.00722473144</v>
      </c>
      <c r="E31"/>
      <c r="F31"/>
      <c r="G31"/>
      <c r="H31"/>
      <c r="I31"/>
      <c r="J31"/>
      <c r="K31"/>
      <c r="L31"/>
      <c r="M31"/>
      <c r="N31"/>
      <c r="O31"/>
      <c r="P31"/>
      <c r="Q31"/>
      <c r="R31"/>
      <c r="S31"/>
      <c r="T31" s="126"/>
    </row>
    <row r="32" s="78" customFormat="true" ht="15.75" x14ac:dyDescent="0.25">
      <c r="A32" s="125" t="s">
        <v>180</v>
      </c>
      <c r="B32">
        <v>2001</v>
      </c>
      <c r="C32" s="127" t="s">
        <v>1</v>
      </c>
      <c r="D32">
        <v>208753.00116333007</v>
      </c>
      <c r="E32"/>
      <c r="F32"/>
      <c r="G32"/>
      <c r="H32"/>
      <c r="I32"/>
      <c r="J32"/>
      <c r="K32"/>
      <c r="L32"/>
      <c r="M32"/>
      <c r="N32"/>
      <c r="O32"/>
      <c r="P32"/>
      <c r="Q32"/>
      <c r="R32"/>
      <c r="S32"/>
      <c r="T32" s="126"/>
    </row>
    <row r="33" s="78" customFormat="true" ht="15.75" x14ac:dyDescent="0.25">
      <c r="A33" s="125" t="s">
        <v>180</v>
      </c>
      <c r="B33">
        <v>2002</v>
      </c>
      <c r="C33" s="127" t="s">
        <v>1</v>
      </c>
      <c r="D33">
        <v>212162.00202499391</v>
      </c>
      <c r="E33"/>
      <c r="F33"/>
      <c r="G33"/>
      <c r="H33"/>
      <c r="I33"/>
      <c r="J33"/>
      <c r="K33"/>
      <c r="L33"/>
      <c r="M33"/>
      <c r="N33"/>
      <c r="O33"/>
      <c r="P33"/>
      <c r="Q33"/>
      <c r="R33"/>
      <c r="S33"/>
      <c r="T33" s="126"/>
    </row>
    <row r="34" s="78" customFormat="true" ht="15.75" x14ac:dyDescent="0.25">
      <c r="A34" s="125" t="s">
        <v>180</v>
      </c>
      <c r="B34">
        <v>2003</v>
      </c>
      <c r="C34" s="127" t="s">
        <v>1</v>
      </c>
      <c r="D34">
        <v>215640.99699050904</v>
      </c>
      <c r="E34"/>
      <c r="F34"/>
      <c r="G34"/>
      <c r="H34"/>
      <c r="I34"/>
      <c r="J34"/>
      <c r="K34"/>
      <c r="L34"/>
      <c r="M34"/>
      <c r="N34"/>
      <c r="O34"/>
      <c r="P34"/>
      <c r="Q34"/>
      <c r="R34"/>
      <c r="S34"/>
      <c r="T34" s="126"/>
    </row>
    <row r="35" s="78" customFormat="true" ht="15.75" x14ac:dyDescent="0.25">
      <c r="A35" s="125" t="s">
        <v>180</v>
      </c>
      <c r="B35">
        <v>2004</v>
      </c>
      <c r="C35" s="127" t="s">
        <v>1</v>
      </c>
      <c r="D35">
        <v>218773.00207252504</v>
      </c>
      <c r="E35"/>
      <c r="F35"/>
      <c r="G35"/>
      <c r="H35"/>
      <c r="I35"/>
      <c r="J35"/>
      <c r="K35"/>
      <c r="L35"/>
      <c r="M35"/>
      <c r="N35"/>
      <c r="O35"/>
      <c r="P35"/>
      <c r="Q35"/>
      <c r="R35"/>
      <c r="S35"/>
      <c r="T35" s="126"/>
    </row>
    <row r="36" s="78" customFormat="true" ht="15.75" x14ac:dyDescent="0.25">
      <c r="A36" s="125" t="s">
        <v>180</v>
      </c>
      <c r="B36">
        <v>2005</v>
      </c>
      <c r="C36" s="127" t="s">
        <v>1</v>
      </c>
      <c r="D36">
        <v>221156.99918769835</v>
      </c>
      <c r="E36"/>
      <c r="F36"/>
      <c r="G36"/>
      <c r="H36"/>
      <c r="I36"/>
      <c r="J36"/>
      <c r="K36"/>
      <c r="L36"/>
      <c r="M36"/>
      <c r="N36"/>
      <c r="O36"/>
      <c r="P36"/>
      <c r="Q36"/>
      <c r="R36"/>
      <c r="S36"/>
      <c r="T36" s="126"/>
    </row>
    <row r="37" s="78" customFormat="true" ht="15.75" x14ac:dyDescent="0.25">
      <c r="A37" s="125" t="s">
        <v>180</v>
      </c>
      <c r="B37">
        <v>2006</v>
      </c>
      <c r="C37" s="127" t="s">
        <v>1</v>
      </c>
      <c r="D37">
        <v>222568.99598251344</v>
      </c>
      <c r="E37"/>
      <c r="F37"/>
      <c r="G37"/>
      <c r="H37"/>
      <c r="I37"/>
      <c r="J37"/>
      <c r="K37"/>
      <c r="L37"/>
      <c r="M37"/>
      <c r="N37"/>
      <c r="O37"/>
      <c r="P37"/>
      <c r="Q37"/>
      <c r="R37"/>
      <c r="S37"/>
      <c r="T37" s="126"/>
    </row>
    <row r="38" s="78" customFormat="true" ht="15.75" x14ac:dyDescent="0.25">
      <c r="A38" s="125" t="s">
        <v>180</v>
      </c>
      <c r="B38">
        <v>2007</v>
      </c>
      <c r="C38" s="127" t="s">
        <v>1</v>
      </c>
      <c r="D38">
        <v>223283.99713500976</v>
      </c>
      <c r="E38"/>
      <c r="F38"/>
      <c r="G38"/>
      <c r="H38"/>
      <c r="I38"/>
      <c r="J38"/>
      <c r="K38"/>
      <c r="L38"/>
      <c r="M38"/>
      <c r="N38"/>
      <c r="O38"/>
      <c r="P38"/>
      <c r="Q38"/>
      <c r="R38"/>
      <c r="S38"/>
      <c r="T38" s="126"/>
    </row>
    <row r="39" s="78" customFormat="true" ht="15.75" x14ac:dyDescent="0.25">
      <c r="A39" s="125" t="s">
        <v>180</v>
      </c>
      <c r="B39">
        <v>2008</v>
      </c>
      <c r="C39" s="127" t="s">
        <v>1</v>
      </c>
      <c r="D39">
        <v>209004.00509948732</v>
      </c>
      <c r="E39"/>
      <c r="F39"/>
      <c r="G39"/>
      <c r="H39"/>
      <c r="I39"/>
      <c r="J39"/>
      <c r="K39"/>
      <c r="L39"/>
      <c r="M39"/>
      <c r="N39"/>
      <c r="O39"/>
      <c r="P39"/>
      <c r="Q39"/>
      <c r="R39"/>
      <c r="S39"/>
      <c r="T39" s="126"/>
    </row>
    <row r="40" s="78" customFormat="true" ht="15.75" x14ac:dyDescent="0.25">
      <c r="A40" s="125" t="s">
        <v>180</v>
      </c>
      <c r="B40">
        <v>2009</v>
      </c>
      <c r="C40" s="127" t="s">
        <v>1</v>
      </c>
      <c r="D40">
        <v>209530.98991333006</v>
      </c>
      <c r="E40"/>
      <c r="F40"/>
      <c r="G40"/>
      <c r="H40"/>
      <c r="I40"/>
      <c r="J40"/>
      <c r="K40"/>
      <c r="L40"/>
      <c r="M40"/>
      <c r="N40"/>
      <c r="O40"/>
      <c r="P40"/>
      <c r="Q40"/>
      <c r="R40"/>
      <c r="S40"/>
      <c r="T40" s="126"/>
    </row>
    <row r="41" s="78" customFormat="true" ht="15.75" x14ac:dyDescent="0.25">
      <c r="A41" s="125" t="s">
        <v>180</v>
      </c>
      <c r="B41">
        <v>2010</v>
      </c>
      <c r="C41" s="127" t="s">
        <v>1</v>
      </c>
      <c r="D41">
        <v>210146.00040298462</v>
      </c>
      <c r="E41"/>
      <c r="F41"/>
      <c r="G41"/>
      <c r="H41"/>
      <c r="I41"/>
      <c r="J41"/>
      <c r="K41"/>
      <c r="L41"/>
      <c r="M41"/>
      <c r="N41"/>
      <c r="O41"/>
      <c r="P41"/>
      <c r="Q41"/>
      <c r="R41"/>
      <c r="S41"/>
      <c r="T41" s="126"/>
    </row>
    <row r="42" s="78" customFormat="true" ht="15.75" x14ac:dyDescent="0.25">
      <c r="A42" s="125" t="s">
        <v>180</v>
      </c>
      <c r="B42">
        <v>2011</v>
      </c>
      <c r="C42" s="127" t="s">
        <v>1</v>
      </c>
      <c r="D42">
        <v>210747.99801406861</v>
      </c>
      <c r="E42"/>
      <c r="F42"/>
      <c r="G42"/>
      <c r="H42"/>
      <c r="I42"/>
      <c r="J42"/>
      <c r="K42"/>
      <c r="L42"/>
      <c r="M42"/>
      <c r="N42"/>
      <c r="O42"/>
      <c r="P42"/>
      <c r="Q42"/>
      <c r="R42"/>
      <c r="S42"/>
      <c r="T42" s="126"/>
    </row>
    <row r="43" s="78" customFormat="true" ht="15.75" x14ac:dyDescent="0.25">
      <c r="A43" s="125" t="s">
        <v>180</v>
      </c>
      <c r="B43">
        <v>2012</v>
      </c>
      <c r="C43" s="127" t="s">
        <v>1</v>
      </c>
      <c r="D43">
        <v>211569.99920654297</v>
      </c>
      <c r="E43"/>
      <c r="F43"/>
      <c r="G43"/>
      <c r="H43"/>
      <c r="I43"/>
      <c r="J43"/>
      <c r="K43"/>
      <c r="L43"/>
      <c r="M43"/>
      <c r="N43"/>
      <c r="O43"/>
      <c r="P43"/>
      <c r="Q43"/>
      <c r="R43"/>
      <c r="S43"/>
      <c r="T43" s="126"/>
    </row>
    <row r="44" s="78" customFormat="true" ht="15.75" x14ac:dyDescent="0.25">
      <c r="A44" s="125" t="s">
        <v>180</v>
      </c>
      <c r="B44">
        <v>2013</v>
      </c>
      <c r="C44" s="127" t="s">
        <v>1</v>
      </c>
      <c r="D44">
        <v>212077.99872940063</v>
      </c>
      <c r="E44"/>
      <c r="F44"/>
      <c r="G44"/>
      <c r="H44"/>
      <c r="I44"/>
      <c r="J44"/>
      <c r="K44"/>
      <c r="L44"/>
      <c r="M44"/>
      <c r="N44"/>
      <c r="O44"/>
      <c r="P44"/>
      <c r="Q44"/>
      <c r="R44"/>
      <c r="S44"/>
      <c r="T44" s="126"/>
    </row>
    <row r="45" s="78" customFormat="true" ht="15.75" x14ac:dyDescent="0.25">
      <c r="A45" s="125" t="s">
        <v>180</v>
      </c>
      <c r="B45">
        <v>2014</v>
      </c>
      <c r="C45" s="127" t="s">
        <v>1</v>
      </c>
      <c r="D45">
        <v>212224.99829925539</v>
      </c>
      <c r="E45"/>
      <c r="F45"/>
      <c r="G45"/>
      <c r="H45"/>
      <c r="I45"/>
      <c r="J45"/>
      <c r="K45"/>
      <c r="L45"/>
      <c r="M45"/>
      <c r="N45"/>
      <c r="O45"/>
      <c r="P45"/>
      <c r="Q45"/>
      <c r="R45"/>
      <c r="S45"/>
      <c r="T45" s="126"/>
    </row>
    <row r="46" s="78" customFormat="true" ht="15.75" x14ac:dyDescent="0.25">
      <c r="A46" s="125" t="s">
        <v>180</v>
      </c>
      <c r="B46">
        <v>2015</v>
      </c>
      <c r="C46" s="127" t="s">
        <v>1</v>
      </c>
      <c r="D46">
        <v>212166.00731918335</v>
      </c>
      <c r="E46"/>
      <c r="F46"/>
      <c r="G46"/>
      <c r="H46"/>
      <c r="I46"/>
      <c r="J46"/>
      <c r="K46"/>
      <c r="L46"/>
      <c r="M46"/>
      <c r="N46"/>
      <c r="O46"/>
      <c r="P46"/>
      <c r="Q46"/>
      <c r="R46"/>
      <c r="S46"/>
      <c r="T46" s="126"/>
    </row>
    <row r="47" s="78" customFormat="true" ht="15.75" x14ac:dyDescent="0.25">
      <c r="A47" s="125" t="s">
        <v>180</v>
      </c>
      <c r="B47">
        <v>2016</v>
      </c>
      <c r="C47" s="127" t="s">
        <v>1</v>
      </c>
      <c r="D47">
        <v>212070.99862792972</v>
      </c>
      <c r="E47"/>
      <c r="F47"/>
      <c r="G47"/>
      <c r="H47"/>
      <c r="I47"/>
      <c r="J47"/>
      <c r="K47"/>
      <c r="L47"/>
      <c r="M47"/>
      <c r="N47"/>
      <c r="O47"/>
      <c r="P47"/>
      <c r="Q47"/>
      <c r="R47"/>
      <c r="S47"/>
      <c r="T47" s="126"/>
    </row>
    <row r="48" s="78" customFormat="true" ht="15.75" x14ac:dyDescent="0.25">
      <c r="A48" s="125" t="s">
        <v>180</v>
      </c>
      <c r="B48">
        <v>2000</v>
      </c>
      <c r="C48" s="127" t="s">
        <v>2</v>
      </c>
      <c r="D48">
        <v>63024.992775268554</v>
      </c>
      <c r="E48"/>
      <c r="F48"/>
      <c r="G48"/>
      <c r="H48"/>
      <c r="I48"/>
      <c r="J48"/>
      <c r="K48"/>
      <c r="L48"/>
      <c r="M48"/>
      <c r="N48"/>
      <c r="O48"/>
      <c r="P48"/>
      <c r="Q48"/>
      <c r="R48"/>
      <c r="S48"/>
      <c r="T48" s="126"/>
    </row>
    <row r="49" s="78" customFormat="true" ht="15.75" x14ac:dyDescent="0.25">
      <c r="A49" s="125" t="s">
        <v>180</v>
      </c>
      <c r="B49">
        <v>2001</v>
      </c>
      <c r="C49" s="127" t="s">
        <v>2</v>
      </c>
      <c r="D49">
        <v>63848.998836669918</v>
      </c>
      <c r="E49"/>
      <c r="F49"/>
      <c r="G49"/>
      <c r="H49"/>
      <c r="I49"/>
      <c r="J49"/>
      <c r="K49"/>
      <c r="L49"/>
      <c r="M49"/>
      <c r="N49"/>
      <c r="O49"/>
      <c r="P49"/>
      <c r="Q49"/>
      <c r="R49"/>
      <c r="S49"/>
      <c r="T49" s="126"/>
    </row>
    <row r="50" s="78" customFormat="true" ht="15.75" x14ac:dyDescent="0.25">
      <c r="A50" s="125" t="s">
        <v>180</v>
      </c>
      <c r="B50">
        <v>2002</v>
      </c>
      <c r="C50" s="127" t="s">
        <v>2</v>
      </c>
      <c r="D50">
        <v>64724.997975006103</v>
      </c>
      <c r="E50"/>
      <c r="F50"/>
      <c r="G50"/>
      <c r="H50"/>
      <c r="I50"/>
      <c r="J50"/>
      <c r="K50"/>
      <c r="L50"/>
      <c r="M50"/>
      <c r="N50"/>
      <c r="O50"/>
      <c r="P50"/>
      <c r="Q50"/>
      <c r="R50"/>
      <c r="S50"/>
      <c r="T50" s="126"/>
    </row>
    <row r="51" s="78" customFormat="true" ht="15.75" x14ac:dyDescent="0.25">
      <c r="A51" s="125" t="s">
        <v>180</v>
      </c>
      <c r="B51">
        <v>2003</v>
      </c>
      <c r="C51" s="127" t="s">
        <v>2</v>
      </c>
      <c r="D51">
        <v>65617.00300949096</v>
      </c>
      <c r="E51"/>
      <c r="F51"/>
      <c r="G51"/>
      <c r="H51"/>
      <c r="I51"/>
      <c r="J51"/>
      <c r="K51"/>
      <c r="L51"/>
      <c r="M51"/>
      <c r="N51"/>
      <c r="O51"/>
      <c r="P51"/>
      <c r="Q51"/>
      <c r="R51"/>
      <c r="S51"/>
      <c r="T51" s="126"/>
    </row>
    <row r="52" s="78" customFormat="true" ht="15.75" x14ac:dyDescent="0.25">
      <c r="A52" s="125" t="s">
        <v>180</v>
      </c>
      <c r="B52">
        <v>2004</v>
      </c>
      <c r="C52" s="127" t="s">
        <v>2</v>
      </c>
      <c r="D52">
        <v>66399.997927474978</v>
      </c>
      <c r="E52"/>
      <c r="F52"/>
      <c r="G52"/>
      <c r="H52"/>
      <c r="I52"/>
      <c r="J52"/>
      <c r="K52"/>
      <c r="L52"/>
      <c r="M52"/>
      <c r="N52"/>
      <c r="O52"/>
      <c r="P52"/>
      <c r="Q52"/>
      <c r="R52"/>
      <c r="S52"/>
      <c r="T52" s="126"/>
    </row>
    <row r="53" s="78" customFormat="true" ht="15.75" x14ac:dyDescent="0.25">
      <c r="A53" s="125" t="s">
        <v>180</v>
      </c>
      <c r="B53">
        <v>2005</v>
      </c>
      <c r="C53" s="127" t="s">
        <v>2</v>
      </c>
      <c r="D53">
        <v>66954.000812301631</v>
      </c>
      <c r="E53"/>
      <c r="F53"/>
      <c r="G53"/>
      <c r="H53"/>
      <c r="I53"/>
      <c r="J53"/>
      <c r="K53"/>
      <c r="L53"/>
      <c r="M53"/>
      <c r="N53"/>
      <c r="O53"/>
      <c r="P53"/>
      <c r="Q53"/>
      <c r="R53"/>
      <c r="S53"/>
      <c r="T53" s="126"/>
    </row>
    <row r="54" s="78" customFormat="true" ht="15.75" x14ac:dyDescent="0.25">
      <c r="A54" s="125" t="s">
        <v>180</v>
      </c>
      <c r="B54">
        <v>2006</v>
      </c>
      <c r="C54" s="127" t="s">
        <v>2</v>
      </c>
      <c r="D54">
        <v>67208.004017486572</v>
      </c>
      <c r="E54"/>
      <c r="F54"/>
      <c r="G54"/>
      <c r="H54"/>
      <c r="I54"/>
      <c r="J54"/>
      <c r="K54"/>
      <c r="L54"/>
      <c r="M54"/>
      <c r="N54"/>
      <c r="O54"/>
      <c r="P54"/>
      <c r="Q54"/>
      <c r="R54"/>
      <c r="S54"/>
      <c r="T54" s="126"/>
    </row>
    <row r="55" s="78" customFormat="true" ht="15.75" x14ac:dyDescent="0.25">
      <c r="A55" s="125" t="s">
        <v>180</v>
      </c>
      <c r="B55">
        <v>2007</v>
      </c>
      <c r="C55" s="127" t="s">
        <v>2</v>
      </c>
      <c r="D55">
        <v>67250.002864990238</v>
      </c>
      <c r="E55"/>
      <c r="F55"/>
      <c r="G55"/>
      <c r="H55"/>
      <c r="I55"/>
      <c r="J55"/>
      <c r="K55"/>
      <c r="L55"/>
      <c r="M55"/>
      <c r="N55"/>
      <c r="O55"/>
      <c r="P55"/>
      <c r="Q55"/>
      <c r="R55"/>
      <c r="S55"/>
      <c r="T55" s="126"/>
    </row>
    <row r="56" s="78" customFormat="true" ht="15.75" x14ac:dyDescent="0.25">
      <c r="A56" s="125" t="s">
        <v>180</v>
      </c>
      <c r="B56">
        <v>2008</v>
      </c>
      <c r="C56" s="127" t="s">
        <v>2</v>
      </c>
      <c r="D56">
        <v>62785.994900512698</v>
      </c>
      <c r="E56"/>
      <c r="F56"/>
      <c r="G56"/>
      <c r="H56"/>
      <c r="I56"/>
      <c r="J56"/>
      <c r="K56"/>
      <c r="L56"/>
      <c r="M56"/>
      <c r="N56"/>
      <c r="O56"/>
      <c r="P56"/>
      <c r="Q56"/>
      <c r="R56"/>
      <c r="S56"/>
      <c r="T56" s="126"/>
    </row>
    <row r="57" s="78" customFormat="true" ht="15.75" x14ac:dyDescent="0.25">
      <c r="A57" s="125" t="s">
        <v>180</v>
      </c>
      <c r="B57">
        <v>2009</v>
      </c>
      <c r="C57" s="127" t="s">
        <v>2</v>
      </c>
      <c r="D57">
        <v>62785.010086669921</v>
      </c>
      <c r="E57"/>
      <c r="F57"/>
      <c r="G57"/>
      <c r="H57"/>
      <c r="I57"/>
      <c r="J57"/>
      <c r="K57"/>
      <c r="L57"/>
      <c r="M57"/>
      <c r="N57"/>
      <c r="O57"/>
      <c r="P57"/>
      <c r="Q57"/>
      <c r="R57"/>
      <c r="S57"/>
      <c r="T57" s="126"/>
    </row>
    <row r="58" s="78" customFormat="true" ht="15.75" x14ac:dyDescent="0.25">
      <c r="A58" s="125" t="s">
        <v>180</v>
      </c>
      <c r="B58">
        <v>2010</v>
      </c>
      <c r="C58" s="127" t="s">
        <v>2</v>
      </c>
      <c r="D58">
        <v>62784.999597015376</v>
      </c>
      <c r="E58"/>
      <c r="F58"/>
      <c r="G58"/>
      <c r="H58"/>
      <c r="I58"/>
      <c r="J58"/>
      <c r="K58"/>
      <c r="L58"/>
      <c r="M58"/>
      <c r="N58"/>
      <c r="O58"/>
      <c r="P58"/>
      <c r="Q58"/>
      <c r="R58"/>
      <c r="S58"/>
      <c r="T58" s="126"/>
    </row>
    <row r="59" s="78" customFormat="true" ht="15.75" x14ac:dyDescent="0.25">
      <c r="A59" s="125" t="s">
        <v>180</v>
      </c>
      <c r="B59">
        <v>2011</v>
      </c>
      <c r="C59" s="127" t="s">
        <v>2</v>
      </c>
      <c r="D59">
        <v>62762.001985931398</v>
      </c>
      <c r="E59"/>
      <c r="F59"/>
      <c r="G59"/>
      <c r="H59"/>
      <c r="I59"/>
      <c r="J59"/>
      <c r="K59"/>
      <c r="L59"/>
      <c r="M59"/>
      <c r="N59"/>
      <c r="O59"/>
      <c r="P59"/>
      <c r="Q59"/>
      <c r="R59"/>
      <c r="S59"/>
      <c r="T59" s="126"/>
    </row>
    <row r="60" s="78" customFormat="true" ht="15.75" x14ac:dyDescent="0.25">
      <c r="A60" s="125" t="s">
        <v>180</v>
      </c>
      <c r="B60">
        <v>2012</v>
      </c>
      <c r="C60" s="127" t="s">
        <v>2</v>
      </c>
      <c r="D60">
        <v>62780.000793457031</v>
      </c>
      <c r="E60"/>
      <c r="F60"/>
      <c r="G60"/>
      <c r="H60"/>
      <c r="I60"/>
      <c r="J60"/>
      <c r="K60"/>
      <c r="L60"/>
      <c r="M60"/>
      <c r="N60"/>
      <c r="O60"/>
      <c r="P60"/>
      <c r="Q60"/>
      <c r="R60"/>
      <c r="S60"/>
      <c r="T60" s="126"/>
    </row>
    <row r="61" s="78" customFormat="true" ht="15.75" x14ac:dyDescent="0.25">
      <c r="A61" s="125" t="s">
        <v>180</v>
      </c>
      <c r="B61">
        <v>2013</v>
      </c>
      <c r="C61" s="127" t="s">
        <v>2</v>
      </c>
      <c r="D61">
        <v>62684.001270599365</v>
      </c>
      <c r="E61"/>
      <c r="F61"/>
      <c r="G61"/>
      <c r="H61"/>
      <c r="I61"/>
      <c r="J61"/>
      <c r="K61"/>
      <c r="L61"/>
      <c r="M61"/>
      <c r="N61"/>
      <c r="O61"/>
      <c r="P61"/>
      <c r="Q61"/>
      <c r="R61"/>
      <c r="S61"/>
      <c r="T61" s="126"/>
    </row>
    <row r="62" s="78" customFormat="true" ht="15.75" x14ac:dyDescent="0.25">
      <c r="A62" s="125" t="s">
        <v>180</v>
      </c>
      <c r="B62">
        <v>2014</v>
      </c>
      <c r="C62" s="127" t="s">
        <v>2</v>
      </c>
      <c r="D62">
        <v>62457.001700744629</v>
      </c>
      <c r="E62"/>
      <c r="F62"/>
      <c r="G62"/>
      <c r="H62"/>
      <c r="I62"/>
      <c r="J62"/>
      <c r="K62"/>
      <c r="L62"/>
      <c r="M62"/>
      <c r="N62"/>
      <c r="O62"/>
      <c r="P62"/>
      <c r="Q62"/>
      <c r="R62"/>
      <c r="S62"/>
      <c r="T62" s="126"/>
    </row>
    <row r="63" s="78" customFormat="true" ht="15.75" x14ac:dyDescent="0.25">
      <c r="A63" s="125" t="s">
        <v>180</v>
      </c>
      <c r="B63">
        <v>2015</v>
      </c>
      <c r="C63" s="127" t="s">
        <v>2</v>
      </c>
      <c r="D63">
        <v>62151.992680816649</v>
      </c>
      <c r="E63"/>
      <c r="F63"/>
      <c r="G63"/>
      <c r="H63"/>
      <c r="I63"/>
      <c r="J63"/>
      <c r="K63"/>
      <c r="L63"/>
      <c r="M63"/>
      <c r="N63"/>
      <c r="O63"/>
      <c r="P63"/>
      <c r="Q63"/>
      <c r="R63"/>
      <c r="S63"/>
      <c r="T63" s="126"/>
    </row>
    <row r="64" s="78" customFormat="true" ht="15.75" x14ac:dyDescent="0.25">
      <c r="A64" s="125" t="s">
        <v>180</v>
      </c>
      <c r="B64">
        <v>2016</v>
      </c>
      <c r="C64" s="127" t="s">
        <v>2</v>
      </c>
      <c r="D64">
        <v>61817.001372070314</v>
      </c>
      <c r="E64"/>
      <c r="F64"/>
      <c r="G64"/>
      <c r="H64"/>
      <c r="I64"/>
      <c r="J64"/>
      <c r="K64"/>
      <c r="L64"/>
      <c r="M64"/>
      <c r="N64"/>
      <c r="O64"/>
      <c r="P64"/>
      <c r="Q64"/>
      <c r="R64"/>
      <c r="S64"/>
      <c r="T64" s="126"/>
    </row>
    <row r="65" s="78" customFormat="true" ht="15.75" x14ac:dyDescent="0.25">
      <c r="A65" s="125" t="s">
        <v>180</v>
      </c>
      <c r="B65">
        <v>2000</v>
      </c>
      <c r="C65" s="127" t="s">
        <v>16</v>
      </c>
      <c r="D65">
        <v>38442</v>
      </c>
      <c r="E65"/>
      <c r="F65"/>
      <c r="G65"/>
      <c r="H65"/>
      <c r="I65"/>
      <c r="J65"/>
      <c r="K65"/>
      <c r="L65"/>
      <c r="M65"/>
      <c r="N65"/>
      <c r="O65"/>
      <c r="P65"/>
      <c r="Q65"/>
      <c r="R65"/>
      <c r="S65"/>
      <c r="T65" s="126"/>
    </row>
    <row r="66" s="78" customFormat="true" ht="15.75" x14ac:dyDescent="0.25">
      <c r="A66" s="125" t="s">
        <v>180</v>
      </c>
      <c r="B66">
        <v>2001</v>
      </c>
      <c r="C66" s="127" t="s">
        <v>16</v>
      </c>
      <c r="D66">
        <v>38786</v>
      </c>
      <c r="E66"/>
      <c r="F66"/>
      <c r="G66"/>
      <c r="H66"/>
      <c r="I66"/>
      <c r="J66"/>
      <c r="K66"/>
      <c r="L66"/>
      <c r="M66"/>
      <c r="N66"/>
      <c r="O66"/>
      <c r="P66"/>
      <c r="Q66"/>
      <c r="R66"/>
      <c r="S66"/>
      <c r="T66" s="126"/>
    </row>
    <row r="67" s="78" customFormat="true" ht="15.75" x14ac:dyDescent="0.25">
      <c r="A67" s="125" t="s">
        <v>180</v>
      </c>
      <c r="B67">
        <v>2002</v>
      </c>
      <c r="C67" s="127" t="s">
        <v>16</v>
      </c>
      <c r="D67">
        <v>39241</v>
      </c>
      <c r="E67"/>
      <c r="F67"/>
      <c r="G67"/>
      <c r="H67"/>
      <c r="I67"/>
      <c r="J67"/>
      <c r="K67"/>
      <c r="L67"/>
      <c r="M67"/>
      <c r="N67"/>
      <c r="O67"/>
      <c r="P67"/>
      <c r="Q67"/>
      <c r="R67"/>
      <c r="S67"/>
      <c r="T67" s="126"/>
    </row>
    <row r="68" s="78" customFormat="true" ht="15.75" x14ac:dyDescent="0.25">
      <c r="A68" s="125" t="s">
        <v>180</v>
      </c>
      <c r="B68">
        <v>2003</v>
      </c>
      <c r="C68" s="127" t="s">
        <v>16</v>
      </c>
      <c r="D68">
        <v>39803</v>
      </c>
      <c r="E68"/>
      <c r="F68"/>
      <c r="G68"/>
      <c r="H68"/>
      <c r="I68"/>
      <c r="J68"/>
      <c r="K68"/>
      <c r="L68"/>
      <c r="M68"/>
      <c r="N68"/>
      <c r="O68"/>
      <c r="P68"/>
      <c r="Q68"/>
      <c r="R68"/>
      <c r="S68"/>
      <c r="T68" s="126"/>
    </row>
    <row r="69" s="78" customFormat="true" ht="15.75" x14ac:dyDescent="0.25">
      <c r="A69" s="125" t="s">
        <v>180</v>
      </c>
      <c r="B69">
        <v>2004</v>
      </c>
      <c r="C69" s="127" t="s">
        <v>16</v>
      </c>
      <c r="D69">
        <v>40329</v>
      </c>
      <c r="E69"/>
      <c r="F69"/>
      <c r="G69"/>
      <c r="H69"/>
      <c r="I69"/>
      <c r="J69"/>
      <c r="K69"/>
      <c r="L69"/>
      <c r="M69"/>
      <c r="N69"/>
      <c r="O69"/>
      <c r="P69"/>
      <c r="Q69"/>
      <c r="R69"/>
      <c r="S69"/>
      <c r="T69" s="126"/>
    </row>
    <row r="70" s="78" customFormat="true" ht="15.75" x14ac:dyDescent="0.25">
      <c r="A70" s="125" t="s">
        <v>180</v>
      </c>
      <c r="B70">
        <v>2005</v>
      </c>
      <c r="C70" s="127" t="s">
        <v>16</v>
      </c>
      <c r="D70">
        <v>40607</v>
      </c>
      <c r="E70"/>
      <c r="F70"/>
      <c r="G70"/>
      <c r="H70"/>
      <c r="I70"/>
      <c r="J70"/>
      <c r="K70"/>
      <c r="L70"/>
      <c r="M70"/>
      <c r="N70"/>
      <c r="O70"/>
      <c r="P70"/>
      <c r="Q70"/>
      <c r="R70"/>
      <c r="S70"/>
      <c r="T70" s="126"/>
    </row>
    <row r="71" s="78" customFormat="true" ht="15.75" x14ac:dyDescent="0.25">
      <c r="A71" s="125" t="s">
        <v>180</v>
      </c>
      <c r="B71">
        <v>2006</v>
      </c>
      <c r="C71" s="127" t="s">
        <v>16</v>
      </c>
      <c r="D71">
        <v>40374</v>
      </c>
      <c r="E71"/>
      <c r="F71"/>
      <c r="G71"/>
      <c r="H71"/>
      <c r="I71"/>
      <c r="J71"/>
      <c r="K71"/>
      <c r="L71"/>
      <c r="M71"/>
      <c r="N71"/>
      <c r="O71"/>
      <c r="P71"/>
      <c r="Q71"/>
      <c r="R71"/>
      <c r="S71"/>
      <c r="T71" s="126"/>
    </row>
    <row r="72" s="78" customFormat="true" ht="15.75" x14ac:dyDescent="0.25">
      <c r="A72" s="125" t="s">
        <v>180</v>
      </c>
      <c r="B72">
        <v>2007</v>
      </c>
      <c r="C72" s="127" t="s">
        <v>16</v>
      </c>
      <c r="D72">
        <v>40448</v>
      </c>
      <c r="E72"/>
      <c r="F72"/>
      <c r="G72"/>
      <c r="H72"/>
      <c r="I72"/>
      <c r="J72"/>
      <c r="K72"/>
      <c r="L72"/>
      <c r="M72"/>
      <c r="N72"/>
      <c r="O72"/>
      <c r="P72"/>
      <c r="Q72"/>
      <c r="R72"/>
      <c r="S72"/>
      <c r="T72" s="126"/>
    </row>
    <row r="73" s="78" customFormat="true" ht="15.75" x14ac:dyDescent="0.25">
      <c r="A73" s="125" t="s">
        <v>180</v>
      </c>
      <c r="B73">
        <v>2008</v>
      </c>
      <c r="C73" s="127" t="s">
        <v>16</v>
      </c>
      <c r="D73">
        <v>40476</v>
      </c>
      <c r="E73"/>
      <c r="F73"/>
      <c r="G73"/>
      <c r="H73"/>
      <c r="I73"/>
      <c r="J73"/>
      <c r="K73"/>
      <c r="L73"/>
      <c r="M73"/>
      <c r="N73"/>
      <c r="O73"/>
      <c r="P73"/>
      <c r="Q73"/>
      <c r="R73"/>
      <c r="S73"/>
      <c r="T73" s="126"/>
    </row>
    <row r="74" s="78" customFormat="true" ht="15.75" x14ac:dyDescent="0.25">
      <c r="A74" s="125" t="s">
        <v>180</v>
      </c>
      <c r="B74">
        <v>2009</v>
      </c>
      <c r="C74" s="127" t="s">
        <v>16</v>
      </c>
      <c r="D74">
        <v>40428</v>
      </c>
      <c r="E74"/>
      <c r="F74"/>
      <c r="G74"/>
      <c r="H74"/>
      <c r="I74"/>
      <c r="J74"/>
      <c r="K74"/>
      <c r="L74"/>
      <c r="M74"/>
      <c r="N74"/>
      <c r="O74"/>
      <c r="P74"/>
      <c r="Q74"/>
      <c r="R74"/>
      <c r="S74"/>
      <c r="T74" s="126"/>
    </row>
    <row r="75" s="78" customFormat="true" ht="15.75" x14ac:dyDescent="0.25">
      <c r="A75" s="125" t="s">
        <v>180</v>
      </c>
      <c r="B75">
        <v>2010</v>
      </c>
      <c r="C75" s="127" t="s">
        <v>16</v>
      </c>
      <c r="D75">
        <v>40279</v>
      </c>
      <c r="E75"/>
      <c r="F75"/>
      <c r="G75"/>
      <c r="H75"/>
      <c r="I75"/>
      <c r="J75"/>
      <c r="K75"/>
      <c r="L75"/>
      <c r="M75"/>
      <c r="N75"/>
      <c r="O75"/>
      <c r="P75"/>
      <c r="Q75"/>
      <c r="R75"/>
      <c r="S75"/>
      <c r="T75" s="126"/>
    </row>
    <row r="76" s="78" customFormat="true" ht="15.75" x14ac:dyDescent="0.25">
      <c r="A76" s="125" t="s">
        <v>180</v>
      </c>
      <c r="B76">
        <v>2011</v>
      </c>
      <c r="C76" s="127" t="s">
        <v>16</v>
      </c>
      <c r="D76">
        <v>40006</v>
      </c>
      <c r="E76"/>
      <c r="F76"/>
      <c r="G76"/>
      <c r="H76"/>
      <c r="I76"/>
      <c r="J76"/>
      <c r="K76"/>
      <c r="L76"/>
      <c r="M76"/>
      <c r="N76"/>
      <c r="O76"/>
      <c r="P76"/>
      <c r="Q76"/>
      <c r="R76"/>
      <c r="S76"/>
      <c r="T76" s="126"/>
    </row>
    <row r="77" s="78" customFormat="true" ht="15.75" x14ac:dyDescent="0.25">
      <c r="A77" s="125" t="s">
        <v>180</v>
      </c>
      <c r="B77">
        <v>2012</v>
      </c>
      <c r="C77" s="127" t="s">
        <v>16</v>
      </c>
      <c r="D77">
        <v>39742</v>
      </c>
      <c r="E77"/>
      <c r="F77"/>
      <c r="G77"/>
      <c r="H77"/>
      <c r="I77"/>
      <c r="J77"/>
      <c r="K77"/>
      <c r="L77"/>
      <c r="M77"/>
      <c r="N77"/>
      <c r="O77"/>
      <c r="P77"/>
      <c r="Q77"/>
      <c r="R77"/>
      <c r="S77"/>
      <c r="T77" s="126"/>
    </row>
    <row r="78" s="78" customFormat="true" ht="15.75" x14ac:dyDescent="0.25">
      <c r="A78" s="125" t="s">
        <v>180</v>
      </c>
      <c r="B78">
        <v>2013</v>
      </c>
      <c r="C78" s="127" t="s">
        <v>16</v>
      </c>
      <c r="D78">
        <v>39413</v>
      </c>
      <c r="E78"/>
      <c r="F78"/>
      <c r="G78"/>
      <c r="H78"/>
      <c r="I78"/>
      <c r="J78"/>
      <c r="K78"/>
      <c r="L78"/>
      <c r="M78"/>
      <c r="N78"/>
      <c r="O78"/>
      <c r="P78"/>
      <c r="Q78"/>
      <c r="R78"/>
      <c r="S78"/>
      <c r="T78" s="126"/>
    </row>
    <row r="79" s="78" customFormat="true" ht="15.75" x14ac:dyDescent="0.25">
      <c r="A79" s="125" t="s">
        <v>180</v>
      </c>
      <c r="B79">
        <v>2014</v>
      </c>
      <c r="C79" s="127" t="s">
        <v>16</v>
      </c>
      <c r="D79">
        <v>39099</v>
      </c>
      <c r="E79"/>
      <c r="F79"/>
      <c r="G79"/>
      <c r="H79"/>
      <c r="I79"/>
      <c r="J79"/>
      <c r="K79"/>
      <c r="L79"/>
      <c r="M79"/>
      <c r="N79"/>
      <c r="O79"/>
      <c r="P79"/>
      <c r="Q79"/>
      <c r="R79"/>
      <c r="S79"/>
      <c r="T79" s="126"/>
    </row>
    <row r="80" s="78" customFormat="true" ht="15.75" x14ac:dyDescent="0.25">
      <c r="A80" s="125" t="s">
        <v>180</v>
      </c>
      <c r="B80">
        <v>2015</v>
      </c>
      <c r="C80" s="127" t="s">
        <v>16</v>
      </c>
      <c r="D80">
        <v>38906</v>
      </c>
      <c r="E80"/>
      <c r="F80"/>
      <c r="G80"/>
      <c r="H80"/>
      <c r="I80"/>
      <c r="J80"/>
      <c r="K80"/>
      <c r="L80"/>
      <c r="M80"/>
      <c r="N80"/>
      <c r="O80"/>
      <c r="P80"/>
      <c r="Q80"/>
      <c r="R80"/>
      <c r="S80"/>
      <c r="T80" s="126"/>
    </row>
    <row r="81" s="78" customFormat="true" ht="15.75" x14ac:dyDescent="0.25">
      <c r="A81" s="125" t="s">
        <v>180</v>
      </c>
      <c r="B81">
        <v>2016</v>
      </c>
      <c r="C81" s="127" t="s">
        <v>16</v>
      </c>
      <c r="D81">
        <v>38963</v>
      </c>
      <c r="E81"/>
      <c r="F81"/>
      <c r="G81"/>
      <c r="H81"/>
      <c r="I81"/>
      <c r="J81"/>
      <c r="K81"/>
      <c r="L81"/>
      <c r="M81"/>
      <c r="N81"/>
      <c r="O81"/>
      <c r="P81"/>
      <c r="Q81"/>
      <c r="R81"/>
      <c r="S81"/>
      <c r="T81" s="126"/>
    </row>
    <row r="82" s="78" customFormat="true" ht="15.75" x14ac:dyDescent="0.25">
      <c r="A82" s="125" t="s">
        <v>180</v>
      </c>
      <c r="B82">
        <v>2000</v>
      </c>
      <c r="C82" s="127" t="s">
        <v>17</v>
      </c>
      <c r="D82">
        <v>117529</v>
      </c>
      <c r="E82"/>
      <c r="F82"/>
      <c r="G82"/>
      <c r="H82"/>
      <c r="I82"/>
      <c r="J82"/>
      <c r="K82"/>
      <c r="L82"/>
      <c r="M82"/>
      <c r="N82"/>
      <c r="O82"/>
      <c r="P82"/>
      <c r="Q82"/>
      <c r="R82"/>
      <c r="S82"/>
      <c r="T82" s="126"/>
    </row>
    <row r="83" s="78" customFormat="true" ht="15.75" x14ac:dyDescent="0.25">
      <c r="A83" s="125" t="s">
        <v>180</v>
      </c>
      <c r="B83">
        <v>2001</v>
      </c>
      <c r="C83" s="127" t="s">
        <v>17</v>
      </c>
      <c r="D83">
        <v>116250</v>
      </c>
      <c r="E83"/>
      <c r="F83"/>
      <c r="G83"/>
      <c r="H83"/>
      <c r="I83"/>
      <c r="J83"/>
      <c r="K83"/>
      <c r="L83"/>
      <c r="M83"/>
      <c r="N83"/>
      <c r="O83"/>
      <c r="P83"/>
      <c r="Q83"/>
      <c r="R83"/>
      <c r="S83"/>
      <c r="T83" s="126"/>
    </row>
    <row r="84" s="78" customFormat="true" ht="15.75" x14ac:dyDescent="0.25">
      <c r="A84" s="125" t="s">
        <v>180</v>
      </c>
      <c r="B84">
        <v>2002</v>
      </c>
      <c r="C84" s="127" t="s">
        <v>17</v>
      </c>
      <c r="D84">
        <v>115604</v>
      </c>
      <c r="E84"/>
      <c r="F84"/>
      <c r="G84"/>
      <c r="H84"/>
      <c r="I84"/>
      <c r="J84"/>
      <c r="K84"/>
      <c r="L84"/>
      <c r="M84"/>
      <c r="N84"/>
      <c r="O84"/>
      <c r="P84"/>
      <c r="Q84"/>
      <c r="R84"/>
      <c r="S84"/>
      <c r="T84" s="126"/>
    </row>
    <row r="85" s="78" customFormat="true" ht="15.75" x14ac:dyDescent="0.25">
      <c r="A85" s="125" t="s">
        <v>180</v>
      </c>
      <c r="B85">
        <v>2003</v>
      </c>
      <c r="C85" s="127" t="s">
        <v>17</v>
      </c>
      <c r="D85">
        <v>115362</v>
      </c>
      <c r="E85"/>
      <c r="F85">
        <v>83.372857142857129</v>
      </c>
      <c r="G85"/>
      <c r="H85">
        <v>83.372857142857129</v>
      </c>
      <c r="I85">
        <v>16.627142857142871</v>
      </c>
      <c r="J85">
        <v>90.845454545454686</v>
      </c>
      <c r="K85"/>
      <c r="L85"/>
      <c r="M85">
        <v>90.845454545454686</v>
      </c>
      <c r="N85">
        <v>9.154545454545314</v>
      </c>
      <c r="O85"/>
      <c r="P85"/>
      <c r="Q85"/>
      <c r="R85"/>
      <c r="S85"/>
      <c r="T85" s="126"/>
    </row>
    <row r="86" s="78" customFormat="true" ht="15.75" x14ac:dyDescent="0.25">
      <c r="A86" s="125" t="s">
        <v>180</v>
      </c>
      <c r="B86">
        <v>2004</v>
      </c>
      <c r="C86" s="127" t="s">
        <v>17</v>
      </c>
      <c r="D86">
        <v>115524</v>
      </c>
      <c r="E86"/>
      <c r="F86">
        <v>83.372857142857129</v>
      </c>
      <c r="G86"/>
      <c r="H86">
        <v>83.372857142857129</v>
      </c>
      <c r="I86">
        <v>16.627142857142871</v>
      </c>
      <c r="J86">
        <v>90.845454545454686</v>
      </c>
      <c r="K86"/>
      <c r="L86"/>
      <c r="M86">
        <v>90.845454545454686</v>
      </c>
      <c r="N86">
        <v>9.154545454545314</v>
      </c>
      <c r="O86"/>
      <c r="P86"/>
      <c r="Q86"/>
      <c r="R86"/>
      <c r="S86"/>
      <c r="T86" s="126"/>
    </row>
    <row r="87" s="78" customFormat="true" ht="15.75" x14ac:dyDescent="0.25">
      <c r="A87" s="125" t="s">
        <v>180</v>
      </c>
      <c r="B87">
        <v>2005</v>
      </c>
      <c r="C87" s="127" t="s">
        <v>17</v>
      </c>
      <c r="D87">
        <v>116096</v>
      </c>
      <c r="E87"/>
      <c r="F87">
        <v>83.372857142857129</v>
      </c>
      <c r="G87"/>
      <c r="H87">
        <v>83.372857142857129</v>
      </c>
      <c r="I87">
        <v>16.627142857142871</v>
      </c>
      <c r="J87">
        <v>90.845454545454686</v>
      </c>
      <c r="K87"/>
      <c r="L87"/>
      <c r="M87">
        <v>90.845454545454686</v>
      </c>
      <c r="N87">
        <v>9.154545454545314</v>
      </c>
      <c r="O87"/>
      <c r="P87"/>
      <c r="Q87"/>
      <c r="R87"/>
      <c r="S87"/>
      <c r="T87" s="126"/>
    </row>
    <row r="88" s="78" customFormat="true" ht="15.75" x14ac:dyDescent="0.25">
      <c r="A88" s="125" t="s">
        <v>180</v>
      </c>
      <c r="B88">
        <v>2006</v>
      </c>
      <c r="C88" s="127" t="s">
        <v>17</v>
      </c>
      <c r="D88">
        <v>116900</v>
      </c>
      <c r="E88"/>
      <c r="F88">
        <v>83.372857142857129</v>
      </c>
      <c r="G88"/>
      <c r="H88">
        <v>83.372857142857129</v>
      </c>
      <c r="I88">
        <v>16.627142857142871</v>
      </c>
      <c r="J88">
        <v>90.845454545454686</v>
      </c>
      <c r="K88"/>
      <c r="L88"/>
      <c r="M88">
        <v>90.845454545454686</v>
      </c>
      <c r="N88">
        <v>9.154545454545314</v>
      </c>
      <c r="O88"/>
      <c r="P88"/>
      <c r="Q88"/>
      <c r="R88"/>
      <c r="S88"/>
      <c r="T88" s="126"/>
    </row>
    <row r="89" s="78" customFormat="true" ht="15.75" x14ac:dyDescent="0.25">
      <c r="A89" s="125" t="s">
        <v>180</v>
      </c>
      <c r="B89">
        <v>2007</v>
      </c>
      <c r="C89" s="127" t="s">
        <v>17</v>
      </c>
      <c r="D89">
        <v>117531</v>
      </c>
      <c r="E89"/>
      <c r="F89">
        <v>83.372857142857129</v>
      </c>
      <c r="G89"/>
      <c r="H89">
        <v>83.372857142857129</v>
      </c>
      <c r="I89">
        <v>16.627142857142871</v>
      </c>
      <c r="J89">
        <v>90.845454545454686</v>
      </c>
      <c r="K89"/>
      <c r="L89"/>
      <c r="M89">
        <v>90.845454545454686</v>
      </c>
      <c r="N89">
        <v>9.154545454545314</v>
      </c>
      <c r="O89"/>
      <c r="P89"/>
      <c r="Q89"/>
      <c r="R89"/>
      <c r="S89"/>
      <c r="T89" s="126"/>
    </row>
    <row r="90" s="78" customFormat="true" ht="15.75" x14ac:dyDescent="0.25">
      <c r="A90" s="125" t="s">
        <v>180</v>
      </c>
      <c r="B90">
        <v>2008</v>
      </c>
      <c r="C90" s="127" t="s">
        <v>17</v>
      </c>
      <c r="D90">
        <v>98820</v>
      </c>
      <c r="E90"/>
      <c r="F90">
        <v>83.718571428571408</v>
      </c>
      <c r="G90"/>
      <c r="H90">
        <v>83.718571428571408</v>
      </c>
      <c r="I90">
        <v>16.281428571428592</v>
      </c>
      <c r="J90">
        <v>92.009090909090901</v>
      </c>
      <c r="K90"/>
      <c r="L90"/>
      <c r="M90">
        <v>92.009090909090901</v>
      </c>
      <c r="N90">
        <v>7.9909090909090992</v>
      </c>
      <c r="O90"/>
      <c r="P90"/>
      <c r="Q90"/>
      <c r="R90"/>
      <c r="S90"/>
      <c r="T90" s="126"/>
    </row>
    <row r="91" s="78" customFormat="true" ht="15.75" x14ac:dyDescent="0.25">
      <c r="A91" s="125" t="s">
        <v>180</v>
      </c>
      <c r="B91">
        <v>2009</v>
      </c>
      <c r="C91" s="127" t="s">
        <v>17</v>
      </c>
      <c r="D91">
        <v>99194</v>
      </c>
      <c r="E91"/>
      <c r="F91">
        <v>84.064285714285688</v>
      </c>
      <c r="G91"/>
      <c r="H91">
        <v>84.064285714285688</v>
      </c>
      <c r="I91">
        <v>15.935714285714312</v>
      </c>
      <c r="J91">
        <v>93.172727272727116</v>
      </c>
      <c r="K91"/>
      <c r="L91"/>
      <c r="M91">
        <v>93.172727272727116</v>
      </c>
      <c r="N91">
        <v>6.8272727272728844</v>
      </c>
      <c r="O91"/>
      <c r="P91"/>
      <c r="Q91"/>
      <c r="R91"/>
      <c r="S91"/>
      <c r="T91" s="126"/>
    </row>
    <row r="92" s="78" customFormat="true" ht="15.75" x14ac:dyDescent="0.25">
      <c r="A92" s="125" t="s">
        <v>180</v>
      </c>
      <c r="B92">
        <v>2010</v>
      </c>
      <c r="C92" s="127" t="s">
        <v>17</v>
      </c>
      <c r="D92">
        <v>99417</v>
      </c>
      <c r="E92"/>
      <c r="F92">
        <v>84.409999999999968</v>
      </c>
      <c r="G92"/>
      <c r="H92">
        <v>84.409999999999968</v>
      </c>
      <c r="I92">
        <v>15.590000000000032</v>
      </c>
      <c r="J92">
        <v>94.336363636363785</v>
      </c>
      <c r="K92"/>
      <c r="L92"/>
      <c r="M92">
        <v>94.336363636363785</v>
      </c>
      <c r="N92">
        <v>5.6636363636362148</v>
      </c>
      <c r="O92"/>
      <c r="P92"/>
      <c r="Q92"/>
      <c r="R92"/>
      <c r="S92"/>
      <c r="T92" s="126"/>
    </row>
    <row r="93" s="78" customFormat="true" ht="15.75" x14ac:dyDescent="0.25">
      <c r="A93" s="125" t="s">
        <v>180</v>
      </c>
      <c r="B93">
        <v>2011</v>
      </c>
      <c r="C93" s="127" t="s">
        <v>17</v>
      </c>
      <c r="D93">
        <v>99428</v>
      </c>
      <c r="E93"/>
      <c r="F93">
        <v>84.755714285714362</v>
      </c>
      <c r="G93"/>
      <c r="H93">
        <v>84.755714285714362</v>
      </c>
      <c r="I93">
        <v>15.244285714285638</v>
      </c>
      <c r="J93">
        <v>95.5</v>
      </c>
      <c r="K93"/>
      <c r="L93"/>
      <c r="M93">
        <v>95.5</v>
      </c>
      <c r="N93">
        <v>4.5</v>
      </c>
      <c r="O93"/>
      <c r="P93"/>
      <c r="Q93"/>
      <c r="R93"/>
      <c r="S93"/>
      <c r="T93" s="126"/>
    </row>
    <row r="94" s="78" customFormat="true" ht="15.75" x14ac:dyDescent="0.25">
      <c r="A94" s="125" t="s">
        <v>180</v>
      </c>
      <c r="B94">
        <v>2012</v>
      </c>
      <c r="C94" s="127" t="s">
        <v>17</v>
      </c>
      <c r="D94">
        <v>99486</v>
      </c>
      <c r="E94"/>
      <c r="F94">
        <v>85.101428571428642</v>
      </c>
      <c r="G94"/>
      <c r="H94">
        <v>85.101428571428642</v>
      </c>
      <c r="I94">
        <v>14.898571428571358</v>
      </c>
      <c r="J94">
        <v>96.663636363636215</v>
      </c>
      <c r="K94"/>
      <c r="L94"/>
      <c r="M94">
        <v>96.663636363636215</v>
      </c>
      <c r="N94">
        <v>3.3363636363637852</v>
      </c>
      <c r="O94"/>
      <c r="P94"/>
      <c r="Q94"/>
      <c r="R94"/>
      <c r="S94"/>
      <c r="T94" s="126"/>
    </row>
    <row r="95" s="78" customFormat="true" ht="15.75" x14ac:dyDescent="0.25">
      <c r="A95" s="125" t="s">
        <v>180</v>
      </c>
      <c r="B95">
        <v>2013</v>
      </c>
      <c r="C95" s="127" t="s">
        <v>17</v>
      </c>
      <c r="D95">
        <v>99284</v>
      </c>
      <c r="E95"/>
      <c r="F95">
        <v>85.447142857142921</v>
      </c>
      <c r="G95"/>
      <c r="H95">
        <v>85.447142857142921</v>
      </c>
      <c r="I95">
        <v>14.552857142857079</v>
      </c>
      <c r="J95">
        <v>97.827272727272884</v>
      </c>
      <c r="K95"/>
      <c r="L95"/>
      <c r="M95">
        <v>97.827272727272884</v>
      </c>
      <c r="N95">
        <v>2.1727272727271156</v>
      </c>
      <c r="O95"/>
      <c r="P95"/>
      <c r="Q95"/>
      <c r="R95"/>
      <c r="S95"/>
      <c r="T95" s="126"/>
    </row>
    <row r="96" s="78" customFormat="true" ht="15.75" x14ac:dyDescent="0.25">
      <c r="A96" s="125" t="s">
        <v>180</v>
      </c>
      <c r="B96">
        <v>2014</v>
      </c>
      <c r="C96" s="127" t="s">
        <v>17</v>
      </c>
      <c r="D96">
        <v>98777</v>
      </c>
      <c r="E96"/>
      <c r="F96">
        <v>85.792857142857201</v>
      </c>
      <c r="G96"/>
      <c r="H96">
        <v>85.792857142857201</v>
      </c>
      <c r="I96">
        <v>14.207142857142799</v>
      </c>
      <c r="J96">
        <v>98.990909090909099</v>
      </c>
      <c r="K96"/>
      <c r="L96"/>
      <c r="M96">
        <v>98.990909090909099</v>
      </c>
      <c r="N96">
        <v>1.0090909090909008</v>
      </c>
      <c r="O96"/>
      <c r="P96"/>
      <c r="Q96"/>
      <c r="R96"/>
      <c r="S96"/>
      <c r="T96" s="126"/>
    </row>
    <row r="97" s="78" customFormat="true" ht="15.75" x14ac:dyDescent="0.25">
      <c r="A97" s="125" t="s">
        <v>180</v>
      </c>
      <c r="B97">
        <v>2015</v>
      </c>
      <c r="C97" s="127" t="s">
        <v>17</v>
      </c>
      <c r="D97">
        <v>98020</v>
      </c>
      <c r="E97"/>
      <c r="F97">
        <v>86.138571428571481</v>
      </c>
      <c r="G97"/>
      <c r="H97">
        <v>86.138571428571481</v>
      </c>
      <c r="I97">
        <v>13.861428571428519</v>
      </c>
      <c r="J97">
        <v>100</v>
      </c>
      <c r="K97"/>
      <c r="L97"/>
      <c r="M97">
        <v>100</v>
      </c>
      <c r="N97">
        <v>0</v>
      </c>
      <c r="O97"/>
      <c r="P97"/>
      <c r="Q97"/>
      <c r="R97"/>
      <c r="S97"/>
      <c r="T97" s="126"/>
    </row>
    <row r="98" s="78" customFormat="true" ht="15.75" x14ac:dyDescent="0.25">
      <c r="A98" s="125" t="s">
        <v>180</v>
      </c>
      <c r="B98">
        <v>2016</v>
      </c>
      <c r="C98" s="127" t="s">
        <v>17</v>
      </c>
      <c r="D98">
        <v>97196</v>
      </c>
      <c r="E98"/>
      <c r="F98">
        <v>86.484285714285761</v>
      </c>
      <c r="G98"/>
      <c r="H98">
        <v>86.484285714285761</v>
      </c>
      <c r="I98">
        <v>13.515714285714239</v>
      </c>
      <c r="J98">
        <v>100</v>
      </c>
      <c r="K98"/>
      <c r="L98"/>
      <c r="M98">
        <v>100</v>
      </c>
      <c r="N98">
        <v>0</v>
      </c>
      <c r="O98"/>
      <c r="P98"/>
      <c r="Q98"/>
      <c r="R98"/>
      <c r="S98"/>
      <c r="T98" s="126"/>
    </row>
    <row r="99" s="78" customFormat="true" ht="15.75" x14ac:dyDescent="0.25">
      <c r="A99" s="125" t="s">
        <v>180</v>
      </c>
      <c r="B99">
        <v>2000</v>
      </c>
      <c r="C99" s="127" t="s">
        <v>18</v>
      </c>
      <c r="D99">
        <v>112587</v>
      </c>
      <c r="E99"/>
      <c r="F99"/>
      <c r="G99"/>
      <c r="H99"/>
      <c r="I99"/>
      <c r="J99"/>
      <c r="K99"/>
      <c r="L99"/>
      <c r="M99"/>
      <c r="N99"/>
      <c r="O99"/>
      <c r="P99"/>
      <c r="Q99"/>
      <c r="R99"/>
      <c r="S99"/>
      <c r="T99" s="126"/>
    </row>
    <row r="100" s="78" customFormat="true" ht="15.75" x14ac:dyDescent="0.25">
      <c r="A100" s="125" t="s">
        <v>180</v>
      </c>
      <c r="B100">
        <v>2001</v>
      </c>
      <c r="C100" s="127" t="s">
        <v>18</v>
      </c>
      <c r="D100">
        <v>117566</v>
      </c>
      <c r="E100"/>
      <c r="F100"/>
      <c r="G100"/>
      <c r="H100"/>
      <c r="I100"/>
      <c r="J100"/>
      <c r="K100"/>
      <c r="L100"/>
      <c r="M100"/>
      <c r="N100"/>
      <c r="O100"/>
      <c r="P100"/>
      <c r="Q100"/>
      <c r="R100"/>
      <c r="S100"/>
      <c r="T100" s="126"/>
    </row>
    <row r="101" s="78" customFormat="true" ht="15.75" x14ac:dyDescent="0.25">
      <c r="A101" s="125" t="s">
        <v>180</v>
      </c>
      <c r="B101">
        <v>2002</v>
      </c>
      <c r="C101" s="127" t="s">
        <v>18</v>
      </c>
      <c r="D101">
        <v>122042</v>
      </c>
      <c r="E101"/>
      <c r="F101"/>
      <c r="G101"/>
      <c r="H101"/>
      <c r="I101"/>
      <c r="J101"/>
      <c r="K101"/>
      <c r="L101"/>
      <c r="M101"/>
      <c r="N101"/>
      <c r="O101"/>
      <c r="P101"/>
      <c r="Q101"/>
      <c r="R101"/>
      <c r="S101"/>
      <c r="T101" s="126"/>
    </row>
    <row r="102" s="78" customFormat="true" ht="15.75" x14ac:dyDescent="0.25">
      <c r="A102" s="125" t="s">
        <v>180</v>
      </c>
      <c r="B102">
        <v>2003</v>
      </c>
      <c r="C102" s="127" t="s">
        <v>18</v>
      </c>
      <c r="D102">
        <v>126093</v>
      </c>
      <c r="E102"/>
      <c r="F102">
        <v>81.107017543859456</v>
      </c>
      <c r="G102"/>
      <c r="H102">
        <v>81.107017543859456</v>
      </c>
      <c r="I102">
        <v>18.892982456140544</v>
      </c>
      <c r="J102">
        <v>87.015384615384846</v>
      </c>
      <c r="K102"/>
      <c r="L102"/>
      <c r="M102">
        <v>87.015384615384846</v>
      </c>
      <c r="N102">
        <v>12.984615384615154</v>
      </c>
      <c r="O102"/>
      <c r="P102"/>
      <c r="Q102"/>
      <c r="R102"/>
      <c r="S102"/>
      <c r="T102" s="126"/>
    </row>
    <row r="103" s="78" customFormat="true" ht="15.75" x14ac:dyDescent="0.25">
      <c r="A103" s="125" t="s">
        <v>180</v>
      </c>
      <c r="B103">
        <v>2004</v>
      </c>
      <c r="C103" s="127" t="s">
        <v>18</v>
      </c>
      <c r="D103">
        <v>129320</v>
      </c>
      <c r="E103"/>
      <c r="F103">
        <v>81.107017543859456</v>
      </c>
      <c r="G103"/>
      <c r="H103">
        <v>81.107017543859456</v>
      </c>
      <c r="I103">
        <v>18.892982456140544</v>
      </c>
      <c r="J103">
        <v>87.015384615384846</v>
      </c>
      <c r="K103"/>
      <c r="L103"/>
      <c r="M103">
        <v>87.015384615384846</v>
      </c>
      <c r="N103">
        <v>12.984615384615154</v>
      </c>
      <c r="O103"/>
      <c r="P103"/>
      <c r="Q103"/>
      <c r="R103"/>
      <c r="S103"/>
      <c r="T103" s="126"/>
    </row>
    <row r="104" s="78" customFormat="true" ht="15.75" x14ac:dyDescent="0.25">
      <c r="A104" s="125" t="s">
        <v>180</v>
      </c>
      <c r="B104">
        <v>2005</v>
      </c>
      <c r="C104" s="127" t="s">
        <v>18</v>
      </c>
      <c r="D104">
        <v>131408</v>
      </c>
      <c r="E104"/>
      <c r="F104">
        <v>81.107017543859456</v>
      </c>
      <c r="G104"/>
      <c r="H104">
        <v>81.107017543859456</v>
      </c>
      <c r="I104">
        <v>18.892982456140544</v>
      </c>
      <c r="J104">
        <v>87.015384615384846</v>
      </c>
      <c r="K104"/>
      <c r="L104"/>
      <c r="M104">
        <v>87.015384615384846</v>
      </c>
      <c r="N104">
        <v>12.984615384615154</v>
      </c>
      <c r="O104"/>
      <c r="P104"/>
      <c r="Q104"/>
      <c r="R104"/>
      <c r="S104"/>
      <c r="T104" s="126"/>
    </row>
    <row r="105" s="78" customFormat="true" ht="15.75" x14ac:dyDescent="0.25">
      <c r="A105" s="125" t="s">
        <v>180</v>
      </c>
      <c r="B105">
        <v>2006</v>
      </c>
      <c r="C105" s="127" t="s">
        <v>18</v>
      </c>
      <c r="D105">
        <v>132503</v>
      </c>
      <c r="E105"/>
      <c r="F105">
        <v>81.107017543859456</v>
      </c>
      <c r="G105"/>
      <c r="H105">
        <v>81.107017543859456</v>
      </c>
      <c r="I105">
        <v>18.892982456140544</v>
      </c>
      <c r="J105">
        <v>87.015384615384846</v>
      </c>
      <c r="K105"/>
      <c r="L105"/>
      <c r="M105">
        <v>87.015384615384846</v>
      </c>
      <c r="N105">
        <v>12.984615384615154</v>
      </c>
      <c r="O105"/>
      <c r="P105"/>
      <c r="Q105"/>
      <c r="R105"/>
      <c r="S105"/>
      <c r="T105" s="126"/>
    </row>
    <row r="106" s="78" customFormat="true" ht="15.75" x14ac:dyDescent="0.25">
      <c r="A106" s="125" t="s">
        <v>180</v>
      </c>
      <c r="B106">
        <v>2007</v>
      </c>
      <c r="C106" s="127" t="s">
        <v>18</v>
      </c>
      <c r="D106">
        <v>132555</v>
      </c>
      <c r="E106"/>
      <c r="F106">
        <v>81.107017543859456</v>
      </c>
      <c r="G106"/>
      <c r="H106">
        <v>81.107017543859456</v>
      </c>
      <c r="I106">
        <v>18.892982456140544</v>
      </c>
      <c r="J106">
        <v>87.015384615384846</v>
      </c>
      <c r="K106"/>
      <c r="L106"/>
      <c r="M106">
        <v>87.015384615384846</v>
      </c>
      <c r="N106">
        <v>12.984615384615154</v>
      </c>
      <c r="O106"/>
      <c r="P106"/>
      <c r="Q106"/>
      <c r="R106"/>
      <c r="S106"/>
      <c r="T106" s="126"/>
    </row>
    <row r="107" s="78" customFormat="true" ht="15.75" x14ac:dyDescent="0.25">
      <c r="A107" s="125" t="s">
        <v>180</v>
      </c>
      <c r="B107">
        <v>2008</v>
      </c>
      <c r="C107" s="127" t="s">
        <v>18</v>
      </c>
      <c r="D107">
        <v>132494</v>
      </c>
      <c r="E107"/>
      <c r="F107">
        <v>80.571052631578823</v>
      </c>
      <c r="G107"/>
      <c r="H107">
        <v>80.571052631578823</v>
      </c>
      <c r="I107">
        <v>19.428947368421177</v>
      </c>
      <c r="J107">
        <v>88.042307692307986</v>
      </c>
      <c r="K107"/>
      <c r="L107"/>
      <c r="M107">
        <v>88.042307692307986</v>
      </c>
      <c r="N107">
        <v>11.957692307692014</v>
      </c>
      <c r="O107"/>
      <c r="P107"/>
      <c r="Q107"/>
      <c r="R107"/>
      <c r="S107"/>
      <c r="T107" s="126"/>
    </row>
    <row r="108" s="78" customFormat="true" ht="15.75" x14ac:dyDescent="0.25">
      <c r="A108" s="125" t="s">
        <v>180</v>
      </c>
      <c r="B108">
        <v>2009</v>
      </c>
      <c r="C108" s="127" t="s">
        <v>18</v>
      </c>
      <c r="D108">
        <v>132694</v>
      </c>
      <c r="E108"/>
      <c r="F108">
        <v>80.03508771929819</v>
      </c>
      <c r="G108"/>
      <c r="H108">
        <v>80.03508771929819</v>
      </c>
      <c r="I108">
        <v>19.96491228070181</v>
      </c>
      <c r="J108">
        <v>89.069230769230671</v>
      </c>
      <c r="K108"/>
      <c r="L108"/>
      <c r="M108">
        <v>89.069230769230671</v>
      </c>
      <c r="N108">
        <v>10.930769230769329</v>
      </c>
      <c r="O108"/>
      <c r="P108"/>
      <c r="Q108"/>
      <c r="R108"/>
      <c r="S108"/>
      <c r="T108" s="126"/>
    </row>
    <row r="109" s="78" customFormat="true" ht="15.75" x14ac:dyDescent="0.25">
      <c r="A109" s="125" t="s">
        <v>180</v>
      </c>
      <c r="B109">
        <v>2010</v>
      </c>
      <c r="C109" s="127" t="s">
        <v>18</v>
      </c>
      <c r="D109">
        <v>133235</v>
      </c>
      <c r="E109"/>
      <c r="F109">
        <v>79.499122807017329</v>
      </c>
      <c r="G109"/>
      <c r="H109">
        <v>79.499122807017329</v>
      </c>
      <c r="I109">
        <v>20.500877192982671</v>
      </c>
      <c r="J109">
        <v>90.096153846153811</v>
      </c>
      <c r="K109"/>
      <c r="L109"/>
      <c r="M109">
        <v>90.096153846153811</v>
      </c>
      <c r="N109">
        <v>9.9038461538461888</v>
      </c>
      <c r="O109"/>
      <c r="P109"/>
      <c r="Q109"/>
      <c r="R109"/>
      <c r="S109"/>
      <c r="T109" s="126"/>
    </row>
    <row r="110" s="78" customFormat="true" ht="15.75" x14ac:dyDescent="0.25">
      <c r="A110" s="125" t="s">
        <v>180</v>
      </c>
      <c r="B110">
        <v>2011</v>
      </c>
      <c r="C110" s="77" t="s">
        <v>18</v>
      </c>
      <c r="D110">
        <v>134076</v>
      </c>
      <c r="E110"/>
      <c r="F110">
        <v>78.963157894736696</v>
      </c>
      <c r="G110"/>
      <c r="H110">
        <v>78.963157894736696</v>
      </c>
      <c r="I110">
        <v>21.036842105263304</v>
      </c>
      <c r="J110">
        <v>91.123076923076951</v>
      </c>
      <c r="K110"/>
      <c r="L110"/>
      <c r="M110">
        <v>91.123076923076951</v>
      </c>
      <c r="N110">
        <v>8.8769230769230489</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135122</v>
      </c>
      <c r="E111"/>
      <c r="F111">
        <v>78.427192982456063</v>
      </c>
      <c r="G111"/>
      <c r="H111">
        <v>78.427192982456063</v>
      </c>
      <c r="I111">
        <v>21.572807017543937</v>
      </c>
      <c r="J111">
        <v>92.150000000000091</v>
      </c>
      <c r="K111"/>
      <c r="L111"/>
      <c r="M111">
        <v>92.150000000000091</v>
      </c>
      <c r="N111">
        <v>7.8499999999999091</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136065</v>
      </c>
      <c r="E112"/>
      <c r="F112">
        <v>77.891228070175202</v>
      </c>
      <c r="G112"/>
      <c r="H112">
        <v>77.891228070175202</v>
      </c>
      <c r="I112">
        <v>22.108771929824798</v>
      </c>
      <c r="J112">
        <v>93.176923076923231</v>
      </c>
      <c r="K112"/>
      <c r="L112"/>
      <c r="M112">
        <v>93.176923076923231</v>
      </c>
      <c r="N112">
        <v>6.8230769230767692</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136806</v>
      </c>
      <c r="E113"/>
      <c r="F113">
        <v>77.355263157894569</v>
      </c>
      <c r="G113"/>
      <c r="H113">
        <v>77.355263157894569</v>
      </c>
      <c r="I113">
        <v>22.644736842105431</v>
      </c>
      <c r="J113">
        <v>94.203846153846371</v>
      </c>
      <c r="K113"/>
      <c r="L113"/>
      <c r="M113">
        <v>94.203846153846371</v>
      </c>
      <c r="N113">
        <v>5.7961538461536293</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137392</v>
      </c>
      <c r="E114"/>
      <c r="F114">
        <v>76.819298245613936</v>
      </c>
      <c r="G114"/>
      <c r="H114">
        <v>76.819298245613936</v>
      </c>
      <c r="I114">
        <v>23.180701754386064</v>
      </c>
      <c r="J114">
        <v>95.230769230769511</v>
      </c>
      <c r="K114"/>
      <c r="L114"/>
      <c r="M114">
        <v>95.230769230769511</v>
      </c>
      <c r="N114">
        <v>4.7692307692304894</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137729</v>
      </c>
      <c r="E115"/>
      <c r="F115">
        <v>76.283333333333303</v>
      </c>
      <c r="G115"/>
      <c r="H115">
        <v>76.283333333333303</v>
      </c>
      <c r="I115">
        <v>23.716666666666697</v>
      </c>
      <c r="J115">
        <v>96.257692307692196</v>
      </c>
      <c r="K115"/>
      <c r="L115"/>
      <c r="M115">
        <v>96.257692307692196</v>
      </c>
      <c r="N115">
        <v>3.7423076923078042</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1" t="s">
        <v>13</v>
      </c>
      <c r="E2" s="49"/>
      <c r="F2" s="49"/>
      <c r="G2" s="93"/>
      <c r="H2" s="49"/>
      <c r="I2" s="49"/>
      <c r="J2" s="93"/>
      <c r="K2" s="51"/>
      <c r="L2" s="51"/>
      <c r="M2" s="93"/>
      <c r="N2" s="51"/>
      <c r="O2" s="51"/>
      <c r="P2" s="93"/>
      <c r="Q2" s="51"/>
      <c r="R2" s="51"/>
      <c r="S2" s="93"/>
      <c r="T2" s="51"/>
      <c r="U2" s="51"/>
      <c r="V2" s="312"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3"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45" t="s">
        <v>25</v>
      </c>
      <c r="E4" s="446" t="s">
        <v>19</v>
      </c>
      <c r="F4" s="447" t="s">
        <v>220</v>
      </c>
      <c r="G4" s="445" t="s">
        <v>25</v>
      </c>
      <c r="H4" s="446" t="s">
        <v>19</v>
      </c>
      <c r="I4" s="447" t="s">
        <v>220</v>
      </c>
      <c r="J4" s="445" t="s">
        <v>25</v>
      </c>
      <c r="K4" s="446" t="s">
        <v>19</v>
      </c>
      <c r="L4" s="447" t="s">
        <v>220</v>
      </c>
      <c r="M4" s="445" t="s">
        <v>25</v>
      </c>
      <c r="N4" s="446" t="s">
        <v>19</v>
      </c>
      <c r="O4" s="447" t="s">
        <v>220</v>
      </c>
      <c r="P4" s="445" t="s">
        <v>25</v>
      </c>
      <c r="Q4" s="446" t="s">
        <v>19</v>
      </c>
      <c r="R4" s="447" t="s">
        <v>220</v>
      </c>
      <c r="S4" s="445" t="s">
        <v>25</v>
      </c>
      <c r="T4" s="446" t="s">
        <v>19</v>
      </c>
      <c r="U4" s="448" t="s">
        <v>220</v>
      </c>
      <c r="V4" s="449" t="s">
        <v>25</v>
      </c>
      <c r="W4" s="450" t="s">
        <v>19</v>
      </c>
      <c r="X4" s="451" t="s">
        <v>21</v>
      </c>
      <c r="Y4" s="451" t="s">
        <v>30</v>
      </c>
      <c r="Z4" s="452" t="s">
        <v>221</v>
      </c>
      <c r="AA4" s="449" t="s">
        <v>25</v>
      </c>
      <c r="AB4" s="450" t="s">
        <v>19</v>
      </c>
      <c r="AC4" s="451" t="s">
        <v>21</v>
      </c>
      <c r="AD4" s="451" t="s">
        <v>30</v>
      </c>
      <c r="AE4" s="452" t="s">
        <v>221</v>
      </c>
      <c r="AF4" s="449" t="s">
        <v>25</v>
      </c>
      <c r="AG4" s="450" t="s">
        <v>19</v>
      </c>
      <c r="AH4" s="451" t="s">
        <v>21</v>
      </c>
      <c r="AI4" s="451" t="s">
        <v>30</v>
      </c>
      <c r="AJ4" s="452" t="s">
        <v>221</v>
      </c>
      <c r="AK4" s="449" t="s">
        <v>25</v>
      </c>
      <c r="AL4" s="450" t="s">
        <v>19</v>
      </c>
      <c r="AM4" s="451" t="s">
        <v>21</v>
      </c>
      <c r="AN4" s="451" t="s">
        <v>30</v>
      </c>
      <c r="AO4" s="452" t="s">
        <v>221</v>
      </c>
      <c r="AP4" s="449" t="s">
        <v>25</v>
      </c>
      <c r="AQ4" s="450" t="s">
        <v>19</v>
      </c>
      <c r="AR4" s="451" t="s">
        <v>21</v>
      </c>
      <c r="AS4" s="451" t="s">
        <v>30</v>
      </c>
      <c r="AT4" s="452" t="s">
        <v>221</v>
      </c>
      <c r="AU4" s="449" t="s">
        <v>25</v>
      </c>
      <c r="AV4" s="450" t="s">
        <v>19</v>
      </c>
      <c r="AW4" s="451" t="s">
        <v>21</v>
      </c>
      <c r="AX4" s="451" t="s">
        <v>30</v>
      </c>
      <c r="AY4" s="453" t="s">
        <v>221</v>
      </c>
      <c r="AZ4" s="454" t="s">
        <v>144</v>
      </c>
      <c r="BA4" s="455" t="s">
        <v>143</v>
      </c>
      <c r="BB4" s="456" t="s">
        <v>222</v>
      </c>
      <c r="BC4" s="454" t="s">
        <v>144</v>
      </c>
      <c r="BD4" s="455" t="s">
        <v>143</v>
      </c>
      <c r="BE4" s="456" t="s">
        <v>222</v>
      </c>
      <c r="BF4" s="454" t="s">
        <v>144</v>
      </c>
      <c r="BG4" s="455" t="s">
        <v>143</v>
      </c>
      <c r="BH4" s="456" t="s">
        <v>222</v>
      </c>
      <c r="BI4" s="454" t="s">
        <v>144</v>
      </c>
      <c r="BJ4" s="455" t="s">
        <v>143</v>
      </c>
      <c r="BK4" s="456" t="s">
        <v>222</v>
      </c>
      <c r="BL4" s="454" t="s">
        <v>144</v>
      </c>
      <c r="BM4" s="455" t="s">
        <v>143</v>
      </c>
      <c r="BN4" s="456" t="s">
        <v>222</v>
      </c>
      <c r="BO4" s="454" t="s">
        <v>144</v>
      </c>
      <c r="BP4" s="455" t="s">
        <v>143</v>
      </c>
      <c r="BQ4" s="456" t="s">
        <v>222</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4" t="s">
        <v>154</v>
      </c>
      <c r="E5" s="315" t="s">
        <v>43</v>
      </c>
      <c r="F5" s="316"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7" t="s">
        <v>148</v>
      </c>
      <c r="W5" s="318" t="s">
        <v>46</v>
      </c>
      <c r="X5" s="318" t="s">
        <v>69</v>
      </c>
      <c r="Y5" s="318" t="s">
        <v>70</v>
      </c>
      <c r="Z5" s="318"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SUR09</v>
      </c>
      <c r="B6" s="57" t="str">
        <f>+'Water Data'!A3</f>
        <v>Survey</v>
      </c>
      <c r="C6" s="57">
        <f>'Water Data'!C3</f>
        <v>2009</v>
      </c>
      <c r="D6" s="249" t="e">
        <f>+IF(AND(ISNUMBER('Water Data'!C5),BS6="Yes"),100-'Water Data'!C5,IF(AND(ISNUMBER('Water Data'!C5),BS6="No",ISNUMBER('Water Data'!C5)),CONCATENATE("[",ROUND(100-'Water Data'!C5,0),"]"),NA()))</f>
        <v>#N/A</v>
      </c>
      <c r="E6" s="249" t="e">
        <f>+IF(AND(ISNUMBER('Water Data'!C7),BT6="Yes"),'Water Data'!C7,IF(AND(ISNUMBER('Water Data'!C7),BT6="No",ISNUMBER('Water Data'!C7)),CONCATENATE("[",ROUND('Water Data'!C7,0),"]"),NA()))</f>
        <v>#N/A</v>
      </c>
      <c r="F6" s="249" t="str">
        <f>+IF(AND(ISNUMBER('Water Data'!C10),BU6="Yes"),'Water Data'!C10,IF(AND(ISNUMBER('Water Data'!C10),BU6="No",ISNUMBER('Water Data'!C10)),CONCATENATE("[",ROUND('Water Data'!C10,0),"]"),NA()))</f>
        <v>[66]</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str">
        <f>+IF(AND(ISNUMBER('Water Data'!G10),CG6="Yes"),'Water Data'!G10,IF(AND(ISNUMBER('Water Data'!G10),CG6="No",ISNUMBER('Water Data'!G10)),CONCATENATE("[",ROUND('Water Data'!G10,0),"]"),NA()))</f>
        <v>[66]</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f>+'Water Data'!C29</f>
        <v>0</v>
      </c>
      <c r="BU6" s="34" t="str">
        <f>+'Water Data'!C30</f>
        <v>No</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t="str">
        <f>+'Water Data'!G30</f>
        <v>No</v>
      </c>
      <c r="CH6" s="34">
        <f>+'Water Data'!H28</f>
        <v>0</v>
      </c>
      <c r="CI6" s="34">
        <f>+'Water Data'!H29</f>
        <v>0</v>
      </c>
      <c r="CJ6" s="34">
        <f>+'Water Data'!H30</f>
        <v>0</v>
      </c>
      <c r="CK6" s="34">
        <f>+'Sanitation Data'!C29</f>
        <v>0</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UIS09</v>
      </c>
      <c r="B7" s="57" t="str">
        <f ca="true">+IF(OFFSET('Water Data'!$A$3,0,10*ROW('Water Data'!A1))="","",OFFSET('Water Data'!$A$3,0,10*ROW('Water Data'!A1)))</f>
        <v>Other</v>
      </c>
      <c r="C7" s="57">
        <f ca="true">+IF(OFFSET('Water Data'!$C$3,0,10*ROW('Water Data'!C1))="","",OFFSET('Water Data'!$C$3,0,10*ROW('Water Data'!C1)))</f>
        <v>2009</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83.152941176470591</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83.8</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78.3</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92.347058823529423</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91.9</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95.7</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UIS11</v>
      </c>
      <c r="B8" s="57" t="str">
        <f ca="true">+IF(OFFSET('Water Data'!$A$3,0,10*ROW('Water Data'!A2))="","",OFFSET('Water Data'!$A$3,0,10*ROW('Water Data'!A2)))</f>
        <v>Other</v>
      </c>
      <c r="C8" s="57">
        <f ca="true">+IF(OFFSET('Water Data'!$C$3,0,10*ROW('Water Data'!C2))="","",OFFSET('Water Data'!$C$3,0,10*ROW('Water Data'!C2)))</f>
        <v>2011</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83.241176470588229</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83.3</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82.8</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94.494117647058815</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95.6</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86.2</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Yes</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UIS12</v>
      </c>
      <c r="B9" s="57" t="str">
        <f ca="true">+IF(OFFSET('Water Data'!$A$3,0,10*ROW('Water Data'!A3))="","",OFFSET('Water Data'!$A$3,0,10*ROW('Water Data'!A3)))</f>
        <v>Other</v>
      </c>
      <c r="C9" s="57">
        <f ca="true">+IF(OFFSET('Water Data'!$C$3,0,10*ROW('Water Data'!C3))="","",OFFSET('Water Data'!$C$3,0,10*ROW('Water Data'!C3)))</f>
        <v>2012</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87.235294117647058</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88.2</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80</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96.935294117647061</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98.3</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86.7</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Yes</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Yes</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UIS13</v>
      </c>
      <c r="B10" s="57" t="str">
        <f ca="true">+IF(OFFSET('Water Data'!$A$3,0,10*ROW('Water Data'!A4))="","",OFFSET('Water Data'!$A$3,0,10*ROW('Water Data'!A4)))</f>
        <v>Other</v>
      </c>
      <c r="C10" s="57">
        <f ca="true">+IF(OFFSET('Water Data'!$C$3,0,10*ROW('Water Data'!C4))="","",OFFSET('Water Data'!$C$3,0,10*ROW('Water Data'!C4)))</f>
        <v>2013</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85.2</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str">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[84]</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No</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UIS14</v>
      </c>
      <c r="B11" s="57" t="str">
        <f ca="true">+IF(OFFSET('Water Data'!$A$3,0,10*ROW('Water Data'!A5))="","",OFFSET('Water Data'!$A$3,0,10*ROW('Water Data'!A5)))</f>
        <v>Other</v>
      </c>
      <c r="C11" s="57">
        <f ca="true">+IF(OFFSET('Water Data'!$C$3,0,10*ROW('Water Data'!C5))="","",OFFSET('Water Data'!$C$3,0,10*ROW('Water Data'!C5)))</f>
        <v>2014</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82.435294117647075</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84.4</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67.7</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100</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100</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str">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[39]</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Yes</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Yes</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Yes</v>
      </c>
      <c r="CJ11" s="34" t="str">
        <f ca="true">+IF(OFFSET('Water Data'!$H$30,0,10*ROW('Water Data'!H5))="","",OFFSET('Water Data'!$H$30,0,10*ROW('Water Data'!H5)))</f>
        <v/>
      </c>
      <c r="CK11" s="34" t="str">
        <f ca="true">+IF(OFFSET('Sanitation Data'!$C$29,0,10*ROW('Sanitation Data'!C5))="","",OFFSET('Sanitation Data'!$C$29,0,10*ROW('Sanitation Data'!C5)))</f>
        <v>Yes</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Yes</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No</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UIS15</v>
      </c>
      <c r="B12" s="57" t="str">
        <f ca="true">+IF(OFFSET('Water Data'!$A$3,0,10*ROW('Water Data'!A6))="","",OFFSET('Water Data'!$A$3,0,10*ROW('Water Data'!A6)))</f>
        <v>Other</v>
      </c>
      <c r="C12" s="57">
        <f ca="true">+IF(OFFSET('Water Data'!$C$3,0,10*ROW('Water Data'!C6))="","",OFFSET('Water Data'!$C$3,0,10*ROW('Water Data'!C6)))</f>
        <v>2015</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85.976470588235301</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86.4</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82.8</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100</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100</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str">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[32]</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Yes</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Yes</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Yes</v>
      </c>
      <c r="CJ12" s="34" t="str">
        <f ca="true">+IF(OFFSET('Water Data'!$H$30,0,10*ROW('Water Data'!H6))="","",OFFSET('Water Data'!$H$30,0,10*ROW('Water Data'!H6)))</f>
        <v/>
      </c>
      <c r="CK12" s="34" t="str">
        <f ca="true">+IF(OFFSET('Sanitation Data'!$C$29,0,10*ROW('Sanitation Data'!C6))="","",OFFSET('Sanitation Data'!$C$29,0,10*ROW('Sanitation Data'!C6)))</f>
        <v>Yes</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Yes</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No</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UIS16</v>
      </c>
      <c r="B13" s="57" t="str">
        <f ca="true">+IF(OFFSET('Water Data'!$A$3,0,10*ROW('Water Data'!A7))="","",OFFSET('Water Data'!$A$3,0,10*ROW('Water Data'!A7)))</f>
        <v>Other</v>
      </c>
      <c r="C13" s="57">
        <f ca="true">+IF(OFFSET('Water Data'!$C$3,0,10*ROW('Water Data'!C7))="","",OFFSET('Water Data'!$C$3,0,10*ROW('Water Data'!C7)))</f>
        <v>2016</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str">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[100]</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str">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[100]</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str">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[100]</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100</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100</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100</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No</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No</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No</v>
      </c>
      <c r="CJ13" s="34" t="str">
        <f ca="true">+IF(OFFSET('Water Data'!$H$30,0,10*ROW('Water Data'!H7))="","",OFFSET('Water Data'!$H$30,0,10*ROW('Water Data'!H7)))</f>
        <v/>
      </c>
      <c r="CK13" s="34" t="str">
        <f ca="true">+IF(OFFSET('Sanitation Data'!$C$29,0,10*ROW('Sanitation Data'!C7))="","",OFFSET('Sanitation Data'!$C$29,0,10*ROW('Sanitation Data'!C7)))</f>
        <v>Yes</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Yes</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Yes</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UIS17</v>
      </c>
      <c r="B14" s="57" t="str">
        <f ca="true">+IF(OFFSET('Water Data'!$A$3,0,10*ROW('Water Data'!A8))="","",OFFSET('Water Data'!$A$3,0,10*ROW('Water Data'!A8)))</f>
        <v>Other</v>
      </c>
      <c r="C14" s="57">
        <f ca="true">+IF(OFFSET('Water Data'!$C$3,0,10*ROW('Water Data'!C8))="","",OFFSET('Water Data'!$C$3,0,10*ROW('Water Data'!C8)))</f>
        <v>2017</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str">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[94]</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str">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[88]</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str">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[97]</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str">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[98]</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str">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[98]</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str">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[97]</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No</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No</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No</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No</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No</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No</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style="327"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36" t="s">
        <v>29</v>
      </c>
      <c r="B1" s="337" t="s">
        <v>179</v>
      </c>
      <c r="C1" s="592" t="s">
        <v>180</v>
      </c>
      <c r="D1" s="593"/>
      <c r="E1" s="593"/>
      <c r="F1" s="593"/>
      <c r="G1" s="593"/>
      <c r="H1" s="594"/>
      <c r="I1" s="11"/>
      <c r="J1" s="11"/>
      <c r="K1" s="336" t="s">
        <v>29</v>
      </c>
      <c r="L1" s="337" t="s">
        <v>181</v>
      </c>
      <c r="M1" s="592" t="s">
        <v>180</v>
      </c>
      <c r="N1" s="593"/>
      <c r="O1" s="593"/>
      <c r="P1" s="593"/>
      <c r="Q1" s="593"/>
      <c r="R1" s="594"/>
      <c r="S1" s="11"/>
      <c r="T1" s="11"/>
      <c r="U1" s="336" t="s">
        <v>29</v>
      </c>
      <c r="V1" s="337" t="s">
        <v>182</v>
      </c>
      <c r="W1" s="592" t="s">
        <v>180</v>
      </c>
      <c r="X1" s="593"/>
      <c r="Y1" s="593"/>
      <c r="Z1" s="593"/>
      <c r="AA1" s="593"/>
      <c r="AB1" s="594"/>
      <c r="AC1" s="11"/>
      <c r="AD1" s="11"/>
      <c r="AE1" s="336" t="s">
        <v>29</v>
      </c>
      <c r="AF1" s="337" t="s">
        <v>183</v>
      </c>
      <c r="AG1" s="592" t="s">
        <v>180</v>
      </c>
      <c r="AH1" s="593"/>
      <c r="AI1" s="593"/>
      <c r="AJ1" s="593"/>
      <c r="AK1" s="593"/>
      <c r="AL1" s="594"/>
      <c r="AM1" s="11"/>
      <c r="AN1" s="11"/>
      <c r="AO1" s="336" t="s">
        <v>29</v>
      </c>
      <c r="AP1" s="337" t="s">
        <v>184</v>
      </c>
      <c r="AQ1" s="592" t="s">
        <v>180</v>
      </c>
      <c r="AR1" s="593"/>
      <c r="AS1" s="593"/>
      <c r="AT1" s="593"/>
      <c r="AU1" s="593"/>
      <c r="AV1" s="594"/>
      <c r="AW1" s="11"/>
      <c r="AX1" s="11"/>
      <c r="AY1" s="336" t="s">
        <v>29</v>
      </c>
      <c r="AZ1" s="462" t="s">
        <v>185</v>
      </c>
      <c r="BA1" s="592" t="s">
        <v>180</v>
      </c>
      <c r="BB1" s="592"/>
      <c r="BC1" s="592"/>
      <c r="BD1" s="592"/>
      <c r="BE1" s="592"/>
      <c r="BF1" s="600"/>
      <c r="BG1" s="11"/>
      <c r="BH1" s="11"/>
      <c r="BI1" s="336" t="s">
        <v>29</v>
      </c>
      <c r="BJ1" s="337" t="s">
        <v>186</v>
      </c>
      <c r="BK1" s="592" t="s">
        <v>180</v>
      </c>
      <c r="BL1" s="593"/>
      <c r="BM1" s="593"/>
      <c r="BN1" s="593"/>
      <c r="BO1" s="593"/>
      <c r="BP1" s="594"/>
      <c r="BQ1" s="11"/>
      <c r="BR1" s="11"/>
      <c r="BS1" s="336" t="s">
        <v>29</v>
      </c>
      <c r="BT1" s="337" t="s">
        <v>187</v>
      </c>
      <c r="BU1" s="592" t="s">
        <v>180</v>
      </c>
      <c r="BV1" s="593"/>
      <c r="BW1" s="593"/>
      <c r="BX1" s="593"/>
      <c r="BY1" s="593"/>
      <c r="BZ1" s="594"/>
      <c r="CA1" s="11"/>
      <c r="CB1" s="11"/>
      <c r="CC1" s="336" t="s">
        <v>29</v>
      </c>
      <c r="CD1" s="459" t="s">
        <v>225</v>
      </c>
      <c r="CE1" s="592" t="s">
        <v>180</v>
      </c>
      <c r="CF1" s="593"/>
      <c r="CG1" s="593"/>
      <c r="CH1" s="593"/>
      <c r="CI1" s="593"/>
      <c r="CJ1" s="594"/>
      <c r="CK1" s="11"/>
      <c r="CL1" s="11"/>
    </row>
    <row r="2" x14ac:dyDescent="0.25">
      <c r="A2" s="338" t="s">
        <v>188</v>
      </c>
      <c r="B2" s="339"/>
      <c r="C2" s="595"/>
      <c r="D2" s="595"/>
      <c r="E2" s="595"/>
      <c r="F2" s="595"/>
      <c r="G2" s="595"/>
      <c r="H2" s="596"/>
      <c r="I2" s="11"/>
      <c r="J2" s="11"/>
      <c r="K2" s="338" t="s">
        <v>189</v>
      </c>
      <c r="L2" s="339"/>
      <c r="M2" s="595"/>
      <c r="N2" s="595"/>
      <c r="O2" s="595"/>
      <c r="P2" s="595"/>
      <c r="Q2" s="595"/>
      <c r="R2" s="596"/>
      <c r="S2" s="11"/>
      <c r="T2" s="11"/>
      <c r="U2" s="338" t="s">
        <v>189</v>
      </c>
      <c r="V2" s="339"/>
      <c r="W2" s="595"/>
      <c r="X2" s="595"/>
      <c r="Y2" s="595"/>
      <c r="Z2" s="595"/>
      <c r="AA2" s="595"/>
      <c r="AB2" s="596"/>
      <c r="AC2" s="11"/>
      <c r="AD2" s="11"/>
      <c r="AE2" s="338" t="s">
        <v>189</v>
      </c>
      <c r="AF2" s="339"/>
      <c r="AG2" s="595"/>
      <c r="AH2" s="595"/>
      <c r="AI2" s="595"/>
      <c r="AJ2" s="595"/>
      <c r="AK2" s="595"/>
      <c r="AL2" s="596"/>
      <c r="AM2" s="11"/>
      <c r="AN2" s="11"/>
      <c r="AO2" s="338" t="s">
        <v>189</v>
      </c>
      <c r="AP2" s="339"/>
      <c r="AQ2" s="595"/>
      <c r="AR2" s="595"/>
      <c r="AS2" s="595"/>
      <c r="AT2" s="595"/>
      <c r="AU2" s="595"/>
      <c r="AV2" s="596"/>
      <c r="AW2" s="11"/>
      <c r="AX2" s="11"/>
      <c r="AY2" s="338" t="s">
        <v>189</v>
      </c>
      <c r="AZ2" s="340"/>
      <c r="BA2" s="601"/>
      <c r="BB2" s="601"/>
      <c r="BC2" s="601"/>
      <c r="BD2" s="601"/>
      <c r="BE2" s="601"/>
      <c r="BF2" s="602"/>
      <c r="BG2" s="11"/>
      <c r="BH2" s="11"/>
      <c r="BI2" s="338" t="s">
        <v>189</v>
      </c>
      <c r="BJ2" s="339"/>
      <c r="BK2" s="595"/>
      <c r="BL2" s="595"/>
      <c r="BM2" s="595"/>
      <c r="BN2" s="595"/>
      <c r="BO2" s="595"/>
      <c r="BP2" s="596"/>
      <c r="BQ2" s="11"/>
      <c r="BR2" s="11"/>
      <c r="BS2" s="338" t="s">
        <v>189</v>
      </c>
      <c r="BT2" s="339"/>
      <c r="BU2" s="595"/>
      <c r="BV2" s="595"/>
      <c r="BW2" s="595"/>
      <c r="BX2" s="595"/>
      <c r="BY2" s="595"/>
      <c r="BZ2" s="596"/>
      <c r="CA2" s="11"/>
      <c r="CB2" s="11"/>
      <c r="CC2" s="338" t="s">
        <v>189</v>
      </c>
      <c r="CD2" s="339"/>
      <c r="CE2" s="595"/>
      <c r="CF2" s="595"/>
      <c r="CG2" s="595"/>
      <c r="CH2" s="595"/>
      <c r="CI2" s="595"/>
      <c r="CJ2" s="596"/>
      <c r="CK2" s="11"/>
      <c r="CL2" s="11"/>
    </row>
    <row r="3" x14ac:dyDescent="0.25">
      <c r="A3" s="341" t="s">
        <v>190</v>
      </c>
      <c r="B3" s="342"/>
      <c r="C3" s="586">
        <v>2009</v>
      </c>
      <c r="D3" s="587"/>
      <c r="E3" s="587"/>
      <c r="F3" s="587"/>
      <c r="G3" s="587"/>
      <c r="H3" s="588"/>
      <c r="I3" s="11"/>
      <c r="J3" s="11"/>
      <c r="K3" s="341" t="s">
        <v>223</v>
      </c>
      <c r="L3" s="342"/>
      <c r="M3" s="586">
        <v>2009</v>
      </c>
      <c r="N3" s="587"/>
      <c r="O3" s="587"/>
      <c r="P3" s="587"/>
      <c r="Q3" s="587"/>
      <c r="R3" s="588"/>
      <c r="S3" s="11"/>
      <c r="T3" s="11"/>
      <c r="U3" s="341" t="s">
        <v>223</v>
      </c>
      <c r="V3" s="342"/>
      <c r="W3" s="586">
        <v>2011</v>
      </c>
      <c r="X3" s="587"/>
      <c r="Y3" s="587"/>
      <c r="Z3" s="587"/>
      <c r="AA3" s="587"/>
      <c r="AB3" s="588"/>
      <c r="AC3" s="11"/>
      <c r="AD3" s="11"/>
      <c r="AE3" s="341" t="s">
        <v>223</v>
      </c>
      <c r="AF3" s="342"/>
      <c r="AG3" s="586">
        <v>2012</v>
      </c>
      <c r="AH3" s="587"/>
      <c r="AI3" s="587"/>
      <c r="AJ3" s="587"/>
      <c r="AK3" s="587"/>
      <c r="AL3" s="588"/>
      <c r="AM3" s="11"/>
      <c r="AN3" s="11"/>
      <c r="AO3" s="341" t="s">
        <v>223</v>
      </c>
      <c r="AP3" s="342"/>
      <c r="AQ3" s="586">
        <v>2013</v>
      </c>
      <c r="AR3" s="587"/>
      <c r="AS3" s="587"/>
      <c r="AT3" s="587"/>
      <c r="AU3" s="587"/>
      <c r="AV3" s="588"/>
      <c r="AW3" s="11"/>
      <c r="AX3" s="11"/>
      <c r="AY3" s="341" t="s">
        <v>223</v>
      </c>
      <c r="AZ3" s="343"/>
      <c r="BA3" s="586">
        <v>2014</v>
      </c>
      <c r="BB3" s="586"/>
      <c r="BC3" s="586"/>
      <c r="BD3" s="586"/>
      <c r="BE3" s="586"/>
      <c r="BF3" s="603"/>
      <c r="BG3" s="11"/>
      <c r="BH3" s="11"/>
      <c r="BI3" s="341" t="s">
        <v>223</v>
      </c>
      <c r="BJ3" s="342"/>
      <c r="BK3" s="586">
        <v>2015</v>
      </c>
      <c r="BL3" s="587"/>
      <c r="BM3" s="587"/>
      <c r="BN3" s="587"/>
      <c r="BO3" s="587"/>
      <c r="BP3" s="588"/>
      <c r="BQ3" s="11"/>
      <c r="BR3" s="11"/>
      <c r="BS3" s="341" t="s">
        <v>223</v>
      </c>
      <c r="BT3" s="342"/>
      <c r="BU3" s="586">
        <v>2016</v>
      </c>
      <c r="BV3" s="587"/>
      <c r="BW3" s="587"/>
      <c r="BX3" s="587"/>
      <c r="BY3" s="587"/>
      <c r="BZ3" s="588"/>
      <c r="CA3" s="11"/>
      <c r="CB3" s="11"/>
      <c r="CC3" s="341" t="s">
        <v>223</v>
      </c>
      <c r="CD3" s="342"/>
      <c r="CE3" s="586">
        <v>2017</v>
      </c>
      <c r="CF3" s="587"/>
      <c r="CG3" s="587"/>
      <c r="CH3" s="587"/>
      <c r="CI3" s="587"/>
      <c r="CJ3" s="588"/>
      <c r="CK3" s="11"/>
      <c r="CL3" s="11"/>
    </row>
    <row r="4" s="4" customFormat="true" ht="18" customHeight="true" x14ac:dyDescent="0.25">
      <c r="A4" s="344" t="s">
        <v>215</v>
      </c>
      <c r="B4" s="345" t="s">
        <v>191</v>
      </c>
      <c r="C4" s="346" t="s">
        <v>7</v>
      </c>
      <c r="D4" s="347" t="s">
        <v>1</v>
      </c>
      <c r="E4" s="347" t="s">
        <v>2</v>
      </c>
      <c r="F4" s="347" t="s">
        <v>16</v>
      </c>
      <c r="G4" s="347" t="s">
        <v>17</v>
      </c>
      <c r="H4" s="348" t="s">
        <v>18</v>
      </c>
      <c r="I4" s="26"/>
      <c r="J4" s="26"/>
      <c r="K4" s="344" t="s">
        <v>215</v>
      </c>
      <c r="L4" s="345" t="s">
        <v>57</v>
      </c>
      <c r="M4" s="346" t="s">
        <v>7</v>
      </c>
      <c r="N4" s="347" t="s">
        <v>1</v>
      </c>
      <c r="O4" s="347" t="s">
        <v>2</v>
      </c>
      <c r="P4" s="347" t="s">
        <v>16</v>
      </c>
      <c r="Q4" s="347" t="s">
        <v>17</v>
      </c>
      <c r="R4" s="348" t="s">
        <v>18</v>
      </c>
      <c r="S4" s="26"/>
      <c r="T4" s="26"/>
      <c r="U4" s="344" t="s">
        <v>215</v>
      </c>
      <c r="V4" s="345" t="s">
        <v>191</v>
      </c>
      <c r="W4" s="346" t="s">
        <v>7</v>
      </c>
      <c r="X4" s="347" t="s">
        <v>1</v>
      </c>
      <c r="Y4" s="347" t="s">
        <v>2</v>
      </c>
      <c r="Z4" s="347" t="s">
        <v>16</v>
      </c>
      <c r="AA4" s="347" t="s">
        <v>17</v>
      </c>
      <c r="AB4" s="348" t="s">
        <v>18</v>
      </c>
      <c r="AC4" s="26"/>
      <c r="AD4" s="26"/>
      <c r="AE4" s="344" t="s">
        <v>215</v>
      </c>
      <c r="AF4" s="345" t="s">
        <v>57</v>
      </c>
      <c r="AG4" s="346" t="s">
        <v>7</v>
      </c>
      <c r="AH4" s="347" t="s">
        <v>1</v>
      </c>
      <c r="AI4" s="347" t="s">
        <v>2</v>
      </c>
      <c r="AJ4" s="347" t="s">
        <v>16</v>
      </c>
      <c r="AK4" s="347" t="s">
        <v>17</v>
      </c>
      <c r="AL4" s="348" t="s">
        <v>18</v>
      </c>
      <c r="AM4" s="26"/>
      <c r="AN4" s="26"/>
      <c r="AO4" s="344" t="s">
        <v>215</v>
      </c>
      <c r="AP4" s="345" t="s">
        <v>57</v>
      </c>
      <c r="AQ4" s="346" t="s">
        <v>7</v>
      </c>
      <c r="AR4" s="347" t="s">
        <v>1</v>
      </c>
      <c r="AS4" s="347" t="s">
        <v>2</v>
      </c>
      <c r="AT4" s="347" t="s">
        <v>16</v>
      </c>
      <c r="AU4" s="347" t="s">
        <v>17</v>
      </c>
      <c r="AV4" s="348" t="s">
        <v>18</v>
      </c>
      <c r="AW4" s="26"/>
      <c r="AX4" s="26"/>
      <c r="AY4" s="344" t="s">
        <v>215</v>
      </c>
      <c r="AZ4" s="349" t="s">
        <v>57</v>
      </c>
      <c r="BA4" s="346" t="s">
        <v>7</v>
      </c>
      <c r="BB4" s="347" t="s">
        <v>1</v>
      </c>
      <c r="BC4" s="347" t="s">
        <v>2</v>
      </c>
      <c r="BD4" s="347" t="s">
        <v>16</v>
      </c>
      <c r="BE4" s="347" t="s">
        <v>17</v>
      </c>
      <c r="BF4" s="348" t="s">
        <v>18</v>
      </c>
      <c r="BG4" s="26"/>
      <c r="BH4" s="26"/>
      <c r="BI4" s="344" t="s">
        <v>215</v>
      </c>
      <c r="BJ4" s="345" t="s">
        <v>57</v>
      </c>
      <c r="BK4" s="346" t="s">
        <v>7</v>
      </c>
      <c r="BL4" s="347" t="s">
        <v>1</v>
      </c>
      <c r="BM4" s="347" t="s">
        <v>2</v>
      </c>
      <c r="BN4" s="347" t="s">
        <v>16</v>
      </c>
      <c r="BO4" s="347" t="s">
        <v>17</v>
      </c>
      <c r="BP4" s="348" t="s">
        <v>18</v>
      </c>
      <c r="BQ4" s="26"/>
      <c r="BR4" s="26"/>
      <c r="BS4" s="344" t="s">
        <v>215</v>
      </c>
      <c r="BT4" s="345" t="s">
        <v>57</v>
      </c>
      <c r="BU4" s="346" t="s">
        <v>7</v>
      </c>
      <c r="BV4" s="347" t="s">
        <v>1</v>
      </c>
      <c r="BW4" s="347" t="s">
        <v>2</v>
      </c>
      <c r="BX4" s="347" t="s">
        <v>16</v>
      </c>
      <c r="BY4" s="347" t="s">
        <v>17</v>
      </c>
      <c r="BZ4" s="348" t="s">
        <v>18</v>
      </c>
      <c r="CA4" s="26"/>
      <c r="CB4" s="26"/>
      <c r="CC4" s="344" t="s">
        <v>215</v>
      </c>
      <c r="CD4" s="345" t="s">
        <v>57</v>
      </c>
      <c r="CE4" s="346" t="s">
        <v>7</v>
      </c>
      <c r="CF4" s="347" t="s">
        <v>1</v>
      </c>
      <c r="CG4" s="347" t="s">
        <v>2</v>
      </c>
      <c r="CH4" s="347" t="s">
        <v>16</v>
      </c>
      <c r="CI4" s="347" t="s">
        <v>17</v>
      </c>
      <c r="CJ4" s="348" t="s">
        <v>18</v>
      </c>
      <c r="CK4" s="26"/>
      <c r="CL4" s="26"/>
      <c r="CM4" s="331"/>
      <c r="CW4" s="331"/>
      <c r="DG4" s="331"/>
      <c r="DQ4" s="331"/>
      <c r="EA4" s="331"/>
      <c r="EK4" s="331"/>
      <c r="EU4" s="331"/>
      <c r="FE4" s="331"/>
      <c r="FO4" s="331"/>
      <c r="FY4" s="331"/>
      <c r="GI4" s="331"/>
      <c r="GS4" s="331"/>
      <c r="HC4" s="331"/>
      <c r="HM4" s="331"/>
      <c r="HW4" s="331"/>
    </row>
    <row r="5" s="4" customFormat="true" x14ac:dyDescent="0.25">
      <c r="A5" s="319"/>
      <c r="B5" s="138" t="s">
        <v>24</v>
      </c>
      <c r="C5" s="9" t="str">
        <f>IF(COUNTA(C14)=0,"",C14)</f>
        <v/>
      </c>
      <c r="D5" s="9" t="str">
        <f t="shared" ref="D5:H5" si="0">IF(COUNTA(D14)=0,"",D14)</f>
        <v/>
      </c>
      <c r="E5" s="9" t="str">
        <f t="shared" si="0"/>
        <v/>
      </c>
      <c r="F5" s="9" t="str">
        <f t="shared" si="0"/>
        <v/>
      </c>
      <c r="G5" s="9" t="str">
        <f t="shared" si="0"/>
        <v/>
      </c>
      <c r="H5" s="31" t="str">
        <f t="shared" si="0"/>
        <v/>
      </c>
      <c r="I5" s="26"/>
      <c r="J5" s="26"/>
      <c r="K5" s="319"/>
      <c r="L5" s="15" t="s">
        <v>24</v>
      </c>
      <c r="M5" s="9" t="str">
        <f t="shared" ref="M5:R5" si="1">IF(COUNTA(M14)=0,"",M14)</f>
        <v/>
      </c>
      <c r="N5" s="9" t="str">
        <f t="shared" si="1"/>
        <v/>
      </c>
      <c r="O5" s="9" t="str">
        <f t="shared" si="1"/>
        <v/>
      </c>
      <c r="P5" s="9" t="str">
        <f t="shared" si="1"/>
        <v/>
      </c>
      <c r="Q5" s="9" t="str">
        <f t="shared" si="1"/>
        <v/>
      </c>
      <c r="R5" s="31" t="str">
        <f t="shared" si="1"/>
        <v/>
      </c>
      <c r="S5" s="26"/>
      <c r="T5" s="26"/>
      <c r="U5" s="319"/>
      <c r="V5" s="138" t="s">
        <v>24</v>
      </c>
      <c r="W5" s="9" t="str">
        <f>IF(COUNTA(W14)=0,"",W14)</f>
        <v/>
      </c>
      <c r="X5" s="9" t="str">
        <f t="shared" ref="X5:AB5" si="2">IF(COUNTA(X14)=0,"",X14)</f>
        <v/>
      </c>
      <c r="Y5" s="9" t="str">
        <f t="shared" si="2"/>
        <v/>
      </c>
      <c r="Z5" s="9" t="str">
        <f t="shared" si="2"/>
        <v/>
      </c>
      <c r="AA5" s="9" t="str">
        <f t="shared" si="2"/>
        <v/>
      </c>
      <c r="AB5" s="31" t="str">
        <f t="shared" si="2"/>
        <v/>
      </c>
      <c r="AC5" s="26"/>
      <c r="AD5" s="26"/>
      <c r="AE5" s="319"/>
      <c r="AF5" s="15" t="s">
        <v>24</v>
      </c>
      <c r="AG5" s="9" t="str">
        <f t="shared" ref="AG5:AL5" si="3">IF(COUNTA(AG14)=0,"",AG14)</f>
        <v/>
      </c>
      <c r="AH5" s="9" t="str">
        <f t="shared" si="3"/>
        <v/>
      </c>
      <c r="AI5" s="9" t="str">
        <f t="shared" si="3"/>
        <v/>
      </c>
      <c r="AJ5" s="9" t="str">
        <f t="shared" si="3"/>
        <v/>
      </c>
      <c r="AK5" s="9" t="str">
        <f t="shared" si="3"/>
        <v/>
      </c>
      <c r="AL5" s="31" t="str">
        <f t="shared" si="3"/>
        <v/>
      </c>
      <c r="AM5" s="26"/>
      <c r="AN5" s="26"/>
      <c r="AO5" s="319"/>
      <c r="AP5" s="15" t="s">
        <v>24</v>
      </c>
      <c r="AQ5" s="9" t="str">
        <f t="shared" ref="AQ5:AV5" si="4">IF(COUNTA(AQ14)=0,"",AQ14)</f>
        <v/>
      </c>
      <c r="AR5" s="9" t="str">
        <f t="shared" si="4"/>
        <v/>
      </c>
      <c r="AS5" s="9" t="str">
        <f t="shared" si="4"/>
        <v/>
      </c>
      <c r="AT5" s="9" t="str">
        <f t="shared" si="4"/>
        <v/>
      </c>
      <c r="AU5" s="9" t="str">
        <f t="shared" si="4"/>
        <v/>
      </c>
      <c r="AV5" s="31" t="str">
        <f t="shared" si="4"/>
        <v/>
      </c>
      <c r="AW5" s="26"/>
      <c r="AX5" s="26"/>
      <c r="AY5" s="319"/>
      <c r="AZ5" s="138" t="s">
        <v>24</v>
      </c>
      <c r="BA5" s="9" t="str">
        <f t="shared" ref="BA5:BF5" si="5">IF(COUNTA(BA14)=0,"",BA14)</f>
        <v/>
      </c>
      <c r="BB5" s="9" t="str">
        <f t="shared" si="5"/>
        <v/>
      </c>
      <c r="BC5" s="9" t="str">
        <f t="shared" si="5"/>
        <v/>
      </c>
      <c r="BD5" s="9" t="str">
        <f t="shared" si="5"/>
        <v/>
      </c>
      <c r="BE5" s="9" t="str">
        <f t="shared" si="5"/>
        <v/>
      </c>
      <c r="BF5" s="31" t="str">
        <f t="shared" si="5"/>
        <v/>
      </c>
      <c r="BG5" s="26"/>
      <c r="BH5" s="26"/>
      <c r="BI5" s="319"/>
      <c r="BJ5" s="15" t="s">
        <v>24</v>
      </c>
      <c r="BK5" s="9" t="str">
        <f t="shared" ref="BK5:BP5" si="6">IF(COUNTA(BK14)=0,"",BK14)</f>
        <v/>
      </c>
      <c r="BL5" s="9" t="str">
        <f t="shared" si="6"/>
        <v/>
      </c>
      <c r="BM5" s="9" t="str">
        <f t="shared" si="6"/>
        <v/>
      </c>
      <c r="BN5" s="9" t="str">
        <f t="shared" si="6"/>
        <v/>
      </c>
      <c r="BO5" s="9" t="str">
        <f t="shared" si="6"/>
        <v/>
      </c>
      <c r="BP5" s="31" t="str">
        <f t="shared" si="6"/>
        <v/>
      </c>
      <c r="BQ5" s="26"/>
      <c r="BR5" s="26"/>
      <c r="BS5" s="319"/>
      <c r="BT5" s="15" t="s">
        <v>24</v>
      </c>
      <c r="BU5" s="9" t="str">
        <f t="shared" ref="BU5:BZ5" si="7">IF(COUNTA(BU14)=0,"",BU14)</f>
        <v/>
      </c>
      <c r="BV5" s="9" t="str">
        <f t="shared" si="7"/>
        <v/>
      </c>
      <c r="BW5" s="9" t="str">
        <f t="shared" si="7"/>
        <v/>
      </c>
      <c r="BX5" s="9" t="str">
        <f t="shared" si="7"/>
        <v/>
      </c>
      <c r="BY5" s="9" t="str">
        <f t="shared" si="7"/>
        <v/>
      </c>
      <c r="BZ5" s="31" t="str">
        <f t="shared" si="7"/>
        <v/>
      </c>
      <c r="CA5" s="26"/>
      <c r="CB5" s="26"/>
      <c r="CC5" s="319"/>
      <c r="CD5" s="15" t="s">
        <v>24</v>
      </c>
      <c r="CE5" s="9" t="str">
        <f t="shared" ref="CE5:CJ5" si="8">IF(COUNTA(CE14)=0,"",CE14)</f>
        <v/>
      </c>
      <c r="CF5" s="9" t="str">
        <f t="shared" si="8"/>
        <v/>
      </c>
      <c r="CG5" s="9" t="str">
        <f t="shared" si="8"/>
        <v/>
      </c>
      <c r="CH5" s="9" t="str">
        <f t="shared" si="8"/>
        <v/>
      </c>
      <c r="CI5" s="9" t="str">
        <f t="shared" si="8"/>
        <v/>
      </c>
      <c r="CJ5" s="31" t="str">
        <f t="shared" si="8"/>
        <v/>
      </c>
      <c r="CK5" s="26"/>
      <c r="CL5" s="26"/>
      <c r="CM5" s="331"/>
      <c r="CW5" s="331"/>
      <c r="DG5" s="331"/>
      <c r="DQ5" s="331"/>
      <c r="EA5" s="331"/>
      <c r="EK5" s="331"/>
      <c r="EU5" s="331"/>
      <c r="FE5" s="331"/>
      <c r="FO5" s="331"/>
      <c r="FY5" s="331"/>
      <c r="GI5" s="331"/>
      <c r="GS5" s="331"/>
      <c r="HC5" s="331"/>
      <c r="HM5" s="331"/>
      <c r="HW5" s="331"/>
    </row>
    <row r="6" s="4" customFormat="true" x14ac:dyDescent="0.25">
      <c r="A6" s="319"/>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9"/>
      <c r="L6" s="15" t="s">
        <v>0</v>
      </c>
      <c r="M6" s="9"/>
      <c r="N6" s="9" t="str">
        <f>IF(COUNTA(N15:N20)=0,"",N15*(1-L15)+N16*(1-L16)+N17*(1-L17)+N18*(1-L18)+N19*(1-L19)+N20*(1-L20)+N21*(1-L21)+N22*(1-L22))</f>
        <v/>
      </c>
      <c r="O6" s="9" t="str">
        <f>IF(COUNTA(O15:O20)=0,"",O15*(1-L15)+O16*(1-L16)+O17*(1-L17)+O18*(1-L18)+O19*(1-L19)+O20*(1-L20)+O21*(1-L21)+O22*(1-L22))</f>
        <v/>
      </c>
      <c r="P6" s="9"/>
      <c r="Q6" s="9"/>
      <c r="R6" s="31"/>
      <c r="S6" s="26"/>
      <c r="T6" s="26"/>
      <c r="U6" s="319"/>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c r="AC6" s="26"/>
      <c r="AD6" s="26"/>
      <c r="AE6" s="319"/>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c r="AM6" s="26"/>
      <c r="AN6" s="26"/>
      <c r="AO6" s="319"/>
      <c r="AP6" s="15" t="s">
        <v>0</v>
      </c>
      <c r="AQ6" s="9"/>
      <c r="AR6" s="9" t="str">
        <f>IF(COUNTA(AR15:AR20)=0,"",AR15*(1-AP15)+AR16*(1-AP16)+AR17*(1-AP17)+AR18*(1-AP18)+AR19*(1-AP19)+AR20*(1-AP20)+AR21*(1-AP21)+AR22*(1-AP22))</f>
        <v/>
      </c>
      <c r="AS6" s="9" t="str">
        <f>IF(COUNTA(AS15:AS20)=0,"",AS15*(1-AP15)+AS16*(1-AP16)+AS17*(1-AP17)+AS18*(1-AP18)+AS19*(1-AP19)+AS20*(1-AP20)+AS21*(1-AP21)+AS22*(1-AP22))</f>
        <v/>
      </c>
      <c r="AT6" s="9"/>
      <c r="AU6" s="9"/>
      <c r="AV6" s="31"/>
      <c r="AW6" s="26"/>
      <c r="AX6" s="26"/>
      <c r="AY6" s="319"/>
      <c r="AZ6" s="138" t="s">
        <v>0</v>
      </c>
      <c r="BA6" s="9"/>
      <c r="BB6" s="9" t="str">
        <f>IF(COUNTA(BB15:BB20)=0,"",BB15*(1-AZ15)+BB16*(1-AZ16)+BB17*(1-AZ17)+BB18*(1-AZ18)+BB19*(1-AZ19)+BB20*(1-AZ20)+BB21*(1-AZ21)+BB22*(1-AZ22))</f>
        <v/>
      </c>
      <c r="BC6" s="9" t="str">
        <f>IF(COUNTA(BC15:BC20)=0,"",BC15*(1-AZ15)+BC16*(1-AZ16)+BC17*(1-AZ17)+BC18*(1-AZ18)+BC19*(1-AZ19)+BC20*(1-AZ20)+BC21*(1-AZ21)+BC22*(1-AZ22))</f>
        <v/>
      </c>
      <c r="BD6" s="9" t="str">
        <f>IF(COUNTA(BD15:BD20)=0,"",BD15*(1-AZ15)+BD16*(1-AZ16)+BD17*(1-AZ17)+BD18*(1-AZ18)+BD19*(1-AZ19)+BD20*(1-AZ20)+BD21*(1-AZ21)+BD22*(1-AZ22))</f>
        <v/>
      </c>
      <c r="BE6" s="9"/>
      <c r="BF6" s="31"/>
      <c r="BG6" s="26"/>
      <c r="BH6" s="26"/>
      <c r="BI6" s="319"/>
      <c r="BJ6" s="15" t="s">
        <v>0</v>
      </c>
      <c r="BK6" s="9"/>
      <c r="BL6" s="9" t="str">
        <f>IF(COUNTA(BL15:BL20)=0,"",BL15*(1-BJ15)+BL16*(1-BJ16)+BL17*(1-BJ17)+BL18*(1-BJ18)+BL19*(1-BJ19)+BL20*(1-BJ20)+BL21*(1-BJ21)+BL22*(1-BJ22))</f>
        <v/>
      </c>
      <c r="BM6" s="9" t="str">
        <f>IF(COUNTA(BM15:BM20)=0,"",BM15*(1-BJ15)+BM16*(1-BJ16)+BM17*(1-BJ17)+BM18*(1-BJ18)+BM19*(1-BJ19)+BM20*(1-BJ20)+BM21*(1-BJ21)+BM22*(1-BJ22))</f>
        <v/>
      </c>
      <c r="BN6" s="9" t="str">
        <f>IF(COUNTA(BN15:BN20)=0,"",BN15*(1-BJ15)+BN16*(1-BJ16)+BN17*(1-BJ17)+BN18*(1-BJ18)+BN19*(1-BJ19)+BN20*(1-BJ20)+BN21*(1-BJ21)+BN22*(1-BJ22))</f>
        <v/>
      </c>
      <c r="BO6" s="9"/>
      <c r="BP6" s="31"/>
      <c r="BQ6" s="26"/>
      <c r="BR6" s="26"/>
      <c r="BS6" s="319"/>
      <c r="BT6" s="15" t="s">
        <v>0</v>
      </c>
      <c r="BU6" s="9"/>
      <c r="BV6" s="9" t="str">
        <f>IF(COUNTA(BV15:BV20)=0,"",BV15*(1-BT15)+BV16*(1-BT16)+BV17*(1-BT17)+BV18*(1-BT18)+BV19*(1-BT19)+BV20*(1-BT20)+BV21*(1-BT21)+BV22*(1-BT22))</f>
        <v/>
      </c>
      <c r="BW6" s="9" t="str">
        <f>IF(COUNTA(BW15:BW20)=0,"",BW15*(1-BT15)+BW16*(1-BT16)+BW17*(1-BT17)+BW18*(1-BT18)+BW19*(1-BT19)+BW20*(1-BT20)+BW21*(1-BT21)+BW22*(1-BT22))</f>
        <v/>
      </c>
      <c r="BX6" s="9" t="str">
        <f>IF(COUNTA(BX15:BX20)=0,"",BX15*(1-BT15)+BX16*(1-BT16)+BX17*(1-BT17)+BX18*(1-BT18)+BX19*(1-BT19)+BX20*(1-BT20)+BX21*(1-BT21)+BX22*(1-BT22))</f>
        <v/>
      </c>
      <c r="BY6" s="9">
        <f>IF(COUNTA(BY15:BY20)=0,"",BY15*(1-BT15)+BY16*(1-BT16)+BY17*(1-BT17)+BY18*(1-BT18)+BY19*(1-BT19)+BY20*(1-BT20)+BY21*(1-BT21)+BY22*(1-BT22))</f>
        <v>0</v>
      </c>
      <c r="BZ6" s="31">
        <f>IF(COUNTA(BZ15:BZ20)=0,"",BZ15*(1-BT15)+BZ16*(1-BT16)+BZ17*(1-BT17)+BZ18*(1-BT18)+BZ19*(1-BT19)+BZ20*(1-BT20)+BZ21*(1-BT21)+BZ22*(1-BT22))</f>
        <v>0</v>
      </c>
      <c r="CA6" s="26"/>
      <c r="CB6" s="26"/>
      <c r="CC6" s="319"/>
      <c r="CD6" s="15" t="s">
        <v>0</v>
      </c>
      <c r="CE6" s="9"/>
      <c r="CF6" s="9" t="str">
        <f>IF(COUNTA(CF15:CF20)=0,"",CF15*(1-CD15)+CF16*(1-CD16)+CF17*(1-CD17)+CF18*(1-CD18)+CF19*(1-CD19)+CF20*(1-CD20)+CF21*(1-CD21)+CF22*(1-CD22))</f>
        <v/>
      </c>
      <c r="CG6" s="9" t="str">
        <f>IF(COUNTA(CG15:CG20)=0,"",CG15*(1-CD15)+CG16*(1-CD16)+CG17*(1-CD17)+CG18*(1-CD18)+CG19*(1-CD19)+CG20*(1-CD20)+CG21*(1-CD21)+CG22*(1-CD22))</f>
        <v/>
      </c>
      <c r="CH6" s="9" t="str">
        <f>IF(COUNTA(CH15:CH20)=0,"",CH15*(1-CD15)+CH16*(1-CD16)+CH17*(1-CD17)+CH18*(1-CD18)+CH19*(1-CD19)+CH20*(1-CD20)+CH21*(1-CD21)+CH22*(1-CD22))</f>
        <v/>
      </c>
      <c r="CI6" s="9" t="str">
        <f>IF(COUNTA(CI15:CI20)=0,"",CI15*(1-CD15)+CI16*(1-CD16)+CI17*(1-CD17)+CI18*(1-CD18)+CI19*(1-CD19)+CI20*(1-CD20)+CI21*(1-CD21)+CI22*(1-CD22))</f>
        <v/>
      </c>
      <c r="CJ6" s="31" t="str">
        <f>IF(COUNTA(CJ15:CJ20)=0,"",CJ15*(1-CD15)+CJ16*(1-CD16)+CJ17*(1-CD17)+CJ18*(1-CD18)+CJ19*(1-CD19)+CJ20*(1-CD20)+CJ21*(1-CD21)+CJ22*(1-CD22))</f>
        <v/>
      </c>
      <c r="CK6" s="26"/>
      <c r="CL6" s="26"/>
      <c r="CM6" s="331"/>
      <c r="CW6" s="331"/>
      <c r="DG6" s="331"/>
      <c r="DQ6" s="331"/>
      <c r="EA6" s="331"/>
      <c r="EK6" s="331"/>
      <c r="EU6" s="331"/>
      <c r="FE6" s="331"/>
      <c r="FO6" s="331"/>
      <c r="FY6" s="331"/>
      <c r="GI6" s="331"/>
      <c r="GS6" s="331"/>
      <c r="HC6" s="331"/>
      <c r="HM6" s="331"/>
      <c r="HW6" s="331"/>
    </row>
    <row r="7" s="4" customFormat="true" x14ac:dyDescent="0.25">
      <c r="A7" s="319"/>
      <c r="B7" s="138"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1" t="str">
        <f>IF(COUNTA(H14:H20)=0,"",H15*B15+H16*B16+H17*B17+H18*B18+H19*B19+H20*B20+H21*B21+H22*B22)</f>
        <v/>
      </c>
      <c r="I7" s="26"/>
      <c r="J7" s="26"/>
      <c r="K7" s="319"/>
      <c r="L7" s="15" t="s">
        <v>19</v>
      </c>
      <c r="M7" s="9">
        <f>IF(COUNTA(M14:M20)=0,"",M15*L15+M16*L16+M17*L17+M18*L18+M19*L19+M20*L20+M21*L21+M22*L22)</f>
        <v>83.152941176470591</v>
      </c>
      <c r="N7" s="9" t="str">
        <f>IF(COUNTA(N14:N20)=0,"",N15*L15+N16*L16+N17*L17+N18*L18+N19*L19+N20*L20+N21*L21+N22*L22)</f>
        <v/>
      </c>
      <c r="O7" s="9" t="str">
        <f>IF(COUNTA(O14:O20)=0,"",O15*L15+O16*L16+O17*L17+O18*L18+O19*L19+O20*L20+O21*L21+O22*L22)</f>
        <v/>
      </c>
      <c r="P7" s="9" t="str">
        <f>IF(COUNTA(P14:P20)=0,"",P15*L15+P16*L16+P17*L17+P18*L18+P19*L19+P20*L20+P21*L21+P22*L22)</f>
        <v/>
      </c>
      <c r="Q7" s="9">
        <f>IF(COUNTA(Q14:Q20)=0,"",Q15*L15+Q16*L16+Q17*L17+Q18*L18+Q19*L19+Q20*L20+Q21*L21+Q22*L22)</f>
        <v>83.8</v>
      </c>
      <c r="R7" s="31">
        <f>IF(COUNTA(R14:R20)=0,"",R15*L15+R16*L16+R17*L17+R18*L18+R19*L19+R20*L20+R21*L21+R22*L22)</f>
        <v>78.3</v>
      </c>
      <c r="S7" s="26"/>
      <c r="T7" s="26"/>
      <c r="U7" s="319"/>
      <c r="V7" s="138" t="s">
        <v>19</v>
      </c>
      <c r="W7" s="9">
        <f>IF(COUNTA(W15:W26)=0,"",SUMPRODUCT(W15:W26,V15:V26))</f>
        <v>83.241176470588229</v>
      </c>
      <c r="X7" s="9" t="str">
        <f>IF(COUNTA(X15:X26)=0,"",SUMPRODUCT(X15:X26,V15:V26))</f>
        <v/>
      </c>
      <c r="Y7" s="9" t="str">
        <f>IF(COUNTA(Y15:Y26)=0,"",SUMPRODUCT(Y15:Y26,V15:V26))</f>
        <v/>
      </c>
      <c r="Z7" s="9" t="str">
        <f>IF(COUNTA(Z15:Z26)=0,"",SUMPRODUCT(Z15:Z26,V15:V26))</f>
        <v/>
      </c>
      <c r="AA7" s="9">
        <f>IF(COUNTA(AA15:AA26)=0,"",SUMPRODUCT(AA15:AA26,V15:V26))</f>
        <v>83.3</v>
      </c>
      <c r="AB7" s="31">
        <f>IF(COUNTA(AB14:AB20)=0,"",AB15*V15+AB16*V16+AB17*V17+AB18*V18+AB19*V19+AB20*V20+AB21*V21+AB22*V22)</f>
        <v>82.8</v>
      </c>
      <c r="AC7" s="26"/>
      <c r="AD7" s="26"/>
      <c r="AE7" s="319"/>
      <c r="AF7" s="15" t="s">
        <v>19</v>
      </c>
      <c r="AG7" s="9">
        <f>IF(COUNTA(AG14:AG20)=0,"",AG15*AF15+AG16*AF16+AG17*AF17+AG18*AF18+AG19*AF19+AG20*AF20+AG21*AF21+AG22*AF22)</f>
        <v>87.235294117647058</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f>IF(COUNTA(AK14:AK20)=0,"",AK15*AF15+AK16*AF16+AK17*AF17+AK18*AF18+AK19*AF19+AK20*AF20+AK21*AF21+AK22*AF22)</f>
        <v>88.2</v>
      </c>
      <c r="AL7" s="31">
        <f>IF(COUNTA(AL14:AL20)=0,"",AL15*AF15+AL16*AF16+AL17*AF17+AL18*AF18+AL19*AF19+AL20*AF20+AL21*AF21+AL22*AF22)</f>
        <v>80</v>
      </c>
      <c r="AM7" s="26"/>
      <c r="AN7" s="26"/>
      <c r="AO7" s="319"/>
      <c r="AP7" s="15" t="s">
        <v>19</v>
      </c>
      <c r="AQ7" s="9" t="str">
        <f>IF(COUNTA(AQ14:AQ20)=0,"",AQ15*AP15+AQ16*AP16+AQ17*AP17+AQ18*AP18+AQ19*AP19+AQ20*AP20+AQ21*AP21+AQ22*AP22)</f>
        <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f>IF(COUNTA(AU14:AU20)=0,"",AU15*AP15+AU16*AP16+AU17*AP17+AU18*AP18+AU19*AP19+AU20*AP20+AU21*AP21+AU22*AP22)</f>
        <v>85.2</v>
      </c>
      <c r="AV7" s="31" t="str">
        <f>IF(COUNTA(AV14:AV20)=0,"",AV15*AP15+AV16*AP16+AV17*AP17+AV18*AP18+AV19*AP19+AV20*AP20+AV21*AP21+AV22*AP22)</f>
        <v/>
      </c>
      <c r="AW7" s="26"/>
      <c r="AX7" s="26"/>
      <c r="AY7" s="319"/>
      <c r="AZ7" s="138" t="s">
        <v>19</v>
      </c>
      <c r="BA7" s="9">
        <f>IF(COUNTA(BA14:BA20)=0,"",BA15*AZ15+BA16*AZ16+BA17*AZ17+BA18*AZ18+BA19*AZ19+BA20*AZ20+BA21*AZ21+BA22*AZ22)</f>
        <v>82.435294117647075</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f>IF(COUNTA(BE14:BE20)=0,"",BE15*AZ15+BE16*AZ16+BE17*AZ17+BE18*AZ18+BE19*AZ19+BE20*AZ20+BE21*AZ21+BE22*AZ22)</f>
        <v>84.4</v>
      </c>
      <c r="BF7" s="31">
        <f>IF(COUNTA(BF14:BF20)=0,"",BF15*AZ15+BF16*AZ16+BF17*AZ17+BF18*AZ18+BF19*AZ19+BF20*AZ20+BF21*AZ21+BF22*AZ22)</f>
        <v>67.7</v>
      </c>
      <c r="BG7" s="26"/>
      <c r="BH7" s="26"/>
      <c r="BI7" s="319"/>
      <c r="BJ7" s="15" t="s">
        <v>19</v>
      </c>
      <c r="BK7" s="9">
        <f>IF(COUNTA(BK14:BK20)=0,"",BK15*BJ15+BK16*BJ16+BK17*BJ17+BK18*BJ18+BK19*BJ19+BK20*BJ20+BK21*BJ21+BK22*BJ22)</f>
        <v>85.976470588235301</v>
      </c>
      <c r="BL7" s="9" t="str">
        <f>IF(COUNTA(BL14:BL20)=0,"",BL15*BJ15+BL16*BJ16+BL17*BJ17+BL18*BJ18+BL19*BJ19+BL20*BJ20+BL21*BJ21+BL22*BJ22)</f>
        <v/>
      </c>
      <c r="BM7" s="9" t="str">
        <f>IF(COUNTA(BM14:BM20)=0,"",BM15*BJ15+BM16*BJ16+BM17*BJ17+BM18*BJ18+BM19*BJ19+BM20*BJ20+BM21*BJ21+BM22*BJ22)</f>
        <v/>
      </c>
      <c r="BN7" s="9" t="str">
        <f>IF(COUNTA(BN14:BN20)=0,"",BN15*BJ15+BN16*BJ16+BN17*BJ17+BN18*BJ18+BN19*BJ19+BN20*BJ20+BN21*BJ21+BN22*BJ22)</f>
        <v/>
      </c>
      <c r="BO7" s="9">
        <f>IF(COUNTA(BO14:BO20)=0,"",BO15*BJ15+BO16*BJ16+BO17*BJ17+BO18*BJ18+BO19*BJ19+BO20*BJ20+BO21*BJ21+BO22*BJ22)</f>
        <v>86.4</v>
      </c>
      <c r="BP7" s="31">
        <f>IF(COUNTA(BP14:BP20)=0,"",BP15*BJ15+BP16*BJ16+BP17*BJ17+BP18*BJ18+BP19*BJ19+BP20*BJ20+BP21*BJ21+BP22*BJ22)</f>
        <v>82.8</v>
      </c>
      <c r="BQ7" s="26"/>
      <c r="BR7" s="26"/>
      <c r="BS7" s="319"/>
      <c r="BT7" s="15" t="s">
        <v>19</v>
      </c>
      <c r="BU7" s="9">
        <f>IF(COUNTA(BU14:BU20)=0,"",BU15*BT15+BU16*BT16+BU17*BT17+BU18*BT18+BU19*BT19+BU20*BT20+BU21*BT21+BU22*BT22)</f>
        <v>100</v>
      </c>
      <c r="BV7" s="9" t="str">
        <f>IF(COUNTA(BV14:BV20)=0,"",BV15*BT15+BV16*BT16+BV17*BT17+BV18*BT18+BV19*BT19+BV20*BT20+BV21*BT21+BV22*BT22)</f>
        <v/>
      </c>
      <c r="BW7" s="9" t="str">
        <f>IF(COUNTA(BW14:BW20)=0,"",BW15*BT15+BW16*BT16+BW17*BT17+BW18*BT18+BW19*BT19+BW20*BT20+BW21*BT21+BW22*BT22)</f>
        <v/>
      </c>
      <c r="BX7" s="9" t="str">
        <f>IF(COUNTA(BX14:BX20)=0,"",BX15*BT15+BX16*BT16+BX17*BT17+BX18*BT18+BX19*BT19+BX20*BT20+BX21*BT21+BX22*BT22)</f>
        <v/>
      </c>
      <c r="BY7" s="9">
        <f>IF(COUNTA(BY14:BY20)=0,"",BY15*BT15+BY16*BT16+BY17*BT17+BY18*BT18+BY19*BT19+BY20*BT20+BY21*BT21+BY22*BT22)</f>
        <v>100</v>
      </c>
      <c r="BZ7" s="31">
        <f>IF(COUNTA(BZ14:BZ20)=0,"",BZ15*BT15+BZ16*BT16+BZ17*BT17+BZ18*BT18+BZ19*BT19+BZ20*BT20+BZ21*BT21+BZ22*BT22)</f>
        <v>100</v>
      </c>
      <c r="CA7" s="26"/>
      <c r="CB7" s="26"/>
      <c r="CC7" s="319"/>
      <c r="CD7" s="15" t="s">
        <v>19</v>
      </c>
      <c r="CE7" s="9" t="str">
        <f>IF(COUNTA(CE14:CE20)=0,"",CE15*CD15+CE16*CD16+CE17*CD17+CE18*CD18+CE19*CD19+CE20*CD20+CE21*CD21+CE22*CD22)</f>
        <v/>
      </c>
      <c r="CF7" s="9" t="str">
        <f>IF(COUNTA(CF14:CF20)=0,"",CF15*CD15+CF16*CD16+CF17*CD17+CF18*CD18+CF19*CD19+CF20*CD20+CF21*CD21+CF22*CD22)</f>
        <v/>
      </c>
      <c r="CG7" s="9" t="str">
        <f>IF(COUNTA(CG14:CG20)=0,"",CG15*CD15+CG16*CD16+CG17*CD17+CG18*CD18+CG19*CD19+CG20*CD20+CG21*CD21+CG22*CD22)</f>
        <v/>
      </c>
      <c r="CH7" s="9" t="str">
        <f>IF(COUNTA(CH14:CH20)=0,"",CH15*CD15+CH16*CD16+CH17*CD17+CH18*CD18+CH19*CD19+CH20*CD20+CH21*CD21+CH22*CD22)</f>
        <v/>
      </c>
      <c r="CI7" s="9" t="str">
        <f>IF(COUNTA(CI14:CI20)=0,"",CI15*CD15+CI16*CD16+CI17*CD17+CI18*CD18+CI19*CD19+CI20*CD20+CI21*CD21+CI22*CD22)</f>
        <v/>
      </c>
      <c r="CJ7" s="31" t="str">
        <f>IF(COUNTA(CJ14:CJ20)=0,"",CJ15*CD15+CJ16*CD16+CJ17*CD17+CJ18*CD18+CJ19*CD19+CJ20*CD20+CJ21*CD21+CJ22*CD22)</f>
        <v/>
      </c>
      <c r="CK7" s="26"/>
      <c r="CL7" s="26"/>
      <c r="CM7" s="331"/>
      <c r="CW7" s="331"/>
      <c r="DG7" s="331"/>
      <c r="DQ7" s="331"/>
      <c r="EA7" s="331"/>
      <c r="EK7" s="331"/>
      <c r="EU7" s="331"/>
      <c r="FE7" s="331"/>
      <c r="FO7" s="331"/>
      <c r="FY7" s="331"/>
      <c r="GI7" s="331"/>
      <c r="GS7" s="331"/>
      <c r="HC7" s="331"/>
      <c r="HM7" s="331"/>
      <c r="HW7" s="331"/>
    </row>
    <row r="8" s="4" customFormat="true" x14ac:dyDescent="0.25">
      <c r="A8" s="320"/>
      <c r="B8" s="265" t="s">
        <v>39</v>
      </c>
      <c r="C8" s="8"/>
      <c r="D8" s="8"/>
      <c r="E8" s="8"/>
      <c r="F8" s="8"/>
      <c r="G8" s="8"/>
      <c r="H8" s="31"/>
      <c r="I8" s="26"/>
      <c r="J8" s="26"/>
      <c r="K8" s="319"/>
      <c r="L8" s="83" t="s">
        <v>39</v>
      </c>
      <c r="M8" s="8"/>
      <c r="N8" s="8"/>
      <c r="O8" s="8"/>
      <c r="P8" s="8"/>
      <c r="Q8" s="8"/>
      <c r="R8" s="31"/>
      <c r="S8" s="26"/>
      <c r="T8" s="26"/>
      <c r="U8" s="319"/>
      <c r="V8" s="265" t="s">
        <v>39</v>
      </c>
      <c r="W8" s="8"/>
      <c r="X8" s="8"/>
      <c r="Y8" s="8"/>
      <c r="Z8" s="8"/>
      <c r="AA8" s="8"/>
      <c r="AB8" s="31"/>
      <c r="AC8" s="26"/>
      <c r="AD8" s="26"/>
      <c r="AE8" s="319"/>
      <c r="AF8" s="83" t="s">
        <v>39</v>
      </c>
      <c r="AG8" s="8"/>
      <c r="AH8" s="8"/>
      <c r="AI8" s="8"/>
      <c r="AJ8" s="8"/>
      <c r="AK8" s="8"/>
      <c r="AL8" s="31"/>
      <c r="AM8" s="26"/>
      <c r="AN8" s="26"/>
      <c r="AO8" s="319"/>
      <c r="AP8" s="83" t="s">
        <v>39</v>
      </c>
      <c r="AQ8" s="8"/>
      <c r="AR8" s="8"/>
      <c r="AS8" s="8"/>
      <c r="AT8" s="8"/>
      <c r="AU8" s="8"/>
      <c r="AV8" s="31"/>
      <c r="AW8" s="26"/>
      <c r="AX8" s="26"/>
      <c r="AY8" s="319"/>
      <c r="AZ8" s="265" t="s">
        <v>39</v>
      </c>
      <c r="BA8" s="8"/>
      <c r="BB8" s="8"/>
      <c r="BC8" s="8"/>
      <c r="BD8" s="8"/>
      <c r="BE8" s="8"/>
      <c r="BF8" s="31"/>
      <c r="BG8" s="26"/>
      <c r="BH8" s="26"/>
      <c r="BI8" s="319"/>
      <c r="BJ8" s="83" t="s">
        <v>39</v>
      </c>
      <c r="BK8" s="8"/>
      <c r="BL8" s="8"/>
      <c r="BM8" s="8"/>
      <c r="BN8" s="8"/>
      <c r="BO8" s="8"/>
      <c r="BP8" s="31"/>
      <c r="BQ8" s="26"/>
      <c r="BR8" s="26"/>
      <c r="BS8" s="319"/>
      <c r="BT8" s="83" t="s">
        <v>39</v>
      </c>
      <c r="BU8" s="8"/>
      <c r="BV8" s="8"/>
      <c r="BW8" s="8"/>
      <c r="BX8" s="8"/>
      <c r="BY8" s="8"/>
      <c r="BZ8" s="31"/>
      <c r="CA8" s="26"/>
      <c r="CB8" s="26"/>
      <c r="CC8" s="319"/>
      <c r="CD8" s="83" t="s">
        <v>39</v>
      </c>
      <c r="CE8" s="8"/>
      <c r="CF8" s="8"/>
      <c r="CG8" s="8"/>
      <c r="CH8" s="8"/>
      <c r="CI8" s="8"/>
      <c r="CJ8" s="31"/>
      <c r="CK8" s="26"/>
      <c r="CL8" s="26"/>
      <c r="CM8" s="331"/>
      <c r="CW8" s="331"/>
      <c r="DG8" s="331"/>
      <c r="DQ8" s="331"/>
      <c r="EA8" s="331"/>
      <c r="EK8" s="331"/>
      <c r="EU8" s="331"/>
      <c r="FE8" s="331"/>
      <c r="FO8" s="331"/>
      <c r="FY8" s="331"/>
      <c r="GI8" s="331"/>
      <c r="GS8" s="331"/>
      <c r="HC8" s="331"/>
      <c r="HM8" s="331"/>
      <c r="HW8" s="331"/>
    </row>
    <row r="9" s="4" customFormat="true" ht="15.6" hidden="true" customHeight="true" x14ac:dyDescent="0.25">
      <c r="A9" s="319"/>
      <c r="B9" s="265" t="s">
        <v>119</v>
      </c>
      <c r="C9" s="266"/>
      <c r="D9" s="9"/>
      <c r="E9" s="9"/>
      <c r="F9" s="9"/>
      <c r="G9" s="9"/>
      <c r="H9" s="31"/>
      <c r="I9" s="26"/>
      <c r="J9" s="26"/>
      <c r="K9" s="319"/>
      <c r="L9" s="83" t="s">
        <v>119</v>
      </c>
      <c r="M9" s="9"/>
      <c r="N9" s="9"/>
      <c r="O9" s="9"/>
      <c r="P9" s="9"/>
      <c r="Q9" s="9"/>
      <c r="R9" s="31"/>
      <c r="S9" s="26"/>
      <c r="T9" s="26"/>
      <c r="U9" s="319"/>
      <c r="V9" s="265" t="s">
        <v>119</v>
      </c>
      <c r="W9" s="266"/>
      <c r="X9" s="9"/>
      <c r="Y9" s="9"/>
      <c r="Z9" s="9"/>
      <c r="AA9" s="9"/>
      <c r="AB9" s="31"/>
      <c r="AC9" s="26"/>
      <c r="AD9" s="26"/>
      <c r="AE9" s="319"/>
      <c r="AF9" s="83" t="s">
        <v>119</v>
      </c>
      <c r="AG9" s="9"/>
      <c r="AH9" s="9"/>
      <c r="AI9" s="9"/>
      <c r="AJ9" s="9"/>
      <c r="AK9" s="9"/>
      <c r="AL9" s="31"/>
      <c r="AM9" s="26"/>
      <c r="AN9" s="26"/>
      <c r="AO9" s="319"/>
      <c r="AP9" s="83" t="s">
        <v>119</v>
      </c>
      <c r="AQ9" s="9"/>
      <c r="AR9" s="9"/>
      <c r="AS9" s="9"/>
      <c r="AT9" s="9"/>
      <c r="AU9" s="9"/>
      <c r="AV9" s="31"/>
      <c r="AW9" s="26"/>
      <c r="AX9" s="26"/>
      <c r="AY9" s="319"/>
      <c r="AZ9" s="265" t="s">
        <v>119</v>
      </c>
      <c r="BA9" s="9"/>
      <c r="BB9" s="9"/>
      <c r="BC9" s="9"/>
      <c r="BD9" s="9"/>
      <c r="BE9" s="9"/>
      <c r="BF9" s="31"/>
      <c r="BG9" s="26"/>
      <c r="BH9" s="26"/>
      <c r="BI9" s="319"/>
      <c r="BJ9" s="83" t="s">
        <v>119</v>
      </c>
      <c r="BK9" s="9"/>
      <c r="BL9" s="9"/>
      <c r="BM9" s="9"/>
      <c r="BN9" s="9"/>
      <c r="BO9" s="9"/>
      <c r="BP9" s="31"/>
      <c r="BQ9" s="26"/>
      <c r="BR9" s="26"/>
      <c r="BS9" s="319"/>
      <c r="BT9" s="83" t="s">
        <v>119</v>
      </c>
      <c r="BU9" s="9"/>
      <c r="BV9" s="9"/>
      <c r="BW9" s="9"/>
      <c r="BX9" s="9"/>
      <c r="BY9" s="9"/>
      <c r="BZ9" s="31"/>
      <c r="CA9" s="26"/>
      <c r="CB9" s="26"/>
      <c r="CC9" s="319"/>
      <c r="CD9" s="83" t="s">
        <v>119</v>
      </c>
      <c r="CE9" s="9"/>
      <c r="CF9" s="9"/>
      <c r="CG9" s="9"/>
      <c r="CH9" s="9"/>
      <c r="CI9" s="9"/>
      <c r="CJ9" s="31"/>
      <c r="CK9" s="26"/>
      <c r="CL9" s="26"/>
      <c r="CM9" s="331"/>
      <c r="CW9" s="331"/>
      <c r="DG9" s="331"/>
      <c r="DQ9" s="331"/>
      <c r="EA9" s="331"/>
      <c r="EK9" s="331"/>
      <c r="EU9" s="331"/>
      <c r="FE9" s="331"/>
      <c r="FO9" s="331"/>
      <c r="FY9" s="331"/>
      <c r="GI9" s="331"/>
      <c r="GS9" s="331"/>
      <c r="HC9" s="331"/>
      <c r="HM9" s="331"/>
      <c r="HW9" s="331"/>
    </row>
    <row r="10" s="4" customFormat="true" x14ac:dyDescent="0.25">
      <c r="A10" s="319" t="s">
        <v>192</v>
      </c>
      <c r="B10" s="138" t="s">
        <v>216</v>
      </c>
      <c r="C10" s="8">
        <f>100-34</f>
        <v>66</v>
      </c>
      <c r="D10" s="7"/>
      <c r="E10" s="7"/>
      <c r="F10" s="7"/>
      <c r="G10" s="7">
        <v>66</v>
      </c>
      <c r="H10" s="28"/>
      <c r="I10" s="26"/>
      <c r="J10" s="26"/>
      <c r="K10" s="319"/>
      <c r="L10" s="138" t="s">
        <v>216</v>
      </c>
      <c r="M10" s="8"/>
      <c r="N10" s="8"/>
      <c r="O10" s="8"/>
      <c r="P10" s="8"/>
      <c r="Q10" s="8"/>
      <c r="R10" s="28"/>
      <c r="S10" s="26"/>
      <c r="T10" s="26"/>
      <c r="U10" s="319"/>
      <c r="V10" s="138" t="s">
        <v>216</v>
      </c>
      <c r="W10" s="267"/>
      <c r="X10" s="7"/>
      <c r="Y10" s="7"/>
      <c r="Z10" s="7"/>
      <c r="AA10" s="7"/>
      <c r="AB10" s="28"/>
      <c r="AC10" s="26"/>
      <c r="AD10" s="26"/>
      <c r="AE10" s="319"/>
      <c r="AF10" s="138" t="s">
        <v>216</v>
      </c>
      <c r="AG10" s="8"/>
      <c r="AH10" s="7"/>
      <c r="AI10" s="7"/>
      <c r="AJ10" s="7"/>
      <c r="AK10" s="7"/>
      <c r="AL10" s="28"/>
      <c r="AM10" s="26"/>
      <c r="AN10" s="26"/>
      <c r="AO10" s="319"/>
      <c r="AP10" s="138" t="s">
        <v>216</v>
      </c>
      <c r="AQ10" s="8"/>
      <c r="AR10" s="8"/>
      <c r="AS10" s="8"/>
      <c r="AT10" s="8"/>
      <c r="AU10" s="8"/>
      <c r="AV10" s="28"/>
      <c r="AW10" s="26"/>
      <c r="AX10" s="26"/>
      <c r="AY10" s="319"/>
      <c r="AZ10" s="138" t="s">
        <v>216</v>
      </c>
      <c r="BA10" s="8"/>
      <c r="BB10" s="7"/>
      <c r="BC10" s="7"/>
      <c r="BD10" s="7"/>
      <c r="BE10" s="7"/>
      <c r="BF10" s="28"/>
      <c r="BG10" s="26"/>
      <c r="BH10" s="26"/>
      <c r="BI10" s="319"/>
      <c r="BJ10" s="138" t="s">
        <v>216</v>
      </c>
      <c r="BK10" s="8"/>
      <c r="BL10" s="7"/>
      <c r="BM10" s="7"/>
      <c r="BN10" s="7"/>
      <c r="BO10" s="7"/>
      <c r="BP10" s="28"/>
      <c r="BQ10" s="26"/>
      <c r="BR10" s="26"/>
      <c r="BS10" s="319"/>
      <c r="BT10" s="138" t="s">
        <v>216</v>
      </c>
      <c r="BU10" s="8"/>
      <c r="BV10" s="7"/>
      <c r="BW10" s="7"/>
      <c r="BX10" s="7"/>
      <c r="BY10" s="7"/>
      <c r="BZ10" s="28"/>
      <c r="CA10" s="26"/>
      <c r="CB10" s="26"/>
      <c r="CC10" s="319" t="s">
        <v>224</v>
      </c>
      <c r="CD10" s="138" t="s">
        <v>216</v>
      </c>
      <c r="CE10" s="8">
        <v>93.507308959960937</v>
      </c>
      <c r="CF10" s="7"/>
      <c r="CG10" s="7"/>
      <c r="CH10" s="7"/>
      <c r="CI10" s="7">
        <v>88.484849999999994</v>
      </c>
      <c r="CJ10" s="28">
        <v>97.037139892578125</v>
      </c>
      <c r="CK10" s="26"/>
      <c r="CL10" s="26"/>
      <c r="CM10" s="331"/>
      <c r="CW10" s="331"/>
      <c r="DG10" s="331"/>
      <c r="DQ10" s="331"/>
      <c r="EA10" s="331"/>
      <c r="EK10" s="331"/>
      <c r="EU10" s="331"/>
      <c r="FE10" s="331"/>
      <c r="FO10" s="331"/>
      <c r="FY10" s="331"/>
      <c r="GI10" s="331"/>
      <c r="GS10" s="331"/>
      <c r="HC10" s="331"/>
      <c r="HM10" s="331"/>
      <c r="HW10" s="331"/>
    </row>
    <row r="11" s="4" customFormat="true" hidden="true" x14ac:dyDescent="0.25">
      <c r="A11" s="319"/>
      <c r="B11" s="138" t="s">
        <v>120</v>
      </c>
      <c r="C11" s="268"/>
      <c r="D11" s="7"/>
      <c r="E11" s="7"/>
      <c r="F11" s="7"/>
      <c r="G11" s="7"/>
      <c r="H11" s="28"/>
      <c r="I11" s="26"/>
      <c r="J11" s="26"/>
      <c r="K11" s="319"/>
      <c r="L11" s="138" t="s">
        <v>120</v>
      </c>
      <c r="M11" s="20"/>
      <c r="N11" s="7"/>
      <c r="O11" s="7"/>
      <c r="P11" s="7"/>
      <c r="Q11" s="7"/>
      <c r="R11" s="28"/>
      <c r="S11" s="26"/>
      <c r="T11" s="26"/>
      <c r="U11" s="319"/>
      <c r="V11" s="138" t="s">
        <v>120</v>
      </c>
      <c r="W11" s="268"/>
      <c r="X11" s="7"/>
      <c r="Y11" s="7"/>
      <c r="Z11" s="7"/>
      <c r="AA11" s="7"/>
      <c r="AB11" s="28"/>
      <c r="AC11" s="26"/>
      <c r="AD11" s="26"/>
      <c r="AE11" s="319"/>
      <c r="AF11" s="138" t="s">
        <v>120</v>
      </c>
      <c r="AG11" s="20"/>
      <c r="AH11" s="7"/>
      <c r="AI11" s="7"/>
      <c r="AJ11" s="7"/>
      <c r="AK11" s="7"/>
      <c r="AL11" s="28"/>
      <c r="AM11" s="26"/>
      <c r="AN11" s="26"/>
      <c r="AO11" s="319"/>
      <c r="AP11" s="138" t="s">
        <v>120</v>
      </c>
      <c r="AQ11" s="20"/>
      <c r="AR11" s="7"/>
      <c r="AS11" s="7"/>
      <c r="AT11" s="7"/>
      <c r="AU11" s="7"/>
      <c r="AV11" s="28"/>
      <c r="AW11" s="26"/>
      <c r="AX11" s="26"/>
      <c r="AY11" s="319"/>
      <c r="AZ11" s="138" t="s">
        <v>120</v>
      </c>
      <c r="BA11" s="330"/>
      <c r="BB11" s="328"/>
      <c r="BC11" s="328"/>
      <c r="BD11" s="328"/>
      <c r="BE11" s="328"/>
      <c r="BF11" s="329"/>
      <c r="BG11" s="26"/>
      <c r="BH11" s="26"/>
      <c r="BI11" s="319"/>
      <c r="BJ11" s="138" t="s">
        <v>120</v>
      </c>
      <c r="BK11" s="20"/>
      <c r="BL11" s="7"/>
      <c r="BM11" s="7"/>
      <c r="BN11" s="7"/>
      <c r="BO11" s="7"/>
      <c r="BP11" s="28"/>
      <c r="BQ11" s="26"/>
      <c r="BR11" s="26"/>
      <c r="BS11" s="319"/>
      <c r="BT11" s="138" t="s">
        <v>120</v>
      </c>
      <c r="BU11" s="20"/>
      <c r="BV11" s="7"/>
      <c r="BW11" s="7"/>
      <c r="BX11" s="7"/>
      <c r="BY11" s="7"/>
      <c r="BZ11" s="28"/>
      <c r="CA11" s="26"/>
      <c r="CB11" s="26"/>
      <c r="CC11" s="319"/>
      <c r="CD11" s="138" t="s">
        <v>120</v>
      </c>
      <c r="CE11" s="20"/>
      <c r="CF11" s="7"/>
      <c r="CG11" s="7"/>
      <c r="CH11" s="7"/>
      <c r="CI11" s="7"/>
      <c r="CJ11" s="28"/>
      <c r="CK11" s="26"/>
      <c r="CL11" s="26"/>
      <c r="CM11" s="331"/>
      <c r="CW11" s="331"/>
      <c r="DG11" s="331"/>
      <c r="DQ11" s="331"/>
      <c r="EA11" s="331"/>
      <c r="EK11" s="331"/>
      <c r="EU11" s="331"/>
      <c r="FE11" s="331"/>
      <c r="FO11" s="331"/>
      <c r="FY11" s="331"/>
      <c r="GI11" s="331"/>
      <c r="GS11" s="331"/>
      <c r="HC11" s="331"/>
      <c r="HM11" s="331"/>
      <c r="HW11" s="331"/>
    </row>
    <row r="12" s="4" customFormat="true" hidden="true" x14ac:dyDescent="0.25">
      <c r="A12" s="319"/>
      <c r="B12" s="138" t="s">
        <v>121</v>
      </c>
      <c r="C12" s="268"/>
      <c r="D12" s="7"/>
      <c r="E12" s="7"/>
      <c r="F12" s="7"/>
      <c r="G12" s="7"/>
      <c r="H12" s="28"/>
      <c r="I12" s="26"/>
      <c r="J12" s="26"/>
      <c r="K12" s="319"/>
      <c r="L12" s="138" t="s">
        <v>121</v>
      </c>
      <c r="M12" s="20"/>
      <c r="N12" s="7"/>
      <c r="O12" s="7"/>
      <c r="P12" s="7"/>
      <c r="Q12" s="7"/>
      <c r="R12" s="28"/>
      <c r="S12" s="26"/>
      <c r="T12" s="26"/>
      <c r="U12" s="319"/>
      <c r="V12" s="138" t="s">
        <v>121</v>
      </c>
      <c r="W12" s="268"/>
      <c r="X12" s="7"/>
      <c r="Y12" s="7"/>
      <c r="Z12" s="7"/>
      <c r="AA12" s="7"/>
      <c r="AB12" s="28"/>
      <c r="AC12" s="26"/>
      <c r="AD12" s="26"/>
      <c r="AE12" s="319"/>
      <c r="AF12" s="138" t="s">
        <v>121</v>
      </c>
      <c r="AG12" s="20"/>
      <c r="AH12" s="7"/>
      <c r="AI12" s="7"/>
      <c r="AJ12" s="7"/>
      <c r="AK12" s="7"/>
      <c r="AL12" s="28"/>
      <c r="AM12" s="26"/>
      <c r="AN12" s="26"/>
      <c r="AO12" s="319"/>
      <c r="AP12" s="138" t="s">
        <v>121</v>
      </c>
      <c r="AQ12" s="20"/>
      <c r="AR12" s="7"/>
      <c r="AS12" s="7"/>
      <c r="AT12" s="7"/>
      <c r="AU12" s="7"/>
      <c r="AV12" s="28"/>
      <c r="AW12" s="26"/>
      <c r="AX12" s="26"/>
      <c r="AY12" s="319"/>
      <c r="AZ12" s="138" t="s">
        <v>121</v>
      </c>
      <c r="BA12" s="330"/>
      <c r="BB12" s="328"/>
      <c r="BC12" s="328"/>
      <c r="BD12" s="328"/>
      <c r="BE12" s="328"/>
      <c r="BF12" s="329"/>
      <c r="BG12" s="26"/>
      <c r="BH12" s="26"/>
      <c r="BI12" s="319"/>
      <c r="BJ12" s="138" t="s">
        <v>121</v>
      </c>
      <c r="BK12" s="20"/>
      <c r="BL12" s="7"/>
      <c r="BM12" s="7"/>
      <c r="BN12" s="7"/>
      <c r="BO12" s="7"/>
      <c r="BP12" s="28"/>
      <c r="BQ12" s="26"/>
      <c r="BR12" s="26"/>
      <c r="BS12" s="319"/>
      <c r="BT12" s="138" t="s">
        <v>121</v>
      </c>
      <c r="BU12" s="20"/>
      <c r="BV12" s="7"/>
      <c r="BW12" s="7"/>
      <c r="BX12" s="7"/>
      <c r="BY12" s="7"/>
      <c r="BZ12" s="28"/>
      <c r="CA12" s="26"/>
      <c r="CB12" s="26"/>
      <c r="CC12" s="319"/>
      <c r="CD12" s="138" t="s">
        <v>121</v>
      </c>
      <c r="CE12" s="20"/>
      <c r="CF12" s="7"/>
      <c r="CG12" s="7"/>
      <c r="CH12" s="7"/>
      <c r="CI12" s="7"/>
      <c r="CJ12" s="28"/>
      <c r="CK12" s="26"/>
      <c r="CL12" s="26"/>
      <c r="CM12" s="331"/>
      <c r="CW12" s="331"/>
      <c r="DG12" s="331"/>
      <c r="DQ12" s="331"/>
      <c r="EA12" s="331"/>
      <c r="EK12" s="331"/>
      <c r="EU12" s="331"/>
      <c r="FE12" s="331"/>
      <c r="FO12" s="331"/>
      <c r="FY12" s="331"/>
      <c r="GI12" s="331"/>
      <c r="GS12" s="331"/>
      <c r="HC12" s="331"/>
      <c r="HM12" s="331"/>
      <c r="HW12" s="331"/>
    </row>
    <row r="13" s="1" customFormat="true" ht="18" customHeight="true" x14ac:dyDescent="0.2">
      <c r="A13" s="350" t="s">
        <v>58</v>
      </c>
      <c r="B13" s="351" t="s">
        <v>27</v>
      </c>
      <c r="C13" s="352"/>
      <c r="D13" s="353"/>
      <c r="E13" s="353"/>
      <c r="F13" s="353"/>
      <c r="G13" s="353"/>
      <c r="H13" s="354"/>
      <c r="I13" s="26"/>
      <c r="J13" s="26"/>
      <c r="K13" s="350" t="s">
        <v>58</v>
      </c>
      <c r="L13" s="351" t="s">
        <v>27</v>
      </c>
      <c r="M13" s="353"/>
      <c r="N13" s="353"/>
      <c r="O13" s="353"/>
      <c r="P13" s="353"/>
      <c r="Q13" s="353"/>
      <c r="R13" s="354"/>
      <c r="S13" s="26"/>
      <c r="T13" s="26"/>
      <c r="U13" s="350" t="s">
        <v>58</v>
      </c>
      <c r="V13" s="351" t="s">
        <v>27</v>
      </c>
      <c r="W13" s="352"/>
      <c r="X13" s="353"/>
      <c r="Y13" s="353"/>
      <c r="Z13" s="353"/>
      <c r="AA13" s="353"/>
      <c r="AB13" s="354"/>
      <c r="AC13" s="26"/>
      <c r="AD13" s="26"/>
      <c r="AE13" s="350" t="s">
        <v>58</v>
      </c>
      <c r="AF13" s="351" t="s">
        <v>27</v>
      </c>
      <c r="AG13" s="353"/>
      <c r="AH13" s="353"/>
      <c r="AI13" s="353"/>
      <c r="AJ13" s="353"/>
      <c r="AK13" s="353"/>
      <c r="AL13" s="354"/>
      <c r="AM13" s="26"/>
      <c r="AN13" s="26"/>
      <c r="AO13" s="350" t="s">
        <v>58</v>
      </c>
      <c r="AP13" s="351" t="s">
        <v>27</v>
      </c>
      <c r="AQ13" s="353"/>
      <c r="AR13" s="353"/>
      <c r="AS13" s="353"/>
      <c r="AT13" s="353"/>
      <c r="AU13" s="353"/>
      <c r="AV13" s="354"/>
      <c r="AW13" s="26"/>
      <c r="AX13" s="26"/>
      <c r="AY13" s="350" t="s">
        <v>58</v>
      </c>
      <c r="AZ13" s="355" t="s">
        <v>27</v>
      </c>
      <c r="BA13" s="356"/>
      <c r="BB13" s="356"/>
      <c r="BC13" s="356"/>
      <c r="BD13" s="356"/>
      <c r="BE13" s="356"/>
      <c r="BF13" s="357"/>
      <c r="BG13" s="26"/>
      <c r="BH13" s="26"/>
      <c r="BI13" s="350" t="s">
        <v>58</v>
      </c>
      <c r="BJ13" s="351" t="s">
        <v>27</v>
      </c>
      <c r="BK13" s="353"/>
      <c r="BL13" s="353"/>
      <c r="BM13" s="353"/>
      <c r="BN13" s="353"/>
      <c r="BO13" s="353"/>
      <c r="BP13" s="354"/>
      <c r="BQ13" s="26"/>
      <c r="BR13" s="26"/>
      <c r="BS13" s="350" t="s">
        <v>58</v>
      </c>
      <c r="BT13" s="351" t="s">
        <v>27</v>
      </c>
      <c r="BU13" s="353"/>
      <c r="BV13" s="353"/>
      <c r="BW13" s="353"/>
      <c r="BX13" s="353"/>
      <c r="BY13" s="353"/>
      <c r="BZ13" s="354"/>
      <c r="CA13" s="26"/>
      <c r="CB13" s="26"/>
      <c r="CC13" s="350" t="s">
        <v>58</v>
      </c>
      <c r="CD13" s="351" t="s">
        <v>27</v>
      </c>
      <c r="CE13" s="353"/>
      <c r="CF13" s="353"/>
      <c r="CG13" s="353"/>
      <c r="CH13" s="353"/>
      <c r="CI13" s="353"/>
      <c r="CJ13" s="354"/>
      <c r="CK13" s="26"/>
      <c r="CL13" s="26"/>
      <c r="CM13" s="332"/>
      <c r="CW13" s="332"/>
      <c r="DG13" s="332"/>
      <c r="DQ13" s="332"/>
      <c r="EA13" s="332"/>
      <c r="EK13" s="332"/>
      <c r="EU13" s="332"/>
      <c r="FE13" s="332"/>
      <c r="FO13" s="332"/>
      <c r="FY13" s="332"/>
      <c r="GI13" s="332"/>
      <c r="GS13" s="332"/>
      <c r="HC13" s="332"/>
      <c r="HM13" s="332"/>
      <c r="HW13" s="332"/>
    </row>
    <row r="14" s="14" customFormat="true" ht="14.25" customHeight="true" x14ac:dyDescent="0.2">
      <c r="A14" s="321" t="s">
        <v>56</v>
      </c>
      <c r="B14" s="5">
        <v>0</v>
      </c>
      <c r="C14" s="82"/>
      <c r="D14" s="82"/>
      <c r="E14" s="82"/>
      <c r="F14" s="82"/>
      <c r="G14" s="82"/>
      <c r="H14" s="139"/>
      <c r="I14" s="11"/>
      <c r="J14" s="11"/>
      <c r="K14" s="321" t="s">
        <v>56</v>
      </c>
      <c r="L14" s="5">
        <v>0</v>
      </c>
      <c r="M14" s="82"/>
      <c r="N14" s="82"/>
      <c r="O14" s="82"/>
      <c r="P14" s="82"/>
      <c r="Q14" s="82"/>
      <c r="R14" s="139"/>
      <c r="S14" s="11"/>
      <c r="T14" s="11"/>
      <c r="U14" s="321" t="s">
        <v>56</v>
      </c>
      <c r="V14" s="5">
        <v>0</v>
      </c>
      <c r="W14" s="82"/>
      <c r="X14" s="82"/>
      <c r="Y14" s="82"/>
      <c r="Z14" s="82"/>
      <c r="AA14" s="82"/>
      <c r="AB14" s="139"/>
      <c r="AC14" s="11"/>
      <c r="AD14" s="11"/>
      <c r="AE14" s="321" t="s">
        <v>56</v>
      </c>
      <c r="AF14" s="5">
        <v>0</v>
      </c>
      <c r="AG14" s="82"/>
      <c r="AH14" s="82"/>
      <c r="AI14" s="82"/>
      <c r="AJ14" s="82"/>
      <c r="AK14" s="82"/>
      <c r="AL14" s="139"/>
      <c r="AM14" s="11"/>
      <c r="AN14" s="11"/>
      <c r="AO14" s="321" t="s">
        <v>56</v>
      </c>
      <c r="AP14" s="5">
        <v>0</v>
      </c>
      <c r="AQ14" s="82"/>
      <c r="AR14" s="82"/>
      <c r="AS14" s="82"/>
      <c r="AT14" s="82"/>
      <c r="AU14" s="82"/>
      <c r="AV14" s="139"/>
      <c r="AW14" s="11"/>
      <c r="AX14" s="11"/>
      <c r="AY14" s="321" t="s">
        <v>56</v>
      </c>
      <c r="AZ14" s="5">
        <v>0</v>
      </c>
      <c r="BA14" s="82"/>
      <c r="BB14" s="82"/>
      <c r="BC14" s="82"/>
      <c r="BD14" s="82"/>
      <c r="BE14" s="82"/>
      <c r="BF14" s="139"/>
      <c r="BG14" s="11"/>
      <c r="BH14" s="11"/>
      <c r="BI14" s="321" t="s">
        <v>56</v>
      </c>
      <c r="BJ14" s="5">
        <v>0</v>
      </c>
      <c r="BK14" s="82"/>
      <c r="BL14" s="82"/>
      <c r="BM14" s="82"/>
      <c r="BN14" s="82"/>
      <c r="BO14" s="82"/>
      <c r="BP14" s="139"/>
      <c r="BQ14" s="11"/>
      <c r="BR14" s="11"/>
      <c r="BS14" s="321" t="s">
        <v>56</v>
      </c>
      <c r="BT14" s="5">
        <v>0</v>
      </c>
      <c r="BU14" s="82"/>
      <c r="BV14" s="82"/>
      <c r="BW14" s="82"/>
      <c r="BX14" s="82"/>
      <c r="BY14" s="82"/>
      <c r="BZ14" s="139"/>
      <c r="CA14" s="11"/>
      <c r="CB14" s="11"/>
      <c r="CC14" s="321" t="s">
        <v>56</v>
      </c>
      <c r="CD14" s="5">
        <v>0</v>
      </c>
      <c r="CE14" s="82"/>
      <c r="CF14" s="82"/>
      <c r="CG14" s="82"/>
      <c r="CH14" s="82"/>
      <c r="CI14" s="82"/>
      <c r="CJ14" s="139"/>
      <c r="CK14" s="11"/>
      <c r="CL14" s="11"/>
      <c r="CM14" s="333"/>
      <c r="CW14" s="333"/>
      <c r="DG14" s="333"/>
      <c r="DQ14" s="333"/>
      <c r="EA14" s="333"/>
      <c r="EK14" s="333"/>
      <c r="EU14" s="333"/>
      <c r="FE14" s="333"/>
      <c r="FO14" s="333"/>
      <c r="FY14" s="333"/>
      <c r="GI14" s="333"/>
      <c r="GS14" s="333"/>
      <c r="HC14" s="333"/>
      <c r="HM14" s="333"/>
      <c r="HW14" s="333"/>
    </row>
    <row r="15" x14ac:dyDescent="0.25">
      <c r="A15" s="322" t="s">
        <v>118</v>
      </c>
      <c r="B15" s="23">
        <v>0</v>
      </c>
      <c r="C15" s="82"/>
      <c r="D15" s="82"/>
      <c r="E15" s="82"/>
      <c r="F15" s="82"/>
      <c r="G15" s="82"/>
      <c r="H15" s="139"/>
      <c r="I15" s="11"/>
      <c r="J15" s="11"/>
      <c r="K15" s="322" t="s">
        <v>118</v>
      </c>
      <c r="L15" s="23">
        <v>0</v>
      </c>
      <c r="M15" s="82"/>
      <c r="N15" s="82"/>
      <c r="O15" s="82"/>
      <c r="P15" s="82"/>
      <c r="Q15" s="82">
        <v>1.5</v>
      </c>
      <c r="R15" s="139">
        <v>0</v>
      </c>
      <c r="S15" s="11"/>
      <c r="T15" s="11"/>
      <c r="U15" s="322" t="s">
        <v>118</v>
      </c>
      <c r="V15" s="23">
        <v>0</v>
      </c>
      <c r="W15" s="82"/>
      <c r="X15" s="82"/>
      <c r="Y15" s="82"/>
      <c r="Z15" s="82"/>
      <c r="AA15" s="82">
        <v>0</v>
      </c>
      <c r="AB15" s="139">
        <v>0</v>
      </c>
      <c r="AC15" s="11"/>
      <c r="AD15" s="11"/>
      <c r="AE15" s="322" t="s">
        <v>118</v>
      </c>
      <c r="AF15" s="23">
        <v>0</v>
      </c>
      <c r="AG15" s="82"/>
      <c r="AH15" s="82"/>
      <c r="AI15" s="82"/>
      <c r="AJ15" s="82"/>
      <c r="AK15" s="82">
        <v>0</v>
      </c>
      <c r="AL15" s="139">
        <v>0</v>
      </c>
      <c r="AM15" s="11"/>
      <c r="AN15" s="11"/>
      <c r="AO15" s="322" t="s">
        <v>118</v>
      </c>
      <c r="AP15" s="23">
        <v>0</v>
      </c>
      <c r="AQ15" s="82"/>
      <c r="AR15" s="82"/>
      <c r="AS15" s="82"/>
      <c r="AT15" s="82"/>
      <c r="AU15" s="82">
        <v>0</v>
      </c>
      <c r="AV15" s="139"/>
      <c r="AW15" s="11"/>
      <c r="AX15" s="11"/>
      <c r="AY15" s="322" t="s">
        <v>118</v>
      </c>
      <c r="AZ15" s="23">
        <v>0</v>
      </c>
      <c r="BA15" s="82"/>
      <c r="BB15" s="82"/>
      <c r="BC15" s="82"/>
      <c r="BD15" s="82"/>
      <c r="BE15" s="82">
        <v>0</v>
      </c>
      <c r="BF15" s="139">
        <v>0</v>
      </c>
      <c r="BG15" s="11"/>
      <c r="BH15" s="11"/>
      <c r="BI15" s="322" t="s">
        <v>118</v>
      </c>
      <c r="BJ15" s="23">
        <v>0</v>
      </c>
      <c r="BK15" s="82"/>
      <c r="BL15" s="82"/>
      <c r="BM15" s="82"/>
      <c r="BN15" s="82"/>
      <c r="BO15" s="82">
        <v>0</v>
      </c>
      <c r="BP15" s="139">
        <v>3.4</v>
      </c>
      <c r="BQ15" s="11"/>
      <c r="BR15" s="11"/>
      <c r="BS15" s="322" t="s">
        <v>118</v>
      </c>
      <c r="BT15" s="23">
        <v>0</v>
      </c>
      <c r="BU15" s="82"/>
      <c r="BV15" s="82"/>
      <c r="BW15" s="82"/>
      <c r="BX15" s="82"/>
      <c r="BY15" s="82">
        <v>0</v>
      </c>
      <c r="BZ15" s="139">
        <v>0</v>
      </c>
      <c r="CA15" s="11"/>
      <c r="CB15" s="11"/>
      <c r="CC15" s="322" t="s">
        <v>118</v>
      </c>
      <c r="CD15" s="23">
        <v>0</v>
      </c>
      <c r="CE15" s="82"/>
      <c r="CF15" s="82"/>
      <c r="CG15" s="82"/>
      <c r="CH15" s="82"/>
      <c r="CI15" s="82"/>
      <c r="CJ15" s="139"/>
      <c r="CK15" s="11"/>
      <c r="CL15" s="11"/>
    </row>
    <row r="16" s="2" customFormat="true" x14ac:dyDescent="0.25">
      <c r="A16" s="322"/>
      <c r="B16" s="6"/>
      <c r="C16" s="82"/>
      <c r="D16" s="7"/>
      <c r="E16" s="7"/>
      <c r="F16" s="7"/>
      <c r="G16" s="82"/>
      <c r="H16" s="139"/>
      <c r="I16" s="11"/>
      <c r="J16" s="11"/>
      <c r="K16" s="322" t="s">
        <v>193</v>
      </c>
      <c r="L16" s="6">
        <v>1</v>
      </c>
      <c r="M16" s="82">
        <f>(Q16/100*$G31+R16/100*$H31)/($G31+$H31)*100</f>
        <v>83.152941176470591</v>
      </c>
      <c r="N16" s="7"/>
      <c r="O16" s="7"/>
      <c r="P16" s="7"/>
      <c r="Q16" s="82">
        <v>83.8</v>
      </c>
      <c r="R16" s="139">
        <v>78.3</v>
      </c>
      <c r="S16" s="11"/>
      <c r="T16" s="11"/>
      <c r="U16" s="322" t="s">
        <v>193</v>
      </c>
      <c r="V16" s="6">
        <v>1</v>
      </c>
      <c r="W16" s="82">
        <f>(AA16/100*$G31+AB16/100*$H31)/($G31+$H31)*100</f>
        <v>83.241176470588229</v>
      </c>
      <c r="X16" s="7"/>
      <c r="Y16" s="7"/>
      <c r="Z16" s="7"/>
      <c r="AA16" s="82">
        <v>83.3</v>
      </c>
      <c r="AB16" s="139">
        <v>82.8</v>
      </c>
      <c r="AC16" s="11"/>
      <c r="AD16" s="11"/>
      <c r="AE16" s="322" t="s">
        <v>193</v>
      </c>
      <c r="AF16" s="6">
        <v>1</v>
      </c>
      <c r="AG16" s="82">
        <f>(AK16/100*$G31+AL16/100*$H31)/($G31+$H31)*100</f>
        <v>87.235294117647058</v>
      </c>
      <c r="AH16" s="7"/>
      <c r="AI16" s="7"/>
      <c r="AJ16" s="7"/>
      <c r="AK16" s="82">
        <v>88.2</v>
      </c>
      <c r="AL16" s="139">
        <v>80</v>
      </c>
      <c r="AM16" s="11"/>
      <c r="AN16" s="11"/>
      <c r="AO16" s="322" t="s">
        <v>193</v>
      </c>
      <c r="AP16" s="6">
        <v>1</v>
      </c>
      <c r="AQ16" s="82"/>
      <c r="AR16" s="7"/>
      <c r="AS16" s="7"/>
      <c r="AT16" s="7"/>
      <c r="AU16" s="82">
        <v>85.2</v>
      </c>
      <c r="AV16" s="139"/>
      <c r="AW16" s="11"/>
      <c r="AX16" s="11"/>
      <c r="AY16" s="322" t="s">
        <v>193</v>
      </c>
      <c r="AZ16" s="6">
        <v>1</v>
      </c>
      <c r="BA16" s="82">
        <f>(BE16/100*$G31+BF16/100*$H31)/($G31+$H31)*100</f>
        <v>82.435294117647075</v>
      </c>
      <c r="BB16" s="7"/>
      <c r="BC16" s="7"/>
      <c r="BD16" s="7"/>
      <c r="BE16" s="82">
        <v>84.4</v>
      </c>
      <c r="BF16" s="139">
        <v>67.7</v>
      </c>
      <c r="BG16" s="11"/>
      <c r="BH16" s="11"/>
      <c r="BI16" s="322" t="s">
        <v>193</v>
      </c>
      <c r="BJ16" s="6">
        <v>1</v>
      </c>
      <c r="BK16" s="82">
        <f>(BO16/100*$G31+BP16/100*$H31)/($G31+$H31)*100</f>
        <v>85.976470588235301</v>
      </c>
      <c r="BL16" s="7"/>
      <c r="BM16" s="7"/>
      <c r="BN16" s="7"/>
      <c r="BO16" s="82">
        <v>86.4</v>
      </c>
      <c r="BP16" s="139">
        <v>82.8</v>
      </c>
      <c r="BQ16" s="11"/>
      <c r="BR16" s="11"/>
      <c r="BS16" s="322" t="s">
        <v>193</v>
      </c>
      <c r="BT16" s="6">
        <v>1</v>
      </c>
      <c r="BU16" s="82">
        <f>(BY16/100*$G31+BZ16/100*$H31)/($G31+$H31)*100</f>
        <v>100</v>
      </c>
      <c r="BV16" s="7"/>
      <c r="BW16" s="7"/>
      <c r="BX16" s="7"/>
      <c r="BY16" s="82">
        <v>100</v>
      </c>
      <c r="BZ16" s="139">
        <v>100</v>
      </c>
      <c r="CA16" s="11"/>
      <c r="CB16" s="11"/>
      <c r="CC16" s="322"/>
      <c r="CD16" s="6"/>
      <c r="CE16" s="82"/>
      <c r="CF16" s="7"/>
      <c r="CG16" s="7"/>
      <c r="CH16" s="7"/>
      <c r="CI16" s="82"/>
      <c r="CJ16" s="139"/>
      <c r="CK16" s="11"/>
      <c r="CL16" s="11"/>
      <c r="CM16" s="334"/>
      <c r="CW16" s="334"/>
      <c r="DG16" s="334"/>
      <c r="DQ16" s="334"/>
      <c r="EA16" s="334"/>
      <c r="EK16" s="334"/>
      <c r="EU16" s="334"/>
      <c r="FE16" s="334"/>
      <c r="FO16" s="334"/>
      <c r="FY16" s="334"/>
      <c r="GI16" s="334"/>
      <c r="GS16" s="334"/>
      <c r="HC16" s="334"/>
      <c r="HM16" s="334"/>
      <c r="HW16" s="334"/>
    </row>
    <row r="17" s="2" customFormat="true" x14ac:dyDescent="0.25">
      <c r="A17" s="322"/>
      <c r="B17" s="13"/>
      <c r="C17" s="82"/>
      <c r="D17" s="7"/>
      <c r="E17" s="7"/>
      <c r="F17" s="7"/>
      <c r="G17" s="82"/>
      <c r="H17" s="139"/>
      <c r="I17" s="11"/>
      <c r="J17" s="11"/>
      <c r="K17" s="322"/>
      <c r="L17" s="13"/>
      <c r="M17" s="82"/>
      <c r="N17" s="7"/>
      <c r="O17" s="7"/>
      <c r="P17" s="7"/>
      <c r="Q17" s="82"/>
      <c r="R17" s="139"/>
      <c r="S17" s="11"/>
      <c r="T17" s="11"/>
      <c r="U17" s="322"/>
      <c r="V17" s="13"/>
      <c r="W17" s="82"/>
      <c r="X17" s="7"/>
      <c r="Y17" s="7"/>
      <c r="Z17" s="7"/>
      <c r="AA17" s="82"/>
      <c r="AB17" s="139"/>
      <c r="AC17" s="11"/>
      <c r="AD17" s="11"/>
      <c r="AE17" s="322"/>
      <c r="AF17" s="13"/>
      <c r="AG17" s="82"/>
      <c r="AH17" s="7"/>
      <c r="AI17" s="7"/>
      <c r="AJ17" s="7"/>
      <c r="AK17" s="82"/>
      <c r="AL17" s="139"/>
      <c r="AM17" s="11"/>
      <c r="AN17" s="11"/>
      <c r="AO17" s="322"/>
      <c r="AP17" s="13"/>
      <c r="AQ17" s="82"/>
      <c r="AR17" s="7"/>
      <c r="AS17" s="7"/>
      <c r="AT17" s="7"/>
      <c r="AU17" s="82"/>
      <c r="AV17" s="139"/>
      <c r="AW17" s="11"/>
      <c r="AX17" s="11"/>
      <c r="AY17" s="322"/>
      <c r="AZ17" s="13"/>
      <c r="BA17" s="82"/>
      <c r="BB17" s="7"/>
      <c r="BC17" s="7"/>
      <c r="BD17" s="7"/>
      <c r="BE17" s="82"/>
      <c r="BF17" s="139"/>
      <c r="BG17" s="11"/>
      <c r="BH17" s="11"/>
      <c r="BI17" s="322"/>
      <c r="BJ17" s="13"/>
      <c r="BK17" s="82"/>
      <c r="BL17" s="7"/>
      <c r="BM17" s="7"/>
      <c r="BN17" s="7"/>
      <c r="BO17" s="82"/>
      <c r="BP17" s="139"/>
      <c r="BQ17" s="11"/>
      <c r="BR17" s="11"/>
      <c r="BS17" s="322"/>
      <c r="BT17" s="13"/>
      <c r="BU17" s="82"/>
      <c r="BV17" s="7"/>
      <c r="BW17" s="7"/>
      <c r="BX17" s="7"/>
      <c r="BY17" s="82"/>
      <c r="BZ17" s="139"/>
      <c r="CA17" s="11"/>
      <c r="CB17" s="11"/>
      <c r="CC17" s="322"/>
      <c r="CD17" s="13"/>
      <c r="CE17" s="82"/>
      <c r="CF17" s="7"/>
      <c r="CG17" s="7"/>
      <c r="CH17" s="7"/>
      <c r="CI17" s="82"/>
      <c r="CJ17" s="139"/>
      <c r="CK17" s="11"/>
      <c r="CL17" s="11"/>
      <c r="CM17" s="334"/>
      <c r="CW17" s="334"/>
      <c r="DG17" s="334"/>
      <c r="DQ17" s="334"/>
      <c r="EA17" s="334"/>
      <c r="EK17" s="334"/>
      <c r="EU17" s="334"/>
      <c r="FE17" s="334"/>
      <c r="FO17" s="334"/>
      <c r="FY17" s="334"/>
      <c r="GI17" s="334"/>
      <c r="GS17" s="334"/>
      <c r="HC17" s="334"/>
      <c r="HM17" s="334"/>
      <c r="HW17" s="334"/>
    </row>
    <row r="18" s="2" customFormat="true" x14ac:dyDescent="0.25">
      <c r="A18" s="322"/>
      <c r="B18" s="13"/>
      <c r="C18" s="82"/>
      <c r="D18" s="7"/>
      <c r="E18" s="7"/>
      <c r="F18" s="7"/>
      <c r="G18" s="82"/>
      <c r="H18" s="28"/>
      <c r="I18" s="11"/>
      <c r="J18" s="11"/>
      <c r="K18" s="322"/>
      <c r="L18" s="13"/>
      <c r="M18" s="82"/>
      <c r="N18" s="7"/>
      <c r="O18" s="7"/>
      <c r="P18" s="7"/>
      <c r="Q18" s="7"/>
      <c r="R18" s="28"/>
      <c r="S18" s="11"/>
      <c r="T18" s="11"/>
      <c r="U18" s="322"/>
      <c r="V18" s="13"/>
      <c r="W18" s="82"/>
      <c r="X18" s="7"/>
      <c r="Y18" s="7"/>
      <c r="Z18" s="7"/>
      <c r="AA18" s="82"/>
      <c r="AB18" s="28"/>
      <c r="AC18" s="11"/>
      <c r="AD18" s="11"/>
      <c r="AE18" s="322"/>
      <c r="AF18" s="13"/>
      <c r="AG18" s="82"/>
      <c r="AH18" s="7"/>
      <c r="AI18" s="7"/>
      <c r="AJ18" s="7"/>
      <c r="AK18" s="7"/>
      <c r="AL18" s="28"/>
      <c r="AM18" s="11"/>
      <c r="AN18" s="11"/>
      <c r="AO18" s="322"/>
      <c r="AP18" s="13"/>
      <c r="AQ18" s="82"/>
      <c r="AR18" s="7"/>
      <c r="AS18" s="7"/>
      <c r="AT18" s="7"/>
      <c r="AU18" s="7"/>
      <c r="AV18" s="28"/>
      <c r="AW18" s="11"/>
      <c r="AX18" s="11"/>
      <c r="AY18" s="322"/>
      <c r="AZ18" s="13"/>
      <c r="BA18" s="82"/>
      <c r="BB18" s="7"/>
      <c r="BC18" s="7"/>
      <c r="BD18" s="7"/>
      <c r="BE18" s="7"/>
      <c r="BF18" s="28"/>
      <c r="BG18" s="11"/>
      <c r="BH18" s="11"/>
      <c r="BI18" s="322"/>
      <c r="BJ18" s="13"/>
      <c r="BK18" s="82"/>
      <c r="BL18" s="7"/>
      <c r="BM18" s="7"/>
      <c r="BN18" s="7"/>
      <c r="BO18" s="7"/>
      <c r="BP18" s="28"/>
      <c r="BQ18" s="11"/>
      <c r="BR18" s="11"/>
      <c r="BS18" s="322"/>
      <c r="BT18" s="13"/>
      <c r="BU18" s="82"/>
      <c r="BV18" s="7"/>
      <c r="BW18" s="7"/>
      <c r="BX18" s="7"/>
      <c r="BY18" s="7"/>
      <c r="BZ18" s="28"/>
      <c r="CA18" s="11"/>
      <c r="CB18" s="11"/>
      <c r="CC18" s="322"/>
      <c r="CD18" s="13"/>
      <c r="CE18" s="82"/>
      <c r="CF18" s="7"/>
      <c r="CG18" s="7"/>
      <c r="CH18" s="7"/>
      <c r="CI18" s="7"/>
      <c r="CJ18" s="28"/>
      <c r="CK18" s="11"/>
      <c r="CL18" s="11"/>
      <c r="CM18" s="334"/>
      <c r="CW18" s="334"/>
      <c r="DG18" s="334"/>
      <c r="DQ18" s="334"/>
      <c r="EA18" s="334"/>
      <c r="EK18" s="334"/>
      <c r="EU18" s="334"/>
      <c r="FE18" s="334"/>
      <c r="FO18" s="334"/>
      <c r="FY18" s="334"/>
      <c r="GI18" s="334"/>
      <c r="GS18" s="334"/>
      <c r="HC18" s="334"/>
      <c r="HM18" s="334"/>
      <c r="HW18" s="334"/>
    </row>
    <row r="19" s="2" customFormat="true" x14ac:dyDescent="0.25">
      <c r="A19" s="322"/>
      <c r="B19" s="13"/>
      <c r="C19" s="269"/>
      <c r="D19" s="140"/>
      <c r="E19" s="140"/>
      <c r="F19" s="7"/>
      <c r="G19" s="82"/>
      <c r="H19" s="28"/>
      <c r="I19" s="11"/>
      <c r="J19" s="11"/>
      <c r="K19" s="322"/>
      <c r="L19" s="13"/>
      <c r="M19" s="82"/>
      <c r="N19" s="140"/>
      <c r="O19" s="140"/>
      <c r="P19" s="7"/>
      <c r="Q19" s="7"/>
      <c r="R19" s="28"/>
      <c r="S19" s="11"/>
      <c r="T19" s="11"/>
      <c r="U19" s="322"/>
      <c r="V19" s="13"/>
      <c r="W19" s="269"/>
      <c r="X19" s="140"/>
      <c r="Y19" s="140"/>
      <c r="Z19" s="7"/>
      <c r="AA19" s="82"/>
      <c r="AB19" s="28"/>
      <c r="AC19" s="11"/>
      <c r="AD19" s="11"/>
      <c r="AE19" s="322"/>
      <c r="AF19" s="13"/>
      <c r="AG19" s="82"/>
      <c r="AH19" s="140"/>
      <c r="AI19" s="140"/>
      <c r="AJ19" s="7"/>
      <c r="AK19" s="7"/>
      <c r="AL19" s="28"/>
      <c r="AM19" s="11"/>
      <c r="AN19" s="11"/>
      <c r="AO19" s="322"/>
      <c r="AP19" s="13"/>
      <c r="AQ19" s="82"/>
      <c r="AR19" s="140"/>
      <c r="AS19" s="140"/>
      <c r="AT19" s="7"/>
      <c r="AU19" s="7"/>
      <c r="AV19" s="28"/>
      <c r="AW19" s="11"/>
      <c r="AX19" s="11"/>
      <c r="AY19" s="322"/>
      <c r="AZ19" s="13"/>
      <c r="BA19" s="82"/>
      <c r="BB19" s="140"/>
      <c r="BC19" s="140"/>
      <c r="BD19" s="7"/>
      <c r="BE19" s="7"/>
      <c r="BF19" s="28"/>
      <c r="BG19" s="11"/>
      <c r="BH19" s="11"/>
      <c r="BI19" s="322"/>
      <c r="BJ19" s="13"/>
      <c r="BK19" s="82"/>
      <c r="BL19" s="140"/>
      <c r="BM19" s="140"/>
      <c r="BN19" s="7"/>
      <c r="BO19" s="7"/>
      <c r="BP19" s="28"/>
      <c r="BQ19" s="11"/>
      <c r="BR19" s="11"/>
      <c r="BS19" s="322"/>
      <c r="BT19" s="13"/>
      <c r="BU19" s="82"/>
      <c r="BV19" s="140"/>
      <c r="BW19" s="140"/>
      <c r="BX19" s="7"/>
      <c r="BY19" s="7"/>
      <c r="BZ19" s="28"/>
      <c r="CA19" s="11"/>
      <c r="CB19" s="11"/>
      <c r="CC19" s="322"/>
      <c r="CD19" s="13"/>
      <c r="CE19" s="82"/>
      <c r="CF19" s="140"/>
      <c r="CG19" s="140"/>
      <c r="CH19" s="7"/>
      <c r="CI19" s="7"/>
      <c r="CJ19" s="28"/>
      <c r="CK19" s="11"/>
      <c r="CL19" s="11"/>
      <c r="CM19" s="334"/>
      <c r="CW19" s="334"/>
      <c r="DG19" s="334"/>
      <c r="DQ19" s="334"/>
      <c r="EA19" s="334"/>
      <c r="EK19" s="334"/>
      <c r="EU19" s="334"/>
      <c r="FE19" s="334"/>
      <c r="FO19" s="334"/>
      <c r="FY19" s="334"/>
      <c r="GI19" s="334"/>
      <c r="GS19" s="334"/>
      <c r="HC19" s="334"/>
      <c r="HM19" s="334"/>
      <c r="HW19" s="334"/>
    </row>
    <row r="20" s="2" customFormat="true" x14ac:dyDescent="0.25">
      <c r="A20" s="322"/>
      <c r="B20" s="6"/>
      <c r="C20" s="269"/>
      <c r="D20" s="140"/>
      <c r="E20" s="140"/>
      <c r="F20" s="140"/>
      <c r="G20" s="82"/>
      <c r="H20" s="141"/>
      <c r="I20" s="11"/>
      <c r="J20" s="11"/>
      <c r="K20" s="322"/>
      <c r="L20" s="6"/>
      <c r="M20" s="82"/>
      <c r="N20" s="140"/>
      <c r="O20" s="140"/>
      <c r="P20" s="140"/>
      <c r="Q20" s="140"/>
      <c r="R20" s="141"/>
      <c r="S20" s="11"/>
      <c r="T20" s="11"/>
      <c r="U20" s="322"/>
      <c r="V20" s="6"/>
      <c r="W20" s="269"/>
      <c r="X20" s="140"/>
      <c r="Y20" s="140"/>
      <c r="Z20" s="140"/>
      <c r="AA20" s="82"/>
      <c r="AB20" s="141"/>
      <c r="AC20" s="11"/>
      <c r="AD20" s="11"/>
      <c r="AE20" s="322"/>
      <c r="AF20" s="6"/>
      <c r="AG20" s="82"/>
      <c r="AH20" s="140"/>
      <c r="AI20" s="140"/>
      <c r="AJ20" s="140"/>
      <c r="AK20" s="140"/>
      <c r="AL20" s="141"/>
      <c r="AM20" s="11"/>
      <c r="AN20" s="11"/>
      <c r="AO20" s="322"/>
      <c r="AP20" s="6"/>
      <c r="AQ20" s="82"/>
      <c r="AR20" s="140"/>
      <c r="AS20" s="140"/>
      <c r="AT20" s="140"/>
      <c r="AU20" s="140"/>
      <c r="AV20" s="141"/>
      <c r="AW20" s="11"/>
      <c r="AX20" s="11"/>
      <c r="AY20" s="322"/>
      <c r="AZ20" s="6"/>
      <c r="BA20" s="82"/>
      <c r="BB20" s="140"/>
      <c r="BC20" s="140"/>
      <c r="BD20" s="140"/>
      <c r="BE20" s="140"/>
      <c r="BF20" s="141"/>
      <c r="BG20" s="11"/>
      <c r="BH20" s="11"/>
      <c r="BI20" s="322"/>
      <c r="BJ20" s="6"/>
      <c r="BK20" s="82"/>
      <c r="BL20" s="140"/>
      <c r="BM20" s="140"/>
      <c r="BN20" s="140"/>
      <c r="BO20" s="140"/>
      <c r="BP20" s="141"/>
      <c r="BQ20" s="11"/>
      <c r="BR20" s="11"/>
      <c r="BS20" s="322"/>
      <c r="BT20" s="6"/>
      <c r="BU20" s="82"/>
      <c r="BV20" s="140"/>
      <c r="BW20" s="140"/>
      <c r="BX20" s="140"/>
      <c r="BY20" s="140"/>
      <c r="BZ20" s="141"/>
      <c r="CA20" s="11"/>
      <c r="CB20" s="11"/>
      <c r="CC20" s="322"/>
      <c r="CD20" s="6"/>
      <c r="CE20" s="82"/>
      <c r="CF20" s="140"/>
      <c r="CG20" s="140"/>
      <c r="CH20" s="140"/>
      <c r="CI20" s="140"/>
      <c r="CJ20" s="141"/>
      <c r="CK20" s="11"/>
      <c r="CL20" s="11"/>
      <c r="CM20" s="334"/>
      <c r="CW20" s="334"/>
      <c r="DG20" s="334"/>
      <c r="DQ20" s="334"/>
      <c r="EA20" s="334"/>
      <c r="EK20" s="334"/>
      <c r="EU20" s="334"/>
      <c r="FE20" s="334"/>
      <c r="FO20" s="334"/>
      <c r="FY20" s="334"/>
      <c r="GI20" s="334"/>
      <c r="GS20" s="334"/>
      <c r="HC20" s="334"/>
      <c r="HM20" s="334"/>
      <c r="HW20" s="334"/>
    </row>
    <row r="21" s="2" customFormat="true" x14ac:dyDescent="0.25">
      <c r="A21" s="322"/>
      <c r="B21" s="6"/>
      <c r="C21" s="270"/>
      <c r="D21" s="140"/>
      <c r="E21" s="140"/>
      <c r="F21" s="140"/>
      <c r="G21" s="140"/>
      <c r="H21" s="142"/>
      <c r="I21" s="11"/>
      <c r="J21" s="11"/>
      <c r="K21" s="322"/>
      <c r="L21" s="6"/>
      <c r="M21" s="140"/>
      <c r="N21" s="140"/>
      <c r="O21" s="140"/>
      <c r="P21" s="140"/>
      <c r="Q21" s="140"/>
      <c r="R21" s="142"/>
      <c r="S21" s="11"/>
      <c r="T21" s="11"/>
      <c r="U21" s="322"/>
      <c r="V21" s="6"/>
      <c r="W21" s="270"/>
      <c r="X21" s="140"/>
      <c r="Y21" s="140"/>
      <c r="Z21" s="140"/>
      <c r="AA21" s="140"/>
      <c r="AB21" s="142"/>
      <c r="AC21" s="11"/>
      <c r="AD21" s="11"/>
      <c r="AE21" s="322"/>
      <c r="AF21" s="6"/>
      <c r="AG21" s="140"/>
      <c r="AH21" s="140"/>
      <c r="AI21" s="140"/>
      <c r="AJ21" s="140"/>
      <c r="AK21" s="140"/>
      <c r="AL21" s="142"/>
      <c r="AM21" s="11"/>
      <c r="AN21" s="11"/>
      <c r="AO21" s="322"/>
      <c r="AP21" s="6"/>
      <c r="AQ21" s="140"/>
      <c r="AR21" s="140"/>
      <c r="AS21" s="140"/>
      <c r="AT21" s="140"/>
      <c r="AU21" s="140"/>
      <c r="AV21" s="142"/>
      <c r="AW21" s="11"/>
      <c r="AX21" s="11"/>
      <c r="AY21" s="322"/>
      <c r="AZ21" s="6"/>
      <c r="BA21" s="140"/>
      <c r="BB21" s="140"/>
      <c r="BC21" s="140"/>
      <c r="BD21" s="140"/>
      <c r="BE21" s="140"/>
      <c r="BF21" s="142"/>
      <c r="BG21" s="11"/>
      <c r="BH21" s="11"/>
      <c r="BI21" s="322"/>
      <c r="BJ21" s="6"/>
      <c r="BK21" s="140"/>
      <c r="BL21" s="140"/>
      <c r="BM21" s="140"/>
      <c r="BN21" s="140"/>
      <c r="BO21" s="140"/>
      <c r="BP21" s="142"/>
      <c r="BQ21" s="11"/>
      <c r="BR21" s="11"/>
      <c r="BS21" s="322"/>
      <c r="BT21" s="6"/>
      <c r="BU21" s="140"/>
      <c r="BV21" s="140"/>
      <c r="BW21" s="140"/>
      <c r="BX21" s="140"/>
      <c r="BY21" s="140"/>
      <c r="BZ21" s="142"/>
      <c r="CA21" s="11"/>
      <c r="CB21" s="11"/>
      <c r="CC21" s="322"/>
      <c r="CD21" s="6"/>
      <c r="CE21" s="140"/>
      <c r="CF21" s="140"/>
      <c r="CG21" s="140"/>
      <c r="CH21" s="140"/>
      <c r="CI21" s="140"/>
      <c r="CJ21" s="142"/>
      <c r="CK21" s="11"/>
      <c r="CL21" s="11"/>
      <c r="CM21" s="334"/>
      <c r="CW21" s="334"/>
      <c r="DG21" s="334"/>
      <c r="DQ21" s="334"/>
      <c r="EA21" s="334"/>
      <c r="EK21" s="334"/>
      <c r="EU21" s="334"/>
      <c r="FE21" s="334"/>
      <c r="FO21" s="334"/>
      <c r="FY21" s="334"/>
      <c r="GI21" s="334"/>
      <c r="GS21" s="334"/>
      <c r="HC21" s="334"/>
      <c r="HM21" s="334"/>
      <c r="HW21" s="334"/>
    </row>
    <row r="22" s="2" customFormat="true" x14ac:dyDescent="0.25">
      <c r="A22" s="322"/>
      <c r="B22" s="13"/>
      <c r="C22" s="271"/>
      <c r="D22" s="7"/>
      <c r="E22" s="7"/>
      <c r="F22" s="7"/>
      <c r="G22" s="7"/>
      <c r="H22" s="142"/>
      <c r="I22" s="11"/>
      <c r="J22" s="11"/>
      <c r="K22" s="322"/>
      <c r="L22" s="13"/>
      <c r="M22" s="7"/>
      <c r="N22" s="7"/>
      <c r="O22" s="7"/>
      <c r="P22" s="7"/>
      <c r="Q22" s="7"/>
      <c r="R22" s="142"/>
      <c r="S22" s="11"/>
      <c r="T22" s="11"/>
      <c r="U22" s="322"/>
      <c r="V22" s="13"/>
      <c r="W22" s="271"/>
      <c r="X22" s="7"/>
      <c r="Y22" s="7"/>
      <c r="Z22" s="7"/>
      <c r="AA22" s="7"/>
      <c r="AB22" s="142"/>
      <c r="AC22" s="11"/>
      <c r="AD22" s="11"/>
      <c r="AE22" s="322"/>
      <c r="AF22" s="13"/>
      <c r="AG22" s="7"/>
      <c r="AH22" s="7"/>
      <c r="AI22" s="7"/>
      <c r="AJ22" s="7"/>
      <c r="AK22" s="7"/>
      <c r="AL22" s="142"/>
      <c r="AM22" s="11"/>
      <c r="AN22" s="11"/>
      <c r="AO22" s="322"/>
      <c r="AP22" s="13"/>
      <c r="AQ22" s="7"/>
      <c r="AR22" s="7"/>
      <c r="AS22" s="7"/>
      <c r="AT22" s="7"/>
      <c r="AU22" s="7"/>
      <c r="AV22" s="142"/>
      <c r="AW22" s="11"/>
      <c r="AX22" s="11"/>
      <c r="AY22" s="322"/>
      <c r="AZ22" s="13"/>
      <c r="BA22" s="7"/>
      <c r="BB22" s="7"/>
      <c r="BC22" s="7"/>
      <c r="BD22" s="7"/>
      <c r="BE22" s="7"/>
      <c r="BF22" s="142"/>
      <c r="BG22" s="11"/>
      <c r="BH22" s="11"/>
      <c r="BI22" s="322"/>
      <c r="BJ22" s="13"/>
      <c r="BK22" s="7"/>
      <c r="BL22" s="7"/>
      <c r="BM22" s="7"/>
      <c r="BN22" s="7"/>
      <c r="BO22" s="7"/>
      <c r="BP22" s="142"/>
      <c r="BQ22" s="11"/>
      <c r="BR22" s="11"/>
      <c r="BS22" s="322"/>
      <c r="BT22" s="13"/>
      <c r="BU22" s="7"/>
      <c r="BV22" s="7"/>
      <c r="BW22" s="7"/>
      <c r="BX22" s="7"/>
      <c r="BY22" s="7"/>
      <c r="BZ22" s="142"/>
      <c r="CA22" s="11"/>
      <c r="CB22" s="11"/>
      <c r="CC22" s="322"/>
      <c r="CD22" s="13"/>
      <c r="CE22" s="7"/>
      <c r="CF22" s="7"/>
      <c r="CG22" s="7"/>
      <c r="CH22" s="7"/>
      <c r="CI22" s="7"/>
      <c r="CJ22" s="142"/>
      <c r="CK22" s="11"/>
      <c r="CL22" s="11"/>
      <c r="CM22" s="334"/>
      <c r="CW22" s="334"/>
      <c r="DG22" s="334"/>
      <c r="DQ22" s="334"/>
      <c r="EA22" s="334"/>
      <c r="EK22" s="334"/>
      <c r="EU22" s="334"/>
      <c r="FE22" s="334"/>
      <c r="FO22" s="334"/>
      <c r="FY22" s="334"/>
      <c r="GI22" s="334"/>
      <c r="GS22" s="334"/>
      <c r="HC22" s="334"/>
      <c r="HM22" s="334"/>
      <c r="HW22" s="334"/>
    </row>
    <row r="23" s="2" customFormat="true" x14ac:dyDescent="0.25">
      <c r="A23" s="322"/>
      <c r="B23" s="13"/>
      <c r="C23" s="271"/>
      <c r="D23" s="7"/>
      <c r="E23" s="7"/>
      <c r="F23" s="7"/>
      <c r="G23" s="7"/>
      <c r="H23" s="28"/>
      <c r="I23" s="11"/>
      <c r="J23" s="11"/>
      <c r="K23" s="322"/>
      <c r="L23" s="13"/>
      <c r="M23" s="7"/>
      <c r="N23" s="7"/>
      <c r="O23" s="7"/>
      <c r="P23" s="7"/>
      <c r="Q23" s="7"/>
      <c r="R23" s="28"/>
      <c r="S23" s="11"/>
      <c r="T23" s="11"/>
      <c r="U23" s="322"/>
      <c r="V23" s="13"/>
      <c r="W23" s="271"/>
      <c r="X23" s="7"/>
      <c r="Y23" s="7"/>
      <c r="Z23" s="7"/>
      <c r="AA23" s="7"/>
      <c r="AB23" s="28"/>
      <c r="AC23" s="11"/>
      <c r="AD23" s="11"/>
      <c r="AE23" s="322"/>
      <c r="AF23" s="13"/>
      <c r="AG23" s="7"/>
      <c r="AH23" s="7"/>
      <c r="AI23" s="7"/>
      <c r="AJ23" s="7"/>
      <c r="AK23" s="7"/>
      <c r="AL23" s="28"/>
      <c r="AM23" s="11"/>
      <c r="AN23" s="11"/>
      <c r="AO23" s="322"/>
      <c r="AP23" s="13"/>
      <c r="AQ23" s="7"/>
      <c r="AR23" s="7"/>
      <c r="AS23" s="7"/>
      <c r="AT23" s="7"/>
      <c r="AU23" s="7"/>
      <c r="AV23" s="28"/>
      <c r="AW23" s="11"/>
      <c r="AX23" s="11"/>
      <c r="AY23" s="322"/>
      <c r="AZ23" s="13"/>
      <c r="BA23" s="7"/>
      <c r="BB23" s="7"/>
      <c r="BC23" s="7"/>
      <c r="BD23" s="7"/>
      <c r="BE23" s="7"/>
      <c r="BF23" s="28"/>
      <c r="BG23" s="11"/>
      <c r="BH23" s="11"/>
      <c r="BI23" s="322"/>
      <c r="BJ23" s="13"/>
      <c r="BK23" s="7"/>
      <c r="BL23" s="7"/>
      <c r="BM23" s="7"/>
      <c r="BN23" s="7"/>
      <c r="BO23" s="7"/>
      <c r="BP23" s="28"/>
      <c r="BQ23" s="11"/>
      <c r="BR23" s="11"/>
      <c r="BS23" s="322"/>
      <c r="BT23" s="13"/>
      <c r="BU23" s="7"/>
      <c r="BV23" s="7"/>
      <c r="BW23" s="7"/>
      <c r="BX23" s="7"/>
      <c r="BY23" s="7"/>
      <c r="BZ23" s="28"/>
      <c r="CA23" s="11"/>
      <c r="CB23" s="11"/>
      <c r="CC23" s="322"/>
      <c r="CD23" s="13"/>
      <c r="CE23" s="7"/>
      <c r="CF23" s="7"/>
      <c r="CG23" s="7"/>
      <c r="CH23" s="7"/>
      <c r="CI23" s="7"/>
      <c r="CJ23" s="28"/>
      <c r="CK23" s="11"/>
      <c r="CL23" s="11"/>
      <c r="CM23" s="334"/>
      <c r="CW23" s="334"/>
      <c r="DG23" s="334"/>
      <c r="DQ23" s="334"/>
      <c r="EA23" s="334"/>
      <c r="EK23" s="334"/>
      <c r="EU23" s="334"/>
      <c r="FE23" s="334"/>
      <c r="FO23" s="334"/>
      <c r="FY23" s="334"/>
      <c r="GI23" s="334"/>
      <c r="GS23" s="334"/>
      <c r="HC23" s="334"/>
      <c r="HM23" s="334"/>
      <c r="HW23" s="334"/>
    </row>
    <row r="24" s="2" customFormat="true" x14ac:dyDescent="0.25">
      <c r="A24" s="322"/>
      <c r="B24" s="13"/>
      <c r="C24" s="7"/>
      <c r="D24" s="7"/>
      <c r="E24" s="7"/>
      <c r="F24" s="7"/>
      <c r="G24" s="7"/>
      <c r="H24" s="28"/>
      <c r="I24" s="11"/>
      <c r="J24" s="11"/>
      <c r="K24" s="322"/>
      <c r="L24" s="13"/>
      <c r="M24" s="7"/>
      <c r="N24" s="7"/>
      <c r="O24" s="7"/>
      <c r="P24" s="7"/>
      <c r="Q24" s="7"/>
      <c r="R24" s="28"/>
      <c r="S24" s="11"/>
      <c r="T24" s="11"/>
      <c r="U24" s="322"/>
      <c r="V24" s="13"/>
      <c r="W24" s="7"/>
      <c r="X24" s="7"/>
      <c r="Y24" s="7"/>
      <c r="Z24" s="7"/>
      <c r="AA24" s="7"/>
      <c r="AB24" s="28"/>
      <c r="AC24" s="11"/>
      <c r="AD24" s="11"/>
      <c r="AE24" s="322"/>
      <c r="AF24" s="13"/>
      <c r="AG24" s="7"/>
      <c r="AH24" s="7"/>
      <c r="AI24" s="7"/>
      <c r="AJ24" s="7"/>
      <c r="AK24" s="7"/>
      <c r="AL24" s="28"/>
      <c r="AM24" s="11"/>
      <c r="AN24" s="11"/>
      <c r="AO24" s="322"/>
      <c r="AP24" s="13"/>
      <c r="AQ24" s="7"/>
      <c r="AR24" s="7"/>
      <c r="AS24" s="7"/>
      <c r="AT24" s="7"/>
      <c r="AU24" s="7"/>
      <c r="AV24" s="28"/>
      <c r="AW24" s="11"/>
      <c r="AX24" s="11"/>
      <c r="AY24" s="322"/>
      <c r="AZ24" s="13"/>
      <c r="BA24" s="7"/>
      <c r="BB24" s="7"/>
      <c r="BC24" s="7"/>
      <c r="BD24" s="7"/>
      <c r="BE24" s="7"/>
      <c r="BF24" s="28"/>
      <c r="BG24" s="11"/>
      <c r="BH24" s="11"/>
      <c r="BI24" s="322"/>
      <c r="BJ24" s="13"/>
      <c r="BK24" s="7"/>
      <c r="BL24" s="7"/>
      <c r="BM24" s="7"/>
      <c r="BN24" s="7"/>
      <c r="BO24" s="7"/>
      <c r="BP24" s="28"/>
      <c r="BQ24" s="11"/>
      <c r="BR24" s="11"/>
      <c r="BS24" s="322"/>
      <c r="BT24" s="13"/>
      <c r="BU24" s="7"/>
      <c r="BV24" s="7"/>
      <c r="BW24" s="7"/>
      <c r="BX24" s="7"/>
      <c r="BY24" s="7"/>
      <c r="BZ24" s="28"/>
      <c r="CA24" s="11"/>
      <c r="CB24" s="11"/>
      <c r="CC24" s="322"/>
      <c r="CD24" s="13"/>
      <c r="CE24" s="7"/>
      <c r="CF24" s="7"/>
      <c r="CG24" s="7"/>
      <c r="CH24" s="7"/>
      <c r="CI24" s="7"/>
      <c r="CJ24" s="28"/>
      <c r="CK24" s="11"/>
      <c r="CL24" s="11"/>
      <c r="CM24" s="334"/>
      <c r="CW24" s="334"/>
      <c r="DG24" s="334"/>
      <c r="DQ24" s="334"/>
      <c r="EA24" s="334"/>
      <c r="EK24" s="334"/>
      <c r="EU24" s="334"/>
      <c r="FE24" s="334"/>
      <c r="FO24" s="334"/>
      <c r="FY24" s="334"/>
      <c r="GI24" s="334"/>
      <c r="GS24" s="334"/>
      <c r="HC24" s="334"/>
      <c r="HM24" s="334"/>
      <c r="HW24" s="334"/>
    </row>
    <row r="25" s="2" customFormat="true" x14ac:dyDescent="0.25">
      <c r="A25" s="322"/>
      <c r="B25" s="13"/>
      <c r="C25" s="7"/>
      <c r="D25" s="7"/>
      <c r="E25" s="7"/>
      <c r="F25" s="7"/>
      <c r="G25" s="7"/>
      <c r="H25" s="28"/>
      <c r="I25" s="11"/>
      <c r="J25" s="11"/>
      <c r="K25" s="322"/>
      <c r="L25" s="13"/>
      <c r="M25" s="7"/>
      <c r="N25" s="7"/>
      <c r="O25" s="7"/>
      <c r="P25" s="7"/>
      <c r="Q25" s="7"/>
      <c r="R25" s="28"/>
      <c r="S25" s="11"/>
      <c r="T25" s="11"/>
      <c r="U25" s="322"/>
      <c r="V25" s="13"/>
      <c r="W25" s="7"/>
      <c r="X25" s="7"/>
      <c r="Y25" s="7"/>
      <c r="Z25" s="7"/>
      <c r="AA25" s="7"/>
      <c r="AB25" s="28"/>
      <c r="AC25" s="11"/>
      <c r="AD25" s="11"/>
      <c r="AE25" s="322"/>
      <c r="AF25" s="13"/>
      <c r="AG25" s="7"/>
      <c r="AH25" s="7"/>
      <c r="AI25" s="7"/>
      <c r="AJ25" s="7"/>
      <c r="AK25" s="7"/>
      <c r="AL25" s="28"/>
      <c r="AM25" s="11"/>
      <c r="AN25" s="11"/>
      <c r="AO25" s="322"/>
      <c r="AP25" s="13"/>
      <c r="AQ25" s="7"/>
      <c r="AR25" s="7"/>
      <c r="AS25" s="7"/>
      <c r="AT25" s="7"/>
      <c r="AU25" s="7"/>
      <c r="AV25" s="28"/>
      <c r="AW25" s="11"/>
      <c r="AX25" s="11"/>
      <c r="AY25" s="322"/>
      <c r="AZ25" s="13"/>
      <c r="BA25" s="7"/>
      <c r="BB25" s="7"/>
      <c r="BC25" s="7"/>
      <c r="BD25" s="7"/>
      <c r="BE25" s="7"/>
      <c r="BF25" s="28"/>
      <c r="BG25" s="11"/>
      <c r="BH25" s="11"/>
      <c r="BI25" s="322"/>
      <c r="BJ25" s="13"/>
      <c r="BK25" s="7"/>
      <c r="BL25" s="7"/>
      <c r="BM25" s="7"/>
      <c r="BN25" s="7"/>
      <c r="BO25" s="7"/>
      <c r="BP25" s="28"/>
      <c r="BQ25" s="11"/>
      <c r="BR25" s="11"/>
      <c r="BS25" s="322"/>
      <c r="BT25" s="13"/>
      <c r="BU25" s="7"/>
      <c r="BV25" s="7"/>
      <c r="BW25" s="7"/>
      <c r="BX25" s="7"/>
      <c r="BY25" s="7"/>
      <c r="BZ25" s="28"/>
      <c r="CA25" s="11"/>
      <c r="CB25" s="11"/>
      <c r="CC25" s="322"/>
      <c r="CD25" s="13"/>
      <c r="CE25" s="7"/>
      <c r="CF25" s="7"/>
      <c r="CG25" s="7"/>
      <c r="CH25" s="7"/>
      <c r="CI25" s="7"/>
      <c r="CJ25" s="28"/>
      <c r="CK25" s="11"/>
      <c r="CL25" s="11"/>
      <c r="CM25" s="334"/>
      <c r="CW25" s="334"/>
      <c r="DG25" s="334"/>
      <c r="DQ25" s="334"/>
      <c r="EA25" s="334"/>
      <c r="EK25" s="334"/>
      <c r="EU25" s="334"/>
      <c r="FE25" s="334"/>
      <c r="FO25" s="334"/>
      <c r="FY25" s="334"/>
      <c r="GI25" s="334"/>
      <c r="GS25" s="334"/>
      <c r="HC25" s="334"/>
      <c r="HM25" s="334"/>
      <c r="HW25" s="334"/>
    </row>
    <row r="26" s="2" customFormat="true" x14ac:dyDescent="0.25">
      <c r="A26" s="322"/>
      <c r="B26" s="13"/>
      <c r="C26" s="7"/>
      <c r="D26" s="7"/>
      <c r="E26" s="7"/>
      <c r="F26" s="7"/>
      <c r="G26" s="7"/>
      <c r="H26" s="28"/>
      <c r="I26" s="11"/>
      <c r="J26" s="11"/>
      <c r="K26" s="322"/>
      <c r="L26" s="13"/>
      <c r="M26" s="7"/>
      <c r="N26" s="7"/>
      <c r="O26" s="7"/>
      <c r="P26" s="7"/>
      <c r="Q26" s="7"/>
      <c r="R26" s="28"/>
      <c r="S26" s="11"/>
      <c r="T26" s="11"/>
      <c r="U26" s="322"/>
      <c r="V26" s="13"/>
      <c r="W26" s="7"/>
      <c r="X26" s="7"/>
      <c r="Y26" s="7"/>
      <c r="Z26" s="7"/>
      <c r="AA26" s="7"/>
      <c r="AB26" s="28"/>
      <c r="AC26" s="11"/>
      <c r="AD26" s="11"/>
      <c r="AE26" s="322"/>
      <c r="AF26" s="13"/>
      <c r="AG26" s="7"/>
      <c r="AH26" s="7"/>
      <c r="AI26" s="7"/>
      <c r="AJ26" s="7"/>
      <c r="AK26" s="7"/>
      <c r="AL26" s="28"/>
      <c r="AM26" s="11"/>
      <c r="AN26" s="11"/>
      <c r="AO26" s="322"/>
      <c r="AP26" s="13"/>
      <c r="AQ26" s="7"/>
      <c r="AR26" s="7"/>
      <c r="AS26" s="7"/>
      <c r="AT26" s="7"/>
      <c r="AU26" s="7"/>
      <c r="AV26" s="28"/>
      <c r="AW26" s="11"/>
      <c r="AX26" s="11"/>
      <c r="AY26" s="322"/>
      <c r="AZ26" s="13"/>
      <c r="BA26" s="7"/>
      <c r="BB26" s="7"/>
      <c r="BC26" s="7"/>
      <c r="BD26" s="7"/>
      <c r="BE26" s="7"/>
      <c r="BF26" s="28"/>
      <c r="BG26" s="11"/>
      <c r="BH26" s="11"/>
      <c r="BI26" s="322"/>
      <c r="BJ26" s="13"/>
      <c r="BK26" s="7"/>
      <c r="BL26" s="7"/>
      <c r="BM26" s="7"/>
      <c r="BN26" s="7"/>
      <c r="BO26" s="7"/>
      <c r="BP26" s="28"/>
      <c r="BQ26" s="11"/>
      <c r="BR26" s="11"/>
      <c r="BS26" s="322"/>
      <c r="BT26" s="13"/>
      <c r="BU26" s="7"/>
      <c r="BV26" s="7"/>
      <c r="BW26" s="7"/>
      <c r="BX26" s="7"/>
      <c r="BY26" s="7"/>
      <c r="BZ26" s="28"/>
      <c r="CA26" s="11"/>
      <c r="CB26" s="11"/>
      <c r="CC26" s="322"/>
      <c r="CD26" s="13"/>
      <c r="CE26" s="7"/>
      <c r="CF26" s="7"/>
      <c r="CG26" s="7"/>
      <c r="CH26" s="7"/>
      <c r="CI26" s="7"/>
      <c r="CJ26" s="28"/>
      <c r="CK26" s="11"/>
      <c r="CL26" s="11"/>
      <c r="CM26" s="334"/>
      <c r="CW26" s="334"/>
      <c r="DG26" s="334"/>
      <c r="DQ26" s="334"/>
      <c r="EA26" s="334"/>
      <c r="EK26" s="334"/>
      <c r="EU26" s="334"/>
      <c r="FE26" s="334"/>
      <c r="FO26" s="334"/>
      <c r="FY26" s="334"/>
      <c r="GI26" s="334"/>
      <c r="GS26" s="334"/>
      <c r="HC26" s="334"/>
      <c r="HM26" s="334"/>
      <c r="HW26" s="334"/>
    </row>
    <row r="27" s="2" customFormat="true" ht="83.25" customHeight="true" x14ac:dyDescent="0.25">
      <c r="A27" s="323" t="s">
        <v>12</v>
      </c>
      <c r="B27" s="590" t="s">
        <v>194</v>
      </c>
      <c r="C27" s="590"/>
      <c r="D27" s="590"/>
      <c r="E27" s="590"/>
      <c r="F27" s="590"/>
      <c r="G27" s="590"/>
      <c r="H27" s="591"/>
      <c r="I27" s="11"/>
      <c r="J27" s="11"/>
      <c r="K27" s="323" t="s">
        <v>12</v>
      </c>
      <c r="L27" s="590" t="s">
        <v>195</v>
      </c>
      <c r="M27" s="590"/>
      <c r="N27" s="590"/>
      <c r="O27" s="590"/>
      <c r="P27" s="590"/>
      <c r="Q27" s="590"/>
      <c r="R27" s="591"/>
      <c r="S27" s="11"/>
      <c r="T27" s="11"/>
      <c r="U27" s="323" t="s">
        <v>12</v>
      </c>
      <c r="V27" s="590" t="s">
        <v>196</v>
      </c>
      <c r="W27" s="590"/>
      <c r="X27" s="590"/>
      <c r="Y27" s="590"/>
      <c r="Z27" s="590"/>
      <c r="AA27" s="590"/>
      <c r="AB27" s="591"/>
      <c r="AC27" s="11"/>
      <c r="AD27" s="11"/>
      <c r="AE27" s="323" t="s">
        <v>12</v>
      </c>
      <c r="AF27" s="590" t="s">
        <v>196</v>
      </c>
      <c r="AG27" s="590"/>
      <c r="AH27" s="590"/>
      <c r="AI27" s="590"/>
      <c r="AJ27" s="590"/>
      <c r="AK27" s="590"/>
      <c r="AL27" s="591"/>
      <c r="AM27" s="11"/>
      <c r="AN27" s="11"/>
      <c r="AO27" s="323" t="s">
        <v>12</v>
      </c>
      <c r="AP27" s="589"/>
      <c r="AQ27" s="590"/>
      <c r="AR27" s="590"/>
      <c r="AS27" s="590"/>
      <c r="AT27" s="590"/>
      <c r="AU27" s="590"/>
      <c r="AV27" s="591"/>
      <c r="AW27" s="11"/>
      <c r="AX27" s="11"/>
      <c r="AY27" s="323" t="s">
        <v>12</v>
      </c>
      <c r="AZ27" s="597" t="s">
        <v>196</v>
      </c>
      <c r="BA27" s="598"/>
      <c r="BB27" s="598"/>
      <c r="BC27" s="598"/>
      <c r="BD27" s="598"/>
      <c r="BE27" s="598"/>
      <c r="BF27" s="599"/>
      <c r="BG27" s="11"/>
      <c r="BH27" s="11"/>
      <c r="BI27" s="323" t="s">
        <v>12</v>
      </c>
      <c r="BJ27" s="590" t="s">
        <v>197</v>
      </c>
      <c r="BK27" s="590"/>
      <c r="BL27" s="590"/>
      <c r="BM27" s="590"/>
      <c r="BN27" s="590"/>
      <c r="BO27" s="590"/>
      <c r="BP27" s="591"/>
      <c r="BQ27" s="11"/>
      <c r="BR27" s="11"/>
      <c r="BS27" s="323" t="s">
        <v>12</v>
      </c>
      <c r="BT27" s="590" t="s">
        <v>198</v>
      </c>
      <c r="BU27" s="590"/>
      <c r="BV27" s="590"/>
      <c r="BW27" s="590"/>
      <c r="BX27" s="590"/>
      <c r="BY27" s="590"/>
      <c r="BZ27" s="591"/>
      <c r="CA27" s="11"/>
      <c r="CB27" s="11"/>
      <c r="CC27" s="323" t="s">
        <v>12</v>
      </c>
      <c r="CD27" s="590" t="s">
        <v>227</v>
      </c>
      <c r="CE27" s="590"/>
      <c r="CF27" s="590"/>
      <c r="CG27" s="590"/>
      <c r="CH27" s="590"/>
      <c r="CI27" s="590"/>
      <c r="CJ27" s="591"/>
      <c r="CK27" s="11"/>
      <c r="CL27" s="11"/>
      <c r="CM27" s="334"/>
      <c r="CW27" s="334"/>
      <c r="DG27" s="334"/>
      <c r="DQ27" s="334"/>
      <c r="EA27" s="334"/>
      <c r="EK27" s="334"/>
      <c r="EU27" s="334"/>
      <c r="FE27" s="334"/>
      <c r="FO27" s="334"/>
      <c r="FY27" s="334"/>
      <c r="GI27" s="334"/>
      <c r="GS27" s="334"/>
      <c r="HC27" s="334"/>
      <c r="HM27" s="334"/>
      <c r="HW27" s="334"/>
    </row>
    <row r="28" s="2" customFormat="true" ht="15.75" customHeight="true" x14ac:dyDescent="0.25">
      <c r="A28" s="323"/>
      <c r="B28" s="137" t="s">
        <v>139</v>
      </c>
      <c r="C28" s="272"/>
      <c r="D28" s="272"/>
      <c r="E28" s="272"/>
      <c r="F28" s="272"/>
      <c r="G28" s="272"/>
      <c r="H28" s="263"/>
      <c r="I28" s="11"/>
      <c r="J28" s="11"/>
      <c r="K28" s="323"/>
      <c r="L28" s="137" t="s">
        <v>139</v>
      </c>
      <c r="M28" s="272"/>
      <c r="N28" s="272"/>
      <c r="O28" s="272"/>
      <c r="P28" s="272"/>
      <c r="Q28" s="272"/>
      <c r="R28" s="263"/>
      <c r="S28" s="11"/>
      <c r="T28" s="11"/>
      <c r="U28" s="323"/>
      <c r="V28" s="137" t="s">
        <v>139</v>
      </c>
      <c r="W28" s="272"/>
      <c r="X28" s="272"/>
      <c r="Y28" s="272"/>
      <c r="Z28" s="272"/>
      <c r="AA28" s="272"/>
      <c r="AB28" s="263"/>
      <c r="AC28" s="11"/>
      <c r="AD28" s="11"/>
      <c r="AE28" s="323"/>
      <c r="AF28" s="137" t="s">
        <v>139</v>
      </c>
      <c r="AG28" s="272"/>
      <c r="AH28" s="272"/>
      <c r="AI28" s="272"/>
      <c r="AJ28" s="272"/>
      <c r="AK28" s="272"/>
      <c r="AL28" s="263"/>
      <c r="AM28" s="11"/>
      <c r="AN28" s="11"/>
      <c r="AO28" s="323"/>
      <c r="AP28" s="137" t="s">
        <v>139</v>
      </c>
      <c r="AQ28" s="272"/>
      <c r="AR28" s="272"/>
      <c r="AS28" s="272"/>
      <c r="AT28" s="272"/>
      <c r="AU28" s="272"/>
      <c r="AV28" s="263"/>
      <c r="AW28" s="11"/>
      <c r="AX28" s="11"/>
      <c r="AY28" s="323"/>
      <c r="AZ28" s="137" t="s">
        <v>139</v>
      </c>
      <c r="BA28" s="90"/>
      <c r="BB28" s="90"/>
      <c r="BC28" s="90"/>
      <c r="BD28" s="90"/>
      <c r="BE28" s="90"/>
      <c r="BF28" s="260"/>
      <c r="BG28" s="11"/>
      <c r="BH28" s="11"/>
      <c r="BI28" s="323"/>
      <c r="BJ28" s="137" t="s">
        <v>139</v>
      </c>
      <c r="BK28" s="272"/>
      <c r="BL28" s="272"/>
      <c r="BM28" s="272"/>
      <c r="BN28" s="272"/>
      <c r="BO28" s="272"/>
      <c r="BP28" s="263"/>
      <c r="BQ28" s="11"/>
      <c r="BR28" s="11"/>
      <c r="BS28" s="323"/>
      <c r="BT28" s="137" t="s">
        <v>139</v>
      </c>
      <c r="BU28" s="272"/>
      <c r="BV28" s="272"/>
      <c r="BW28" s="272"/>
      <c r="BX28" s="272"/>
      <c r="BY28" s="272"/>
      <c r="BZ28" s="263"/>
      <c r="CA28" s="11"/>
      <c r="CB28" s="11"/>
      <c r="CC28" s="323"/>
      <c r="CD28" s="137" t="s">
        <v>139</v>
      </c>
      <c r="CE28" s="272"/>
      <c r="CF28" s="272"/>
      <c r="CG28" s="272"/>
      <c r="CH28" s="272"/>
      <c r="CI28" s="272"/>
      <c r="CJ28" s="458"/>
      <c r="CK28" s="11"/>
      <c r="CL28" s="11"/>
      <c r="CM28" s="334"/>
      <c r="CW28" s="334"/>
      <c r="DG28" s="334"/>
      <c r="DQ28" s="334"/>
      <c r="EA28" s="334"/>
      <c r="EK28" s="334"/>
      <c r="EU28" s="334"/>
      <c r="FE28" s="334"/>
      <c r="FO28" s="334"/>
      <c r="FY28" s="334"/>
      <c r="GI28" s="334"/>
      <c r="GS28" s="334"/>
      <c r="HC28" s="334"/>
      <c r="HM28" s="334"/>
      <c r="HW28" s="334"/>
    </row>
    <row r="29" s="2" customFormat="true" ht="15.75" customHeight="true" x14ac:dyDescent="0.25">
      <c r="A29" s="323"/>
      <c r="B29" s="137" t="s">
        <v>115</v>
      </c>
      <c r="C29" s="90"/>
      <c r="D29" s="90"/>
      <c r="E29" s="90"/>
      <c r="F29" s="90"/>
      <c r="G29" s="90"/>
      <c r="H29" s="260"/>
      <c r="I29" s="11"/>
      <c r="J29" s="11"/>
      <c r="K29" s="323"/>
      <c r="L29" s="137" t="s">
        <v>115</v>
      </c>
      <c r="M29" s="143" t="s">
        <v>199</v>
      </c>
      <c r="N29" s="90"/>
      <c r="O29" s="90"/>
      <c r="P29" s="90"/>
      <c r="Q29" s="90" t="s">
        <v>199</v>
      </c>
      <c r="R29" s="260" t="s">
        <v>199</v>
      </c>
      <c r="S29" s="11"/>
      <c r="T29" s="11"/>
      <c r="U29" s="323"/>
      <c r="V29" s="137" t="s">
        <v>115</v>
      </c>
      <c r="W29" s="90" t="s">
        <v>199</v>
      </c>
      <c r="X29" s="90"/>
      <c r="Y29" s="90"/>
      <c r="Z29" s="90"/>
      <c r="AA29" s="90" t="s">
        <v>199</v>
      </c>
      <c r="AB29" s="260" t="s">
        <v>199</v>
      </c>
      <c r="AC29" s="11"/>
      <c r="AD29" s="11"/>
      <c r="AE29" s="323"/>
      <c r="AF29" s="137" t="s">
        <v>115</v>
      </c>
      <c r="AG29" s="143" t="s">
        <v>199</v>
      </c>
      <c r="AH29" s="90"/>
      <c r="AI29" s="90"/>
      <c r="AJ29" s="90"/>
      <c r="AK29" s="90" t="s">
        <v>199</v>
      </c>
      <c r="AL29" s="260" t="s">
        <v>199</v>
      </c>
      <c r="AM29" s="11"/>
      <c r="AN29" s="11"/>
      <c r="AO29" s="323"/>
      <c r="AP29" s="137" t="s">
        <v>115</v>
      </c>
      <c r="AQ29" s="143"/>
      <c r="AR29" s="90"/>
      <c r="AS29" s="90"/>
      <c r="AT29" s="90"/>
      <c r="AU29" s="90" t="s">
        <v>199</v>
      </c>
      <c r="AV29" s="260"/>
      <c r="AW29" s="11"/>
      <c r="AX29" s="11"/>
      <c r="AY29" s="323"/>
      <c r="AZ29" s="137" t="s">
        <v>115</v>
      </c>
      <c r="BA29" s="143" t="s">
        <v>199</v>
      </c>
      <c r="BB29" s="90"/>
      <c r="BC29" s="90"/>
      <c r="BD29" s="90"/>
      <c r="BE29" s="90" t="s">
        <v>199</v>
      </c>
      <c r="BF29" s="260" t="s">
        <v>199</v>
      </c>
      <c r="BG29" s="11"/>
      <c r="BH29" s="11"/>
      <c r="BI29" s="323"/>
      <c r="BJ29" s="137" t="s">
        <v>115</v>
      </c>
      <c r="BK29" s="143" t="s">
        <v>199</v>
      </c>
      <c r="BL29" s="90"/>
      <c r="BM29" s="90"/>
      <c r="BN29" s="90"/>
      <c r="BO29" s="90" t="s">
        <v>199</v>
      </c>
      <c r="BP29" s="260" t="s">
        <v>199</v>
      </c>
      <c r="BQ29" s="11"/>
      <c r="BR29" s="11"/>
      <c r="BS29" s="323"/>
      <c r="BT29" s="137" t="s">
        <v>115</v>
      </c>
      <c r="BU29" s="143" t="s">
        <v>200</v>
      </c>
      <c r="BV29" s="90"/>
      <c r="BW29" s="90"/>
      <c r="BX29" s="90"/>
      <c r="BY29" s="90" t="s">
        <v>200</v>
      </c>
      <c r="BZ29" s="260" t="s">
        <v>200</v>
      </c>
      <c r="CA29" s="11"/>
      <c r="CB29" s="11"/>
      <c r="CC29" s="323"/>
      <c r="CD29" s="137" t="s">
        <v>115</v>
      </c>
      <c r="CE29" s="143"/>
      <c r="CF29" s="90"/>
      <c r="CG29" s="90"/>
      <c r="CH29" s="90"/>
      <c r="CI29" s="90"/>
      <c r="CJ29" s="260"/>
      <c r="CK29" s="11"/>
      <c r="CL29" s="11"/>
      <c r="CM29" s="334"/>
      <c r="CW29" s="334"/>
      <c r="DG29" s="334"/>
      <c r="DQ29" s="334"/>
      <c r="EA29" s="334"/>
      <c r="EK29" s="334"/>
      <c r="EU29" s="334"/>
      <c r="FE29" s="334"/>
      <c r="FO29" s="334"/>
      <c r="FY29" s="334"/>
      <c r="GI29" s="334"/>
      <c r="GS29" s="334"/>
      <c r="HC29" s="334"/>
      <c r="HM29" s="334"/>
      <c r="HW29" s="334"/>
    </row>
    <row r="30" ht="15.75" customHeight="true" x14ac:dyDescent="0.25">
      <c r="A30" s="323"/>
      <c r="B30" s="137" t="s">
        <v>201</v>
      </c>
      <c r="C30" s="90" t="s">
        <v>200</v>
      </c>
      <c r="D30" s="90"/>
      <c r="E30" s="90"/>
      <c r="F30" s="90"/>
      <c r="G30" s="90" t="s">
        <v>200</v>
      </c>
      <c r="H30" s="260"/>
      <c r="I30" s="11"/>
      <c r="J30" s="11"/>
      <c r="K30" s="323"/>
      <c r="L30" s="137" t="s">
        <v>116</v>
      </c>
      <c r="M30" s="90"/>
      <c r="N30" s="90"/>
      <c r="O30" s="90"/>
      <c r="P30" s="90"/>
      <c r="Q30" s="90"/>
      <c r="R30" s="260"/>
      <c r="S30" s="11"/>
      <c r="T30" s="11"/>
      <c r="U30" s="323"/>
      <c r="V30" s="137" t="s">
        <v>201</v>
      </c>
      <c r="W30" s="90"/>
      <c r="X30" s="90"/>
      <c r="Y30" s="90"/>
      <c r="Z30" s="90"/>
      <c r="AA30" s="90"/>
      <c r="AB30" s="260"/>
      <c r="AC30" s="11"/>
      <c r="AD30" s="11"/>
      <c r="AE30" s="323"/>
      <c r="AF30" s="137" t="s">
        <v>116</v>
      </c>
      <c r="AG30" s="90"/>
      <c r="AH30" s="90"/>
      <c r="AI30" s="90"/>
      <c r="AJ30" s="90"/>
      <c r="AK30" s="90"/>
      <c r="AL30" s="260"/>
      <c r="AM30" s="11"/>
      <c r="AN30" s="11"/>
      <c r="AO30" s="323"/>
      <c r="AP30" s="137" t="s">
        <v>116</v>
      </c>
      <c r="AQ30" s="90"/>
      <c r="AR30" s="90"/>
      <c r="AS30" s="90"/>
      <c r="AT30" s="90"/>
      <c r="AU30" s="90"/>
      <c r="AV30" s="260"/>
      <c r="AW30" s="11"/>
      <c r="AX30" s="11"/>
      <c r="AY30" s="323"/>
      <c r="AZ30" s="137" t="s">
        <v>116</v>
      </c>
      <c r="BA30" s="90"/>
      <c r="BB30" s="90"/>
      <c r="BC30" s="90"/>
      <c r="BD30" s="90"/>
      <c r="BE30" s="90"/>
      <c r="BF30" s="260"/>
      <c r="BG30" s="11"/>
      <c r="BH30" s="11"/>
      <c r="BI30" s="323"/>
      <c r="BJ30" s="137" t="s">
        <v>116</v>
      </c>
      <c r="BK30" s="90"/>
      <c r="BL30" s="90"/>
      <c r="BM30" s="90"/>
      <c r="BN30" s="90"/>
      <c r="BO30" s="90"/>
      <c r="BP30" s="260"/>
      <c r="BQ30" s="11"/>
      <c r="BR30" s="11"/>
      <c r="BS30" s="323"/>
      <c r="BT30" s="137" t="s">
        <v>116</v>
      </c>
      <c r="BU30" s="90"/>
      <c r="BV30" s="90"/>
      <c r="BW30" s="90"/>
      <c r="BX30" s="90"/>
      <c r="BY30" s="90"/>
      <c r="BZ30" s="260"/>
      <c r="CA30" s="11"/>
      <c r="CB30" s="11"/>
      <c r="CC30" s="323"/>
      <c r="CD30" s="137" t="s">
        <v>116</v>
      </c>
      <c r="CE30" s="90" t="s">
        <v>200</v>
      </c>
      <c r="CF30" s="90"/>
      <c r="CG30" s="90"/>
      <c r="CH30" s="90"/>
      <c r="CI30" s="90" t="s">
        <v>200</v>
      </c>
      <c r="CJ30" s="147" t="s">
        <v>200</v>
      </c>
      <c r="CK30" s="11"/>
      <c r="CL30" s="11"/>
    </row>
    <row r="31" ht="15.75" customHeight="true" x14ac:dyDescent="0.25">
      <c r="A31" s="324"/>
      <c r="B31" s="12" t="s">
        <v>23</v>
      </c>
      <c r="C31" s="144"/>
      <c r="D31" s="144"/>
      <c r="E31" s="144"/>
      <c r="F31" s="145"/>
      <c r="G31" s="146">
        <f>81+24</f>
        <v>105</v>
      </c>
      <c r="H31" s="147">
        <v>14</v>
      </c>
      <c r="I31" s="11"/>
      <c r="J31" s="11"/>
      <c r="K31" s="324"/>
      <c r="L31" s="12" t="s">
        <v>23</v>
      </c>
      <c r="M31" s="144"/>
      <c r="N31" s="144"/>
      <c r="O31" s="144"/>
      <c r="P31" s="145"/>
      <c r="Q31" s="146"/>
      <c r="R31" s="147"/>
      <c r="S31" s="11"/>
      <c r="T31" s="11"/>
      <c r="U31" s="324"/>
      <c r="V31" s="12" t="s">
        <v>23</v>
      </c>
      <c r="W31" s="144"/>
      <c r="X31" s="144"/>
      <c r="Y31" s="144"/>
      <c r="Z31" s="145"/>
      <c r="AA31" s="146"/>
      <c r="AB31" s="147"/>
      <c r="AC31" s="11"/>
      <c r="AD31" s="11"/>
      <c r="AE31" s="324"/>
      <c r="AF31" s="12" t="s">
        <v>23</v>
      </c>
      <c r="AG31" s="144"/>
      <c r="AH31" s="144"/>
      <c r="AI31" s="144"/>
      <c r="AJ31" s="145"/>
      <c r="AK31" s="146"/>
      <c r="AL31" s="147"/>
      <c r="AM31" s="11"/>
      <c r="AN31" s="11"/>
      <c r="AO31" s="324"/>
      <c r="AP31" s="12" t="s">
        <v>23</v>
      </c>
      <c r="AQ31" s="144"/>
      <c r="AR31" s="144"/>
      <c r="AS31" s="144"/>
      <c r="AT31" s="145"/>
      <c r="AU31" s="146"/>
      <c r="AV31" s="147"/>
      <c r="AW31" s="11"/>
      <c r="AX31" s="11"/>
      <c r="AY31" s="324"/>
      <c r="AZ31" s="12" t="s">
        <v>23</v>
      </c>
      <c r="BA31" s="144"/>
      <c r="BB31" s="144"/>
      <c r="BC31" s="144"/>
      <c r="BD31" s="145"/>
      <c r="BE31" s="146"/>
      <c r="BF31" s="147"/>
      <c r="BG31" s="11"/>
      <c r="BH31" s="11"/>
      <c r="BI31" s="324"/>
      <c r="BJ31" s="12" t="s">
        <v>23</v>
      </c>
      <c r="BK31" s="144"/>
      <c r="BL31" s="144"/>
      <c r="BM31" s="144"/>
      <c r="BN31" s="145"/>
      <c r="BO31" s="146"/>
      <c r="BP31" s="147"/>
      <c r="BQ31" s="11"/>
      <c r="BR31" s="11"/>
      <c r="BS31" s="324"/>
      <c r="BT31" s="12" t="s">
        <v>23</v>
      </c>
      <c r="BU31" s="144"/>
      <c r="BV31" s="144"/>
      <c r="BW31" s="144"/>
      <c r="BX31" s="145"/>
      <c r="BY31" s="146"/>
      <c r="BZ31" s="147"/>
      <c r="CA31" s="11"/>
      <c r="CB31" s="11"/>
      <c r="CC31" s="324"/>
      <c r="CD31" s="12" t="s">
        <v>23</v>
      </c>
      <c r="CE31" s="144"/>
      <c r="CF31" s="144"/>
      <c r="CG31" s="144"/>
      <c r="CH31" s="145"/>
      <c r="CI31" s="146"/>
      <c r="CJ31" s="147"/>
      <c r="CK31" s="11"/>
      <c r="CL31" s="11"/>
    </row>
    <row r="32" s="3" customFormat="true" ht="16.5" thickBot="true" x14ac:dyDescent="0.3">
      <c r="A32" s="325"/>
      <c r="B32" s="148" t="s">
        <v>20</v>
      </c>
      <c r="C32" s="149"/>
      <c r="D32" s="149">
        <v>28</v>
      </c>
      <c r="E32" s="149">
        <v>22</v>
      </c>
      <c r="F32" s="149"/>
      <c r="G32" s="149">
        <v>50</v>
      </c>
      <c r="H32" s="150"/>
      <c r="I32" s="11"/>
      <c r="J32" s="11"/>
      <c r="K32" s="325"/>
      <c r="L32" s="148" t="s">
        <v>20</v>
      </c>
      <c r="M32" s="149"/>
      <c r="N32" s="149"/>
      <c r="O32" s="149"/>
      <c r="P32" s="149"/>
      <c r="Q32" s="149"/>
      <c r="R32" s="150"/>
      <c r="S32" s="11"/>
      <c r="T32" s="11"/>
      <c r="U32" s="325"/>
      <c r="V32" s="148" t="s">
        <v>20</v>
      </c>
      <c r="W32" s="149"/>
      <c r="X32" s="149"/>
      <c r="Y32" s="149"/>
      <c r="Z32" s="149"/>
      <c r="AA32" s="149"/>
      <c r="AB32" s="150"/>
      <c r="AC32" s="11"/>
      <c r="AD32" s="11"/>
      <c r="AE32" s="325"/>
      <c r="AF32" s="148" t="s">
        <v>20</v>
      </c>
      <c r="AG32" s="149"/>
      <c r="AH32" s="149"/>
      <c r="AI32" s="149"/>
      <c r="AJ32" s="149"/>
      <c r="AK32" s="149"/>
      <c r="AL32" s="150"/>
      <c r="AM32" s="11"/>
      <c r="AN32" s="11"/>
      <c r="AO32" s="325"/>
      <c r="AP32" s="148" t="s">
        <v>20</v>
      </c>
      <c r="AQ32" s="149"/>
      <c r="AR32" s="149"/>
      <c r="AS32" s="149"/>
      <c r="AT32" s="149"/>
      <c r="AU32" s="149"/>
      <c r="AV32" s="150"/>
      <c r="AW32" s="11"/>
      <c r="AX32" s="11"/>
      <c r="AY32" s="325"/>
      <c r="AZ32" s="148" t="s">
        <v>20</v>
      </c>
      <c r="BA32" s="149"/>
      <c r="BB32" s="149"/>
      <c r="BC32" s="149"/>
      <c r="BD32" s="149"/>
      <c r="BE32" s="149"/>
      <c r="BF32" s="150"/>
      <c r="BG32" s="11"/>
      <c r="BH32" s="11"/>
      <c r="BI32" s="325"/>
      <c r="BJ32" s="148" t="s">
        <v>20</v>
      </c>
      <c r="BK32" s="149"/>
      <c r="BL32" s="149"/>
      <c r="BM32" s="149"/>
      <c r="BN32" s="149"/>
      <c r="BO32" s="149"/>
      <c r="BP32" s="150"/>
      <c r="BQ32" s="11"/>
      <c r="BR32" s="11"/>
      <c r="BS32" s="325"/>
      <c r="BT32" s="148" t="s">
        <v>20</v>
      </c>
      <c r="BU32" s="149"/>
      <c r="BV32" s="149"/>
      <c r="BW32" s="149"/>
      <c r="BX32" s="149"/>
      <c r="BY32" s="149"/>
      <c r="BZ32" s="150"/>
      <c r="CA32" s="11"/>
      <c r="CB32" s="11"/>
      <c r="CC32" s="325"/>
      <c r="CD32" s="148" t="s">
        <v>20</v>
      </c>
      <c r="CE32" s="149"/>
      <c r="CF32" s="149"/>
      <c r="CG32" s="149"/>
      <c r="CH32" s="149"/>
      <c r="CI32" s="149"/>
      <c r="CJ32" s="150"/>
      <c r="CK32" s="11"/>
      <c r="CL32" s="11"/>
      <c r="CM32" s="326"/>
      <c r="CW32" s="32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A33" s="326"/>
      <c r="BB33" s="326"/>
      <c r="BC33" s="326"/>
      <c r="BD33" s="326"/>
      <c r="BE33" s="326"/>
      <c r="BF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A34" s="326"/>
      <c r="BB34" s="326"/>
      <c r="BC34" s="326"/>
      <c r="BD34" s="326"/>
      <c r="BE34" s="326"/>
      <c r="BF34" s="326"/>
      <c r="BI34" s="326"/>
      <c r="BS34" s="326"/>
      <c r="BZ34" s="273"/>
      <c r="CC34" s="326"/>
      <c r="CJ34" s="273"/>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A35" s="326"/>
      <c r="BB35" s="326"/>
      <c r="BC35" s="326"/>
      <c r="BD35" s="326"/>
      <c r="BE35" s="326"/>
      <c r="BF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A36" s="326"/>
      <c r="BB36" s="326"/>
      <c r="BC36" s="326"/>
      <c r="BD36" s="326"/>
      <c r="BE36" s="326"/>
      <c r="BF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A37" s="326"/>
      <c r="BB37" s="326"/>
      <c r="BC37" s="326"/>
      <c r="BD37" s="326"/>
      <c r="BE37" s="326"/>
      <c r="BF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A38" s="326"/>
      <c r="BB38" s="326"/>
      <c r="BC38" s="326"/>
      <c r="BD38" s="326"/>
      <c r="BE38" s="326"/>
      <c r="BF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A39" s="326"/>
      <c r="BB39" s="326"/>
      <c r="BC39" s="326"/>
      <c r="BD39" s="326"/>
      <c r="BE39" s="326"/>
      <c r="BF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A40" s="326"/>
      <c r="BB40" s="326"/>
      <c r="BC40" s="326"/>
      <c r="BD40" s="326"/>
      <c r="BE40" s="326"/>
      <c r="BF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A41" s="326"/>
      <c r="BB41" s="326"/>
      <c r="BC41" s="326"/>
      <c r="BD41" s="326"/>
      <c r="BE41" s="326"/>
      <c r="BF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A42" s="326"/>
      <c r="BB42" s="326"/>
      <c r="BC42" s="326"/>
      <c r="BD42" s="326"/>
      <c r="BE42" s="326"/>
      <c r="BF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A43" s="326"/>
      <c r="BB43" s="326"/>
      <c r="BC43" s="326"/>
      <c r="BD43" s="326"/>
      <c r="BE43" s="326"/>
      <c r="BF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A44" s="326"/>
      <c r="BB44" s="326"/>
      <c r="BC44" s="326"/>
      <c r="BD44" s="326"/>
      <c r="BE44" s="326"/>
      <c r="BF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A45" s="326"/>
      <c r="BB45" s="326"/>
      <c r="BC45" s="326"/>
      <c r="BD45" s="326"/>
      <c r="BE45" s="326"/>
      <c r="BF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A46" s="326"/>
      <c r="BB46" s="326"/>
      <c r="BC46" s="326"/>
      <c r="BD46" s="326"/>
      <c r="BE46" s="326"/>
      <c r="BF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A47" s="326"/>
      <c r="BB47" s="326"/>
      <c r="BC47" s="326"/>
      <c r="BD47" s="326"/>
      <c r="BE47" s="326"/>
      <c r="BF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A48" s="326"/>
      <c r="BB48" s="326"/>
      <c r="BC48" s="326"/>
      <c r="BD48" s="326"/>
      <c r="BE48" s="326"/>
      <c r="BF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A49" s="326"/>
      <c r="BB49" s="326"/>
      <c r="BC49" s="326"/>
      <c r="BD49" s="326"/>
      <c r="BE49" s="326"/>
      <c r="BF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A50" s="326"/>
      <c r="BB50" s="326"/>
      <c r="BC50" s="326"/>
      <c r="BD50" s="326"/>
      <c r="BE50" s="326"/>
      <c r="BF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A51" s="326"/>
      <c r="BB51" s="326"/>
      <c r="BC51" s="326"/>
      <c r="BD51" s="326"/>
      <c r="BE51" s="326"/>
      <c r="BF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A52" s="326"/>
      <c r="BB52" s="326"/>
      <c r="BC52" s="326"/>
      <c r="BD52" s="326"/>
      <c r="BE52" s="326"/>
      <c r="BF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A53" s="326"/>
      <c r="BB53" s="326"/>
      <c r="BC53" s="326"/>
      <c r="BD53" s="326"/>
      <c r="BE53" s="326"/>
      <c r="BF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A54" s="326"/>
      <c r="BB54" s="326"/>
      <c r="BC54" s="326"/>
      <c r="BD54" s="326"/>
      <c r="BE54" s="326"/>
      <c r="BF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A55" s="326"/>
      <c r="BB55" s="326"/>
      <c r="BC55" s="326"/>
      <c r="BD55" s="326"/>
      <c r="BE55" s="326"/>
      <c r="BF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A56" s="326"/>
      <c r="BB56" s="326"/>
      <c r="BC56" s="326"/>
      <c r="BD56" s="326"/>
      <c r="BE56" s="326"/>
      <c r="BF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A57" s="326"/>
      <c r="BB57" s="326"/>
      <c r="BC57" s="326"/>
      <c r="BD57" s="326"/>
      <c r="BE57" s="326"/>
      <c r="BF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A58" s="326"/>
      <c r="BB58" s="326"/>
      <c r="BC58" s="326"/>
      <c r="BD58" s="326"/>
      <c r="BE58" s="326"/>
      <c r="BF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A59" s="326"/>
      <c r="BB59" s="326"/>
      <c r="BC59" s="326"/>
      <c r="BD59" s="326"/>
      <c r="BE59" s="326"/>
      <c r="BF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A60" s="326"/>
      <c r="BB60" s="326"/>
      <c r="BC60" s="326"/>
      <c r="BD60" s="326"/>
      <c r="BE60" s="326"/>
      <c r="BF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A61" s="326"/>
      <c r="BB61" s="326"/>
      <c r="BC61" s="326"/>
      <c r="BD61" s="326"/>
      <c r="BE61" s="326"/>
      <c r="BF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A62" s="326"/>
      <c r="BB62" s="326"/>
      <c r="BC62" s="326"/>
      <c r="BD62" s="326"/>
      <c r="BE62" s="326"/>
      <c r="BF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A63" s="326"/>
      <c r="BB63" s="326"/>
      <c r="BC63" s="326"/>
      <c r="BD63" s="326"/>
      <c r="BE63" s="326"/>
      <c r="BF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A64" s="326"/>
      <c r="BB64" s="326"/>
      <c r="BC64" s="326"/>
      <c r="BD64" s="326"/>
      <c r="BE64" s="326"/>
      <c r="BF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A65" s="326"/>
      <c r="BB65" s="326"/>
      <c r="BC65" s="326"/>
      <c r="BD65" s="326"/>
      <c r="BE65" s="326"/>
      <c r="BF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A66" s="326"/>
      <c r="BB66" s="326"/>
      <c r="BC66" s="326"/>
      <c r="BD66" s="326"/>
      <c r="BE66" s="326"/>
      <c r="BF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A67" s="326"/>
      <c r="BB67" s="326"/>
      <c r="BC67" s="326"/>
      <c r="BD67" s="326"/>
      <c r="BE67" s="326"/>
      <c r="BF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A68" s="326"/>
      <c r="BB68" s="326"/>
      <c r="BC68" s="326"/>
      <c r="BD68" s="326"/>
      <c r="BE68" s="326"/>
      <c r="BF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A69" s="326"/>
      <c r="BB69" s="326"/>
      <c r="BC69" s="326"/>
      <c r="BD69" s="326"/>
      <c r="BE69" s="326"/>
      <c r="BF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A70" s="326"/>
      <c r="BB70" s="326"/>
      <c r="BC70" s="326"/>
      <c r="BD70" s="326"/>
      <c r="BE70" s="326"/>
      <c r="BF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A71" s="326"/>
      <c r="BB71" s="326"/>
      <c r="BC71" s="326"/>
      <c r="BD71" s="326"/>
      <c r="BE71" s="326"/>
      <c r="BF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A72" s="326"/>
      <c r="BB72" s="326"/>
      <c r="BC72" s="326"/>
      <c r="BD72" s="326"/>
      <c r="BE72" s="326"/>
      <c r="BF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A73" s="326"/>
      <c r="BB73" s="326"/>
      <c r="BC73" s="326"/>
      <c r="BD73" s="326"/>
      <c r="BE73" s="326"/>
      <c r="BF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A74" s="326"/>
      <c r="BB74" s="326"/>
      <c r="BC74" s="326"/>
      <c r="BD74" s="326"/>
      <c r="BE74" s="326"/>
      <c r="BF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A75" s="326"/>
      <c r="BB75" s="326"/>
      <c r="BC75" s="326"/>
      <c r="BD75" s="326"/>
      <c r="BE75" s="326"/>
      <c r="BF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A76" s="326"/>
      <c r="BB76" s="326"/>
      <c r="BC76" s="326"/>
      <c r="BD76" s="326"/>
      <c r="BE76" s="326"/>
      <c r="BF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A77" s="326"/>
      <c r="BB77" s="326"/>
      <c r="BC77" s="326"/>
      <c r="BD77" s="326"/>
      <c r="BE77" s="326"/>
      <c r="BF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A78" s="326"/>
      <c r="BB78" s="326"/>
      <c r="BC78" s="326"/>
      <c r="BD78" s="326"/>
      <c r="BE78" s="326"/>
      <c r="BF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A79" s="326"/>
      <c r="BB79" s="326"/>
      <c r="BC79" s="326"/>
      <c r="BD79" s="326"/>
      <c r="BE79" s="326"/>
      <c r="BF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A80" s="326"/>
      <c r="BB80" s="326"/>
      <c r="BC80" s="326"/>
      <c r="BD80" s="326"/>
      <c r="BE80" s="326"/>
      <c r="BF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A81" s="326"/>
      <c r="BB81" s="326"/>
      <c r="BC81" s="326"/>
      <c r="BD81" s="326"/>
      <c r="BE81" s="326"/>
      <c r="BF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A82" s="326"/>
      <c r="BB82" s="326"/>
      <c r="BC82" s="326"/>
      <c r="BD82" s="326"/>
      <c r="BE82" s="326"/>
      <c r="BF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A83" s="326"/>
      <c r="BB83" s="326"/>
      <c r="BC83" s="326"/>
      <c r="BD83" s="326"/>
      <c r="BE83" s="326"/>
      <c r="BF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A84" s="326"/>
      <c r="BB84" s="326"/>
      <c r="BC84" s="326"/>
      <c r="BD84" s="326"/>
      <c r="BE84" s="326"/>
      <c r="BF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A85" s="326"/>
      <c r="BB85" s="326"/>
      <c r="BC85" s="326"/>
      <c r="BD85" s="326"/>
      <c r="BE85" s="326"/>
      <c r="BF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A86" s="326"/>
      <c r="BB86" s="326"/>
      <c r="BC86" s="326"/>
      <c r="BD86" s="326"/>
      <c r="BE86" s="326"/>
      <c r="BF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A87" s="326"/>
      <c r="BB87" s="326"/>
      <c r="BC87" s="326"/>
      <c r="BD87" s="326"/>
      <c r="BE87" s="326"/>
      <c r="BF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A88" s="326"/>
      <c r="BB88" s="326"/>
      <c r="BC88" s="326"/>
      <c r="BD88" s="326"/>
      <c r="BE88" s="326"/>
      <c r="BF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A89" s="326"/>
      <c r="BB89" s="326"/>
      <c r="BC89" s="326"/>
      <c r="BD89" s="326"/>
      <c r="BE89" s="326"/>
      <c r="BF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A90" s="326"/>
      <c r="BB90" s="326"/>
      <c r="BC90" s="326"/>
      <c r="BD90" s="326"/>
      <c r="BE90" s="326"/>
      <c r="BF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A91" s="326"/>
      <c r="BB91" s="326"/>
      <c r="BC91" s="326"/>
      <c r="BD91" s="326"/>
      <c r="BE91" s="326"/>
      <c r="BF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A92" s="326"/>
      <c r="BB92" s="326"/>
      <c r="BC92" s="326"/>
      <c r="BD92" s="326"/>
      <c r="BE92" s="326"/>
      <c r="BF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A93" s="326"/>
      <c r="BB93" s="326"/>
      <c r="BC93" s="326"/>
      <c r="BD93" s="326"/>
      <c r="BE93" s="326"/>
      <c r="BF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A94" s="326"/>
      <c r="BB94" s="326"/>
      <c r="BC94" s="326"/>
      <c r="BD94" s="326"/>
      <c r="BE94" s="326"/>
      <c r="BF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A95" s="326"/>
      <c r="BB95" s="326"/>
      <c r="BC95" s="326"/>
      <c r="BD95" s="326"/>
      <c r="BE95" s="326"/>
      <c r="BF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A96" s="326"/>
      <c r="BB96" s="326"/>
      <c r="BC96" s="326"/>
      <c r="BD96" s="326"/>
      <c r="BE96" s="326"/>
      <c r="BF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A97" s="326"/>
      <c r="BB97" s="326"/>
      <c r="BC97" s="326"/>
      <c r="BD97" s="326"/>
      <c r="BE97" s="326"/>
      <c r="BF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A98" s="326"/>
      <c r="BB98" s="326"/>
      <c r="BC98" s="326"/>
      <c r="BD98" s="326"/>
      <c r="BE98" s="326"/>
      <c r="BF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A99" s="326"/>
      <c r="BB99" s="326"/>
      <c r="BC99" s="326"/>
      <c r="BD99" s="326"/>
      <c r="BE99" s="326"/>
      <c r="BF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A100" s="326"/>
      <c r="BB100" s="326"/>
      <c r="BC100" s="326"/>
      <c r="BD100" s="326"/>
      <c r="BE100" s="326"/>
      <c r="BF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A101" s="326"/>
      <c r="BB101" s="326"/>
      <c r="BC101" s="326"/>
      <c r="BD101" s="326"/>
      <c r="BE101" s="326"/>
      <c r="BF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A102" s="326"/>
      <c r="BB102" s="326"/>
      <c r="BC102" s="326"/>
      <c r="BD102" s="326"/>
      <c r="BE102" s="326"/>
      <c r="BF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A103" s="326"/>
      <c r="BB103" s="326"/>
      <c r="BC103" s="326"/>
      <c r="BD103" s="326"/>
      <c r="BE103" s="326"/>
      <c r="BF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A104" s="326"/>
      <c r="BB104" s="326"/>
      <c r="BC104" s="326"/>
      <c r="BD104" s="326"/>
      <c r="BE104" s="326"/>
      <c r="BF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A105" s="326"/>
      <c r="BB105" s="326"/>
      <c r="BC105" s="326"/>
      <c r="BD105" s="326"/>
      <c r="BE105" s="326"/>
      <c r="BF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A106" s="326"/>
      <c r="BB106" s="326"/>
      <c r="BC106" s="326"/>
      <c r="BD106" s="326"/>
      <c r="BE106" s="326"/>
      <c r="BF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A107" s="326"/>
      <c r="BB107" s="326"/>
      <c r="BC107" s="326"/>
      <c r="BD107" s="326"/>
      <c r="BE107" s="326"/>
      <c r="BF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A108" s="326"/>
      <c r="BB108" s="326"/>
      <c r="BC108" s="326"/>
      <c r="BD108" s="326"/>
      <c r="BE108" s="326"/>
      <c r="BF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A109" s="326"/>
      <c r="BB109" s="326"/>
      <c r="BC109" s="326"/>
      <c r="BD109" s="326"/>
      <c r="BE109" s="326"/>
      <c r="BF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A110" s="326"/>
      <c r="BB110" s="326"/>
      <c r="BC110" s="326"/>
      <c r="BD110" s="326"/>
      <c r="BE110" s="326"/>
      <c r="BF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A111" s="326"/>
      <c r="BB111" s="326"/>
      <c r="BC111" s="326"/>
      <c r="BD111" s="326"/>
      <c r="BE111" s="326"/>
      <c r="BF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A112" s="326"/>
      <c r="BB112" s="326"/>
      <c r="BC112" s="326"/>
      <c r="BD112" s="326"/>
      <c r="BE112" s="326"/>
      <c r="BF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A113" s="326"/>
      <c r="BB113" s="326"/>
      <c r="BC113" s="326"/>
      <c r="BD113" s="326"/>
      <c r="BE113" s="326"/>
      <c r="BF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A114" s="326"/>
      <c r="BB114" s="326"/>
      <c r="BC114" s="326"/>
      <c r="BD114" s="326"/>
      <c r="BE114" s="326"/>
      <c r="BF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A115" s="326"/>
      <c r="BB115" s="326"/>
      <c r="BC115" s="326"/>
      <c r="BD115" s="326"/>
      <c r="BE115" s="326"/>
      <c r="BF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A116" s="326"/>
      <c r="BB116" s="326"/>
      <c r="BC116" s="326"/>
      <c r="BD116" s="326"/>
      <c r="BE116" s="326"/>
      <c r="BF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A117" s="326"/>
      <c r="BB117" s="326"/>
      <c r="BC117" s="326"/>
      <c r="BD117" s="326"/>
      <c r="BE117" s="326"/>
      <c r="BF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A118" s="326"/>
      <c r="BB118" s="326"/>
      <c r="BC118" s="326"/>
      <c r="BD118" s="326"/>
      <c r="BE118" s="326"/>
      <c r="BF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A119" s="326"/>
      <c r="BB119" s="326"/>
      <c r="BC119" s="326"/>
      <c r="BD119" s="326"/>
      <c r="BE119" s="326"/>
      <c r="BF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A120" s="326"/>
      <c r="BB120" s="326"/>
      <c r="BC120" s="326"/>
      <c r="BD120" s="326"/>
      <c r="BE120" s="326"/>
      <c r="BF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A121" s="326"/>
      <c r="BB121" s="326"/>
      <c r="BC121" s="326"/>
      <c r="BD121" s="326"/>
      <c r="BE121" s="326"/>
      <c r="BF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A122" s="326"/>
      <c r="BB122" s="326"/>
      <c r="BC122" s="326"/>
      <c r="BD122" s="326"/>
      <c r="BE122" s="326"/>
      <c r="BF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A123" s="326"/>
      <c r="BB123" s="326"/>
      <c r="BC123" s="326"/>
      <c r="BD123" s="326"/>
      <c r="BE123" s="326"/>
      <c r="BF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A124" s="326"/>
      <c r="BB124" s="326"/>
      <c r="BC124" s="326"/>
      <c r="BD124" s="326"/>
      <c r="BE124" s="326"/>
      <c r="BF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A125" s="326"/>
      <c r="BB125" s="326"/>
      <c r="BC125" s="326"/>
      <c r="BD125" s="326"/>
      <c r="BE125" s="326"/>
      <c r="BF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A126" s="326"/>
      <c r="BB126" s="326"/>
      <c r="BC126" s="326"/>
      <c r="BD126" s="326"/>
      <c r="BE126" s="326"/>
      <c r="BF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A127" s="326"/>
      <c r="BB127" s="326"/>
      <c r="BC127" s="326"/>
      <c r="BD127" s="326"/>
      <c r="BE127" s="326"/>
      <c r="BF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A128" s="326"/>
      <c r="BB128" s="326"/>
      <c r="BC128" s="326"/>
      <c r="BD128" s="326"/>
      <c r="BE128" s="326"/>
      <c r="BF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A129" s="326"/>
      <c r="BB129" s="326"/>
      <c r="BC129" s="326"/>
      <c r="BD129" s="326"/>
      <c r="BE129" s="326"/>
      <c r="BF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A130" s="326"/>
      <c r="BB130" s="326"/>
      <c r="BC130" s="326"/>
      <c r="BD130" s="326"/>
      <c r="BE130" s="326"/>
      <c r="BF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A131" s="326"/>
      <c r="BB131" s="326"/>
      <c r="BC131" s="326"/>
      <c r="BD131" s="326"/>
      <c r="BE131" s="326"/>
      <c r="BF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A132" s="326"/>
      <c r="BB132" s="326"/>
      <c r="BC132" s="326"/>
      <c r="BD132" s="326"/>
      <c r="BE132" s="326"/>
      <c r="BF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A133" s="326"/>
      <c r="BB133" s="326"/>
      <c r="BC133" s="326"/>
      <c r="BD133" s="326"/>
      <c r="BE133" s="326"/>
      <c r="BF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A134" s="326"/>
      <c r="BB134" s="326"/>
      <c r="BC134" s="326"/>
      <c r="BD134" s="326"/>
      <c r="BE134" s="326"/>
      <c r="BF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A135" s="326"/>
      <c r="BB135" s="326"/>
      <c r="BC135" s="326"/>
      <c r="BD135" s="326"/>
      <c r="BE135" s="326"/>
      <c r="BF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A136" s="326"/>
      <c r="BB136" s="326"/>
      <c r="BC136" s="326"/>
      <c r="BD136" s="326"/>
      <c r="BE136" s="326"/>
      <c r="BF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A137" s="326"/>
      <c r="BB137" s="326"/>
      <c r="BC137" s="326"/>
      <c r="BD137" s="326"/>
      <c r="BE137" s="326"/>
      <c r="BF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A138" s="326"/>
      <c r="BB138" s="326"/>
      <c r="BC138" s="326"/>
      <c r="BD138" s="326"/>
      <c r="BE138" s="326"/>
      <c r="BF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A139" s="326"/>
      <c r="BB139" s="326"/>
      <c r="BC139" s="326"/>
      <c r="BD139" s="326"/>
      <c r="BE139" s="326"/>
      <c r="BF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A140" s="326"/>
      <c r="BB140" s="326"/>
      <c r="BC140" s="326"/>
      <c r="BD140" s="326"/>
      <c r="BE140" s="326"/>
      <c r="BF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A141" s="326"/>
      <c r="BB141" s="326"/>
      <c r="BC141" s="326"/>
      <c r="BD141" s="326"/>
      <c r="BE141" s="326"/>
      <c r="BF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A142" s="326"/>
      <c r="BB142" s="326"/>
      <c r="BC142" s="326"/>
      <c r="BD142" s="326"/>
      <c r="BE142" s="326"/>
      <c r="BF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A143" s="326"/>
      <c r="BB143" s="326"/>
      <c r="BC143" s="326"/>
      <c r="BD143" s="326"/>
      <c r="BE143" s="326"/>
      <c r="BF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A144" s="326"/>
      <c r="BB144" s="326"/>
      <c r="BC144" s="326"/>
      <c r="BD144" s="326"/>
      <c r="BE144" s="326"/>
      <c r="BF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A145" s="326"/>
      <c r="BB145" s="326"/>
      <c r="BC145" s="326"/>
      <c r="BD145" s="326"/>
      <c r="BE145" s="326"/>
      <c r="BF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A146" s="326"/>
      <c r="BB146" s="326"/>
      <c r="BC146" s="326"/>
      <c r="BD146" s="326"/>
      <c r="BE146" s="326"/>
      <c r="BF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A147" s="326"/>
      <c r="BB147" s="326"/>
      <c r="BC147" s="326"/>
      <c r="BD147" s="326"/>
      <c r="BE147" s="326"/>
      <c r="BF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A148" s="326"/>
      <c r="BB148" s="326"/>
      <c r="BC148" s="326"/>
      <c r="BD148" s="326"/>
      <c r="BE148" s="326"/>
      <c r="BF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A149" s="326"/>
      <c r="BB149" s="326"/>
      <c r="BC149" s="326"/>
      <c r="BD149" s="326"/>
      <c r="BE149" s="326"/>
      <c r="BF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A150" s="326"/>
      <c r="BB150" s="326"/>
      <c r="BC150" s="326"/>
      <c r="BD150" s="326"/>
      <c r="BE150" s="326"/>
      <c r="BF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A151" s="326"/>
      <c r="BB151" s="326"/>
      <c r="BC151" s="326"/>
      <c r="BD151" s="326"/>
      <c r="BE151" s="326"/>
      <c r="BF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A152" s="326"/>
      <c r="BB152" s="326"/>
      <c r="BC152" s="326"/>
      <c r="BD152" s="326"/>
      <c r="BE152" s="326"/>
      <c r="BF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A153" s="326"/>
      <c r="BB153" s="326"/>
      <c r="BC153" s="326"/>
      <c r="BD153" s="326"/>
      <c r="BE153" s="326"/>
      <c r="BF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A154" s="326"/>
      <c r="BB154" s="326"/>
      <c r="BC154" s="326"/>
      <c r="BD154" s="326"/>
      <c r="BE154" s="326"/>
      <c r="BF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A155" s="326"/>
      <c r="BB155" s="326"/>
      <c r="BC155" s="326"/>
      <c r="BD155" s="326"/>
      <c r="BE155" s="326"/>
      <c r="BF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A156" s="326"/>
      <c r="BB156" s="326"/>
      <c r="BC156" s="326"/>
      <c r="BD156" s="326"/>
      <c r="BE156" s="326"/>
      <c r="BF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A157" s="326"/>
      <c r="BB157" s="326"/>
      <c r="BC157" s="326"/>
      <c r="BD157" s="326"/>
      <c r="BE157" s="326"/>
      <c r="BF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A158" s="326"/>
      <c r="BB158" s="326"/>
      <c r="BC158" s="326"/>
      <c r="BD158" s="326"/>
      <c r="BE158" s="326"/>
      <c r="BF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A159" s="326"/>
      <c r="BB159" s="326"/>
      <c r="BC159" s="326"/>
      <c r="BD159" s="326"/>
      <c r="BE159" s="326"/>
      <c r="BF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A160" s="326"/>
      <c r="BB160" s="326"/>
      <c r="BC160" s="326"/>
      <c r="BD160" s="326"/>
      <c r="BE160" s="326"/>
      <c r="BF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A161" s="326"/>
      <c r="BB161" s="326"/>
      <c r="BC161" s="326"/>
      <c r="BD161" s="326"/>
      <c r="BE161" s="326"/>
      <c r="BF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A162" s="326"/>
      <c r="BB162" s="326"/>
      <c r="BC162" s="326"/>
      <c r="BD162" s="326"/>
      <c r="BE162" s="326"/>
      <c r="BF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A163" s="326"/>
      <c r="BB163" s="326"/>
      <c r="BC163" s="326"/>
      <c r="BD163" s="326"/>
      <c r="BE163" s="326"/>
      <c r="BF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A164" s="326"/>
      <c r="BB164" s="326"/>
      <c r="BC164" s="326"/>
      <c r="BD164" s="326"/>
      <c r="BE164" s="326"/>
      <c r="BF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A165" s="326"/>
      <c r="BB165" s="326"/>
      <c r="BC165" s="326"/>
      <c r="BD165" s="326"/>
      <c r="BE165" s="326"/>
      <c r="BF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A166" s="326"/>
      <c r="BB166" s="326"/>
      <c r="BC166" s="326"/>
      <c r="BD166" s="326"/>
      <c r="BE166" s="326"/>
      <c r="BF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A167" s="326"/>
      <c r="BB167" s="326"/>
      <c r="BC167" s="326"/>
      <c r="BD167" s="326"/>
      <c r="BE167" s="326"/>
      <c r="BF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A168" s="326"/>
      <c r="BB168" s="326"/>
      <c r="BC168" s="326"/>
      <c r="BD168" s="326"/>
      <c r="BE168" s="326"/>
      <c r="BF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A169" s="326"/>
      <c r="BB169" s="326"/>
      <c r="BC169" s="326"/>
      <c r="BD169" s="326"/>
      <c r="BE169" s="326"/>
      <c r="BF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A170" s="326"/>
      <c r="BB170" s="326"/>
      <c r="BC170" s="326"/>
      <c r="BD170" s="326"/>
      <c r="BE170" s="326"/>
      <c r="BF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A171" s="326"/>
      <c r="BB171" s="326"/>
      <c r="BC171" s="326"/>
      <c r="BD171" s="326"/>
      <c r="BE171" s="326"/>
      <c r="BF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A172" s="326"/>
      <c r="BB172" s="326"/>
      <c r="BC172" s="326"/>
      <c r="BD172" s="326"/>
      <c r="BE172" s="326"/>
      <c r="BF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A173" s="326"/>
      <c r="BB173" s="326"/>
      <c r="BC173" s="326"/>
      <c r="BD173" s="326"/>
      <c r="BE173" s="326"/>
      <c r="BF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A174" s="326"/>
      <c r="BB174" s="326"/>
      <c r="BC174" s="326"/>
      <c r="BD174" s="326"/>
      <c r="BE174" s="326"/>
      <c r="BF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A175" s="326"/>
      <c r="BB175" s="326"/>
      <c r="BC175" s="326"/>
      <c r="BD175" s="326"/>
      <c r="BE175" s="326"/>
      <c r="BF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A176" s="326"/>
      <c r="BB176" s="326"/>
      <c r="BC176" s="326"/>
      <c r="BD176" s="326"/>
      <c r="BE176" s="326"/>
      <c r="BF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A177" s="326"/>
      <c r="BB177" s="326"/>
      <c r="BC177" s="326"/>
      <c r="BD177" s="326"/>
      <c r="BE177" s="326"/>
      <c r="BF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A178" s="326"/>
      <c r="BB178" s="326"/>
      <c r="BC178" s="326"/>
      <c r="BD178" s="326"/>
      <c r="BE178" s="326"/>
      <c r="BF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A179" s="326"/>
      <c r="BB179" s="326"/>
      <c r="BC179" s="326"/>
      <c r="BD179" s="326"/>
      <c r="BE179" s="326"/>
      <c r="BF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A180" s="326"/>
      <c r="BB180" s="326"/>
      <c r="BC180" s="326"/>
      <c r="BD180" s="326"/>
      <c r="BE180" s="326"/>
      <c r="BF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A181" s="326"/>
      <c r="BB181" s="326"/>
      <c r="BC181" s="326"/>
      <c r="BD181" s="326"/>
      <c r="BE181" s="326"/>
      <c r="BF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A182" s="326"/>
      <c r="BB182" s="326"/>
      <c r="BC182" s="326"/>
      <c r="BD182" s="326"/>
      <c r="BE182" s="326"/>
      <c r="BF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A183" s="326"/>
      <c r="BB183" s="326"/>
      <c r="BC183" s="326"/>
      <c r="BD183" s="326"/>
      <c r="BE183" s="326"/>
      <c r="BF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A184" s="326"/>
      <c r="BB184" s="326"/>
      <c r="BC184" s="326"/>
      <c r="BD184" s="326"/>
      <c r="BE184" s="326"/>
      <c r="BF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A185" s="326"/>
      <c r="BB185" s="326"/>
      <c r="BC185" s="326"/>
      <c r="BD185" s="326"/>
      <c r="BE185" s="326"/>
      <c r="BF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A186" s="326"/>
      <c r="BB186" s="326"/>
      <c r="BC186" s="326"/>
      <c r="BD186" s="326"/>
      <c r="BE186" s="326"/>
      <c r="BF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A187" s="326"/>
      <c r="BB187" s="326"/>
      <c r="BC187" s="326"/>
      <c r="BD187" s="326"/>
      <c r="BE187" s="326"/>
      <c r="BF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A188" s="326"/>
      <c r="BB188" s="326"/>
      <c r="BC188" s="326"/>
      <c r="BD188" s="326"/>
      <c r="BE188" s="326"/>
      <c r="BF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A189" s="326"/>
      <c r="BB189" s="326"/>
      <c r="BC189" s="326"/>
      <c r="BD189" s="326"/>
      <c r="BE189" s="326"/>
      <c r="BF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A190" s="326"/>
      <c r="BB190" s="326"/>
      <c r="BC190" s="326"/>
      <c r="BD190" s="326"/>
      <c r="BE190" s="326"/>
      <c r="BF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A191" s="326"/>
      <c r="BB191" s="326"/>
      <c r="BC191" s="326"/>
      <c r="BD191" s="326"/>
      <c r="BE191" s="326"/>
      <c r="BF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A192" s="326"/>
      <c r="BB192" s="326"/>
      <c r="BC192" s="326"/>
      <c r="BD192" s="326"/>
      <c r="BE192" s="326"/>
      <c r="BF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A193" s="326"/>
      <c r="BB193" s="326"/>
      <c r="BC193" s="326"/>
      <c r="BD193" s="326"/>
      <c r="BE193" s="326"/>
      <c r="BF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A194" s="326"/>
      <c r="BB194" s="326"/>
      <c r="BC194" s="326"/>
      <c r="BD194" s="326"/>
      <c r="BE194" s="326"/>
      <c r="BF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A195" s="326"/>
      <c r="BB195" s="326"/>
      <c r="BC195" s="326"/>
      <c r="BD195" s="326"/>
      <c r="BE195" s="326"/>
      <c r="BF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A196" s="326"/>
      <c r="BB196" s="326"/>
      <c r="BC196" s="326"/>
      <c r="BD196" s="326"/>
      <c r="BE196" s="326"/>
      <c r="BF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A197" s="326"/>
      <c r="BB197" s="326"/>
      <c r="BC197" s="326"/>
      <c r="BD197" s="326"/>
      <c r="BE197" s="326"/>
      <c r="BF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A198" s="326"/>
      <c r="BB198" s="326"/>
      <c r="BC198" s="326"/>
      <c r="BD198" s="326"/>
      <c r="BE198" s="326"/>
      <c r="BF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A199" s="326"/>
      <c r="BB199" s="326"/>
      <c r="BC199" s="326"/>
      <c r="BD199" s="326"/>
      <c r="BE199" s="326"/>
      <c r="BF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A200" s="326"/>
      <c r="BB200" s="326"/>
      <c r="BC200" s="326"/>
      <c r="BD200" s="326"/>
      <c r="BE200" s="326"/>
      <c r="BF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A201" s="326"/>
      <c r="BB201" s="326"/>
      <c r="BC201" s="326"/>
      <c r="BD201" s="326"/>
      <c r="BE201" s="326"/>
      <c r="BF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A202" s="326"/>
      <c r="BB202" s="326"/>
      <c r="BC202" s="326"/>
      <c r="BD202" s="326"/>
      <c r="BE202" s="326"/>
      <c r="BF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A203" s="326"/>
      <c r="BB203" s="326"/>
      <c r="BC203" s="326"/>
      <c r="BD203" s="326"/>
      <c r="BE203" s="326"/>
      <c r="BF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A204" s="326"/>
      <c r="BB204" s="326"/>
      <c r="BC204" s="326"/>
      <c r="BD204" s="326"/>
      <c r="BE204" s="326"/>
      <c r="BF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A205" s="326"/>
      <c r="BB205" s="326"/>
      <c r="BC205" s="326"/>
      <c r="BD205" s="326"/>
      <c r="BE205" s="326"/>
      <c r="BF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A206" s="326"/>
      <c r="BB206" s="326"/>
      <c r="BC206" s="326"/>
      <c r="BD206" s="326"/>
      <c r="BE206" s="326"/>
      <c r="BF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A207" s="326"/>
      <c r="BB207" s="326"/>
      <c r="BC207" s="326"/>
      <c r="BD207" s="326"/>
      <c r="BE207" s="326"/>
      <c r="BF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A208" s="326"/>
      <c r="BB208" s="326"/>
      <c r="BC208" s="326"/>
      <c r="BD208" s="326"/>
      <c r="BE208" s="326"/>
      <c r="BF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A209" s="326"/>
      <c r="BB209" s="326"/>
      <c r="BC209" s="326"/>
      <c r="BD209" s="326"/>
      <c r="BE209" s="326"/>
      <c r="BF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A210" s="326"/>
      <c r="BB210" s="326"/>
      <c r="BC210" s="326"/>
      <c r="BD210" s="326"/>
      <c r="BE210" s="326"/>
      <c r="BF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A211" s="326"/>
      <c r="BB211" s="326"/>
      <c r="BC211" s="326"/>
      <c r="BD211" s="326"/>
      <c r="BE211" s="326"/>
      <c r="BF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A212" s="326"/>
      <c r="BB212" s="326"/>
      <c r="BC212" s="326"/>
      <c r="BD212" s="326"/>
      <c r="BE212" s="326"/>
      <c r="BF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A213" s="326"/>
      <c r="BB213" s="326"/>
      <c r="BC213" s="326"/>
      <c r="BD213" s="326"/>
      <c r="BE213" s="326"/>
      <c r="BF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A214" s="326"/>
      <c r="BB214" s="326"/>
      <c r="BC214" s="326"/>
      <c r="BD214" s="326"/>
      <c r="BE214" s="326"/>
      <c r="BF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A215" s="326"/>
      <c r="BB215" s="326"/>
      <c r="BC215" s="326"/>
      <c r="BD215" s="326"/>
      <c r="BE215" s="326"/>
      <c r="BF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A216" s="326"/>
      <c r="BB216" s="326"/>
      <c r="BC216" s="326"/>
      <c r="BD216" s="326"/>
      <c r="BE216" s="326"/>
      <c r="BF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A217" s="326"/>
      <c r="BB217" s="326"/>
      <c r="BC217" s="326"/>
      <c r="BD217" s="326"/>
      <c r="BE217" s="326"/>
      <c r="BF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A218" s="326"/>
      <c r="BB218" s="326"/>
      <c r="BC218" s="326"/>
      <c r="BD218" s="326"/>
      <c r="BE218" s="326"/>
      <c r="BF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A219" s="326"/>
      <c r="BB219" s="326"/>
      <c r="BC219" s="326"/>
      <c r="BD219" s="326"/>
      <c r="BE219" s="326"/>
      <c r="BF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A220" s="326"/>
      <c r="BB220" s="326"/>
      <c r="BC220" s="326"/>
      <c r="BD220" s="326"/>
      <c r="BE220" s="326"/>
      <c r="BF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A221" s="326"/>
      <c r="BB221" s="326"/>
      <c r="BC221" s="326"/>
      <c r="BD221" s="326"/>
      <c r="BE221" s="326"/>
      <c r="BF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A222" s="326"/>
      <c r="BB222" s="326"/>
      <c r="BC222" s="326"/>
      <c r="BD222" s="326"/>
      <c r="BE222" s="326"/>
      <c r="BF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A223" s="326"/>
      <c r="BB223" s="326"/>
      <c r="BC223" s="326"/>
      <c r="BD223" s="326"/>
      <c r="BE223" s="326"/>
      <c r="BF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A224" s="326"/>
      <c r="BB224" s="326"/>
      <c r="BC224" s="326"/>
      <c r="BD224" s="326"/>
      <c r="BE224" s="326"/>
      <c r="BF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A225" s="326"/>
      <c r="BB225" s="326"/>
      <c r="BC225" s="326"/>
      <c r="BD225" s="326"/>
      <c r="BE225" s="326"/>
      <c r="BF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A226" s="326"/>
      <c r="BB226" s="326"/>
      <c r="BC226" s="326"/>
      <c r="BD226" s="326"/>
      <c r="BE226" s="326"/>
      <c r="BF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A227" s="326"/>
      <c r="BB227" s="326"/>
      <c r="BC227" s="326"/>
      <c r="BD227" s="326"/>
      <c r="BE227" s="326"/>
      <c r="BF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A228" s="326"/>
      <c r="BB228" s="326"/>
      <c r="BC228" s="326"/>
      <c r="BD228" s="326"/>
      <c r="BE228" s="326"/>
      <c r="BF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A229" s="326"/>
      <c r="BB229" s="326"/>
      <c r="BC229" s="326"/>
      <c r="BD229" s="326"/>
      <c r="BE229" s="326"/>
      <c r="BF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A230" s="326"/>
      <c r="BB230" s="326"/>
      <c r="BC230" s="326"/>
      <c r="BD230" s="326"/>
      <c r="BE230" s="326"/>
      <c r="BF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A231" s="326"/>
      <c r="BB231" s="326"/>
      <c r="BC231" s="326"/>
      <c r="BD231" s="326"/>
      <c r="BE231" s="326"/>
      <c r="BF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A232" s="326"/>
      <c r="BB232" s="326"/>
      <c r="BC232" s="326"/>
      <c r="BD232" s="326"/>
      <c r="BE232" s="326"/>
      <c r="BF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A233" s="326"/>
      <c r="BB233" s="326"/>
      <c r="BC233" s="326"/>
      <c r="BD233" s="326"/>
      <c r="BE233" s="326"/>
      <c r="BF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A234" s="326"/>
      <c r="BB234" s="326"/>
      <c r="BC234" s="326"/>
      <c r="BD234" s="326"/>
      <c r="BE234" s="326"/>
      <c r="BF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A235" s="326"/>
      <c r="BB235" s="326"/>
      <c r="BC235" s="326"/>
      <c r="BD235" s="326"/>
      <c r="BE235" s="326"/>
      <c r="BF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A236" s="326"/>
      <c r="BB236" s="326"/>
      <c r="BC236" s="326"/>
      <c r="BD236" s="326"/>
      <c r="BE236" s="326"/>
      <c r="BF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A237" s="326"/>
      <c r="BB237" s="326"/>
      <c r="BC237" s="326"/>
      <c r="BD237" s="326"/>
      <c r="BE237" s="326"/>
      <c r="BF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A238" s="326"/>
      <c r="BB238" s="326"/>
      <c r="BC238" s="326"/>
      <c r="BD238" s="326"/>
      <c r="BE238" s="326"/>
      <c r="BF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A239" s="326"/>
      <c r="BB239" s="326"/>
      <c r="BC239" s="326"/>
      <c r="BD239" s="326"/>
      <c r="BE239" s="326"/>
      <c r="BF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A240" s="326"/>
      <c r="BB240" s="326"/>
      <c r="BC240" s="326"/>
      <c r="BD240" s="326"/>
      <c r="BE240" s="326"/>
      <c r="BF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A241" s="326"/>
      <c r="BB241" s="326"/>
      <c r="BC241" s="326"/>
      <c r="BD241" s="326"/>
      <c r="BE241" s="326"/>
      <c r="BF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A242" s="326"/>
      <c r="BB242" s="326"/>
      <c r="BC242" s="326"/>
      <c r="BD242" s="326"/>
      <c r="BE242" s="326"/>
      <c r="BF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A243" s="326"/>
      <c r="BB243" s="326"/>
      <c r="BC243" s="326"/>
      <c r="BD243" s="326"/>
      <c r="BE243" s="326"/>
      <c r="BF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A244" s="326"/>
      <c r="BB244" s="326"/>
      <c r="BC244" s="326"/>
      <c r="BD244" s="326"/>
      <c r="BE244" s="326"/>
      <c r="BF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A245" s="326"/>
      <c r="BB245" s="326"/>
      <c r="BC245" s="326"/>
      <c r="BD245" s="326"/>
      <c r="BE245" s="326"/>
      <c r="BF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A246" s="326"/>
      <c r="BB246" s="326"/>
      <c r="BC246" s="326"/>
      <c r="BD246" s="326"/>
      <c r="BE246" s="326"/>
      <c r="BF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A247" s="326"/>
      <c r="BB247" s="326"/>
      <c r="BC247" s="326"/>
      <c r="BD247" s="326"/>
      <c r="BE247" s="326"/>
      <c r="BF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A248" s="326"/>
      <c r="BB248" s="326"/>
      <c r="BC248" s="326"/>
      <c r="BD248" s="326"/>
      <c r="BE248" s="326"/>
      <c r="BF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A249" s="326"/>
      <c r="BB249" s="326"/>
      <c r="BC249" s="326"/>
      <c r="BD249" s="326"/>
      <c r="BE249" s="326"/>
      <c r="BF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A250" s="326"/>
      <c r="BB250" s="326"/>
      <c r="BC250" s="326"/>
      <c r="BD250" s="326"/>
      <c r="BE250" s="326"/>
      <c r="BF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A251" s="326"/>
      <c r="BB251" s="326"/>
      <c r="BC251" s="326"/>
      <c r="BD251" s="326"/>
      <c r="BE251" s="326"/>
      <c r="BF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A252" s="326"/>
      <c r="BB252" s="326"/>
      <c r="BC252" s="326"/>
      <c r="BD252" s="326"/>
      <c r="BE252" s="326"/>
      <c r="BF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A253" s="326"/>
      <c r="BB253" s="326"/>
      <c r="BC253" s="326"/>
      <c r="BD253" s="326"/>
      <c r="BE253" s="326"/>
      <c r="BF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A254" s="326"/>
      <c r="BB254" s="326"/>
      <c r="BC254" s="326"/>
      <c r="BD254" s="326"/>
      <c r="BE254" s="326"/>
      <c r="BF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A255" s="326"/>
      <c r="BB255" s="326"/>
      <c r="BC255" s="326"/>
      <c r="BD255" s="326"/>
      <c r="BE255" s="326"/>
      <c r="BF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A256" s="326"/>
      <c r="BB256" s="326"/>
      <c r="BC256" s="326"/>
      <c r="BD256" s="326"/>
      <c r="BE256" s="326"/>
      <c r="BF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A257" s="326"/>
      <c r="BB257" s="326"/>
      <c r="BC257" s="326"/>
      <c r="BD257" s="326"/>
      <c r="BE257" s="326"/>
      <c r="BF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A258" s="326"/>
      <c r="BB258" s="326"/>
      <c r="BC258" s="326"/>
      <c r="BD258" s="326"/>
      <c r="BE258" s="326"/>
      <c r="BF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A259" s="326"/>
      <c r="BB259" s="326"/>
      <c r="BC259" s="326"/>
      <c r="BD259" s="326"/>
      <c r="BE259" s="326"/>
      <c r="BF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A260" s="326"/>
      <c r="BB260" s="326"/>
      <c r="BC260" s="326"/>
      <c r="BD260" s="326"/>
      <c r="BE260" s="326"/>
      <c r="BF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A261" s="326"/>
      <c r="BB261" s="326"/>
      <c r="BC261" s="326"/>
      <c r="BD261" s="326"/>
      <c r="BE261" s="326"/>
      <c r="BF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A262" s="326"/>
      <c r="BB262" s="326"/>
      <c r="BC262" s="326"/>
      <c r="BD262" s="326"/>
      <c r="BE262" s="326"/>
      <c r="BF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A263" s="326"/>
      <c r="BB263" s="326"/>
      <c r="BC263" s="326"/>
      <c r="BD263" s="326"/>
      <c r="BE263" s="326"/>
      <c r="BF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A264" s="326"/>
      <c r="BB264" s="326"/>
      <c r="BC264" s="326"/>
      <c r="BD264" s="326"/>
      <c r="BE264" s="326"/>
      <c r="BF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A265" s="326"/>
      <c r="BB265" s="326"/>
      <c r="BC265" s="326"/>
      <c r="BD265" s="326"/>
      <c r="BE265" s="326"/>
      <c r="BF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A266" s="326"/>
      <c r="BB266" s="326"/>
      <c r="BC266" s="326"/>
      <c r="BD266" s="326"/>
      <c r="BE266" s="326"/>
      <c r="BF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A267" s="326"/>
      <c r="BB267" s="326"/>
      <c r="BC267" s="326"/>
      <c r="BD267" s="326"/>
      <c r="BE267" s="326"/>
      <c r="BF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A268" s="326"/>
      <c r="BB268" s="326"/>
      <c r="BC268" s="326"/>
      <c r="BD268" s="326"/>
      <c r="BE268" s="326"/>
      <c r="BF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A269" s="326"/>
      <c r="BB269" s="326"/>
      <c r="BC269" s="326"/>
      <c r="BD269" s="326"/>
      <c r="BE269" s="326"/>
      <c r="BF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A270" s="326"/>
      <c r="BB270" s="326"/>
      <c r="BC270" s="326"/>
      <c r="BD270" s="326"/>
      <c r="BE270" s="326"/>
      <c r="BF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A271" s="326"/>
      <c r="BB271" s="326"/>
      <c r="BC271" s="326"/>
      <c r="BD271" s="326"/>
      <c r="BE271" s="326"/>
      <c r="BF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A272" s="326"/>
      <c r="BB272" s="326"/>
      <c r="BC272" s="326"/>
      <c r="BD272" s="326"/>
      <c r="BE272" s="326"/>
      <c r="BF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A273" s="326"/>
      <c r="BB273" s="326"/>
      <c r="BC273" s="326"/>
      <c r="BD273" s="326"/>
      <c r="BE273" s="326"/>
      <c r="BF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A274" s="326"/>
      <c r="BB274" s="326"/>
      <c r="BC274" s="326"/>
      <c r="BD274" s="326"/>
      <c r="BE274" s="326"/>
      <c r="BF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A275" s="326"/>
      <c r="BB275" s="326"/>
      <c r="BC275" s="326"/>
      <c r="BD275" s="326"/>
      <c r="BE275" s="326"/>
      <c r="BF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A276" s="326"/>
      <c r="BB276" s="326"/>
      <c r="BC276" s="326"/>
      <c r="BD276" s="326"/>
      <c r="BE276" s="326"/>
      <c r="BF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A277" s="326"/>
      <c r="BB277" s="326"/>
      <c r="BC277" s="326"/>
      <c r="BD277" s="326"/>
      <c r="BE277" s="326"/>
      <c r="BF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A278" s="326"/>
      <c r="BB278" s="326"/>
      <c r="BC278" s="326"/>
      <c r="BD278" s="326"/>
      <c r="BE278" s="326"/>
      <c r="BF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A279" s="326"/>
      <c r="BB279" s="326"/>
      <c r="BC279" s="326"/>
      <c r="BD279" s="326"/>
      <c r="BE279" s="326"/>
      <c r="BF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A280" s="326"/>
      <c r="BB280" s="326"/>
      <c r="BC280" s="326"/>
      <c r="BD280" s="326"/>
      <c r="BE280" s="326"/>
      <c r="BF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A281" s="326"/>
      <c r="BB281" s="326"/>
      <c r="BC281" s="326"/>
      <c r="BD281" s="326"/>
      <c r="BE281" s="326"/>
      <c r="BF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A282" s="326"/>
      <c r="BB282" s="326"/>
      <c r="BC282" s="326"/>
      <c r="BD282" s="326"/>
      <c r="BE282" s="326"/>
      <c r="BF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A283" s="326"/>
      <c r="BB283" s="326"/>
      <c r="BC283" s="326"/>
      <c r="BD283" s="326"/>
      <c r="BE283" s="326"/>
      <c r="BF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A284" s="326"/>
      <c r="BB284" s="326"/>
      <c r="BC284" s="326"/>
      <c r="BD284" s="326"/>
      <c r="BE284" s="326"/>
      <c r="BF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A285" s="326"/>
      <c r="BB285" s="326"/>
      <c r="BC285" s="326"/>
      <c r="BD285" s="326"/>
      <c r="BE285" s="326"/>
      <c r="BF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A286" s="326"/>
      <c r="BB286" s="326"/>
      <c r="BC286" s="326"/>
      <c r="BD286" s="326"/>
      <c r="BE286" s="326"/>
      <c r="BF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A287" s="326"/>
      <c r="BB287" s="326"/>
      <c r="BC287" s="326"/>
      <c r="BD287" s="326"/>
      <c r="BE287" s="326"/>
      <c r="BF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A288" s="326"/>
      <c r="BB288" s="326"/>
      <c r="BC288" s="326"/>
      <c r="BD288" s="326"/>
      <c r="BE288" s="326"/>
      <c r="BF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A289" s="326"/>
      <c r="BB289" s="326"/>
      <c r="BC289" s="326"/>
      <c r="BD289" s="326"/>
      <c r="BE289" s="326"/>
      <c r="BF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A290" s="326"/>
      <c r="BB290" s="326"/>
      <c r="BC290" s="326"/>
      <c r="BD290" s="326"/>
      <c r="BE290" s="326"/>
      <c r="BF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A291" s="326"/>
      <c r="BB291" s="326"/>
      <c r="BC291" s="326"/>
      <c r="BD291" s="326"/>
      <c r="BE291" s="326"/>
      <c r="BF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A292" s="326"/>
      <c r="BB292" s="326"/>
      <c r="BC292" s="326"/>
      <c r="BD292" s="326"/>
      <c r="BE292" s="326"/>
      <c r="BF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A293" s="326"/>
      <c r="BB293" s="326"/>
      <c r="BC293" s="326"/>
      <c r="BD293" s="326"/>
      <c r="BE293" s="326"/>
      <c r="BF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A294" s="326"/>
      <c r="BB294" s="326"/>
      <c r="BC294" s="326"/>
      <c r="BD294" s="326"/>
      <c r="BE294" s="326"/>
      <c r="BF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A295" s="326"/>
      <c r="BB295" s="326"/>
      <c r="BC295" s="326"/>
      <c r="BD295" s="326"/>
      <c r="BE295" s="326"/>
      <c r="BF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A296" s="326"/>
      <c r="BB296" s="326"/>
      <c r="BC296" s="326"/>
      <c r="BD296" s="326"/>
      <c r="BE296" s="326"/>
      <c r="BF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A297" s="326"/>
      <c r="BB297" s="326"/>
      <c r="BC297" s="326"/>
      <c r="BD297" s="326"/>
      <c r="BE297" s="326"/>
      <c r="BF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A298" s="326"/>
      <c r="BB298" s="326"/>
      <c r="BC298" s="326"/>
      <c r="BD298" s="326"/>
      <c r="BE298" s="326"/>
      <c r="BF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A299" s="326"/>
      <c r="BB299" s="326"/>
      <c r="BC299" s="326"/>
      <c r="BD299" s="326"/>
      <c r="BE299" s="326"/>
      <c r="BF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A300" s="326"/>
      <c r="BB300" s="326"/>
      <c r="BC300" s="326"/>
      <c r="BD300" s="326"/>
      <c r="BE300" s="326"/>
      <c r="BF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A301" s="326"/>
      <c r="BB301" s="326"/>
      <c r="BC301" s="326"/>
      <c r="BD301" s="326"/>
      <c r="BE301" s="326"/>
      <c r="BF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A302" s="326"/>
      <c r="BB302" s="326"/>
      <c r="BC302" s="326"/>
      <c r="BD302" s="326"/>
      <c r="BE302" s="326"/>
      <c r="BF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A303" s="326"/>
      <c r="BB303" s="326"/>
      <c r="BC303" s="326"/>
      <c r="BD303" s="326"/>
      <c r="BE303" s="326"/>
      <c r="BF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A304" s="326"/>
      <c r="BB304" s="326"/>
      <c r="BC304" s="326"/>
      <c r="BD304" s="326"/>
      <c r="BE304" s="326"/>
      <c r="BF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A305" s="326"/>
      <c r="BB305" s="326"/>
      <c r="BC305" s="326"/>
      <c r="BD305" s="326"/>
      <c r="BE305" s="326"/>
      <c r="BF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A306" s="326"/>
      <c r="BB306" s="326"/>
      <c r="BC306" s="326"/>
      <c r="BD306" s="326"/>
      <c r="BE306" s="326"/>
      <c r="BF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A307" s="326"/>
      <c r="BB307" s="326"/>
      <c r="BC307" s="326"/>
      <c r="BD307" s="326"/>
      <c r="BE307" s="326"/>
      <c r="BF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A308" s="326"/>
      <c r="BB308" s="326"/>
      <c r="BC308" s="326"/>
      <c r="BD308" s="326"/>
      <c r="BE308" s="326"/>
      <c r="BF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A309" s="326"/>
      <c r="BB309" s="326"/>
      <c r="BC309" s="326"/>
      <c r="BD309" s="326"/>
      <c r="BE309" s="326"/>
      <c r="BF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A310" s="326"/>
      <c r="BB310" s="326"/>
      <c r="BC310" s="326"/>
      <c r="BD310" s="326"/>
      <c r="BE310" s="326"/>
      <c r="BF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A311" s="326"/>
      <c r="BB311" s="326"/>
      <c r="BC311" s="326"/>
      <c r="BD311" s="326"/>
      <c r="BE311" s="326"/>
      <c r="BF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A312" s="326"/>
      <c r="BB312" s="326"/>
      <c r="BC312" s="326"/>
      <c r="BD312" s="326"/>
      <c r="BE312" s="326"/>
      <c r="BF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A313" s="326"/>
      <c r="BB313" s="326"/>
      <c r="BC313" s="326"/>
      <c r="BD313" s="326"/>
      <c r="BE313" s="326"/>
      <c r="BF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A314" s="326"/>
      <c r="BB314" s="326"/>
      <c r="BC314" s="326"/>
      <c r="BD314" s="326"/>
      <c r="BE314" s="326"/>
      <c r="BF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A315" s="326"/>
      <c r="BB315" s="326"/>
      <c r="BC315" s="326"/>
      <c r="BD315" s="326"/>
      <c r="BE315" s="326"/>
      <c r="BF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A316" s="326"/>
      <c r="BB316" s="326"/>
      <c r="BC316" s="326"/>
      <c r="BD316" s="326"/>
      <c r="BE316" s="326"/>
      <c r="BF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A317" s="326"/>
      <c r="BB317" s="326"/>
      <c r="BC317" s="326"/>
      <c r="BD317" s="326"/>
      <c r="BE317" s="326"/>
      <c r="BF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A318" s="326"/>
      <c r="BB318" s="326"/>
      <c r="BC318" s="326"/>
      <c r="BD318" s="326"/>
      <c r="BE318" s="326"/>
      <c r="BF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A319" s="326"/>
      <c r="BB319" s="326"/>
      <c r="BC319" s="326"/>
      <c r="BD319" s="326"/>
      <c r="BE319" s="326"/>
      <c r="BF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A320" s="326"/>
      <c r="BB320" s="326"/>
      <c r="BC320" s="326"/>
      <c r="BD320" s="326"/>
      <c r="BE320" s="326"/>
      <c r="BF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A321" s="326"/>
      <c r="BB321" s="326"/>
      <c r="BC321" s="326"/>
      <c r="BD321" s="326"/>
      <c r="BE321" s="326"/>
      <c r="BF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A322" s="326"/>
      <c r="BB322" s="326"/>
      <c r="BC322" s="326"/>
      <c r="BD322" s="326"/>
      <c r="BE322" s="326"/>
      <c r="BF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A323" s="326"/>
      <c r="BB323" s="326"/>
      <c r="BC323" s="326"/>
      <c r="BD323" s="326"/>
      <c r="BE323" s="326"/>
      <c r="BF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A324" s="326"/>
      <c r="BB324" s="326"/>
      <c r="BC324" s="326"/>
      <c r="BD324" s="326"/>
      <c r="BE324" s="326"/>
      <c r="BF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A325" s="326"/>
      <c r="BB325" s="326"/>
      <c r="BC325" s="326"/>
      <c r="BD325" s="326"/>
      <c r="BE325" s="326"/>
      <c r="BF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A326" s="326"/>
      <c r="BB326" s="326"/>
      <c r="BC326" s="326"/>
      <c r="BD326" s="326"/>
      <c r="BE326" s="326"/>
      <c r="BF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A327" s="326"/>
      <c r="BB327" s="326"/>
      <c r="BC327" s="326"/>
      <c r="BD327" s="326"/>
      <c r="BE327" s="326"/>
      <c r="BF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A328" s="326"/>
      <c r="BB328" s="326"/>
      <c r="BC328" s="326"/>
      <c r="BD328" s="326"/>
      <c r="BE328" s="326"/>
      <c r="BF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A329" s="326"/>
      <c r="BB329" s="326"/>
      <c r="BC329" s="326"/>
      <c r="BD329" s="326"/>
      <c r="BE329" s="326"/>
      <c r="BF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A330" s="326"/>
      <c r="BB330" s="326"/>
      <c r="BC330" s="326"/>
      <c r="BD330" s="326"/>
      <c r="BE330" s="326"/>
      <c r="BF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A331" s="326"/>
      <c r="BB331" s="326"/>
      <c r="BC331" s="326"/>
      <c r="BD331" s="326"/>
      <c r="BE331" s="326"/>
      <c r="BF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A332" s="326"/>
      <c r="BB332" s="326"/>
      <c r="BC332" s="326"/>
      <c r="BD332" s="326"/>
      <c r="BE332" s="326"/>
      <c r="BF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A333" s="326"/>
      <c r="BB333" s="326"/>
      <c r="BC333" s="326"/>
      <c r="BD333" s="326"/>
      <c r="BE333" s="326"/>
      <c r="BF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A334" s="326"/>
      <c r="BB334" s="326"/>
      <c r="BC334" s="326"/>
      <c r="BD334" s="326"/>
      <c r="BE334" s="326"/>
      <c r="BF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A335" s="326"/>
      <c r="BB335" s="326"/>
      <c r="BC335" s="326"/>
      <c r="BD335" s="326"/>
      <c r="BE335" s="326"/>
      <c r="BF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A336" s="326"/>
      <c r="BB336" s="326"/>
      <c r="BC336" s="326"/>
      <c r="BD336" s="326"/>
      <c r="BE336" s="326"/>
      <c r="BF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A337" s="326"/>
      <c r="BB337" s="326"/>
      <c r="BC337" s="326"/>
      <c r="BD337" s="326"/>
      <c r="BE337" s="326"/>
      <c r="BF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A338" s="326"/>
      <c r="BB338" s="326"/>
      <c r="BC338" s="326"/>
      <c r="BD338" s="326"/>
      <c r="BE338" s="326"/>
      <c r="BF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A339" s="326"/>
      <c r="BB339" s="326"/>
      <c r="BC339" s="326"/>
      <c r="BD339" s="326"/>
      <c r="BE339" s="326"/>
      <c r="BF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A340" s="326"/>
      <c r="BB340" s="326"/>
      <c r="BC340" s="326"/>
      <c r="BD340" s="326"/>
      <c r="BE340" s="326"/>
      <c r="BF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A341" s="326"/>
      <c r="BB341" s="326"/>
      <c r="BC341" s="326"/>
      <c r="BD341" s="326"/>
      <c r="BE341" s="326"/>
      <c r="BF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A342" s="326"/>
      <c r="BB342" s="326"/>
      <c r="BC342" s="326"/>
      <c r="BD342" s="326"/>
      <c r="BE342" s="326"/>
      <c r="BF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A343" s="326"/>
      <c r="BB343" s="326"/>
      <c r="BC343" s="326"/>
      <c r="BD343" s="326"/>
      <c r="BE343" s="326"/>
      <c r="BF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A344" s="326"/>
      <c r="BB344" s="326"/>
      <c r="BC344" s="326"/>
      <c r="BD344" s="326"/>
      <c r="BE344" s="326"/>
      <c r="BF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A345" s="326"/>
      <c r="BB345" s="326"/>
      <c r="BC345" s="326"/>
      <c r="BD345" s="326"/>
      <c r="BE345" s="326"/>
      <c r="BF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A346" s="326"/>
      <c r="BB346" s="326"/>
      <c r="BC346" s="326"/>
      <c r="BD346" s="326"/>
      <c r="BE346" s="326"/>
      <c r="BF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A347" s="326"/>
      <c r="BB347" s="326"/>
      <c r="BC347" s="326"/>
      <c r="BD347" s="326"/>
      <c r="BE347" s="326"/>
      <c r="BF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A348" s="326"/>
      <c r="BB348" s="326"/>
      <c r="BC348" s="326"/>
      <c r="BD348" s="326"/>
      <c r="BE348" s="326"/>
      <c r="BF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A349" s="326"/>
      <c r="BB349" s="326"/>
      <c r="BC349" s="326"/>
      <c r="BD349" s="326"/>
      <c r="BE349" s="326"/>
      <c r="BF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A350" s="326"/>
      <c r="BB350" s="326"/>
      <c r="BC350" s="326"/>
      <c r="BD350" s="326"/>
      <c r="BE350" s="326"/>
      <c r="BF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A351" s="326"/>
      <c r="BB351" s="326"/>
      <c r="BC351" s="326"/>
      <c r="BD351" s="326"/>
      <c r="BE351" s="326"/>
      <c r="BF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A352" s="326"/>
      <c r="BB352" s="326"/>
      <c r="BC352" s="326"/>
      <c r="BD352" s="326"/>
      <c r="BE352" s="326"/>
      <c r="BF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A353" s="326"/>
      <c r="BB353" s="326"/>
      <c r="BC353" s="326"/>
      <c r="BD353" s="326"/>
      <c r="BE353" s="326"/>
      <c r="BF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A354" s="326"/>
      <c r="BB354" s="326"/>
      <c r="BC354" s="326"/>
      <c r="BD354" s="326"/>
      <c r="BE354" s="326"/>
      <c r="BF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A355" s="326"/>
      <c r="BB355" s="326"/>
      <c r="BC355" s="326"/>
      <c r="BD355" s="326"/>
      <c r="BE355" s="326"/>
      <c r="BF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A356" s="326"/>
      <c r="BB356" s="326"/>
      <c r="BC356" s="326"/>
      <c r="BD356" s="326"/>
      <c r="BE356" s="326"/>
      <c r="BF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A357" s="326"/>
      <c r="BB357" s="326"/>
      <c r="BC357" s="326"/>
      <c r="BD357" s="326"/>
      <c r="BE357" s="326"/>
      <c r="BF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A358" s="326"/>
      <c r="BB358" s="326"/>
      <c r="BC358" s="326"/>
      <c r="BD358" s="326"/>
      <c r="BE358" s="326"/>
      <c r="BF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A359" s="326"/>
      <c r="BB359" s="326"/>
      <c r="BC359" s="326"/>
      <c r="BD359" s="326"/>
      <c r="BE359" s="326"/>
      <c r="BF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A360" s="326"/>
      <c r="BB360" s="326"/>
      <c r="BC360" s="326"/>
      <c r="BD360" s="326"/>
      <c r="BE360" s="326"/>
      <c r="BF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A361" s="326"/>
      <c r="BB361" s="326"/>
      <c r="BC361" s="326"/>
      <c r="BD361" s="326"/>
      <c r="BE361" s="326"/>
      <c r="BF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A362" s="326"/>
      <c r="BB362" s="326"/>
      <c r="BC362" s="326"/>
      <c r="BD362" s="326"/>
      <c r="BE362" s="326"/>
      <c r="BF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A363" s="326"/>
      <c r="BB363" s="326"/>
      <c r="BC363" s="326"/>
      <c r="BD363" s="326"/>
      <c r="BE363" s="326"/>
      <c r="BF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A364" s="326"/>
      <c r="BB364" s="326"/>
      <c r="BC364" s="326"/>
      <c r="BD364" s="326"/>
      <c r="BE364" s="326"/>
      <c r="BF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A365" s="326"/>
      <c r="BB365" s="326"/>
      <c r="BC365" s="326"/>
      <c r="BD365" s="326"/>
      <c r="BE365" s="326"/>
      <c r="BF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A366" s="326"/>
      <c r="BB366" s="326"/>
      <c r="BC366" s="326"/>
      <c r="BD366" s="326"/>
      <c r="BE366" s="326"/>
      <c r="BF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A367" s="326"/>
      <c r="BB367" s="326"/>
      <c r="BC367" s="326"/>
      <c r="BD367" s="326"/>
      <c r="BE367" s="326"/>
      <c r="BF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A368" s="326"/>
      <c r="BB368" s="326"/>
      <c r="BC368" s="326"/>
      <c r="BD368" s="326"/>
      <c r="BE368" s="326"/>
      <c r="BF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A369" s="326"/>
      <c r="BB369" s="326"/>
      <c r="BC369" s="326"/>
      <c r="BD369" s="326"/>
      <c r="BE369" s="326"/>
      <c r="BF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A370" s="326"/>
      <c r="BB370" s="326"/>
      <c r="BC370" s="326"/>
      <c r="BD370" s="326"/>
      <c r="BE370" s="326"/>
      <c r="BF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A371" s="326"/>
      <c r="BB371" s="326"/>
      <c r="BC371" s="326"/>
      <c r="BD371" s="326"/>
      <c r="BE371" s="326"/>
      <c r="BF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A372" s="326"/>
      <c r="BB372" s="326"/>
      <c r="BC372" s="326"/>
      <c r="BD372" s="326"/>
      <c r="BE372" s="326"/>
      <c r="BF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A373" s="326"/>
      <c r="BB373" s="326"/>
      <c r="BC373" s="326"/>
      <c r="BD373" s="326"/>
      <c r="BE373" s="326"/>
      <c r="BF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A374" s="326"/>
      <c r="BB374" s="326"/>
      <c r="BC374" s="326"/>
      <c r="BD374" s="326"/>
      <c r="BE374" s="326"/>
      <c r="BF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A375" s="326"/>
      <c r="BB375" s="326"/>
      <c r="BC375" s="326"/>
      <c r="BD375" s="326"/>
      <c r="BE375" s="326"/>
      <c r="BF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A376" s="326"/>
      <c r="BB376" s="326"/>
      <c r="BC376" s="326"/>
      <c r="BD376" s="326"/>
      <c r="BE376" s="326"/>
      <c r="BF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A377" s="326"/>
      <c r="BB377" s="326"/>
      <c r="BC377" s="326"/>
      <c r="BD377" s="326"/>
      <c r="BE377" s="326"/>
      <c r="BF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A378" s="326"/>
      <c r="BB378" s="326"/>
      <c r="BC378" s="326"/>
      <c r="BD378" s="326"/>
      <c r="BE378" s="326"/>
      <c r="BF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A379" s="326"/>
      <c r="BB379" s="326"/>
      <c r="BC379" s="326"/>
      <c r="BD379" s="326"/>
      <c r="BE379" s="326"/>
      <c r="BF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A380" s="326"/>
      <c r="BB380" s="326"/>
      <c r="BC380" s="326"/>
      <c r="BD380" s="326"/>
      <c r="BE380" s="326"/>
      <c r="BF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A381" s="326"/>
      <c r="BB381" s="326"/>
      <c r="BC381" s="326"/>
      <c r="BD381" s="326"/>
      <c r="BE381" s="326"/>
      <c r="BF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A382" s="326"/>
      <c r="BB382" s="326"/>
      <c r="BC382" s="326"/>
      <c r="BD382" s="326"/>
      <c r="BE382" s="326"/>
      <c r="BF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A383" s="326"/>
      <c r="BB383" s="326"/>
      <c r="BC383" s="326"/>
      <c r="BD383" s="326"/>
      <c r="BE383" s="326"/>
      <c r="BF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A384" s="326"/>
      <c r="BB384" s="326"/>
      <c r="BC384" s="326"/>
      <c r="BD384" s="326"/>
      <c r="BE384" s="326"/>
      <c r="BF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A385" s="326"/>
      <c r="BB385" s="326"/>
      <c r="BC385" s="326"/>
      <c r="BD385" s="326"/>
      <c r="BE385" s="326"/>
      <c r="BF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A386" s="326"/>
      <c r="BB386" s="326"/>
      <c r="BC386" s="326"/>
      <c r="BD386" s="326"/>
      <c r="BE386" s="326"/>
      <c r="BF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A387" s="326"/>
      <c r="BB387" s="326"/>
      <c r="BC387" s="326"/>
      <c r="BD387" s="326"/>
      <c r="BE387" s="326"/>
      <c r="BF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A388" s="326"/>
      <c r="BB388" s="326"/>
      <c r="BC388" s="326"/>
      <c r="BD388" s="326"/>
      <c r="BE388" s="326"/>
      <c r="BF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A389" s="326"/>
      <c r="BB389" s="326"/>
      <c r="BC389" s="326"/>
      <c r="BD389" s="326"/>
      <c r="BE389" s="326"/>
      <c r="BF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A390" s="326"/>
      <c r="BB390" s="326"/>
      <c r="BC390" s="326"/>
      <c r="BD390" s="326"/>
      <c r="BE390" s="326"/>
      <c r="BF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A391" s="326"/>
      <c r="BB391" s="326"/>
      <c r="BC391" s="326"/>
      <c r="BD391" s="326"/>
      <c r="BE391" s="326"/>
      <c r="BF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A392" s="326"/>
      <c r="BB392" s="326"/>
      <c r="BC392" s="326"/>
      <c r="BD392" s="326"/>
      <c r="BE392" s="326"/>
      <c r="BF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A393" s="326"/>
      <c r="BB393" s="326"/>
      <c r="BC393" s="326"/>
      <c r="BD393" s="326"/>
      <c r="BE393" s="326"/>
      <c r="BF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A394" s="326"/>
      <c r="BB394" s="326"/>
      <c r="BC394" s="326"/>
      <c r="BD394" s="326"/>
      <c r="BE394" s="326"/>
      <c r="BF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A395" s="326"/>
      <c r="BB395" s="326"/>
      <c r="BC395" s="326"/>
      <c r="BD395" s="326"/>
      <c r="BE395" s="326"/>
      <c r="BF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A396" s="326"/>
      <c r="BB396" s="326"/>
      <c r="BC396" s="326"/>
      <c r="BD396" s="326"/>
      <c r="BE396" s="326"/>
      <c r="BF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A397" s="326"/>
      <c r="BB397" s="326"/>
      <c r="BC397" s="326"/>
      <c r="BD397" s="326"/>
      <c r="BE397" s="326"/>
      <c r="BF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A398" s="326"/>
      <c r="BB398" s="326"/>
      <c r="BC398" s="326"/>
      <c r="BD398" s="326"/>
      <c r="BE398" s="326"/>
      <c r="BF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A399" s="326"/>
      <c r="BB399" s="326"/>
      <c r="BC399" s="326"/>
      <c r="BD399" s="326"/>
      <c r="BE399" s="326"/>
      <c r="BF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A400" s="326"/>
      <c r="BB400" s="326"/>
      <c r="BC400" s="326"/>
      <c r="BD400" s="326"/>
      <c r="BE400" s="326"/>
      <c r="BF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A401" s="326"/>
      <c r="BB401" s="326"/>
      <c r="BC401" s="326"/>
      <c r="BD401" s="326"/>
      <c r="BE401" s="326"/>
      <c r="BF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A402" s="326"/>
      <c r="BB402" s="326"/>
      <c r="BC402" s="326"/>
      <c r="BD402" s="326"/>
      <c r="BE402" s="326"/>
      <c r="BF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A403" s="326"/>
      <c r="BB403" s="326"/>
      <c r="BC403" s="326"/>
      <c r="BD403" s="326"/>
      <c r="BE403" s="326"/>
      <c r="BF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A404" s="326"/>
      <c r="BB404" s="326"/>
      <c r="BC404" s="326"/>
      <c r="BD404" s="326"/>
      <c r="BE404" s="326"/>
      <c r="BF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A405" s="326"/>
      <c r="BB405" s="326"/>
      <c r="BC405" s="326"/>
      <c r="BD405" s="326"/>
      <c r="BE405" s="326"/>
      <c r="BF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A406" s="326"/>
      <c r="BB406" s="326"/>
      <c r="BC406" s="326"/>
      <c r="BD406" s="326"/>
      <c r="BE406" s="326"/>
      <c r="BF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A407" s="326"/>
      <c r="BB407" s="326"/>
      <c r="BC407" s="326"/>
      <c r="BD407" s="326"/>
      <c r="BE407" s="326"/>
      <c r="BF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A408" s="326"/>
      <c r="BB408" s="326"/>
      <c r="BC408" s="326"/>
      <c r="BD408" s="326"/>
      <c r="BE408" s="326"/>
      <c r="BF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A409" s="326"/>
      <c r="BB409" s="326"/>
      <c r="BC409" s="326"/>
      <c r="BD409" s="326"/>
      <c r="BE409" s="326"/>
      <c r="BF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A410" s="326"/>
      <c r="BB410" s="326"/>
      <c r="BC410" s="326"/>
      <c r="BD410" s="326"/>
      <c r="BE410" s="326"/>
      <c r="BF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A411" s="326"/>
      <c r="BB411" s="326"/>
      <c r="BC411" s="326"/>
      <c r="BD411" s="326"/>
      <c r="BE411" s="326"/>
      <c r="BF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A412" s="326"/>
      <c r="BB412" s="326"/>
      <c r="BC412" s="326"/>
      <c r="BD412" s="326"/>
      <c r="BE412" s="326"/>
      <c r="BF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A413" s="326"/>
      <c r="BB413" s="326"/>
      <c r="BC413" s="326"/>
      <c r="BD413" s="326"/>
      <c r="BE413" s="326"/>
      <c r="BF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A414" s="326"/>
      <c r="BB414" s="326"/>
      <c r="BC414" s="326"/>
      <c r="BD414" s="326"/>
      <c r="BE414" s="326"/>
      <c r="BF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A415" s="326"/>
      <c r="BB415" s="326"/>
      <c r="BC415" s="326"/>
      <c r="BD415" s="326"/>
      <c r="BE415" s="326"/>
      <c r="BF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A416" s="326"/>
      <c r="BB416" s="326"/>
      <c r="BC416" s="326"/>
      <c r="BD416" s="326"/>
      <c r="BE416" s="326"/>
      <c r="BF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A417" s="326"/>
      <c r="BB417" s="326"/>
      <c r="BC417" s="326"/>
      <c r="BD417" s="326"/>
      <c r="BE417" s="326"/>
      <c r="BF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A418" s="326"/>
      <c r="BB418" s="326"/>
      <c r="BC418" s="326"/>
      <c r="BD418" s="326"/>
      <c r="BE418" s="326"/>
      <c r="BF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A419" s="326"/>
      <c r="BB419" s="326"/>
      <c r="BC419" s="326"/>
      <c r="BD419" s="326"/>
      <c r="BE419" s="326"/>
      <c r="BF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A420" s="326"/>
      <c r="BB420" s="326"/>
      <c r="BC420" s="326"/>
      <c r="BD420" s="326"/>
      <c r="BE420" s="326"/>
      <c r="BF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A421" s="326"/>
      <c r="BB421" s="326"/>
      <c r="BC421" s="326"/>
      <c r="BD421" s="326"/>
      <c r="BE421" s="326"/>
      <c r="BF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A422" s="326"/>
      <c r="BB422" s="326"/>
      <c r="BC422" s="326"/>
      <c r="BD422" s="326"/>
      <c r="BE422" s="326"/>
      <c r="BF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A423" s="326"/>
      <c r="BB423" s="326"/>
      <c r="BC423" s="326"/>
      <c r="BD423" s="326"/>
      <c r="BE423" s="326"/>
      <c r="BF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A424" s="326"/>
      <c r="BB424" s="326"/>
      <c r="BC424" s="326"/>
      <c r="BD424" s="326"/>
      <c r="BE424" s="326"/>
      <c r="BF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A425" s="326"/>
      <c r="BB425" s="326"/>
      <c r="BC425" s="326"/>
      <c r="BD425" s="326"/>
      <c r="BE425" s="326"/>
      <c r="BF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A426" s="326"/>
      <c r="BB426" s="326"/>
      <c r="BC426" s="326"/>
      <c r="BD426" s="326"/>
      <c r="BE426" s="326"/>
      <c r="BF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A427" s="326"/>
      <c r="BB427" s="326"/>
      <c r="BC427" s="326"/>
      <c r="BD427" s="326"/>
      <c r="BE427" s="326"/>
      <c r="BF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A428" s="326"/>
      <c r="BB428" s="326"/>
      <c r="BC428" s="326"/>
      <c r="BD428" s="326"/>
      <c r="BE428" s="326"/>
      <c r="BF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A429" s="326"/>
      <c r="BB429" s="326"/>
      <c r="BC429" s="326"/>
      <c r="BD429" s="326"/>
      <c r="BE429" s="326"/>
      <c r="BF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A430" s="326"/>
      <c r="BB430" s="326"/>
      <c r="BC430" s="326"/>
      <c r="BD430" s="326"/>
      <c r="BE430" s="326"/>
      <c r="BF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A431" s="326"/>
      <c r="BB431" s="326"/>
      <c r="BC431" s="326"/>
      <c r="BD431" s="326"/>
      <c r="BE431" s="326"/>
      <c r="BF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A432" s="326"/>
      <c r="BB432" s="326"/>
      <c r="BC432" s="326"/>
      <c r="BD432" s="326"/>
      <c r="BE432" s="326"/>
      <c r="BF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A433" s="326"/>
      <c r="BB433" s="326"/>
      <c r="BC433" s="326"/>
      <c r="BD433" s="326"/>
      <c r="BE433" s="326"/>
      <c r="BF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A434" s="326"/>
      <c r="BB434" s="326"/>
      <c r="BC434" s="326"/>
      <c r="BD434" s="326"/>
      <c r="BE434" s="326"/>
      <c r="BF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A435" s="326"/>
      <c r="BB435" s="326"/>
      <c r="BC435" s="326"/>
      <c r="BD435" s="326"/>
      <c r="BE435" s="326"/>
      <c r="BF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A436" s="326"/>
      <c r="BB436" s="326"/>
      <c r="BC436" s="326"/>
      <c r="BD436" s="326"/>
      <c r="BE436" s="326"/>
      <c r="BF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A437" s="326"/>
      <c r="BB437" s="326"/>
      <c r="BC437" s="326"/>
      <c r="BD437" s="326"/>
      <c r="BE437" s="326"/>
      <c r="BF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A438" s="326"/>
      <c r="BB438" s="326"/>
      <c r="BC438" s="326"/>
      <c r="BD438" s="326"/>
      <c r="BE438" s="326"/>
      <c r="BF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A439" s="326"/>
      <c r="BB439" s="326"/>
      <c r="BC439" s="326"/>
      <c r="BD439" s="326"/>
      <c r="BE439" s="326"/>
      <c r="BF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A440" s="326"/>
      <c r="BB440" s="326"/>
      <c r="BC440" s="326"/>
      <c r="BD440" s="326"/>
      <c r="BE440" s="326"/>
      <c r="BF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A441" s="326"/>
      <c r="BB441" s="326"/>
      <c r="BC441" s="326"/>
      <c r="BD441" s="326"/>
      <c r="BE441" s="326"/>
      <c r="BF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A442" s="326"/>
      <c r="BB442" s="326"/>
      <c r="BC442" s="326"/>
      <c r="BD442" s="326"/>
      <c r="BE442" s="326"/>
      <c r="BF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A443" s="326"/>
      <c r="BB443" s="326"/>
      <c r="BC443" s="326"/>
      <c r="BD443" s="326"/>
      <c r="BE443" s="326"/>
      <c r="BF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A444" s="326"/>
      <c r="BB444" s="326"/>
      <c r="BC444" s="326"/>
      <c r="BD444" s="326"/>
      <c r="BE444" s="326"/>
      <c r="BF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A445" s="326"/>
      <c r="BB445" s="326"/>
      <c r="BC445" s="326"/>
      <c r="BD445" s="326"/>
      <c r="BE445" s="326"/>
      <c r="BF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A446" s="326"/>
      <c r="BB446" s="326"/>
      <c r="BC446" s="326"/>
      <c r="BD446" s="326"/>
      <c r="BE446" s="326"/>
      <c r="BF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A447" s="326"/>
      <c r="BB447" s="326"/>
      <c r="BC447" s="326"/>
      <c r="BD447" s="326"/>
      <c r="BE447" s="326"/>
      <c r="BF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A448" s="326"/>
      <c r="BB448" s="326"/>
      <c r="BC448" s="326"/>
      <c r="BD448" s="326"/>
      <c r="BE448" s="326"/>
      <c r="BF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A449" s="326"/>
      <c r="BB449" s="326"/>
      <c r="BC449" s="326"/>
      <c r="BD449" s="326"/>
      <c r="BE449" s="326"/>
      <c r="BF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A450" s="326"/>
      <c r="BB450" s="326"/>
      <c r="BC450" s="326"/>
      <c r="BD450" s="326"/>
      <c r="BE450" s="326"/>
      <c r="BF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A451" s="326"/>
      <c r="BB451" s="326"/>
      <c r="BC451" s="326"/>
      <c r="BD451" s="326"/>
      <c r="BE451" s="326"/>
      <c r="BF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A452" s="326"/>
      <c r="BB452" s="326"/>
      <c r="BC452" s="326"/>
      <c r="BD452" s="326"/>
      <c r="BE452" s="326"/>
      <c r="BF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A453" s="326"/>
      <c r="BB453" s="326"/>
      <c r="BC453" s="326"/>
      <c r="BD453" s="326"/>
      <c r="BE453" s="326"/>
      <c r="BF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A454" s="326"/>
      <c r="BB454" s="326"/>
      <c r="BC454" s="326"/>
      <c r="BD454" s="326"/>
      <c r="BE454" s="326"/>
      <c r="BF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A455" s="326"/>
      <c r="BB455" s="326"/>
      <c r="BC455" s="326"/>
      <c r="BD455" s="326"/>
      <c r="BE455" s="326"/>
      <c r="BF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A456" s="326"/>
      <c r="BB456" s="326"/>
      <c r="BC456" s="326"/>
      <c r="BD456" s="326"/>
      <c r="BE456" s="326"/>
      <c r="BF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A457" s="326"/>
      <c r="BB457" s="326"/>
      <c r="BC457" s="326"/>
      <c r="BD457" s="326"/>
      <c r="BE457" s="326"/>
      <c r="BF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A458" s="326"/>
      <c r="BB458" s="326"/>
      <c r="BC458" s="326"/>
      <c r="BD458" s="326"/>
      <c r="BE458" s="326"/>
      <c r="BF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A459" s="326"/>
      <c r="BB459" s="326"/>
      <c r="BC459" s="326"/>
      <c r="BD459" s="326"/>
      <c r="BE459" s="326"/>
      <c r="BF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A460" s="326"/>
      <c r="BB460" s="326"/>
      <c r="BC460" s="326"/>
      <c r="BD460" s="326"/>
      <c r="BE460" s="326"/>
      <c r="BF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A461" s="326"/>
      <c r="BB461" s="326"/>
      <c r="BC461" s="326"/>
      <c r="BD461" s="326"/>
      <c r="BE461" s="326"/>
      <c r="BF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A462" s="326"/>
      <c r="BB462" s="326"/>
      <c r="BC462" s="326"/>
      <c r="BD462" s="326"/>
      <c r="BE462" s="326"/>
      <c r="BF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A463" s="326"/>
      <c r="BB463" s="326"/>
      <c r="BC463" s="326"/>
      <c r="BD463" s="326"/>
      <c r="BE463" s="326"/>
      <c r="BF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A464" s="326"/>
      <c r="BB464" s="326"/>
      <c r="BC464" s="326"/>
      <c r="BD464" s="326"/>
      <c r="BE464" s="326"/>
      <c r="BF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A465" s="326"/>
      <c r="BB465" s="326"/>
      <c r="BC465" s="326"/>
      <c r="BD465" s="326"/>
      <c r="BE465" s="326"/>
      <c r="BF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A466" s="326"/>
      <c r="BB466" s="326"/>
      <c r="BC466" s="326"/>
      <c r="BD466" s="326"/>
      <c r="BE466" s="326"/>
      <c r="BF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A467" s="326"/>
      <c r="BB467" s="326"/>
      <c r="BC467" s="326"/>
      <c r="BD467" s="326"/>
      <c r="BE467" s="326"/>
      <c r="BF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A468" s="326"/>
      <c r="BB468" s="326"/>
      <c r="BC468" s="326"/>
      <c r="BD468" s="326"/>
      <c r="BE468" s="326"/>
      <c r="BF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A469" s="326"/>
      <c r="BB469" s="326"/>
      <c r="BC469" s="326"/>
      <c r="BD469" s="326"/>
      <c r="BE469" s="326"/>
      <c r="BF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A470" s="326"/>
      <c r="BB470" s="326"/>
      <c r="BC470" s="326"/>
      <c r="BD470" s="326"/>
      <c r="BE470" s="326"/>
      <c r="BF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A471" s="326"/>
      <c r="BB471" s="326"/>
      <c r="BC471" s="326"/>
      <c r="BD471" s="326"/>
      <c r="BE471" s="326"/>
      <c r="BF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A472" s="326"/>
      <c r="BB472" s="326"/>
      <c r="BC472" s="326"/>
      <c r="BD472" s="326"/>
      <c r="BE472" s="326"/>
      <c r="BF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A473" s="326"/>
      <c r="BB473" s="326"/>
      <c r="BC473" s="326"/>
      <c r="BD473" s="326"/>
      <c r="BE473" s="326"/>
      <c r="BF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A474" s="326"/>
      <c r="BB474" s="326"/>
      <c r="BC474" s="326"/>
      <c r="BD474" s="326"/>
      <c r="BE474" s="326"/>
      <c r="BF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A475" s="326"/>
      <c r="BB475" s="326"/>
      <c r="BC475" s="326"/>
      <c r="BD475" s="326"/>
      <c r="BE475" s="326"/>
      <c r="BF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A476" s="326"/>
      <c r="BB476" s="326"/>
      <c r="BC476" s="326"/>
      <c r="BD476" s="326"/>
      <c r="BE476" s="326"/>
      <c r="BF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A477" s="326"/>
      <c r="BB477" s="326"/>
      <c r="BC477" s="326"/>
      <c r="BD477" s="326"/>
      <c r="BE477" s="326"/>
      <c r="BF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A478" s="326"/>
      <c r="BB478" s="326"/>
      <c r="BC478" s="326"/>
      <c r="BD478" s="326"/>
      <c r="BE478" s="326"/>
      <c r="BF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A479" s="326"/>
      <c r="BB479" s="326"/>
      <c r="BC479" s="326"/>
      <c r="BD479" s="326"/>
      <c r="BE479" s="326"/>
      <c r="BF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A480" s="326"/>
      <c r="BB480" s="326"/>
      <c r="BC480" s="326"/>
      <c r="BD480" s="326"/>
      <c r="BE480" s="326"/>
      <c r="BF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A481" s="326"/>
      <c r="BB481" s="326"/>
      <c r="BC481" s="326"/>
      <c r="BD481" s="326"/>
      <c r="BE481" s="326"/>
      <c r="BF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A482" s="326"/>
      <c r="BB482" s="326"/>
      <c r="BC482" s="326"/>
      <c r="BD482" s="326"/>
      <c r="BE482" s="326"/>
      <c r="BF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A483" s="326"/>
      <c r="BB483" s="326"/>
      <c r="BC483" s="326"/>
      <c r="BD483" s="326"/>
      <c r="BE483" s="326"/>
      <c r="BF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A484" s="326"/>
      <c r="BB484" s="326"/>
      <c r="BC484" s="326"/>
      <c r="BD484" s="326"/>
      <c r="BE484" s="326"/>
      <c r="BF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A485" s="326"/>
      <c r="BB485" s="326"/>
      <c r="BC485" s="326"/>
      <c r="BD485" s="326"/>
      <c r="BE485" s="326"/>
      <c r="BF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A486" s="326"/>
      <c r="BB486" s="326"/>
      <c r="BC486" s="326"/>
      <c r="BD486" s="326"/>
      <c r="BE486" s="326"/>
      <c r="BF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A487" s="326"/>
      <c r="BB487" s="326"/>
      <c r="BC487" s="326"/>
      <c r="BD487" s="326"/>
      <c r="BE487" s="326"/>
      <c r="BF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A488" s="326"/>
      <c r="BB488" s="326"/>
      <c r="BC488" s="326"/>
      <c r="BD488" s="326"/>
      <c r="BE488" s="326"/>
      <c r="BF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A489" s="326"/>
      <c r="BB489" s="326"/>
      <c r="BC489" s="326"/>
      <c r="BD489" s="326"/>
      <c r="BE489" s="326"/>
      <c r="BF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A490" s="326"/>
      <c r="BB490" s="326"/>
      <c r="BC490" s="326"/>
      <c r="BD490" s="326"/>
      <c r="BE490" s="326"/>
      <c r="BF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A491" s="326"/>
      <c r="BB491" s="326"/>
      <c r="BC491" s="326"/>
      <c r="BD491" s="326"/>
      <c r="BE491" s="326"/>
      <c r="BF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A492" s="326"/>
      <c r="BB492" s="326"/>
      <c r="BC492" s="326"/>
      <c r="BD492" s="326"/>
      <c r="BE492" s="326"/>
      <c r="BF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A493" s="326"/>
      <c r="BB493" s="326"/>
      <c r="BC493" s="326"/>
      <c r="BD493" s="326"/>
      <c r="BE493" s="326"/>
      <c r="BF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A494" s="326"/>
      <c r="BB494" s="326"/>
      <c r="BC494" s="326"/>
      <c r="BD494" s="326"/>
      <c r="BE494" s="326"/>
      <c r="BF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A495" s="326"/>
      <c r="BB495" s="326"/>
      <c r="BC495" s="326"/>
      <c r="BD495" s="326"/>
      <c r="BE495" s="326"/>
      <c r="BF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A496" s="326"/>
      <c r="BB496" s="326"/>
      <c r="BC496" s="326"/>
      <c r="BD496" s="326"/>
      <c r="BE496" s="326"/>
      <c r="BF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A497" s="326"/>
      <c r="BB497" s="326"/>
      <c r="BC497" s="326"/>
      <c r="BD497" s="326"/>
      <c r="BE497" s="326"/>
      <c r="BF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A498" s="326"/>
      <c r="BB498" s="326"/>
      <c r="BC498" s="326"/>
      <c r="BD498" s="326"/>
      <c r="BE498" s="326"/>
      <c r="BF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A499" s="326"/>
      <c r="BB499" s="326"/>
      <c r="BC499" s="326"/>
      <c r="BD499" s="326"/>
      <c r="BE499" s="326"/>
      <c r="BF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A500" s="326"/>
      <c r="BB500" s="326"/>
      <c r="BC500" s="326"/>
      <c r="BD500" s="326"/>
      <c r="BE500" s="326"/>
      <c r="BF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A501" s="326"/>
      <c r="BB501" s="326"/>
      <c r="BC501" s="326"/>
      <c r="BD501" s="326"/>
      <c r="BE501" s="326"/>
      <c r="BF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A502" s="326"/>
      <c r="BB502" s="326"/>
      <c r="BC502" s="326"/>
      <c r="BD502" s="326"/>
      <c r="BE502" s="326"/>
      <c r="BF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A503" s="326"/>
      <c r="BB503" s="326"/>
      <c r="BC503" s="326"/>
      <c r="BD503" s="326"/>
      <c r="BE503" s="326"/>
      <c r="BF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A504" s="326"/>
      <c r="BB504" s="326"/>
      <c r="BC504" s="326"/>
      <c r="BD504" s="326"/>
      <c r="BE504" s="326"/>
      <c r="BF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A505" s="326"/>
      <c r="BB505" s="326"/>
      <c r="BC505" s="326"/>
      <c r="BD505" s="326"/>
      <c r="BE505" s="326"/>
      <c r="BF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A506" s="326"/>
      <c r="BB506" s="326"/>
      <c r="BC506" s="326"/>
      <c r="BD506" s="326"/>
      <c r="BE506" s="326"/>
      <c r="BF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A507" s="326"/>
      <c r="BB507" s="326"/>
      <c r="BC507" s="326"/>
      <c r="BD507" s="326"/>
      <c r="BE507" s="326"/>
      <c r="BF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A508" s="326"/>
      <c r="BB508" s="326"/>
      <c r="BC508" s="326"/>
      <c r="BD508" s="326"/>
      <c r="BE508" s="326"/>
      <c r="BF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A509" s="326"/>
      <c r="BB509" s="326"/>
      <c r="BC509" s="326"/>
      <c r="BD509" s="326"/>
      <c r="BE509" s="326"/>
      <c r="BF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A510" s="326"/>
      <c r="BB510" s="326"/>
      <c r="BC510" s="326"/>
      <c r="BD510" s="326"/>
      <c r="BE510" s="326"/>
      <c r="BF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A511" s="326"/>
      <c r="BB511" s="326"/>
      <c r="BC511" s="326"/>
      <c r="BD511" s="326"/>
      <c r="BE511" s="326"/>
      <c r="BF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A512" s="326"/>
      <c r="BB512" s="326"/>
      <c r="BC512" s="326"/>
      <c r="BD512" s="326"/>
      <c r="BE512" s="326"/>
      <c r="BF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A513" s="326"/>
      <c r="BB513" s="326"/>
      <c r="BC513" s="326"/>
      <c r="BD513" s="326"/>
      <c r="BE513" s="326"/>
      <c r="BF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A514" s="326"/>
      <c r="BB514" s="326"/>
      <c r="BC514" s="326"/>
      <c r="BD514" s="326"/>
      <c r="BE514" s="326"/>
      <c r="BF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A515" s="326"/>
      <c r="BB515" s="326"/>
      <c r="BC515" s="326"/>
      <c r="BD515" s="326"/>
      <c r="BE515" s="326"/>
      <c r="BF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A516" s="326"/>
      <c r="BB516" s="326"/>
      <c r="BC516" s="326"/>
      <c r="BD516" s="326"/>
      <c r="BE516" s="326"/>
      <c r="BF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A517" s="326"/>
      <c r="BB517" s="326"/>
      <c r="BC517" s="326"/>
      <c r="BD517" s="326"/>
      <c r="BE517" s="326"/>
      <c r="BF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A518" s="326"/>
      <c r="BB518" s="326"/>
      <c r="BC518" s="326"/>
      <c r="BD518" s="326"/>
      <c r="BE518" s="326"/>
      <c r="BF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A519" s="326"/>
      <c r="BB519" s="326"/>
      <c r="BC519" s="326"/>
      <c r="BD519" s="326"/>
      <c r="BE519" s="326"/>
      <c r="BF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A520" s="326"/>
      <c r="BB520" s="326"/>
      <c r="BC520" s="326"/>
      <c r="BD520" s="326"/>
      <c r="BE520" s="326"/>
      <c r="BF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A521" s="326"/>
      <c r="BB521" s="326"/>
      <c r="BC521" s="326"/>
      <c r="BD521" s="326"/>
      <c r="BE521" s="326"/>
      <c r="BF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A522" s="326"/>
      <c r="BB522" s="326"/>
      <c r="BC522" s="326"/>
      <c r="BD522" s="326"/>
      <c r="BE522" s="326"/>
      <c r="BF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A523" s="326"/>
      <c r="BB523" s="326"/>
      <c r="BC523" s="326"/>
      <c r="BD523" s="326"/>
      <c r="BE523" s="326"/>
      <c r="BF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A524" s="326"/>
      <c r="BB524" s="326"/>
      <c r="BC524" s="326"/>
      <c r="BD524" s="326"/>
      <c r="BE524" s="326"/>
      <c r="BF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A525" s="326"/>
      <c r="BB525" s="326"/>
      <c r="BC525" s="326"/>
      <c r="BD525" s="326"/>
      <c r="BE525" s="326"/>
      <c r="BF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A526" s="326"/>
      <c r="BB526" s="326"/>
      <c r="BC526" s="326"/>
      <c r="BD526" s="326"/>
      <c r="BE526" s="326"/>
      <c r="BF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A527" s="326"/>
      <c r="BB527" s="326"/>
      <c r="BC527" s="326"/>
      <c r="BD527" s="326"/>
      <c r="BE527" s="326"/>
      <c r="BF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A528" s="326"/>
      <c r="BB528" s="326"/>
      <c r="BC528" s="326"/>
      <c r="BD528" s="326"/>
      <c r="BE528" s="326"/>
      <c r="BF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A529" s="326"/>
      <c r="BB529" s="326"/>
      <c r="BC529" s="326"/>
      <c r="BD529" s="326"/>
      <c r="BE529" s="326"/>
      <c r="BF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A530" s="326"/>
      <c r="BB530" s="326"/>
      <c r="BC530" s="326"/>
      <c r="BD530" s="326"/>
      <c r="BE530" s="326"/>
      <c r="BF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A531" s="326"/>
      <c r="BB531" s="326"/>
      <c r="BC531" s="326"/>
      <c r="BD531" s="326"/>
      <c r="BE531" s="326"/>
      <c r="BF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A532" s="326"/>
      <c r="BB532" s="326"/>
      <c r="BC532" s="326"/>
      <c r="BD532" s="326"/>
      <c r="BE532" s="326"/>
      <c r="BF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A533" s="326"/>
      <c r="BB533" s="326"/>
      <c r="BC533" s="326"/>
      <c r="BD533" s="326"/>
      <c r="BE533" s="326"/>
      <c r="BF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A534" s="326"/>
      <c r="BB534" s="326"/>
      <c r="BC534" s="326"/>
      <c r="BD534" s="326"/>
      <c r="BE534" s="326"/>
      <c r="BF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A535" s="326"/>
      <c r="BB535" s="326"/>
      <c r="BC535" s="326"/>
      <c r="BD535" s="326"/>
      <c r="BE535" s="326"/>
      <c r="BF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A536" s="326"/>
      <c r="BB536" s="326"/>
      <c r="BC536" s="326"/>
      <c r="BD536" s="326"/>
      <c r="BE536" s="326"/>
      <c r="BF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A537" s="326"/>
      <c r="BB537" s="326"/>
      <c r="BC537" s="326"/>
      <c r="BD537" s="326"/>
      <c r="BE537" s="326"/>
      <c r="BF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A538" s="326"/>
      <c r="BB538" s="326"/>
      <c r="BC538" s="326"/>
      <c r="BD538" s="326"/>
      <c r="BE538" s="326"/>
      <c r="BF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A539" s="326"/>
      <c r="BB539" s="326"/>
      <c r="BC539" s="326"/>
      <c r="BD539" s="326"/>
      <c r="BE539" s="326"/>
      <c r="BF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A540" s="326"/>
      <c r="BB540" s="326"/>
      <c r="BC540" s="326"/>
      <c r="BD540" s="326"/>
      <c r="BE540" s="326"/>
      <c r="BF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A541" s="326"/>
      <c r="BB541" s="326"/>
      <c r="BC541" s="326"/>
      <c r="BD541" s="326"/>
      <c r="BE541" s="326"/>
      <c r="BF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A542" s="326"/>
      <c r="BB542" s="326"/>
      <c r="BC542" s="326"/>
      <c r="BD542" s="326"/>
      <c r="BE542" s="326"/>
      <c r="BF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A543" s="326"/>
      <c r="BB543" s="326"/>
      <c r="BC543" s="326"/>
      <c r="BD543" s="326"/>
      <c r="BE543" s="326"/>
      <c r="BF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A544" s="326"/>
      <c r="BB544" s="326"/>
      <c r="BC544" s="326"/>
      <c r="BD544" s="326"/>
      <c r="BE544" s="326"/>
      <c r="BF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A545" s="326"/>
      <c r="BB545" s="326"/>
      <c r="BC545" s="326"/>
      <c r="BD545" s="326"/>
      <c r="BE545" s="326"/>
      <c r="BF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A546" s="326"/>
      <c r="BB546" s="326"/>
      <c r="BC546" s="326"/>
      <c r="BD546" s="326"/>
      <c r="BE546" s="326"/>
      <c r="BF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A547" s="326"/>
      <c r="BB547" s="326"/>
      <c r="BC547" s="326"/>
      <c r="BD547" s="326"/>
      <c r="BE547" s="326"/>
      <c r="BF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A548" s="326"/>
      <c r="BB548" s="326"/>
      <c r="BC548" s="326"/>
      <c r="BD548" s="326"/>
      <c r="BE548" s="326"/>
      <c r="BF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A549" s="326"/>
      <c r="BB549" s="326"/>
      <c r="BC549" s="326"/>
      <c r="BD549" s="326"/>
      <c r="BE549" s="326"/>
      <c r="BF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A550" s="326"/>
      <c r="BB550" s="326"/>
      <c r="BC550" s="326"/>
      <c r="BD550" s="326"/>
      <c r="BE550" s="326"/>
      <c r="BF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A551" s="326"/>
      <c r="BB551" s="326"/>
      <c r="BC551" s="326"/>
      <c r="BD551" s="326"/>
      <c r="BE551" s="326"/>
      <c r="BF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A552" s="326"/>
      <c r="BB552" s="326"/>
      <c r="BC552" s="326"/>
      <c r="BD552" s="326"/>
      <c r="BE552" s="326"/>
      <c r="BF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A553" s="326"/>
      <c r="BB553" s="326"/>
      <c r="BC553" s="326"/>
      <c r="BD553" s="326"/>
      <c r="BE553" s="326"/>
      <c r="BF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A554" s="326"/>
      <c r="BB554" s="326"/>
      <c r="BC554" s="326"/>
      <c r="BD554" s="326"/>
      <c r="BE554" s="326"/>
      <c r="BF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A555" s="326"/>
      <c r="BB555" s="326"/>
      <c r="BC555" s="326"/>
      <c r="BD555" s="326"/>
      <c r="BE555" s="326"/>
      <c r="BF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A556" s="326"/>
      <c r="BB556" s="326"/>
      <c r="BC556" s="326"/>
      <c r="BD556" s="326"/>
      <c r="BE556" s="326"/>
      <c r="BF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A557" s="326"/>
      <c r="BB557" s="326"/>
      <c r="BC557" s="326"/>
      <c r="BD557" s="326"/>
      <c r="BE557" s="326"/>
      <c r="BF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A558" s="326"/>
      <c r="BB558" s="326"/>
      <c r="BC558" s="326"/>
      <c r="BD558" s="326"/>
      <c r="BE558" s="326"/>
      <c r="BF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A559" s="326"/>
      <c r="BB559" s="326"/>
      <c r="BC559" s="326"/>
      <c r="BD559" s="326"/>
      <c r="BE559" s="326"/>
      <c r="BF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A560" s="326"/>
      <c r="BB560" s="326"/>
      <c r="BC560" s="326"/>
      <c r="BD560" s="326"/>
      <c r="BE560" s="326"/>
      <c r="BF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A561" s="326"/>
      <c r="BB561" s="326"/>
      <c r="BC561" s="326"/>
      <c r="BD561" s="326"/>
      <c r="BE561" s="326"/>
      <c r="BF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A562" s="326"/>
      <c r="BB562" s="326"/>
      <c r="BC562" s="326"/>
      <c r="BD562" s="326"/>
      <c r="BE562" s="326"/>
      <c r="BF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A563" s="326"/>
      <c r="BB563" s="326"/>
      <c r="BC563" s="326"/>
      <c r="BD563" s="326"/>
      <c r="BE563" s="326"/>
      <c r="BF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A564" s="326"/>
      <c r="BB564" s="326"/>
      <c r="BC564" s="326"/>
      <c r="BD564" s="326"/>
      <c r="BE564" s="326"/>
      <c r="BF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A565" s="326"/>
      <c r="BB565" s="326"/>
      <c r="BC565" s="326"/>
      <c r="BD565" s="326"/>
      <c r="BE565" s="326"/>
      <c r="BF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A566" s="326"/>
      <c r="BB566" s="326"/>
      <c r="BC566" s="326"/>
      <c r="BD566" s="326"/>
      <c r="BE566" s="326"/>
      <c r="BF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A567" s="326"/>
      <c r="BB567" s="326"/>
      <c r="BC567" s="326"/>
      <c r="BD567" s="326"/>
      <c r="BE567" s="326"/>
      <c r="BF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A568" s="326"/>
      <c r="BB568" s="326"/>
      <c r="BC568" s="326"/>
      <c r="BD568" s="326"/>
      <c r="BE568" s="326"/>
      <c r="BF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A569" s="326"/>
      <c r="BB569" s="326"/>
      <c r="BC569" s="326"/>
      <c r="BD569" s="326"/>
      <c r="BE569" s="326"/>
      <c r="BF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A570" s="326"/>
      <c r="BB570" s="326"/>
      <c r="BC570" s="326"/>
      <c r="BD570" s="326"/>
      <c r="BE570" s="326"/>
      <c r="BF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A571" s="326"/>
      <c r="BB571" s="326"/>
      <c r="BC571" s="326"/>
      <c r="BD571" s="326"/>
      <c r="BE571" s="326"/>
      <c r="BF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A572" s="326"/>
      <c r="BB572" s="326"/>
      <c r="BC572" s="326"/>
      <c r="BD572" s="326"/>
      <c r="BE572" s="326"/>
      <c r="BF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A573" s="326"/>
      <c r="BB573" s="326"/>
      <c r="BC573" s="326"/>
      <c r="BD573" s="326"/>
      <c r="BE573" s="326"/>
      <c r="BF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A574" s="326"/>
      <c r="BB574" s="326"/>
      <c r="BC574" s="326"/>
      <c r="BD574" s="326"/>
      <c r="BE574" s="326"/>
      <c r="BF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A575" s="326"/>
      <c r="BB575" s="326"/>
      <c r="BC575" s="326"/>
      <c r="BD575" s="326"/>
      <c r="BE575" s="326"/>
      <c r="BF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A576" s="326"/>
      <c r="BB576" s="326"/>
      <c r="BC576" s="326"/>
      <c r="BD576" s="326"/>
      <c r="BE576" s="326"/>
      <c r="BF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A577" s="326"/>
      <c r="BB577" s="326"/>
      <c r="BC577" s="326"/>
      <c r="BD577" s="326"/>
      <c r="BE577" s="326"/>
      <c r="BF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A578" s="326"/>
      <c r="BB578" s="326"/>
      <c r="BC578" s="326"/>
      <c r="BD578" s="326"/>
      <c r="BE578" s="326"/>
      <c r="BF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A579" s="326"/>
      <c r="BB579" s="326"/>
      <c r="BC579" s="326"/>
      <c r="BD579" s="326"/>
      <c r="BE579" s="326"/>
      <c r="BF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A580" s="326"/>
      <c r="BB580" s="326"/>
      <c r="BC580" s="326"/>
      <c r="BD580" s="326"/>
      <c r="BE580" s="326"/>
      <c r="BF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A581" s="326"/>
      <c r="BB581" s="326"/>
      <c r="BC581" s="326"/>
      <c r="BD581" s="326"/>
      <c r="BE581" s="326"/>
      <c r="BF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A582" s="326"/>
      <c r="BB582" s="326"/>
      <c r="BC582" s="326"/>
      <c r="BD582" s="326"/>
      <c r="BE582" s="326"/>
      <c r="BF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A583" s="326"/>
      <c r="BB583" s="326"/>
      <c r="BC583" s="326"/>
      <c r="BD583" s="326"/>
      <c r="BE583" s="326"/>
      <c r="BF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A584" s="326"/>
      <c r="BB584" s="326"/>
      <c r="BC584" s="326"/>
      <c r="BD584" s="326"/>
      <c r="BE584" s="326"/>
      <c r="BF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A585" s="326"/>
      <c r="BB585" s="326"/>
      <c r="BC585" s="326"/>
      <c r="BD585" s="326"/>
      <c r="BE585" s="326"/>
      <c r="BF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A586" s="326"/>
      <c r="BB586" s="326"/>
      <c r="BC586" s="326"/>
      <c r="BD586" s="326"/>
      <c r="BE586" s="326"/>
      <c r="BF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A587" s="326"/>
      <c r="BB587" s="326"/>
      <c r="BC587" s="326"/>
      <c r="BD587" s="326"/>
      <c r="BE587" s="326"/>
      <c r="BF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A588" s="326"/>
      <c r="BB588" s="326"/>
      <c r="BC588" s="326"/>
      <c r="BD588" s="326"/>
      <c r="BE588" s="326"/>
      <c r="BF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A589" s="326"/>
      <c r="BB589" s="326"/>
      <c r="BC589" s="326"/>
      <c r="BD589" s="326"/>
      <c r="BE589" s="326"/>
      <c r="BF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A590" s="326"/>
      <c r="BB590" s="326"/>
      <c r="BC590" s="326"/>
      <c r="BD590" s="326"/>
      <c r="BE590" s="326"/>
      <c r="BF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A591" s="326"/>
      <c r="BB591" s="326"/>
      <c r="BC591" s="326"/>
      <c r="BD591" s="326"/>
      <c r="BE591" s="326"/>
      <c r="BF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A592" s="326"/>
      <c r="BB592" s="326"/>
      <c r="BC592" s="326"/>
      <c r="BD592" s="326"/>
      <c r="BE592" s="326"/>
      <c r="BF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A593" s="326"/>
      <c r="BB593" s="326"/>
      <c r="BC593" s="326"/>
      <c r="BD593" s="326"/>
      <c r="BE593" s="326"/>
      <c r="BF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A594" s="326"/>
      <c r="BB594" s="326"/>
      <c r="BC594" s="326"/>
      <c r="BD594" s="326"/>
      <c r="BE594" s="326"/>
      <c r="BF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A595" s="326"/>
      <c r="BB595" s="326"/>
      <c r="BC595" s="326"/>
      <c r="BD595" s="326"/>
      <c r="BE595" s="326"/>
      <c r="BF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A596" s="326"/>
      <c r="BB596" s="326"/>
      <c r="BC596" s="326"/>
      <c r="BD596" s="326"/>
      <c r="BE596" s="326"/>
      <c r="BF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A597" s="326"/>
      <c r="BB597" s="326"/>
      <c r="BC597" s="326"/>
      <c r="BD597" s="326"/>
      <c r="BE597" s="326"/>
      <c r="BF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A598" s="326"/>
      <c r="BB598" s="326"/>
      <c r="BC598" s="326"/>
      <c r="BD598" s="326"/>
      <c r="BE598" s="326"/>
      <c r="BF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A599" s="326"/>
      <c r="BB599" s="326"/>
      <c r="BC599" s="326"/>
      <c r="BD599" s="326"/>
      <c r="BE599" s="326"/>
      <c r="BF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A600" s="326"/>
      <c r="BB600" s="326"/>
      <c r="BC600" s="326"/>
      <c r="BD600" s="326"/>
      <c r="BE600" s="326"/>
      <c r="BF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A601" s="326"/>
      <c r="BB601" s="326"/>
      <c r="BC601" s="326"/>
      <c r="BD601" s="326"/>
      <c r="BE601" s="326"/>
      <c r="BF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A602" s="326"/>
      <c r="BB602" s="326"/>
      <c r="BC602" s="326"/>
      <c r="BD602" s="326"/>
      <c r="BE602" s="326"/>
      <c r="BF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A603" s="326"/>
      <c r="BB603" s="326"/>
      <c r="BC603" s="326"/>
      <c r="BD603" s="326"/>
      <c r="BE603" s="326"/>
      <c r="BF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A604" s="326"/>
      <c r="BB604" s="326"/>
      <c r="BC604" s="326"/>
      <c r="BD604" s="326"/>
      <c r="BE604" s="326"/>
      <c r="BF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A605" s="326"/>
      <c r="BB605" s="326"/>
      <c r="BC605" s="326"/>
      <c r="BD605" s="326"/>
      <c r="BE605" s="326"/>
      <c r="BF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A606" s="326"/>
      <c r="BB606" s="326"/>
      <c r="BC606" s="326"/>
      <c r="BD606" s="326"/>
      <c r="BE606" s="326"/>
      <c r="BF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A607" s="326"/>
      <c r="BB607" s="326"/>
      <c r="BC607" s="326"/>
      <c r="BD607" s="326"/>
      <c r="BE607" s="326"/>
      <c r="BF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A608" s="326"/>
      <c r="BB608" s="326"/>
      <c r="BC608" s="326"/>
      <c r="BD608" s="326"/>
      <c r="BE608" s="326"/>
      <c r="BF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A609" s="326"/>
      <c r="BB609" s="326"/>
      <c r="BC609" s="326"/>
      <c r="BD609" s="326"/>
      <c r="BE609" s="326"/>
      <c r="BF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A610" s="326"/>
      <c r="BB610" s="326"/>
      <c r="BC610" s="326"/>
      <c r="BD610" s="326"/>
      <c r="BE610" s="326"/>
      <c r="BF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A611" s="326"/>
      <c r="BB611" s="326"/>
      <c r="BC611" s="326"/>
      <c r="BD611" s="326"/>
      <c r="BE611" s="326"/>
      <c r="BF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A612" s="326"/>
      <c r="BB612" s="326"/>
      <c r="BC612" s="326"/>
      <c r="BD612" s="326"/>
      <c r="BE612" s="326"/>
      <c r="BF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A613" s="326"/>
      <c r="BB613" s="326"/>
      <c r="BC613" s="326"/>
      <c r="BD613" s="326"/>
      <c r="BE613" s="326"/>
      <c r="BF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A614" s="326"/>
      <c r="BB614" s="326"/>
      <c r="BC614" s="326"/>
      <c r="BD614" s="326"/>
      <c r="BE614" s="326"/>
      <c r="BF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A615" s="326"/>
      <c r="BB615" s="326"/>
      <c r="BC615" s="326"/>
      <c r="BD615" s="326"/>
      <c r="BE615" s="326"/>
      <c r="BF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A616" s="326"/>
      <c r="BB616" s="326"/>
      <c r="BC616" s="326"/>
      <c r="BD616" s="326"/>
      <c r="BE616" s="326"/>
      <c r="BF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A617" s="326"/>
      <c r="BB617" s="326"/>
      <c r="BC617" s="326"/>
      <c r="BD617" s="326"/>
      <c r="BE617" s="326"/>
      <c r="BF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A618" s="326"/>
      <c r="BB618" s="326"/>
      <c r="BC618" s="326"/>
      <c r="BD618" s="326"/>
      <c r="BE618" s="326"/>
      <c r="BF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A619" s="326"/>
      <c r="BB619" s="326"/>
      <c r="BC619" s="326"/>
      <c r="BD619" s="326"/>
      <c r="BE619" s="326"/>
      <c r="BF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A620" s="326"/>
      <c r="BB620" s="326"/>
      <c r="BC620" s="326"/>
      <c r="BD620" s="326"/>
      <c r="BE620" s="326"/>
      <c r="BF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A621" s="326"/>
      <c r="BB621" s="326"/>
      <c r="BC621" s="326"/>
      <c r="BD621" s="326"/>
      <c r="BE621" s="326"/>
      <c r="BF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A622" s="326"/>
      <c r="BB622" s="326"/>
      <c r="BC622" s="326"/>
      <c r="BD622" s="326"/>
      <c r="BE622" s="326"/>
      <c r="BF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A623" s="326"/>
      <c r="BB623" s="326"/>
      <c r="BC623" s="326"/>
      <c r="BD623" s="326"/>
      <c r="BE623" s="326"/>
      <c r="BF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A624" s="326"/>
      <c r="BB624" s="326"/>
      <c r="BC624" s="326"/>
      <c r="BD624" s="326"/>
      <c r="BE624" s="326"/>
      <c r="BF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A625" s="326"/>
      <c r="BB625" s="326"/>
      <c r="BC625" s="326"/>
      <c r="BD625" s="326"/>
      <c r="BE625" s="326"/>
      <c r="BF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A626" s="326"/>
      <c r="BB626" s="326"/>
      <c r="BC626" s="326"/>
      <c r="BD626" s="326"/>
      <c r="BE626" s="326"/>
      <c r="BF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A627" s="326"/>
      <c r="BB627" s="326"/>
      <c r="BC627" s="326"/>
      <c r="BD627" s="326"/>
      <c r="BE627" s="326"/>
      <c r="BF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A628" s="326"/>
      <c r="BB628" s="326"/>
      <c r="BC628" s="326"/>
      <c r="BD628" s="326"/>
      <c r="BE628" s="326"/>
      <c r="BF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A629" s="326"/>
      <c r="BB629" s="326"/>
      <c r="BC629" s="326"/>
      <c r="BD629" s="326"/>
      <c r="BE629" s="326"/>
      <c r="BF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A630" s="326"/>
      <c r="BB630" s="326"/>
      <c r="BC630" s="326"/>
      <c r="BD630" s="326"/>
      <c r="BE630" s="326"/>
      <c r="BF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A631" s="326"/>
      <c r="BB631" s="326"/>
      <c r="BC631" s="326"/>
      <c r="BD631" s="326"/>
      <c r="BE631" s="326"/>
      <c r="BF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A632" s="326"/>
      <c r="BB632" s="326"/>
      <c r="BC632" s="326"/>
      <c r="BD632" s="326"/>
      <c r="BE632" s="326"/>
      <c r="BF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A633" s="326"/>
      <c r="BB633" s="326"/>
      <c r="BC633" s="326"/>
      <c r="BD633" s="326"/>
      <c r="BE633" s="326"/>
      <c r="BF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A634" s="326"/>
      <c r="BB634" s="326"/>
      <c r="BC634" s="326"/>
      <c r="BD634" s="326"/>
      <c r="BE634" s="326"/>
      <c r="BF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A635" s="326"/>
      <c r="BB635" s="326"/>
      <c r="BC635" s="326"/>
      <c r="BD635" s="326"/>
      <c r="BE635" s="326"/>
      <c r="BF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A636" s="326"/>
      <c r="BB636" s="326"/>
      <c r="BC636" s="326"/>
      <c r="BD636" s="326"/>
      <c r="BE636" s="326"/>
      <c r="BF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A637" s="326"/>
      <c r="BB637" s="326"/>
      <c r="BC637" s="326"/>
      <c r="BD637" s="326"/>
      <c r="BE637" s="326"/>
      <c r="BF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A638" s="326"/>
      <c r="BB638" s="326"/>
      <c r="BC638" s="326"/>
      <c r="BD638" s="326"/>
      <c r="BE638" s="326"/>
      <c r="BF638" s="326"/>
      <c r="BI638" s="326"/>
      <c r="BS638" s="326"/>
      <c r="CC638" s="326"/>
      <c r="CM638" s="326"/>
      <c r="CW638" s="326"/>
      <c r="DG638" s="326"/>
      <c r="DQ638" s="326"/>
      <c r="EA638" s="326"/>
      <c r="EK638" s="326"/>
      <c r="EU638" s="326"/>
      <c r="FE638" s="326"/>
      <c r="FO638" s="326"/>
      <c r="FY638" s="326"/>
      <c r="GI638" s="326"/>
      <c r="GS638" s="326"/>
      <c r="HC638" s="326"/>
      <c r="HM638" s="326"/>
      <c r="HW638" s="326"/>
    </row>
  </sheetData>
  <mergeCells count="27">
    <mergeCell ref="B27:H27"/>
    <mergeCell ref="C1:H2"/>
    <mergeCell ref="M1:R2"/>
    <mergeCell ref="W1:AB2"/>
    <mergeCell ref="AG1:AL2"/>
    <mergeCell ref="L27:R27"/>
    <mergeCell ref="V27:AB27"/>
    <mergeCell ref="AF27:AL27"/>
    <mergeCell ref="C3:H3"/>
    <mergeCell ref="M3:R3"/>
    <mergeCell ref="W3:AB3"/>
    <mergeCell ref="AG3:AL3"/>
    <mergeCell ref="AQ3:AV3"/>
    <mergeCell ref="AP27:AV27"/>
    <mergeCell ref="CE1:CJ2"/>
    <mergeCell ref="CE3:CJ3"/>
    <mergeCell ref="CD27:CJ27"/>
    <mergeCell ref="BJ27:BP27"/>
    <mergeCell ref="BT27:BZ27"/>
    <mergeCell ref="AZ27:BF27"/>
    <mergeCell ref="BK1:BP2"/>
    <mergeCell ref="BU1:BZ2"/>
    <mergeCell ref="BK3:BP3"/>
    <mergeCell ref="BU3:BZ3"/>
    <mergeCell ref="BA1:BF2"/>
    <mergeCell ref="BA3:BF3"/>
    <mergeCell ref="AQ1:AV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style="327"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58" t="s">
        <v>22</v>
      </c>
      <c r="B1" s="359" t="str">
        <f>'Water Data'!B1</f>
        <v>SUR09</v>
      </c>
      <c r="C1" s="604" t="str">
        <f>'Water Data'!C1:H2</f>
        <v>Djibouti</v>
      </c>
      <c r="D1" s="605"/>
      <c r="E1" s="605"/>
      <c r="F1" s="605"/>
      <c r="G1" s="605"/>
      <c r="H1" s="606"/>
      <c r="I1" s="25"/>
      <c r="J1" s="16"/>
      <c r="K1" s="358" t="s">
        <v>22</v>
      </c>
      <c r="L1" s="359" t="str">
        <f>'Water Data'!L1</f>
        <v>UIS09</v>
      </c>
      <c r="M1" s="604" t="str">
        <f>'Water Data'!M1:R2</f>
        <v>Djibouti</v>
      </c>
      <c r="N1" s="605"/>
      <c r="O1" s="605"/>
      <c r="P1" s="605"/>
      <c r="Q1" s="605"/>
      <c r="R1" s="606"/>
      <c r="S1" s="25"/>
      <c r="T1" s="16"/>
      <c r="U1" s="358" t="s">
        <v>22</v>
      </c>
      <c r="V1" s="359" t="str">
        <f>'Water Data'!V1</f>
        <v>UIS11</v>
      </c>
      <c r="W1" s="604" t="str">
        <f>'Water Data'!W1:AB2</f>
        <v>Djibouti</v>
      </c>
      <c r="X1" s="605"/>
      <c r="Y1" s="605"/>
      <c r="Z1" s="605"/>
      <c r="AA1" s="605"/>
      <c r="AB1" s="606"/>
      <c r="AC1" s="25"/>
      <c r="AD1" s="16"/>
      <c r="AE1" s="358" t="s">
        <v>22</v>
      </c>
      <c r="AF1" s="359" t="str">
        <f>'Water Data'!AF1</f>
        <v>UIS12</v>
      </c>
      <c r="AG1" s="604" t="str">
        <f>'Water Data'!AG1:AL2</f>
        <v>Djibouti</v>
      </c>
      <c r="AH1" s="605"/>
      <c r="AI1" s="605"/>
      <c r="AJ1" s="605"/>
      <c r="AK1" s="605"/>
      <c r="AL1" s="606"/>
      <c r="AM1" s="25"/>
      <c r="AN1" s="16"/>
      <c r="AO1" s="358" t="s">
        <v>22</v>
      </c>
      <c r="AP1" s="359" t="str">
        <f>'Water Data'!AP1</f>
        <v>UIS13</v>
      </c>
      <c r="AQ1" s="604" t="str">
        <f>'Water Data'!AQ1:AV2</f>
        <v>Djibouti</v>
      </c>
      <c r="AR1" s="605"/>
      <c r="AS1" s="605"/>
      <c r="AT1" s="605"/>
      <c r="AU1" s="605"/>
      <c r="AV1" s="606"/>
      <c r="AW1" s="25"/>
      <c r="AX1" s="16"/>
      <c r="AY1" s="358" t="s">
        <v>22</v>
      </c>
      <c r="AZ1" s="440" t="str">
        <f>'Water Data'!AZ1</f>
        <v>UIS14</v>
      </c>
      <c r="BA1" s="604" t="str">
        <f>'Water Data'!BA1:BF2</f>
        <v>Djibouti</v>
      </c>
      <c r="BB1" s="604"/>
      <c r="BC1" s="604"/>
      <c r="BD1" s="604"/>
      <c r="BE1" s="604"/>
      <c r="BF1" s="609"/>
      <c r="BG1" s="25"/>
      <c r="BH1" s="16"/>
      <c r="BI1" s="358" t="s">
        <v>22</v>
      </c>
      <c r="BJ1" s="359" t="str">
        <f>'Water Data'!BJ1</f>
        <v>UIS15</v>
      </c>
      <c r="BK1" s="604" t="str">
        <f>'Water Data'!BK1:BP2</f>
        <v>Djibouti</v>
      </c>
      <c r="BL1" s="605"/>
      <c r="BM1" s="605"/>
      <c r="BN1" s="605"/>
      <c r="BO1" s="605"/>
      <c r="BP1" s="606"/>
      <c r="BQ1" s="25"/>
      <c r="BR1" s="16"/>
      <c r="BS1" s="358" t="s">
        <v>22</v>
      </c>
      <c r="BT1" s="359" t="str">
        <f>'Water Data'!BT1</f>
        <v>UIS16</v>
      </c>
      <c r="BU1" s="604" t="str">
        <f>'Water Data'!BU1:BZ2</f>
        <v>Djibouti</v>
      </c>
      <c r="BV1" s="605"/>
      <c r="BW1" s="605"/>
      <c r="BX1" s="605"/>
      <c r="BY1" s="605"/>
      <c r="BZ1" s="606"/>
      <c r="CA1" s="25"/>
      <c r="CB1" s="16"/>
      <c r="CC1" s="358" t="s">
        <v>22</v>
      </c>
      <c r="CD1" s="460" t="str">
        <f>'Water Data'!CD1</f>
        <v>UIS17</v>
      </c>
      <c r="CE1" s="604" t="str">
        <f>'Water Data'!CE1:CJ2</f>
        <v>Djibouti</v>
      </c>
      <c r="CF1" s="605"/>
      <c r="CG1" s="605"/>
      <c r="CH1" s="605"/>
      <c r="CI1" s="605"/>
      <c r="CJ1" s="606"/>
      <c r="CK1" s="25"/>
      <c r="CL1" s="16"/>
    </row>
    <row r="2" x14ac:dyDescent="0.25">
      <c r="A2" s="360" t="str">
        <f>'Water Data'!A2</f>
        <v>School hygiene and sanitation survey </v>
      </c>
      <c r="B2" s="361"/>
      <c r="C2" s="607"/>
      <c r="D2" s="607"/>
      <c r="E2" s="607"/>
      <c r="F2" s="607"/>
      <c r="G2" s="607"/>
      <c r="H2" s="608"/>
      <c r="I2" s="11"/>
      <c r="J2" s="17"/>
      <c r="K2" s="360" t="str">
        <f>'Water Data'!K2</f>
        <v>UNESCO UIS (http://data.uis.unesco.org/)</v>
      </c>
      <c r="L2" s="362"/>
      <c r="M2" s="607"/>
      <c r="N2" s="607"/>
      <c r="O2" s="607"/>
      <c r="P2" s="607"/>
      <c r="Q2" s="607"/>
      <c r="R2" s="608"/>
      <c r="S2" s="11"/>
      <c r="T2" s="17"/>
      <c r="U2" s="360" t="str">
        <f>'Water Data'!U2</f>
        <v>UNESCO UIS (http://data.uis.unesco.org/)</v>
      </c>
      <c r="V2" s="362"/>
      <c r="W2" s="607"/>
      <c r="X2" s="607"/>
      <c r="Y2" s="607"/>
      <c r="Z2" s="607"/>
      <c r="AA2" s="607"/>
      <c r="AB2" s="608"/>
      <c r="AC2" s="11"/>
      <c r="AD2" s="17"/>
      <c r="AE2" s="360" t="str">
        <f>'Water Data'!AE2</f>
        <v>UNESCO UIS (http://data.uis.unesco.org/)</v>
      </c>
      <c r="AF2" s="362"/>
      <c r="AG2" s="607"/>
      <c r="AH2" s="607"/>
      <c r="AI2" s="607"/>
      <c r="AJ2" s="607"/>
      <c r="AK2" s="607"/>
      <c r="AL2" s="608"/>
      <c r="AM2" s="11"/>
      <c r="AN2" s="17"/>
      <c r="AO2" s="360" t="str">
        <f>'Water Data'!AO2</f>
        <v>UNESCO UIS (http://data.uis.unesco.org/)</v>
      </c>
      <c r="AP2" s="362"/>
      <c r="AQ2" s="607"/>
      <c r="AR2" s="607"/>
      <c r="AS2" s="607"/>
      <c r="AT2" s="607"/>
      <c r="AU2" s="607"/>
      <c r="AV2" s="608"/>
      <c r="AW2" s="11"/>
      <c r="AX2" s="17"/>
      <c r="AY2" s="360" t="str">
        <f>'Water Data'!AY2</f>
        <v>UNESCO UIS (http://data.uis.unesco.org/)</v>
      </c>
      <c r="AZ2" s="363"/>
      <c r="BA2" s="610"/>
      <c r="BB2" s="610"/>
      <c r="BC2" s="610"/>
      <c r="BD2" s="610"/>
      <c r="BE2" s="610"/>
      <c r="BF2" s="611"/>
      <c r="BG2" s="11"/>
      <c r="BH2" s="17"/>
      <c r="BI2" s="360" t="str">
        <f>'Water Data'!BI2</f>
        <v>UNESCO UIS (http://data.uis.unesco.org/)</v>
      </c>
      <c r="BJ2" s="362"/>
      <c r="BK2" s="607"/>
      <c r="BL2" s="607"/>
      <c r="BM2" s="607"/>
      <c r="BN2" s="607"/>
      <c r="BO2" s="607"/>
      <c r="BP2" s="608"/>
      <c r="BQ2" s="11"/>
      <c r="BR2" s="17"/>
      <c r="BS2" s="360" t="str">
        <f>'Water Data'!BS2</f>
        <v>UNESCO UIS (http://data.uis.unesco.org/)</v>
      </c>
      <c r="BT2" s="362"/>
      <c r="BU2" s="607"/>
      <c r="BV2" s="607"/>
      <c r="BW2" s="607"/>
      <c r="BX2" s="607"/>
      <c r="BY2" s="607"/>
      <c r="BZ2" s="608"/>
      <c r="CA2" s="11"/>
      <c r="CB2" s="17"/>
      <c r="CC2" s="360" t="str">
        <f>'Water Data'!CC2</f>
        <v>UNESCO UIS (http://data.uis.unesco.org/)</v>
      </c>
      <c r="CD2" s="362"/>
      <c r="CE2" s="607"/>
      <c r="CF2" s="607"/>
      <c r="CG2" s="607"/>
      <c r="CH2" s="607"/>
      <c r="CI2" s="607"/>
      <c r="CJ2" s="608"/>
      <c r="CK2" s="11"/>
      <c r="CL2" s="17"/>
    </row>
    <row r="3" x14ac:dyDescent="0.25">
      <c r="A3" s="364" t="str">
        <f>'Water Data'!A3</f>
        <v>Survey</v>
      </c>
      <c r="B3" s="365"/>
      <c r="C3" s="612">
        <f>'Water Data'!C3:H3</f>
        <v>2009</v>
      </c>
      <c r="D3" s="614"/>
      <c r="E3" s="614"/>
      <c r="F3" s="614"/>
      <c r="G3" s="614"/>
      <c r="H3" s="615"/>
      <c r="I3" s="11"/>
      <c r="J3" s="17"/>
      <c r="K3" s="364" t="str">
        <f>'Water Data'!K3</f>
        <v>Other</v>
      </c>
      <c r="L3" s="365"/>
      <c r="M3" s="612">
        <f>'Water Data'!M3:R3</f>
        <v>2009</v>
      </c>
      <c r="N3" s="614"/>
      <c r="O3" s="614"/>
      <c r="P3" s="614"/>
      <c r="Q3" s="614"/>
      <c r="R3" s="615"/>
      <c r="S3" s="11"/>
      <c r="T3" s="17"/>
      <c r="U3" s="364" t="str">
        <f>'Water Data'!U3</f>
        <v>Other</v>
      </c>
      <c r="V3" s="365"/>
      <c r="W3" s="612">
        <f>'Water Data'!W3:AB3</f>
        <v>2011</v>
      </c>
      <c r="X3" s="614"/>
      <c r="Y3" s="614"/>
      <c r="Z3" s="614"/>
      <c r="AA3" s="614"/>
      <c r="AB3" s="615"/>
      <c r="AC3" s="11"/>
      <c r="AD3" s="17"/>
      <c r="AE3" s="364" t="str">
        <f>'Water Data'!AE3</f>
        <v>Other</v>
      </c>
      <c r="AF3" s="365"/>
      <c r="AG3" s="612">
        <f>'Water Data'!AG3:AL3</f>
        <v>2012</v>
      </c>
      <c r="AH3" s="614"/>
      <c r="AI3" s="614"/>
      <c r="AJ3" s="614"/>
      <c r="AK3" s="614"/>
      <c r="AL3" s="615"/>
      <c r="AM3" s="11"/>
      <c r="AN3" s="17"/>
      <c r="AO3" s="364" t="str">
        <f>'Water Data'!AO3</f>
        <v>Other</v>
      </c>
      <c r="AP3" s="365"/>
      <c r="AQ3" s="612">
        <f>'Water Data'!AQ3:AV3</f>
        <v>2013</v>
      </c>
      <c r="AR3" s="614"/>
      <c r="AS3" s="614"/>
      <c r="AT3" s="614"/>
      <c r="AU3" s="614"/>
      <c r="AV3" s="615"/>
      <c r="AW3" s="11"/>
      <c r="AX3" s="17"/>
      <c r="AY3" s="364" t="str">
        <f>'Water Data'!AY3</f>
        <v>Other</v>
      </c>
      <c r="AZ3" s="366"/>
      <c r="BA3" s="612">
        <f>'Water Data'!BA3:BF3</f>
        <v>2014</v>
      </c>
      <c r="BB3" s="612"/>
      <c r="BC3" s="612"/>
      <c r="BD3" s="612"/>
      <c r="BE3" s="612"/>
      <c r="BF3" s="613"/>
      <c r="BG3" s="11"/>
      <c r="BH3" s="17"/>
      <c r="BI3" s="364" t="str">
        <f>'Water Data'!BI3</f>
        <v>Other</v>
      </c>
      <c r="BJ3" s="365"/>
      <c r="BK3" s="612">
        <f>'Water Data'!BK3:BP3</f>
        <v>2015</v>
      </c>
      <c r="BL3" s="614"/>
      <c r="BM3" s="614"/>
      <c r="BN3" s="614"/>
      <c r="BO3" s="614"/>
      <c r="BP3" s="615"/>
      <c r="BQ3" s="11"/>
      <c r="BR3" s="17"/>
      <c r="BS3" s="364" t="str">
        <f>'Water Data'!BS3</f>
        <v>Other</v>
      </c>
      <c r="BT3" s="365"/>
      <c r="BU3" s="612">
        <f>'Water Data'!BU3:BZ3</f>
        <v>2016</v>
      </c>
      <c r="BV3" s="614"/>
      <c r="BW3" s="614"/>
      <c r="BX3" s="614"/>
      <c r="BY3" s="614"/>
      <c r="BZ3" s="615"/>
      <c r="CA3" s="11"/>
      <c r="CB3" s="17"/>
      <c r="CC3" s="364" t="str">
        <f>'Water Data'!CC3</f>
        <v>Other</v>
      </c>
      <c r="CD3" s="365"/>
      <c r="CE3" s="612">
        <f>'Water Data'!CE3:CJ3</f>
        <v>2017</v>
      </c>
      <c r="CF3" s="614"/>
      <c r="CG3" s="614"/>
      <c r="CH3" s="614"/>
      <c r="CI3" s="614"/>
      <c r="CJ3" s="615"/>
      <c r="CK3" s="11"/>
      <c r="CL3" s="17"/>
    </row>
    <row r="4" s="4" customFormat="true" ht="18" customHeight="true" x14ac:dyDescent="0.25">
      <c r="A4" s="367" t="s">
        <v>215</v>
      </c>
      <c r="B4" s="368" t="s">
        <v>57</v>
      </c>
      <c r="C4" s="369" t="s">
        <v>7</v>
      </c>
      <c r="D4" s="370" t="s">
        <v>1</v>
      </c>
      <c r="E4" s="370" t="s">
        <v>2</v>
      </c>
      <c r="F4" s="370" t="s">
        <v>16</v>
      </c>
      <c r="G4" s="370" t="s">
        <v>17</v>
      </c>
      <c r="H4" s="371" t="s">
        <v>18</v>
      </c>
      <c r="I4" s="26"/>
      <c r="J4" s="18"/>
      <c r="K4" s="367" t="s">
        <v>215</v>
      </c>
      <c r="L4" s="368" t="s">
        <v>57</v>
      </c>
      <c r="M4" s="369" t="s">
        <v>7</v>
      </c>
      <c r="N4" s="370" t="s">
        <v>1</v>
      </c>
      <c r="O4" s="370" t="s">
        <v>2</v>
      </c>
      <c r="P4" s="370" t="s">
        <v>16</v>
      </c>
      <c r="Q4" s="370" t="s">
        <v>17</v>
      </c>
      <c r="R4" s="371" t="s">
        <v>18</v>
      </c>
      <c r="S4" s="26"/>
      <c r="T4" s="18"/>
      <c r="U4" s="367" t="s">
        <v>215</v>
      </c>
      <c r="V4" s="368" t="s">
        <v>57</v>
      </c>
      <c r="W4" s="369" t="s">
        <v>7</v>
      </c>
      <c r="X4" s="370" t="s">
        <v>1</v>
      </c>
      <c r="Y4" s="370" t="s">
        <v>2</v>
      </c>
      <c r="Z4" s="370" t="s">
        <v>16</v>
      </c>
      <c r="AA4" s="370" t="s">
        <v>17</v>
      </c>
      <c r="AB4" s="371" t="s">
        <v>18</v>
      </c>
      <c r="AC4" s="26"/>
      <c r="AD4" s="18"/>
      <c r="AE4" s="367" t="s">
        <v>215</v>
      </c>
      <c r="AF4" s="368" t="s">
        <v>57</v>
      </c>
      <c r="AG4" s="369" t="s">
        <v>7</v>
      </c>
      <c r="AH4" s="370" t="s">
        <v>1</v>
      </c>
      <c r="AI4" s="370" t="s">
        <v>2</v>
      </c>
      <c r="AJ4" s="370" t="s">
        <v>16</v>
      </c>
      <c r="AK4" s="370" t="s">
        <v>17</v>
      </c>
      <c r="AL4" s="371" t="s">
        <v>18</v>
      </c>
      <c r="AM4" s="26"/>
      <c r="AN4" s="18"/>
      <c r="AO4" s="367" t="s">
        <v>215</v>
      </c>
      <c r="AP4" s="368" t="s">
        <v>57</v>
      </c>
      <c r="AQ4" s="369" t="s">
        <v>7</v>
      </c>
      <c r="AR4" s="370" t="s">
        <v>1</v>
      </c>
      <c r="AS4" s="370" t="s">
        <v>2</v>
      </c>
      <c r="AT4" s="370" t="s">
        <v>16</v>
      </c>
      <c r="AU4" s="370" t="s">
        <v>17</v>
      </c>
      <c r="AV4" s="371" t="s">
        <v>18</v>
      </c>
      <c r="AW4" s="26"/>
      <c r="AX4" s="18"/>
      <c r="AY4" s="367" t="s">
        <v>215</v>
      </c>
      <c r="AZ4" s="372" t="s">
        <v>57</v>
      </c>
      <c r="BA4" s="369" t="s">
        <v>7</v>
      </c>
      <c r="BB4" s="370" t="s">
        <v>1</v>
      </c>
      <c r="BC4" s="370" t="s">
        <v>2</v>
      </c>
      <c r="BD4" s="370" t="s">
        <v>16</v>
      </c>
      <c r="BE4" s="370" t="s">
        <v>17</v>
      </c>
      <c r="BF4" s="371" t="s">
        <v>18</v>
      </c>
      <c r="BG4" s="26"/>
      <c r="BH4" s="18"/>
      <c r="BI4" s="367" t="s">
        <v>215</v>
      </c>
      <c r="BJ4" s="368" t="s">
        <v>57</v>
      </c>
      <c r="BK4" s="369" t="s">
        <v>7</v>
      </c>
      <c r="BL4" s="370" t="s">
        <v>1</v>
      </c>
      <c r="BM4" s="370" t="s">
        <v>2</v>
      </c>
      <c r="BN4" s="370" t="s">
        <v>16</v>
      </c>
      <c r="BO4" s="370" t="s">
        <v>17</v>
      </c>
      <c r="BP4" s="371" t="s">
        <v>18</v>
      </c>
      <c r="BQ4" s="26"/>
      <c r="BR4" s="18"/>
      <c r="BS4" s="367" t="s">
        <v>215</v>
      </c>
      <c r="BT4" s="368" t="s">
        <v>57</v>
      </c>
      <c r="BU4" s="369" t="s">
        <v>7</v>
      </c>
      <c r="BV4" s="370" t="s">
        <v>1</v>
      </c>
      <c r="BW4" s="370" t="s">
        <v>2</v>
      </c>
      <c r="BX4" s="370" t="s">
        <v>16</v>
      </c>
      <c r="BY4" s="370" t="s">
        <v>17</v>
      </c>
      <c r="BZ4" s="371" t="s">
        <v>18</v>
      </c>
      <c r="CA4" s="26"/>
      <c r="CB4" s="18"/>
      <c r="CC4" s="367" t="s">
        <v>215</v>
      </c>
      <c r="CD4" s="368" t="s">
        <v>57</v>
      </c>
      <c r="CE4" s="369" t="s">
        <v>7</v>
      </c>
      <c r="CF4" s="370" t="s">
        <v>1</v>
      </c>
      <c r="CG4" s="370" t="s">
        <v>2</v>
      </c>
      <c r="CH4" s="370" t="s">
        <v>16</v>
      </c>
      <c r="CI4" s="370" t="s">
        <v>17</v>
      </c>
      <c r="CJ4" s="371" t="s">
        <v>18</v>
      </c>
      <c r="CK4" s="26"/>
      <c r="CL4" s="18"/>
      <c r="CM4" s="331"/>
      <c r="CW4" s="331"/>
      <c r="DG4" s="331"/>
      <c r="DQ4" s="331"/>
      <c r="EA4" s="331"/>
      <c r="EK4" s="331"/>
      <c r="EU4" s="331"/>
      <c r="FE4" s="331"/>
      <c r="FO4" s="331"/>
      <c r="FY4" s="331"/>
      <c r="GI4" s="331"/>
      <c r="GS4" s="331"/>
      <c r="HC4" s="331"/>
      <c r="HM4" s="331"/>
      <c r="HW4" s="331"/>
    </row>
    <row r="5" s="4" customFormat="true" x14ac:dyDescent="0.25">
      <c r="A5" s="319"/>
      <c r="B5" s="15" t="s">
        <v>3</v>
      </c>
      <c r="C5" s="9" t="str">
        <f t="shared" ref="C5:H5" si="0">IF(COUNTA(C15)=0,"",C15)</f>
        <v/>
      </c>
      <c r="D5" s="9" t="str">
        <f t="shared" si="0"/>
        <v/>
      </c>
      <c r="E5" s="9" t="str">
        <f t="shared" si="0"/>
        <v/>
      </c>
      <c r="F5" s="9" t="str">
        <f t="shared" si="0"/>
        <v/>
      </c>
      <c r="G5" s="9" t="str">
        <f t="shared" si="0"/>
        <v/>
      </c>
      <c r="H5" s="31" t="str">
        <f t="shared" si="0"/>
        <v/>
      </c>
      <c r="I5" s="26"/>
      <c r="J5" s="18"/>
      <c r="K5" s="319"/>
      <c r="L5" s="15" t="s">
        <v>3</v>
      </c>
      <c r="M5" s="9">
        <f t="shared" ref="M5:R5" si="1">IF(COUNTA(M15)=0,"",M15)</f>
        <v>7.6529411764705833</v>
      </c>
      <c r="N5" s="9" t="str">
        <f t="shared" si="1"/>
        <v/>
      </c>
      <c r="O5" s="9" t="str">
        <f t="shared" si="1"/>
        <v/>
      </c>
      <c r="P5" s="9" t="str">
        <f t="shared" si="1"/>
        <v/>
      </c>
      <c r="Q5" s="9">
        <f t="shared" si="1"/>
        <v>8.0999999999999943</v>
      </c>
      <c r="R5" s="31">
        <f t="shared" si="1"/>
        <v>4.3</v>
      </c>
      <c r="S5" s="26"/>
      <c r="T5" s="18"/>
      <c r="U5" s="319"/>
      <c r="V5" s="15" t="s">
        <v>3</v>
      </c>
      <c r="W5" s="9">
        <f t="shared" ref="W5:AB5" si="2">IF(COUNTA(W15)=0,"",W15)</f>
        <v>5.5058823529411818</v>
      </c>
      <c r="X5" s="9" t="str">
        <f t="shared" si="2"/>
        <v/>
      </c>
      <c r="Y5" s="9" t="str">
        <f t="shared" si="2"/>
        <v/>
      </c>
      <c r="Z5" s="9" t="str">
        <f t="shared" si="2"/>
        <v/>
      </c>
      <c r="AA5" s="9">
        <f t="shared" si="2"/>
        <v>4.4000000000000057</v>
      </c>
      <c r="AB5" s="31">
        <f t="shared" si="2"/>
        <v>13.8</v>
      </c>
      <c r="AC5" s="26"/>
      <c r="AD5" s="18"/>
      <c r="AE5" s="319"/>
      <c r="AF5" s="15" t="s">
        <v>3</v>
      </c>
      <c r="AG5" s="9">
        <f t="shared" ref="AG5:AL5" si="3">IF(COUNTA(AG15)=0,"",AG15)</f>
        <v>3.0647058823529414</v>
      </c>
      <c r="AH5" s="9" t="str">
        <f t="shared" si="3"/>
        <v/>
      </c>
      <c r="AI5" s="9" t="str">
        <f t="shared" si="3"/>
        <v/>
      </c>
      <c r="AJ5" s="9" t="str">
        <f t="shared" si="3"/>
        <v/>
      </c>
      <c r="AK5" s="9">
        <f t="shared" si="3"/>
        <v>1.7</v>
      </c>
      <c r="AL5" s="31">
        <f t="shared" si="3"/>
        <v>13.3</v>
      </c>
      <c r="AM5" s="26"/>
      <c r="AN5" s="18"/>
      <c r="AO5" s="319"/>
      <c r="AP5" s="15" t="s">
        <v>3</v>
      </c>
      <c r="AQ5" s="9" t="str">
        <f t="shared" ref="AQ5:AV5" si="4">IF(COUNTA(AQ15)=0,"",AQ15)</f>
        <v/>
      </c>
      <c r="AR5" s="9" t="str">
        <f t="shared" si="4"/>
        <v/>
      </c>
      <c r="AS5" s="9" t="str">
        <f t="shared" si="4"/>
        <v/>
      </c>
      <c r="AT5" s="9" t="str">
        <f t="shared" si="4"/>
        <v/>
      </c>
      <c r="AU5" s="9">
        <f t="shared" si="4"/>
        <v>15.6</v>
      </c>
      <c r="AV5" s="31" t="str">
        <f t="shared" si="4"/>
        <v/>
      </c>
      <c r="AW5" s="26"/>
      <c r="AX5" s="18"/>
      <c r="AY5" s="319"/>
      <c r="AZ5" s="138" t="s">
        <v>3</v>
      </c>
      <c r="BA5" s="9">
        <f>IF(COUNTA(BA15)=0,"",BA15)</f>
        <v>0</v>
      </c>
      <c r="BB5" s="9" t="str">
        <f t="shared" ref="BB5:BF5" si="5">IF(COUNTA(BB15)=0,"",BB15)</f>
        <v/>
      </c>
      <c r="BC5" s="9" t="str">
        <f t="shared" si="5"/>
        <v/>
      </c>
      <c r="BD5" s="9" t="str">
        <f t="shared" si="5"/>
        <v/>
      </c>
      <c r="BE5" s="9">
        <f t="shared" si="5"/>
        <v>0</v>
      </c>
      <c r="BF5" s="31">
        <f t="shared" si="5"/>
        <v>61.3</v>
      </c>
      <c r="BG5" s="26"/>
      <c r="BH5" s="18"/>
      <c r="BI5" s="319"/>
      <c r="BJ5" s="15" t="s">
        <v>3</v>
      </c>
      <c r="BK5" s="9">
        <f>IF(COUNTA(BK15)=0,"",BK15)</f>
        <v>0</v>
      </c>
      <c r="BL5" s="9" t="str">
        <f t="shared" ref="BL5:BP5" si="6">IF(COUNTA(BL15)=0,"",BL15)</f>
        <v/>
      </c>
      <c r="BM5" s="9" t="str">
        <f t="shared" si="6"/>
        <v/>
      </c>
      <c r="BN5" s="9" t="str">
        <f t="shared" si="6"/>
        <v/>
      </c>
      <c r="BO5" s="9">
        <f t="shared" si="6"/>
        <v>0</v>
      </c>
      <c r="BP5" s="31">
        <f t="shared" si="6"/>
        <v>67.599999999999994</v>
      </c>
      <c r="BQ5" s="26"/>
      <c r="BR5" s="18"/>
      <c r="BS5" s="319"/>
      <c r="BT5" s="15" t="s">
        <v>3</v>
      </c>
      <c r="BU5" s="9">
        <f t="shared" ref="BU5:BZ5" si="7">IF(COUNTA(BU15)=0,"",BU15)</f>
        <v>0</v>
      </c>
      <c r="BV5" s="9" t="str">
        <f t="shared" si="7"/>
        <v/>
      </c>
      <c r="BW5" s="9" t="str">
        <f t="shared" si="7"/>
        <v/>
      </c>
      <c r="BX5" s="9" t="str">
        <f t="shared" si="7"/>
        <v/>
      </c>
      <c r="BY5" s="9">
        <f t="shared" si="7"/>
        <v>0</v>
      </c>
      <c r="BZ5" s="31">
        <f t="shared" si="7"/>
        <v>0</v>
      </c>
      <c r="CA5" s="26"/>
      <c r="CB5" s="18"/>
      <c r="CC5" s="319"/>
      <c r="CD5" s="15" t="s">
        <v>3</v>
      </c>
      <c r="CE5" s="9" t="str">
        <f t="shared" ref="CE5:CJ5" si="8">IF(COUNTA(CE15)=0,"",CE15)</f>
        <v/>
      </c>
      <c r="CF5" s="9" t="str">
        <f t="shared" si="8"/>
        <v/>
      </c>
      <c r="CG5" s="9" t="str">
        <f t="shared" si="8"/>
        <v/>
      </c>
      <c r="CH5" s="9" t="str">
        <f t="shared" si="8"/>
        <v/>
      </c>
      <c r="CI5" s="9" t="str">
        <f t="shared" si="8"/>
        <v/>
      </c>
      <c r="CJ5" s="31" t="str">
        <f t="shared" si="8"/>
        <v/>
      </c>
      <c r="CK5" s="26"/>
      <c r="CL5" s="18"/>
      <c r="CM5" s="331"/>
      <c r="CW5" s="331"/>
      <c r="DG5" s="331"/>
      <c r="DQ5" s="331"/>
      <c r="EA5" s="331"/>
      <c r="EK5" s="331"/>
      <c r="EU5" s="331"/>
      <c r="FE5" s="331"/>
      <c r="FO5" s="331"/>
      <c r="FY5" s="331"/>
      <c r="GI5" s="331"/>
      <c r="GS5" s="331"/>
      <c r="HC5" s="331"/>
      <c r="HM5" s="331"/>
      <c r="HW5" s="331"/>
    </row>
    <row r="6" s="4" customFormat="true" x14ac:dyDescent="0.25">
      <c r="A6" s="319"/>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9"/>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19"/>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9"/>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9"/>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9"/>
      <c r="AZ6" s="138"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9"/>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19"/>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19"/>
      <c r="CD6" s="15" t="s">
        <v>0</v>
      </c>
      <c r="CE6" s="9" t="str">
        <f>IF((COUNTA(CE16:CE27)=0)+(COUNTA(CE15)=0),"",100-CE15-SUMPRODUCT(CD16:CD27,CE16:CE27))</f>
        <v/>
      </c>
      <c r="CF6" s="9" t="str">
        <f>IF((COUNTA(CF16:CF27)=0)+(COUNTA(CF15)=0),"",100-CF15-SUMPRODUCT(CD16:CD27,CF16:CF27))</f>
        <v/>
      </c>
      <c r="CG6" s="9" t="str">
        <f>IF((COUNTA(CG16:CG27)=0)+(COUNTA(CG15)=0),"",100-CG15-SUMPRODUCT(CD16:CD27,CG16:CG27))</f>
        <v/>
      </c>
      <c r="CH6" s="9" t="str">
        <f>IF((COUNTA(CH16:CH27)=0)+(COUNTA(CH15)=0),"",100-CH15-SUMPRODUCT(CD16:CD27,CH16:CH27))</f>
        <v/>
      </c>
      <c r="CI6" s="9" t="str">
        <f>IF((COUNTA(CI16:CI27)=0)+(COUNTA(CI15)=0),"",100-CI15-SUMPRODUCT(CD16:CD27,CI16:CI27))</f>
        <v/>
      </c>
      <c r="CJ6" s="31" t="str">
        <f>IF((COUNTA(CJ16:CJ27)=0)+(COUNTA(CJ15)=0),"",100-CJ15-SUMPRODUCT(CD16:CD27,CJ16:CJ27))</f>
        <v/>
      </c>
      <c r="CK6" s="26"/>
      <c r="CL6" s="18"/>
      <c r="CM6" s="331"/>
      <c r="CW6" s="331"/>
      <c r="DG6" s="331"/>
      <c r="DQ6" s="331"/>
      <c r="EA6" s="331"/>
      <c r="EK6" s="331"/>
      <c r="EU6" s="331"/>
      <c r="FE6" s="331"/>
      <c r="FO6" s="331"/>
      <c r="FY6" s="331"/>
      <c r="GI6" s="331"/>
      <c r="GS6" s="331"/>
      <c r="HC6" s="331"/>
      <c r="HM6" s="331"/>
      <c r="HW6" s="331"/>
    </row>
    <row r="7" s="4" customFormat="true" x14ac:dyDescent="0.25">
      <c r="A7" s="319"/>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9"/>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6"/>
      <c r="T7" s="18"/>
      <c r="U7" s="319"/>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9"/>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9"/>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19"/>
      <c r="AZ7" s="138"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19"/>
      <c r="BJ7" s="15"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19"/>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19"/>
      <c r="CD7" s="15" t="s">
        <v>19</v>
      </c>
      <c r="CE7" s="9" t="str">
        <f>IF(COUNTA(CE16:CE27)=0,"",SUMPRODUCT(CE16:CE27,CD16:CD27))</f>
        <v/>
      </c>
      <c r="CF7" s="9" t="str">
        <f>IF(COUNTA(CF16:CF27)=0,"",SUMPRODUCT(CF16:CF27,CD16:CD27))</f>
        <v/>
      </c>
      <c r="CG7" s="9" t="str">
        <f>IF(COUNTA(CG16:CG27)=0,"",SUMPRODUCT(CG16:CG27,CD16:CD27))</f>
        <v/>
      </c>
      <c r="CH7" s="9" t="str">
        <f>IF(COUNTA(CH16:CH27)=0,"",SUMPRODUCT(CH16:CH27,CD16:CD27))</f>
        <v/>
      </c>
      <c r="CI7" s="9" t="str">
        <f>IF(COUNTA(CI16:CI27)=0,"",SUMPRODUCT(CI16:CI27,CD16:CD27))</f>
        <v/>
      </c>
      <c r="CJ7" s="31" t="str">
        <f>IF(COUNTA(CJ16:CJ27)=0,"",SUMPRODUCT(CJ16:CJ27,CD16:CD27))</f>
        <v/>
      </c>
      <c r="CK7" s="26"/>
      <c r="CL7" s="18"/>
      <c r="CM7" s="331"/>
      <c r="CW7" s="331"/>
      <c r="DG7" s="331"/>
      <c r="DQ7" s="331"/>
      <c r="EA7" s="331"/>
      <c r="EK7" s="331"/>
      <c r="EU7" s="331"/>
      <c r="FE7" s="331"/>
      <c r="FO7" s="331"/>
      <c r="FY7" s="331"/>
      <c r="GI7" s="331"/>
      <c r="GS7" s="331"/>
      <c r="HC7" s="331"/>
      <c r="HM7" s="331"/>
      <c r="HW7" s="331"/>
    </row>
    <row r="8" s="4" customFormat="true" x14ac:dyDescent="0.25">
      <c r="A8" s="319"/>
      <c r="B8" s="83" t="s">
        <v>54</v>
      </c>
      <c r="C8" s="20"/>
      <c r="D8" s="20"/>
      <c r="E8" s="20"/>
      <c r="F8" s="20"/>
      <c r="G8" s="20"/>
      <c r="H8" s="151"/>
      <c r="I8" s="26"/>
      <c r="J8" s="18"/>
      <c r="K8" s="319"/>
      <c r="L8" s="83" t="s">
        <v>54</v>
      </c>
      <c r="M8" s="20"/>
      <c r="N8" s="20"/>
      <c r="O8" s="20"/>
      <c r="P8" s="20"/>
      <c r="Q8" s="20"/>
      <c r="R8" s="151"/>
      <c r="S8" s="26"/>
      <c r="T8" s="18"/>
      <c r="U8" s="319"/>
      <c r="V8" s="83" t="s">
        <v>54</v>
      </c>
      <c r="W8" s="20"/>
      <c r="X8" s="20"/>
      <c r="Y8" s="20"/>
      <c r="Z8" s="20"/>
      <c r="AA8" s="20"/>
      <c r="AB8" s="151"/>
      <c r="AC8" s="26"/>
      <c r="AD8" s="18"/>
      <c r="AE8" s="319"/>
      <c r="AF8" s="83" t="s">
        <v>54</v>
      </c>
      <c r="AG8" s="20"/>
      <c r="AH8" s="20"/>
      <c r="AI8" s="20"/>
      <c r="AJ8" s="20"/>
      <c r="AK8" s="20"/>
      <c r="AL8" s="151"/>
      <c r="AM8" s="26"/>
      <c r="AN8" s="18"/>
      <c r="AO8" s="319"/>
      <c r="AP8" s="83" t="s">
        <v>54</v>
      </c>
      <c r="AQ8" s="20"/>
      <c r="AR8" s="20"/>
      <c r="AS8" s="20"/>
      <c r="AT8" s="20"/>
      <c r="AU8" s="20"/>
      <c r="AV8" s="151"/>
      <c r="AW8" s="26"/>
      <c r="AX8" s="18"/>
      <c r="AY8" s="319"/>
      <c r="AZ8" s="265" t="s">
        <v>54</v>
      </c>
      <c r="BA8" s="20"/>
      <c r="BB8" s="20"/>
      <c r="BC8" s="20"/>
      <c r="BD8" s="20"/>
      <c r="BE8" s="20"/>
      <c r="BF8" s="151"/>
      <c r="BG8" s="26"/>
      <c r="BH8" s="18"/>
      <c r="BI8" s="319"/>
      <c r="BJ8" s="83" t="s">
        <v>54</v>
      </c>
      <c r="BK8" s="20"/>
      <c r="BL8" s="20"/>
      <c r="BM8" s="20"/>
      <c r="BN8" s="20"/>
      <c r="BO8" s="20"/>
      <c r="BP8" s="151"/>
      <c r="BQ8" s="26"/>
      <c r="BR8" s="18"/>
      <c r="BS8" s="319"/>
      <c r="BT8" s="83" t="s">
        <v>54</v>
      </c>
      <c r="BU8" s="20"/>
      <c r="BV8" s="20"/>
      <c r="BW8" s="20"/>
      <c r="BX8" s="20"/>
      <c r="BY8" s="20"/>
      <c r="BZ8" s="151"/>
      <c r="CA8" s="26"/>
      <c r="CB8" s="18"/>
      <c r="CC8" s="319"/>
      <c r="CD8" s="83" t="s">
        <v>54</v>
      </c>
      <c r="CE8" s="20"/>
      <c r="CF8" s="20"/>
      <c r="CG8" s="20"/>
      <c r="CH8" s="20"/>
      <c r="CI8" s="20"/>
      <c r="CJ8" s="151"/>
      <c r="CK8" s="26"/>
      <c r="CL8" s="18"/>
      <c r="CM8" s="331"/>
      <c r="CW8" s="331"/>
      <c r="DG8" s="331"/>
      <c r="DQ8" s="331"/>
      <c r="EA8" s="331"/>
      <c r="EK8" s="331"/>
      <c r="EU8" s="331"/>
      <c r="FE8" s="331"/>
      <c r="FO8" s="331"/>
      <c r="FY8" s="331"/>
      <c r="GI8" s="331"/>
      <c r="GS8" s="331"/>
      <c r="HC8" s="331"/>
      <c r="HM8" s="331"/>
      <c r="HW8" s="331"/>
    </row>
    <row r="9" s="4" customFormat="true" x14ac:dyDescent="0.25">
      <c r="A9" s="319"/>
      <c r="B9" s="83" t="s">
        <v>59</v>
      </c>
      <c r="C9" s="20"/>
      <c r="D9" s="20"/>
      <c r="E9" s="20"/>
      <c r="F9" s="20"/>
      <c r="G9" s="20"/>
      <c r="H9" s="151"/>
      <c r="I9" s="26"/>
      <c r="J9" s="18"/>
      <c r="K9" s="319" t="s">
        <v>59</v>
      </c>
      <c r="L9" s="83" t="s">
        <v>59</v>
      </c>
      <c r="M9" s="82">
        <f>(Q9/100*$G$34+R9/100*$H$34)/($G$34+$H$34)*100</f>
        <v>76.905882352941177</v>
      </c>
      <c r="N9" s="20"/>
      <c r="O9" s="20"/>
      <c r="P9" s="20"/>
      <c r="Q9" s="20">
        <v>80.2</v>
      </c>
      <c r="R9" s="151">
        <v>52.2</v>
      </c>
      <c r="S9" s="26"/>
      <c r="T9" s="18"/>
      <c r="U9" s="319" t="s">
        <v>59</v>
      </c>
      <c r="V9" s="83" t="s">
        <v>59</v>
      </c>
      <c r="W9" s="82">
        <f>(AA9/100*$G$34+AB9/100*$H$34)/($G$34+$H$34)*100</f>
        <v>90.035294117647055</v>
      </c>
      <c r="X9" s="20"/>
      <c r="Y9" s="20"/>
      <c r="Z9" s="20"/>
      <c r="AA9" s="20">
        <v>95.6</v>
      </c>
      <c r="AB9" s="151">
        <v>48.3</v>
      </c>
      <c r="AC9" s="26"/>
      <c r="AD9" s="18"/>
      <c r="AE9" s="319" t="s">
        <v>59</v>
      </c>
      <c r="AF9" s="83" t="s">
        <v>59</v>
      </c>
      <c r="AG9" s="82">
        <f>(AK9/100*$G$34+AL9/100*$H$34)/($G$34+$H$34)*100</f>
        <v>89.770588235294099</v>
      </c>
      <c r="AH9" s="20"/>
      <c r="AI9" s="20"/>
      <c r="AJ9" s="20"/>
      <c r="AK9" s="20">
        <v>93.3</v>
      </c>
      <c r="AL9" s="151">
        <v>63.3</v>
      </c>
      <c r="AM9" s="26"/>
      <c r="AN9" s="18"/>
      <c r="AO9" s="319" t="s">
        <v>59</v>
      </c>
      <c r="AP9" s="83" t="s">
        <v>59</v>
      </c>
      <c r="AQ9" s="20"/>
      <c r="AR9" s="20"/>
      <c r="AS9" s="20"/>
      <c r="AT9" s="20"/>
      <c r="AU9" s="20">
        <v>83.6</v>
      </c>
      <c r="AV9" s="151"/>
      <c r="AW9" s="26"/>
      <c r="AX9" s="18"/>
      <c r="AY9" s="319" t="s">
        <v>59</v>
      </c>
      <c r="AZ9" s="265" t="s">
        <v>59</v>
      </c>
      <c r="BA9" s="82">
        <f>BE9</f>
        <v>81.3</v>
      </c>
      <c r="BB9" s="20"/>
      <c r="BC9" s="20"/>
      <c r="BD9" s="20"/>
      <c r="BE9" s="20">
        <v>81.3</v>
      </c>
      <c r="BF9" s="151">
        <v>38.700000000000003</v>
      </c>
      <c r="BG9" s="26"/>
      <c r="BH9" s="18"/>
      <c r="BI9" s="319" t="s">
        <v>59</v>
      </c>
      <c r="BJ9" s="83" t="s">
        <v>59</v>
      </c>
      <c r="BK9" s="82">
        <f>BO9</f>
        <v>83.3</v>
      </c>
      <c r="BL9" s="20"/>
      <c r="BM9" s="20"/>
      <c r="BN9" s="20"/>
      <c r="BO9" s="20">
        <v>83.3</v>
      </c>
      <c r="BP9" s="151">
        <v>32.4</v>
      </c>
      <c r="BQ9" s="26"/>
      <c r="BR9" s="18"/>
      <c r="BS9" s="319" t="s">
        <v>59</v>
      </c>
      <c r="BT9" s="83" t="s">
        <v>59</v>
      </c>
      <c r="BU9" s="82">
        <f>(BY9/100*$G$34+BZ9/100*$H$34)/($G$34+$H$34)*100</f>
        <v>84.735294117647058</v>
      </c>
      <c r="BV9" s="20"/>
      <c r="BW9" s="20"/>
      <c r="BX9" s="20"/>
      <c r="BY9" s="20">
        <v>82.7</v>
      </c>
      <c r="BZ9" s="151">
        <v>100</v>
      </c>
      <c r="CA9" s="26"/>
      <c r="CB9" s="18"/>
      <c r="CC9" s="319"/>
      <c r="CD9" s="83" t="s">
        <v>59</v>
      </c>
      <c r="CE9" s="82"/>
      <c r="CF9" s="20"/>
      <c r="CG9" s="20"/>
      <c r="CH9" s="20"/>
      <c r="CI9" s="20"/>
      <c r="CJ9" s="151"/>
      <c r="CK9" s="26"/>
      <c r="CL9" s="18"/>
      <c r="CM9" s="331"/>
      <c r="CW9" s="331"/>
      <c r="DG9" s="331"/>
      <c r="DQ9" s="331"/>
      <c r="EA9" s="331"/>
      <c r="EK9" s="331"/>
      <c r="EU9" s="331"/>
      <c r="FE9" s="331"/>
      <c r="FO9" s="331"/>
      <c r="FY9" s="331"/>
      <c r="GI9" s="331"/>
      <c r="GS9" s="331"/>
      <c r="HC9" s="331"/>
      <c r="HM9" s="331"/>
      <c r="HW9" s="331"/>
    </row>
    <row r="10" s="4" customFormat="true" x14ac:dyDescent="0.25">
      <c r="A10" s="319"/>
      <c r="B10" s="83" t="s">
        <v>122</v>
      </c>
      <c r="C10" s="20"/>
      <c r="D10" s="20"/>
      <c r="E10" s="20"/>
      <c r="F10" s="20"/>
      <c r="G10" s="20"/>
      <c r="H10" s="151"/>
      <c r="I10" s="26"/>
      <c r="J10" s="18"/>
      <c r="K10" s="319"/>
      <c r="L10" s="83" t="s">
        <v>122</v>
      </c>
      <c r="M10" s="20"/>
      <c r="N10" s="20"/>
      <c r="O10" s="20"/>
      <c r="P10" s="20"/>
      <c r="Q10" s="20"/>
      <c r="R10" s="151"/>
      <c r="S10" s="26"/>
      <c r="T10" s="18"/>
      <c r="U10" s="319"/>
      <c r="V10" s="83" t="s">
        <v>122</v>
      </c>
      <c r="W10" s="20"/>
      <c r="X10" s="20"/>
      <c r="Y10" s="20"/>
      <c r="Z10" s="20"/>
      <c r="AA10" s="20"/>
      <c r="AB10" s="151"/>
      <c r="AC10" s="26"/>
      <c r="AD10" s="18"/>
      <c r="AE10" s="319"/>
      <c r="AF10" s="83" t="s">
        <v>122</v>
      </c>
      <c r="AG10" s="20"/>
      <c r="AH10" s="20"/>
      <c r="AI10" s="20"/>
      <c r="AJ10" s="20"/>
      <c r="AK10" s="20"/>
      <c r="AL10" s="151"/>
      <c r="AM10" s="26"/>
      <c r="AN10" s="18"/>
      <c r="AO10" s="319"/>
      <c r="AP10" s="83" t="s">
        <v>122</v>
      </c>
      <c r="AQ10" s="20"/>
      <c r="AR10" s="20"/>
      <c r="AS10" s="20"/>
      <c r="AT10" s="20"/>
      <c r="AU10" s="20"/>
      <c r="AV10" s="151"/>
      <c r="AW10" s="26"/>
      <c r="AX10" s="18"/>
      <c r="AY10" s="319"/>
      <c r="AZ10" s="265" t="s">
        <v>122</v>
      </c>
      <c r="BA10" s="20"/>
      <c r="BB10" s="20"/>
      <c r="BC10" s="20"/>
      <c r="BD10" s="20"/>
      <c r="BE10" s="20"/>
      <c r="BF10" s="151"/>
      <c r="BG10" s="26"/>
      <c r="BH10" s="18"/>
      <c r="BI10" s="319"/>
      <c r="BJ10" s="83" t="s">
        <v>122</v>
      </c>
      <c r="BK10" s="20"/>
      <c r="BL10" s="20"/>
      <c r="BM10" s="20"/>
      <c r="BN10" s="20"/>
      <c r="BO10" s="20"/>
      <c r="BP10" s="151"/>
      <c r="BQ10" s="26"/>
      <c r="BR10" s="18"/>
      <c r="BS10" s="319"/>
      <c r="BT10" s="83" t="s">
        <v>122</v>
      </c>
      <c r="BU10" s="20"/>
      <c r="BV10" s="20"/>
      <c r="BW10" s="20"/>
      <c r="BX10" s="20"/>
      <c r="BY10" s="20"/>
      <c r="BZ10" s="151"/>
      <c r="CA10" s="26"/>
      <c r="CB10" s="18"/>
      <c r="CC10" s="319"/>
      <c r="CD10" s="83" t="s">
        <v>122</v>
      </c>
      <c r="CE10" s="20"/>
      <c r="CF10" s="20"/>
      <c r="CG10" s="20"/>
      <c r="CH10" s="20"/>
      <c r="CI10" s="20"/>
      <c r="CJ10" s="151"/>
      <c r="CK10" s="26"/>
      <c r="CL10" s="18"/>
      <c r="CM10" s="331"/>
      <c r="CW10" s="331"/>
      <c r="DG10" s="331"/>
      <c r="DQ10" s="331"/>
      <c r="EA10" s="331"/>
      <c r="EK10" s="331"/>
      <c r="EU10" s="331"/>
      <c r="FE10" s="331"/>
      <c r="FO10" s="331"/>
      <c r="FY10" s="331"/>
      <c r="GI10" s="331"/>
      <c r="GS10" s="331"/>
      <c r="HC10" s="331"/>
      <c r="HM10" s="331"/>
      <c r="HW10" s="331"/>
    </row>
    <row r="11" s="4" customFormat="true" x14ac:dyDescent="0.25">
      <c r="A11" s="319"/>
      <c r="B11" s="138" t="s">
        <v>21</v>
      </c>
      <c r="C11" s="152"/>
      <c r="D11" s="20"/>
      <c r="E11" s="20"/>
      <c r="F11" s="20"/>
      <c r="G11" s="7"/>
      <c r="H11" s="28"/>
      <c r="I11" s="26"/>
      <c r="J11" s="18"/>
      <c r="K11" s="319"/>
      <c r="L11" s="138" t="s">
        <v>21</v>
      </c>
      <c r="M11" s="152"/>
      <c r="N11" s="20"/>
      <c r="O11" s="20"/>
      <c r="P11" s="20"/>
      <c r="Q11" s="20"/>
      <c r="R11" s="151"/>
      <c r="S11" s="26"/>
      <c r="T11" s="18"/>
      <c r="U11" s="319"/>
      <c r="V11" s="138" t="s">
        <v>21</v>
      </c>
      <c r="W11" s="152"/>
      <c r="X11" s="20"/>
      <c r="Y11" s="20"/>
      <c r="Z11" s="20"/>
      <c r="AA11" s="7"/>
      <c r="AB11" s="28"/>
      <c r="AC11" s="26"/>
      <c r="AD11" s="18"/>
      <c r="AE11" s="319"/>
      <c r="AF11" s="138" t="s">
        <v>21</v>
      </c>
      <c r="AG11" s="152"/>
      <c r="AH11" s="20"/>
      <c r="AI11" s="20"/>
      <c r="AJ11" s="20"/>
      <c r="AK11" s="20"/>
      <c r="AL11" s="151"/>
      <c r="AM11" s="26"/>
      <c r="AN11" s="18"/>
      <c r="AO11" s="319"/>
      <c r="AP11" s="138" t="s">
        <v>21</v>
      </c>
      <c r="AQ11" s="152"/>
      <c r="AR11" s="20"/>
      <c r="AS11" s="20"/>
      <c r="AT11" s="20"/>
      <c r="AU11" s="20"/>
      <c r="AV11" s="151"/>
      <c r="AW11" s="26"/>
      <c r="AX11" s="18"/>
      <c r="AY11" s="319"/>
      <c r="AZ11" s="138" t="s">
        <v>21</v>
      </c>
      <c r="BA11" s="152"/>
      <c r="BB11" s="20"/>
      <c r="BC11" s="20"/>
      <c r="BD11" s="20"/>
      <c r="BE11" s="20"/>
      <c r="BF11" s="151"/>
      <c r="BG11" s="26"/>
      <c r="BH11" s="18"/>
      <c r="BI11" s="319"/>
      <c r="BJ11" s="138" t="s">
        <v>21</v>
      </c>
      <c r="BK11" s="152"/>
      <c r="BL11" s="20"/>
      <c r="BM11" s="20"/>
      <c r="BN11" s="20"/>
      <c r="BO11" s="20"/>
      <c r="BP11" s="151"/>
      <c r="BQ11" s="26"/>
      <c r="BR11" s="18"/>
      <c r="BS11" s="319"/>
      <c r="BT11" s="138" t="s">
        <v>21</v>
      </c>
      <c r="BU11" s="152"/>
      <c r="BV11" s="20"/>
      <c r="BW11" s="20"/>
      <c r="BX11" s="20"/>
      <c r="BY11" s="20"/>
      <c r="BZ11" s="151"/>
      <c r="CA11" s="26"/>
      <c r="CB11" s="18"/>
      <c r="CC11" s="319"/>
      <c r="CD11" s="138" t="s">
        <v>21</v>
      </c>
      <c r="CE11" s="152"/>
      <c r="CF11" s="20"/>
      <c r="CG11" s="20"/>
      <c r="CH11" s="20"/>
      <c r="CI11" s="20"/>
      <c r="CJ11" s="151"/>
      <c r="CK11" s="26"/>
      <c r="CL11" s="18"/>
      <c r="CM11" s="331"/>
      <c r="CW11" s="331"/>
      <c r="DG11" s="331"/>
      <c r="DQ11" s="331"/>
      <c r="EA11" s="331"/>
      <c r="EK11" s="331"/>
      <c r="EU11" s="331"/>
      <c r="FE11" s="331"/>
      <c r="FO11" s="331"/>
      <c r="FY11" s="331"/>
      <c r="GI11" s="331"/>
      <c r="GS11" s="331"/>
      <c r="HC11" s="331"/>
      <c r="HM11" s="331"/>
      <c r="HW11" s="331"/>
    </row>
    <row r="12" s="4" customFormat="true" x14ac:dyDescent="0.25">
      <c r="A12" s="319"/>
      <c r="B12" s="138" t="s">
        <v>30</v>
      </c>
      <c r="C12" s="20"/>
      <c r="D12" s="7"/>
      <c r="E12" s="7"/>
      <c r="F12" s="7"/>
      <c r="G12" s="7"/>
      <c r="H12" s="28"/>
      <c r="I12" s="26"/>
      <c r="J12" s="18"/>
      <c r="K12" s="319"/>
      <c r="L12" s="138" t="s">
        <v>30</v>
      </c>
      <c r="M12" s="20"/>
      <c r="N12" s="7"/>
      <c r="O12" s="7"/>
      <c r="P12" s="7"/>
      <c r="Q12" s="7"/>
      <c r="R12" s="28"/>
      <c r="S12" s="26"/>
      <c r="T12" s="18"/>
      <c r="U12" s="319"/>
      <c r="V12" s="138" t="s">
        <v>30</v>
      </c>
      <c r="W12" s="20"/>
      <c r="X12" s="7"/>
      <c r="Y12" s="7"/>
      <c r="Z12" s="7"/>
      <c r="AA12" s="7"/>
      <c r="AB12" s="28"/>
      <c r="AC12" s="26"/>
      <c r="AD12" s="18"/>
      <c r="AE12" s="319"/>
      <c r="AF12" s="138" t="s">
        <v>30</v>
      </c>
      <c r="AG12" s="20"/>
      <c r="AH12" s="7"/>
      <c r="AI12" s="7"/>
      <c r="AJ12" s="7"/>
      <c r="AK12" s="7"/>
      <c r="AL12" s="28"/>
      <c r="AM12" s="26"/>
      <c r="AN12" s="18"/>
      <c r="AO12" s="319"/>
      <c r="AP12" s="138" t="s">
        <v>30</v>
      </c>
      <c r="AQ12" s="20"/>
      <c r="AR12" s="7"/>
      <c r="AS12" s="7"/>
      <c r="AT12" s="7"/>
      <c r="AU12" s="7"/>
      <c r="AV12" s="28"/>
      <c r="AW12" s="26"/>
      <c r="AX12" s="18"/>
      <c r="AY12" s="319"/>
      <c r="AZ12" s="138" t="s">
        <v>30</v>
      </c>
      <c r="BA12" s="20"/>
      <c r="BB12" s="7"/>
      <c r="BC12" s="7"/>
      <c r="BD12" s="7"/>
      <c r="BE12" s="7"/>
      <c r="BF12" s="28"/>
      <c r="BG12" s="26"/>
      <c r="BH12" s="18"/>
      <c r="BI12" s="319"/>
      <c r="BJ12" s="138" t="s">
        <v>30</v>
      </c>
      <c r="BK12" s="20"/>
      <c r="BL12" s="7"/>
      <c r="BM12" s="7"/>
      <c r="BN12" s="7"/>
      <c r="BO12" s="7"/>
      <c r="BP12" s="28"/>
      <c r="BQ12" s="26"/>
      <c r="BR12" s="18"/>
      <c r="BS12" s="319"/>
      <c r="BT12" s="138" t="s">
        <v>30</v>
      </c>
      <c r="BU12" s="20"/>
      <c r="BV12" s="7"/>
      <c r="BW12" s="7"/>
      <c r="BX12" s="7"/>
      <c r="BY12" s="7"/>
      <c r="BZ12" s="28"/>
      <c r="CA12" s="26"/>
      <c r="CB12" s="18"/>
      <c r="CC12" s="319"/>
      <c r="CD12" s="138" t="s">
        <v>30</v>
      </c>
      <c r="CE12" s="20"/>
      <c r="CF12" s="7"/>
      <c r="CG12" s="7"/>
      <c r="CH12" s="7"/>
      <c r="CI12" s="7"/>
      <c r="CJ12" s="28"/>
      <c r="CK12" s="26"/>
      <c r="CL12" s="18"/>
      <c r="CM12" s="331"/>
      <c r="CW12" s="331"/>
      <c r="DG12" s="331"/>
      <c r="DQ12" s="331"/>
      <c r="EA12" s="331"/>
      <c r="EK12" s="331"/>
      <c r="EU12" s="331"/>
      <c r="FE12" s="331"/>
      <c r="FO12" s="331"/>
      <c r="FY12" s="331"/>
      <c r="GI12" s="331"/>
      <c r="GS12" s="331"/>
      <c r="HC12" s="331"/>
      <c r="HM12" s="331"/>
      <c r="HW12" s="331"/>
    </row>
    <row r="13" s="1" customFormat="true" ht="15.75" customHeight="true" x14ac:dyDescent="0.2">
      <c r="A13" s="319"/>
      <c r="B13" s="138" t="s">
        <v>217</v>
      </c>
      <c r="C13" s="20"/>
      <c r="D13" s="20"/>
      <c r="E13" s="20"/>
      <c r="F13" s="20"/>
      <c r="G13" s="20"/>
      <c r="H13" s="151"/>
      <c r="I13" s="26"/>
      <c r="J13" s="18"/>
      <c r="K13" s="319"/>
      <c r="L13" s="138" t="s">
        <v>217</v>
      </c>
      <c r="M13" s="20"/>
      <c r="N13" s="20"/>
      <c r="O13" s="20"/>
      <c r="P13" s="20"/>
      <c r="Q13" s="20"/>
      <c r="R13" s="151"/>
      <c r="S13" s="26"/>
      <c r="T13" s="18"/>
      <c r="U13" s="319"/>
      <c r="V13" s="138" t="s">
        <v>217</v>
      </c>
      <c r="W13" s="20"/>
      <c r="X13" s="20"/>
      <c r="Y13" s="20"/>
      <c r="Z13" s="20"/>
      <c r="AA13" s="20"/>
      <c r="AB13" s="151"/>
      <c r="AC13" s="26"/>
      <c r="AD13" s="18"/>
      <c r="AE13" s="319"/>
      <c r="AF13" s="138" t="s">
        <v>217</v>
      </c>
      <c r="AG13" s="20"/>
      <c r="AH13" s="20"/>
      <c r="AI13" s="20"/>
      <c r="AJ13" s="20"/>
      <c r="AK13" s="20"/>
      <c r="AL13" s="151"/>
      <c r="AM13" s="26"/>
      <c r="AN13" s="18"/>
      <c r="AO13" s="319"/>
      <c r="AP13" s="138" t="s">
        <v>217</v>
      </c>
      <c r="AQ13" s="20"/>
      <c r="AR13" s="20"/>
      <c r="AS13" s="20"/>
      <c r="AT13" s="20"/>
      <c r="AU13" s="20"/>
      <c r="AV13" s="151"/>
      <c r="AW13" s="26"/>
      <c r="AX13" s="18"/>
      <c r="AY13" s="319"/>
      <c r="AZ13" s="138" t="s">
        <v>217</v>
      </c>
      <c r="BA13" s="20"/>
      <c r="BB13" s="20"/>
      <c r="BC13" s="20"/>
      <c r="BD13" s="20"/>
      <c r="BE13" s="20"/>
      <c r="BF13" s="151"/>
      <c r="BG13" s="26"/>
      <c r="BH13" s="18"/>
      <c r="BI13" s="319"/>
      <c r="BJ13" s="138" t="s">
        <v>217</v>
      </c>
      <c r="BK13" s="20"/>
      <c r="BL13" s="20"/>
      <c r="BM13" s="20"/>
      <c r="BN13" s="20"/>
      <c r="BO13" s="20"/>
      <c r="BP13" s="151"/>
      <c r="BQ13" s="26"/>
      <c r="BR13" s="18"/>
      <c r="BS13" s="319"/>
      <c r="BT13" s="138" t="s">
        <v>217</v>
      </c>
      <c r="BU13" s="20"/>
      <c r="BV13" s="20"/>
      <c r="BW13" s="20"/>
      <c r="BX13" s="20"/>
      <c r="BY13" s="20"/>
      <c r="BZ13" s="151"/>
      <c r="CA13" s="26"/>
      <c r="CB13" s="18"/>
      <c r="CC13" s="319" t="s">
        <v>226</v>
      </c>
      <c r="CD13" s="138" t="s">
        <v>217</v>
      </c>
      <c r="CE13" s="20">
        <v>97.509590148925781</v>
      </c>
      <c r="CF13" s="20"/>
      <c r="CG13" s="20"/>
      <c r="CH13" s="20"/>
      <c r="CI13" s="20">
        <v>98.181820000000002</v>
      </c>
      <c r="CJ13" s="151">
        <v>97.037139892578125</v>
      </c>
      <c r="CK13" s="26"/>
      <c r="CL13" s="18"/>
      <c r="CM13" s="332"/>
      <c r="CW13" s="332"/>
      <c r="DG13" s="332"/>
      <c r="DQ13" s="332"/>
      <c r="EA13" s="332"/>
      <c r="EK13" s="332"/>
      <c r="EU13" s="332"/>
      <c r="FE13" s="332"/>
      <c r="FO13" s="332"/>
      <c r="FY13" s="332"/>
      <c r="GI13" s="332"/>
      <c r="GS13" s="332"/>
      <c r="HC13" s="332"/>
      <c r="HM13" s="332"/>
      <c r="HW13" s="332"/>
    </row>
    <row r="14" s="14" customFormat="true" ht="18" customHeight="true" x14ac:dyDescent="0.25">
      <c r="A14" s="367" t="s">
        <v>58</v>
      </c>
      <c r="B14" s="373" t="s">
        <v>27</v>
      </c>
      <c r="C14" s="374"/>
      <c r="D14" s="374"/>
      <c r="E14" s="374"/>
      <c r="F14" s="375"/>
      <c r="G14" s="375"/>
      <c r="H14" s="376"/>
      <c r="I14" s="26"/>
      <c r="J14" s="18"/>
      <c r="K14" s="367" t="s">
        <v>58</v>
      </c>
      <c r="L14" s="373" t="s">
        <v>27</v>
      </c>
      <c r="M14" s="374"/>
      <c r="N14" s="374"/>
      <c r="O14" s="374"/>
      <c r="P14" s="375"/>
      <c r="Q14" s="375"/>
      <c r="R14" s="376"/>
      <c r="S14" s="26"/>
      <c r="T14" s="18"/>
      <c r="U14" s="367" t="s">
        <v>58</v>
      </c>
      <c r="V14" s="373" t="s">
        <v>27</v>
      </c>
      <c r="W14" s="374"/>
      <c r="X14" s="374"/>
      <c r="Y14" s="374"/>
      <c r="Z14" s="375"/>
      <c r="AA14" s="375"/>
      <c r="AB14" s="376"/>
      <c r="AC14" s="26"/>
      <c r="AD14" s="18"/>
      <c r="AE14" s="367" t="s">
        <v>58</v>
      </c>
      <c r="AF14" s="373" t="s">
        <v>27</v>
      </c>
      <c r="AG14" s="374"/>
      <c r="AH14" s="374"/>
      <c r="AI14" s="374"/>
      <c r="AJ14" s="375"/>
      <c r="AK14" s="375"/>
      <c r="AL14" s="376"/>
      <c r="AM14" s="26"/>
      <c r="AN14" s="18"/>
      <c r="AO14" s="367" t="s">
        <v>58</v>
      </c>
      <c r="AP14" s="373" t="s">
        <v>27</v>
      </c>
      <c r="AQ14" s="374"/>
      <c r="AR14" s="374"/>
      <c r="AS14" s="374"/>
      <c r="AT14" s="375"/>
      <c r="AU14" s="375"/>
      <c r="AV14" s="376"/>
      <c r="AW14" s="26"/>
      <c r="AX14" s="18"/>
      <c r="AY14" s="367" t="s">
        <v>58</v>
      </c>
      <c r="AZ14" s="373" t="s">
        <v>27</v>
      </c>
      <c r="BA14" s="441"/>
      <c r="BB14" s="441"/>
      <c r="BC14" s="441"/>
      <c r="BD14" s="442"/>
      <c r="BE14" s="442"/>
      <c r="BF14" s="443"/>
      <c r="BG14" s="26"/>
      <c r="BH14" s="18"/>
      <c r="BI14" s="367" t="s">
        <v>58</v>
      </c>
      <c r="BJ14" s="373" t="s">
        <v>27</v>
      </c>
      <c r="BK14" s="374"/>
      <c r="BL14" s="374"/>
      <c r="BM14" s="374"/>
      <c r="BN14" s="375"/>
      <c r="BO14" s="375"/>
      <c r="BP14" s="376"/>
      <c r="BQ14" s="26"/>
      <c r="BR14" s="18"/>
      <c r="BS14" s="367" t="s">
        <v>58</v>
      </c>
      <c r="BT14" s="373" t="s">
        <v>27</v>
      </c>
      <c r="BU14" s="374"/>
      <c r="BV14" s="374"/>
      <c r="BW14" s="374"/>
      <c r="BX14" s="375"/>
      <c r="BY14" s="375"/>
      <c r="BZ14" s="376"/>
      <c r="CA14" s="26"/>
      <c r="CB14" s="18"/>
      <c r="CC14" s="367" t="s">
        <v>58</v>
      </c>
      <c r="CD14" s="373" t="s">
        <v>27</v>
      </c>
      <c r="CE14" s="374"/>
      <c r="CF14" s="374"/>
      <c r="CG14" s="374"/>
      <c r="CH14" s="375"/>
      <c r="CI14" s="375"/>
      <c r="CJ14" s="376"/>
      <c r="CK14" s="26"/>
      <c r="CL14" s="18"/>
      <c r="CM14" s="333"/>
      <c r="CW14" s="333"/>
      <c r="DG14" s="333"/>
      <c r="DQ14" s="333"/>
      <c r="EA14" s="333"/>
      <c r="EK14" s="333"/>
      <c r="EU14" s="333"/>
      <c r="FE14" s="333"/>
      <c r="FO14" s="333"/>
      <c r="FY14" s="333"/>
      <c r="GI14" s="333"/>
      <c r="GS14" s="333"/>
      <c r="HC14" s="333"/>
      <c r="HM14" s="333"/>
      <c r="HW14" s="333"/>
    </row>
    <row r="15" x14ac:dyDescent="0.25">
      <c r="A15" s="321" t="s">
        <v>31</v>
      </c>
      <c r="B15" s="21">
        <v>0</v>
      </c>
      <c r="C15" s="152"/>
      <c r="D15" s="82"/>
      <c r="E15" s="82"/>
      <c r="F15" s="7"/>
      <c r="G15" s="7"/>
      <c r="H15" s="28"/>
      <c r="I15" s="11"/>
      <c r="J15" s="17"/>
      <c r="K15" s="321" t="s">
        <v>31</v>
      </c>
      <c r="L15" s="21">
        <v>0</v>
      </c>
      <c r="M15" s="82">
        <f>(Q15/100*$G$34+R15/100*$H$34)/($G$34+$H$34)*100</f>
        <v>7.6529411764705833</v>
      </c>
      <c r="N15" s="82"/>
      <c r="O15" s="82"/>
      <c r="P15" s="7"/>
      <c r="Q15" s="7">
        <f>100-91.9</f>
        <v>8.0999999999999943</v>
      </c>
      <c r="R15" s="28">
        <v>4.3</v>
      </c>
      <c r="S15" s="11"/>
      <c r="T15" s="17"/>
      <c r="U15" s="321" t="s">
        <v>31</v>
      </c>
      <c r="V15" s="21">
        <v>0</v>
      </c>
      <c r="W15" s="82">
        <f>(AA15/100*$G$34+AB15/100*$H$34)/($G$34+$H$34)*100</f>
        <v>5.5058823529411818</v>
      </c>
      <c r="X15" s="82"/>
      <c r="Y15" s="82"/>
      <c r="Z15" s="7"/>
      <c r="AA15" s="7">
        <f>100-95.6</f>
        <v>4.4000000000000057</v>
      </c>
      <c r="AB15" s="28">
        <v>13.8</v>
      </c>
      <c r="AC15" s="11"/>
      <c r="AD15" s="17"/>
      <c r="AE15" s="321" t="s">
        <v>31</v>
      </c>
      <c r="AF15" s="21">
        <v>0</v>
      </c>
      <c r="AG15" s="82">
        <f>(AK15/100*$G$34+AL15/100*$H$34)/($G$34+$H$34)*100</f>
        <v>3.0647058823529414</v>
      </c>
      <c r="AH15" s="82"/>
      <c r="AI15" s="82"/>
      <c r="AJ15" s="7"/>
      <c r="AK15" s="7">
        <v>1.7</v>
      </c>
      <c r="AL15" s="28">
        <v>13.3</v>
      </c>
      <c r="AM15" s="11"/>
      <c r="AN15" s="17"/>
      <c r="AO15" s="321" t="s">
        <v>31</v>
      </c>
      <c r="AP15" s="21">
        <v>0</v>
      </c>
      <c r="AQ15" s="152"/>
      <c r="AR15" s="82"/>
      <c r="AS15" s="82"/>
      <c r="AT15" s="7"/>
      <c r="AU15" s="7">
        <v>15.6</v>
      </c>
      <c r="AV15" s="28"/>
      <c r="AW15" s="11"/>
      <c r="AX15" s="17"/>
      <c r="AY15" s="321" t="s">
        <v>31</v>
      </c>
      <c r="AZ15" s="21">
        <v>0</v>
      </c>
      <c r="BA15" s="82">
        <f>BE15</f>
        <v>0</v>
      </c>
      <c r="BB15" s="82"/>
      <c r="BC15" s="82"/>
      <c r="BD15" s="7"/>
      <c r="BE15" s="7">
        <v>0</v>
      </c>
      <c r="BF15" s="28">
        <v>61.3</v>
      </c>
      <c r="BG15" s="11"/>
      <c r="BH15" s="17"/>
      <c r="BI15" s="321" t="s">
        <v>31</v>
      </c>
      <c r="BJ15" s="21">
        <v>0</v>
      </c>
      <c r="BK15" s="82">
        <f>BO15</f>
        <v>0</v>
      </c>
      <c r="BL15" s="82"/>
      <c r="BM15" s="82"/>
      <c r="BN15" s="7"/>
      <c r="BO15" s="7">
        <v>0</v>
      </c>
      <c r="BP15" s="28">
        <f>100-32.4</f>
        <v>67.599999999999994</v>
      </c>
      <c r="BQ15" s="11"/>
      <c r="BR15" s="17"/>
      <c r="BS15" s="321" t="s">
        <v>31</v>
      </c>
      <c r="BT15" s="21">
        <v>0</v>
      </c>
      <c r="BU15" s="82">
        <f>(BY15/100*$G$34+BZ15/100*$H$34)/($G$34+$H$34)*100</f>
        <v>0</v>
      </c>
      <c r="BV15" s="82"/>
      <c r="BW15" s="82"/>
      <c r="BX15" s="7"/>
      <c r="BY15" s="7">
        <v>0</v>
      </c>
      <c r="BZ15" s="28">
        <v>0</v>
      </c>
      <c r="CA15" s="11"/>
      <c r="CB15" s="17"/>
      <c r="CC15" s="321" t="s">
        <v>31</v>
      </c>
      <c r="CD15" s="21">
        <v>0</v>
      </c>
      <c r="CE15" s="82"/>
      <c r="CF15" s="82"/>
      <c r="CG15" s="82"/>
      <c r="CH15" s="7"/>
      <c r="CI15" s="7"/>
      <c r="CJ15" s="28"/>
      <c r="CK15" s="11"/>
      <c r="CL15" s="17"/>
    </row>
    <row r="16" s="2" customFormat="true" x14ac:dyDescent="0.25">
      <c r="A16" s="321" t="s">
        <v>118</v>
      </c>
      <c r="B16" s="153">
        <v>0</v>
      </c>
      <c r="C16" s="82"/>
      <c r="D16" s="82"/>
      <c r="E16" s="82"/>
      <c r="F16" s="7"/>
      <c r="G16" s="7"/>
      <c r="H16" s="28"/>
      <c r="I16" s="11"/>
      <c r="J16" s="17"/>
      <c r="K16" s="321" t="s">
        <v>118</v>
      </c>
      <c r="L16" s="153">
        <v>0</v>
      </c>
      <c r="M16" s="82"/>
      <c r="N16" s="82"/>
      <c r="O16" s="82"/>
      <c r="P16" s="7"/>
      <c r="Q16" s="7"/>
      <c r="R16" s="28"/>
      <c r="S16" s="11"/>
      <c r="T16" s="17"/>
      <c r="U16" s="321" t="s">
        <v>118</v>
      </c>
      <c r="V16" s="153">
        <v>0</v>
      </c>
      <c r="W16" s="82"/>
      <c r="X16" s="82"/>
      <c r="Y16" s="82"/>
      <c r="Z16" s="7"/>
      <c r="AA16" s="7"/>
      <c r="AB16" s="28"/>
      <c r="AC16" s="11"/>
      <c r="AD16" s="17"/>
      <c r="AE16" s="321" t="s">
        <v>118</v>
      </c>
      <c r="AF16" s="153">
        <v>0</v>
      </c>
      <c r="AG16" s="82"/>
      <c r="AH16" s="82"/>
      <c r="AI16" s="82"/>
      <c r="AJ16" s="7"/>
      <c r="AK16" s="7"/>
      <c r="AL16" s="28"/>
      <c r="AM16" s="11"/>
      <c r="AN16" s="17"/>
      <c r="AO16" s="321" t="s">
        <v>118</v>
      </c>
      <c r="AP16" s="153">
        <v>0</v>
      </c>
      <c r="AQ16" s="82"/>
      <c r="AR16" s="82"/>
      <c r="AS16" s="82"/>
      <c r="AT16" s="7"/>
      <c r="AU16" s="7"/>
      <c r="AV16" s="28"/>
      <c r="AW16" s="11"/>
      <c r="AX16" s="17"/>
      <c r="AY16" s="321" t="s">
        <v>118</v>
      </c>
      <c r="AZ16" s="153">
        <v>0</v>
      </c>
      <c r="BA16" s="82"/>
      <c r="BB16" s="82"/>
      <c r="BC16" s="82"/>
      <c r="BD16" s="7"/>
      <c r="BE16" s="7"/>
      <c r="BF16" s="28"/>
      <c r="BG16" s="11"/>
      <c r="BH16" s="17"/>
      <c r="BI16" s="321" t="s">
        <v>118</v>
      </c>
      <c r="BJ16" s="153">
        <v>0</v>
      </c>
      <c r="BK16" s="82"/>
      <c r="BL16" s="82"/>
      <c r="BM16" s="82"/>
      <c r="BN16" s="7"/>
      <c r="BO16" s="7"/>
      <c r="BP16" s="28"/>
      <c r="BQ16" s="11"/>
      <c r="BR16" s="17"/>
      <c r="BS16" s="321" t="s">
        <v>118</v>
      </c>
      <c r="BT16" s="153">
        <v>0</v>
      </c>
      <c r="BU16" s="82"/>
      <c r="BV16" s="82"/>
      <c r="BW16" s="82"/>
      <c r="BX16" s="7"/>
      <c r="BY16" s="7"/>
      <c r="BZ16" s="28"/>
      <c r="CA16" s="11"/>
      <c r="CB16" s="17"/>
      <c r="CC16" s="321" t="s">
        <v>118</v>
      </c>
      <c r="CD16" s="153">
        <v>0</v>
      </c>
      <c r="CE16" s="82"/>
      <c r="CF16" s="82"/>
      <c r="CG16" s="82"/>
      <c r="CH16" s="7"/>
      <c r="CI16" s="7"/>
      <c r="CJ16" s="28"/>
      <c r="CK16" s="11"/>
      <c r="CL16" s="17"/>
      <c r="CM16" s="334"/>
      <c r="CW16" s="334"/>
      <c r="DG16" s="334"/>
      <c r="DQ16" s="334"/>
      <c r="EA16" s="334"/>
      <c r="EK16" s="334"/>
      <c r="EU16" s="334"/>
      <c r="FE16" s="334"/>
      <c r="FO16" s="334"/>
      <c r="FY16" s="334"/>
      <c r="GI16" s="334"/>
      <c r="GS16" s="334"/>
      <c r="HC16" s="334"/>
      <c r="HM16" s="334"/>
      <c r="HW16" s="334"/>
    </row>
    <row r="17" s="2" customFormat="true" x14ac:dyDescent="0.25">
      <c r="A17" s="322"/>
      <c r="B17" s="22"/>
      <c r="C17" s="152"/>
      <c r="D17" s="82"/>
      <c r="E17" s="7"/>
      <c r="F17" s="7"/>
      <c r="G17" s="7"/>
      <c r="H17" s="28"/>
      <c r="I17" s="11"/>
      <c r="J17" s="17"/>
      <c r="K17" s="322"/>
      <c r="L17" s="22"/>
      <c r="M17" s="152"/>
      <c r="N17" s="82"/>
      <c r="O17" s="82"/>
      <c r="P17" s="7"/>
      <c r="Q17" s="7"/>
      <c r="R17" s="28"/>
      <c r="S17" s="11"/>
      <c r="T17" s="17"/>
      <c r="U17" s="322"/>
      <c r="V17" s="22"/>
      <c r="W17" s="152"/>
      <c r="X17" s="82"/>
      <c r="Y17" s="7"/>
      <c r="Z17" s="7"/>
      <c r="AA17" s="7"/>
      <c r="AB17" s="28"/>
      <c r="AC17" s="11"/>
      <c r="AD17" s="17"/>
      <c r="AE17" s="322"/>
      <c r="AF17" s="22"/>
      <c r="AG17" s="152"/>
      <c r="AH17" s="82"/>
      <c r="AI17" s="7"/>
      <c r="AJ17" s="7"/>
      <c r="AK17" s="7"/>
      <c r="AL17" s="28"/>
      <c r="AM17" s="11"/>
      <c r="AN17" s="17"/>
      <c r="AO17" s="322"/>
      <c r="AP17" s="22"/>
      <c r="AQ17" s="152"/>
      <c r="AR17" s="82"/>
      <c r="AS17" s="82"/>
      <c r="AT17" s="7"/>
      <c r="AU17" s="7"/>
      <c r="AV17" s="28"/>
      <c r="AW17" s="11"/>
      <c r="AX17" s="17"/>
      <c r="AY17" s="322"/>
      <c r="AZ17" s="22"/>
      <c r="BA17" s="444"/>
      <c r="BB17" s="82"/>
      <c r="BC17" s="7"/>
      <c r="BD17" s="7"/>
      <c r="BE17" s="7"/>
      <c r="BF17" s="28"/>
      <c r="BG17" s="11"/>
      <c r="BH17" s="17"/>
      <c r="BI17" s="322"/>
      <c r="BJ17" s="22"/>
      <c r="BK17" s="152"/>
      <c r="BL17" s="82"/>
      <c r="BM17" s="7"/>
      <c r="BN17" s="7"/>
      <c r="BO17" s="7"/>
      <c r="BP17" s="28"/>
      <c r="BQ17" s="11"/>
      <c r="BR17" s="17"/>
      <c r="BS17" s="322"/>
      <c r="BT17" s="22"/>
      <c r="BU17" s="152"/>
      <c r="BV17" s="82"/>
      <c r="BW17" s="7"/>
      <c r="BX17" s="7"/>
      <c r="BY17" s="7"/>
      <c r="BZ17" s="28"/>
      <c r="CA17" s="11"/>
      <c r="CB17" s="17"/>
      <c r="CC17" s="322"/>
      <c r="CD17" s="22"/>
      <c r="CE17" s="152"/>
      <c r="CF17" s="82"/>
      <c r="CG17" s="7"/>
      <c r="CH17" s="7"/>
      <c r="CI17" s="7"/>
      <c r="CJ17" s="28"/>
      <c r="CK17" s="11"/>
      <c r="CL17" s="17"/>
      <c r="CM17" s="334"/>
      <c r="CW17" s="334"/>
      <c r="DG17" s="334"/>
      <c r="DQ17" s="334"/>
      <c r="EA17" s="334"/>
      <c r="EK17" s="334"/>
      <c r="EU17" s="334"/>
      <c r="FE17" s="334"/>
      <c r="FO17" s="334"/>
      <c r="FY17" s="334"/>
      <c r="GI17" s="334"/>
      <c r="GS17" s="334"/>
      <c r="HC17" s="334"/>
      <c r="HM17" s="334"/>
      <c r="HW17" s="334"/>
    </row>
    <row r="18" s="2" customFormat="true" x14ac:dyDescent="0.25">
      <c r="A18" s="322"/>
      <c r="B18" s="23"/>
      <c r="C18" s="82"/>
      <c r="D18" s="7"/>
      <c r="E18" s="7"/>
      <c r="F18" s="7"/>
      <c r="G18" s="7"/>
      <c r="H18" s="28"/>
      <c r="I18" s="11"/>
      <c r="J18" s="17"/>
      <c r="K18" s="322"/>
      <c r="L18" s="23"/>
      <c r="M18" s="82"/>
      <c r="N18" s="7"/>
      <c r="O18" s="7"/>
      <c r="P18" s="7"/>
      <c r="Q18" s="7"/>
      <c r="R18" s="28"/>
      <c r="S18" s="11"/>
      <c r="T18" s="17"/>
      <c r="U18" s="322"/>
      <c r="V18" s="23"/>
      <c r="W18" s="82"/>
      <c r="X18" s="7"/>
      <c r="Y18" s="7"/>
      <c r="Z18" s="7"/>
      <c r="AA18" s="7"/>
      <c r="AB18" s="28"/>
      <c r="AC18" s="11"/>
      <c r="AD18" s="17"/>
      <c r="AE18" s="322"/>
      <c r="AF18" s="23"/>
      <c r="AG18" s="82"/>
      <c r="AH18" s="7"/>
      <c r="AI18" s="7"/>
      <c r="AJ18" s="7"/>
      <c r="AK18" s="7"/>
      <c r="AL18" s="28"/>
      <c r="AM18" s="11"/>
      <c r="AN18" s="17"/>
      <c r="AO18" s="322"/>
      <c r="AP18" s="23"/>
      <c r="AQ18" s="82"/>
      <c r="AR18" s="7"/>
      <c r="AS18" s="7"/>
      <c r="AT18" s="7"/>
      <c r="AU18" s="7"/>
      <c r="AV18" s="28"/>
      <c r="AW18" s="11"/>
      <c r="AX18" s="17"/>
      <c r="AY18" s="322"/>
      <c r="AZ18" s="23"/>
      <c r="BA18" s="82"/>
      <c r="BB18" s="7"/>
      <c r="BC18" s="7"/>
      <c r="BD18" s="7"/>
      <c r="BE18" s="7"/>
      <c r="BF18" s="28"/>
      <c r="BG18" s="11"/>
      <c r="BH18" s="17"/>
      <c r="BI18" s="322"/>
      <c r="BJ18" s="23"/>
      <c r="BK18" s="82"/>
      <c r="BL18" s="7"/>
      <c r="BM18" s="7"/>
      <c r="BN18" s="7"/>
      <c r="BO18" s="7"/>
      <c r="BP18" s="28"/>
      <c r="BQ18" s="11"/>
      <c r="BR18" s="17"/>
      <c r="BS18" s="322"/>
      <c r="BT18" s="23"/>
      <c r="BU18" s="82"/>
      <c r="BV18" s="7"/>
      <c r="BW18" s="7"/>
      <c r="BX18" s="7"/>
      <c r="BY18" s="7"/>
      <c r="BZ18" s="28"/>
      <c r="CA18" s="11"/>
      <c r="CB18" s="17"/>
      <c r="CC18" s="322"/>
      <c r="CD18" s="23"/>
      <c r="CE18" s="82"/>
      <c r="CF18" s="7"/>
      <c r="CG18" s="7"/>
      <c r="CH18" s="7"/>
      <c r="CI18" s="7"/>
      <c r="CJ18" s="28"/>
      <c r="CK18" s="11"/>
      <c r="CL18" s="17"/>
      <c r="CM18" s="334"/>
      <c r="CW18" s="334"/>
      <c r="DG18" s="334"/>
      <c r="DQ18" s="334"/>
      <c r="EA18" s="334"/>
      <c r="EK18" s="334"/>
      <c r="EU18" s="334"/>
      <c r="FE18" s="334"/>
      <c r="FO18" s="334"/>
      <c r="FY18" s="334"/>
      <c r="GI18" s="334"/>
      <c r="GS18" s="334"/>
      <c r="HC18" s="334"/>
      <c r="HM18" s="334"/>
      <c r="HW18" s="334"/>
    </row>
    <row r="19" s="2" customFormat="true" x14ac:dyDescent="0.25">
      <c r="A19" s="322"/>
      <c r="B19" s="23"/>
      <c r="C19" s="7"/>
      <c r="D19" s="7"/>
      <c r="E19" s="7"/>
      <c r="F19" s="7"/>
      <c r="G19" s="7"/>
      <c r="H19" s="28"/>
      <c r="I19" s="11"/>
      <c r="J19" s="17"/>
      <c r="K19" s="322"/>
      <c r="L19" s="23"/>
      <c r="M19" s="7"/>
      <c r="N19" s="7"/>
      <c r="O19" s="7"/>
      <c r="P19" s="7"/>
      <c r="Q19" s="7"/>
      <c r="R19" s="28"/>
      <c r="S19" s="11"/>
      <c r="T19" s="17"/>
      <c r="U19" s="322"/>
      <c r="V19" s="23"/>
      <c r="W19" s="7"/>
      <c r="X19" s="7"/>
      <c r="Y19" s="7"/>
      <c r="Z19" s="7"/>
      <c r="AA19" s="7"/>
      <c r="AB19" s="28"/>
      <c r="AC19" s="11"/>
      <c r="AD19" s="17"/>
      <c r="AE19" s="322"/>
      <c r="AF19" s="23"/>
      <c r="AG19" s="7"/>
      <c r="AH19" s="7"/>
      <c r="AI19" s="7"/>
      <c r="AJ19" s="7"/>
      <c r="AK19" s="7"/>
      <c r="AL19" s="28"/>
      <c r="AM19" s="11"/>
      <c r="AN19" s="17"/>
      <c r="AO19" s="322"/>
      <c r="AP19" s="23"/>
      <c r="AQ19" s="7"/>
      <c r="AR19" s="7"/>
      <c r="AS19" s="7"/>
      <c r="AT19" s="7"/>
      <c r="AU19" s="7"/>
      <c r="AV19" s="28"/>
      <c r="AW19" s="11"/>
      <c r="AX19" s="17"/>
      <c r="AY19" s="322"/>
      <c r="AZ19" s="23"/>
      <c r="BA19" s="7"/>
      <c r="BB19" s="7"/>
      <c r="BC19" s="7"/>
      <c r="BD19" s="7"/>
      <c r="BE19" s="7"/>
      <c r="BF19" s="28"/>
      <c r="BG19" s="11"/>
      <c r="BH19" s="17"/>
      <c r="BI19" s="322"/>
      <c r="BJ19" s="23"/>
      <c r="BK19" s="7"/>
      <c r="BL19" s="7"/>
      <c r="BM19" s="7"/>
      <c r="BN19" s="7"/>
      <c r="BO19" s="7"/>
      <c r="BP19" s="28"/>
      <c r="BQ19" s="11"/>
      <c r="BR19" s="17"/>
      <c r="BS19" s="322"/>
      <c r="BT19" s="23"/>
      <c r="BU19" s="7"/>
      <c r="BV19" s="7"/>
      <c r="BW19" s="7"/>
      <c r="BX19" s="7"/>
      <c r="BY19" s="7"/>
      <c r="BZ19" s="28"/>
      <c r="CA19" s="11"/>
      <c r="CB19" s="17"/>
      <c r="CC19" s="322"/>
      <c r="CD19" s="23"/>
      <c r="CE19" s="7"/>
      <c r="CF19" s="7"/>
      <c r="CG19" s="7"/>
      <c r="CH19" s="7"/>
      <c r="CI19" s="7"/>
      <c r="CJ19" s="28"/>
      <c r="CK19" s="11"/>
      <c r="CL19" s="17"/>
      <c r="CM19" s="334"/>
      <c r="CW19" s="334"/>
      <c r="DG19" s="334"/>
      <c r="DQ19" s="334"/>
      <c r="EA19" s="334"/>
      <c r="EK19" s="334"/>
      <c r="EU19" s="334"/>
      <c r="FE19" s="334"/>
      <c r="FO19" s="334"/>
      <c r="FY19" s="334"/>
      <c r="GI19" s="334"/>
      <c r="GS19" s="334"/>
      <c r="HC19" s="334"/>
      <c r="HM19" s="334"/>
      <c r="HW19" s="334"/>
    </row>
    <row r="20" s="2" customFormat="true" x14ac:dyDescent="0.25">
      <c r="A20" s="322"/>
      <c r="B20" s="23"/>
      <c r="C20" s="7"/>
      <c r="D20" s="7"/>
      <c r="E20" s="140"/>
      <c r="F20" s="7"/>
      <c r="G20" s="7"/>
      <c r="H20" s="28"/>
      <c r="I20" s="11"/>
      <c r="J20" s="17"/>
      <c r="K20" s="322"/>
      <c r="L20" s="23"/>
      <c r="M20" s="7"/>
      <c r="N20" s="7"/>
      <c r="O20" s="7"/>
      <c r="P20" s="7"/>
      <c r="Q20" s="7"/>
      <c r="R20" s="28"/>
      <c r="S20" s="11"/>
      <c r="T20" s="17"/>
      <c r="U20" s="322"/>
      <c r="V20" s="23"/>
      <c r="W20" s="7"/>
      <c r="X20" s="7"/>
      <c r="Y20" s="140"/>
      <c r="Z20" s="7"/>
      <c r="AA20" s="7"/>
      <c r="AB20" s="28"/>
      <c r="AC20" s="11"/>
      <c r="AD20" s="17"/>
      <c r="AE20" s="322"/>
      <c r="AF20" s="23"/>
      <c r="AG20" s="7"/>
      <c r="AH20" s="7"/>
      <c r="AI20" s="140"/>
      <c r="AJ20" s="7"/>
      <c r="AK20" s="7"/>
      <c r="AL20" s="28"/>
      <c r="AM20" s="11"/>
      <c r="AN20" s="17"/>
      <c r="AO20" s="322"/>
      <c r="AP20" s="23"/>
      <c r="AQ20" s="7"/>
      <c r="AR20" s="7"/>
      <c r="AS20" s="7"/>
      <c r="AT20" s="7"/>
      <c r="AU20" s="7"/>
      <c r="AV20" s="28"/>
      <c r="AW20" s="11"/>
      <c r="AX20" s="17"/>
      <c r="AY20" s="322"/>
      <c r="AZ20" s="23"/>
      <c r="BA20" s="7"/>
      <c r="BB20" s="7"/>
      <c r="BC20" s="140"/>
      <c r="BD20" s="7"/>
      <c r="BE20" s="7"/>
      <c r="BF20" s="28"/>
      <c r="BG20" s="11"/>
      <c r="BH20" s="17"/>
      <c r="BI20" s="322"/>
      <c r="BJ20" s="23"/>
      <c r="BK20" s="7"/>
      <c r="BL20" s="7"/>
      <c r="BM20" s="140"/>
      <c r="BN20" s="7"/>
      <c r="BO20" s="7"/>
      <c r="BP20" s="28"/>
      <c r="BQ20" s="11"/>
      <c r="BR20" s="17"/>
      <c r="BS20" s="322"/>
      <c r="BT20" s="23"/>
      <c r="BU20" s="7"/>
      <c r="BV20" s="7"/>
      <c r="BW20" s="140"/>
      <c r="BX20" s="7"/>
      <c r="BY20" s="7"/>
      <c r="BZ20" s="28"/>
      <c r="CA20" s="11"/>
      <c r="CB20" s="17"/>
      <c r="CC20" s="322"/>
      <c r="CD20" s="23"/>
      <c r="CE20" s="7"/>
      <c r="CF20" s="7"/>
      <c r="CG20" s="140"/>
      <c r="CH20" s="7"/>
      <c r="CI20" s="7"/>
      <c r="CJ20" s="28"/>
      <c r="CK20" s="11"/>
      <c r="CL20" s="17"/>
      <c r="CM20" s="334"/>
      <c r="CW20" s="334"/>
      <c r="DG20" s="334"/>
      <c r="DQ20" s="334"/>
      <c r="EA20" s="334"/>
      <c r="EK20" s="334"/>
      <c r="EU20" s="334"/>
      <c r="FE20" s="334"/>
      <c r="FO20" s="334"/>
      <c r="FY20" s="334"/>
      <c r="GI20" s="334"/>
      <c r="GS20" s="334"/>
      <c r="HC20" s="334"/>
      <c r="HM20" s="334"/>
      <c r="HW20" s="334"/>
    </row>
    <row r="21" s="2" customFormat="true" x14ac:dyDescent="0.25">
      <c r="A21" s="322"/>
      <c r="B21" s="22"/>
      <c r="C21" s="7"/>
      <c r="D21" s="140"/>
      <c r="E21" s="140"/>
      <c r="F21" s="7"/>
      <c r="G21" s="7"/>
      <c r="H21" s="28"/>
      <c r="I21" s="11"/>
      <c r="J21" s="17"/>
      <c r="K21" s="322"/>
      <c r="L21" s="22"/>
      <c r="M21" s="7"/>
      <c r="N21" s="140"/>
      <c r="O21" s="140"/>
      <c r="P21" s="7"/>
      <c r="Q21" s="7"/>
      <c r="R21" s="28"/>
      <c r="S21" s="11"/>
      <c r="T21" s="17"/>
      <c r="U21" s="322"/>
      <c r="V21" s="22"/>
      <c r="W21" s="7"/>
      <c r="X21" s="140"/>
      <c r="Y21" s="140"/>
      <c r="Z21" s="7"/>
      <c r="AA21" s="7"/>
      <c r="AB21" s="28"/>
      <c r="AC21" s="11"/>
      <c r="AD21" s="17"/>
      <c r="AE21" s="322"/>
      <c r="AF21" s="22"/>
      <c r="AG21" s="7"/>
      <c r="AH21" s="140"/>
      <c r="AI21" s="140"/>
      <c r="AJ21" s="7"/>
      <c r="AK21" s="7"/>
      <c r="AL21" s="28"/>
      <c r="AM21" s="11"/>
      <c r="AN21" s="17"/>
      <c r="AO21" s="322"/>
      <c r="AP21" s="22"/>
      <c r="AQ21" s="7"/>
      <c r="AR21" s="140"/>
      <c r="AS21" s="140"/>
      <c r="AT21" s="7"/>
      <c r="AU21" s="7"/>
      <c r="AV21" s="28"/>
      <c r="AW21" s="11"/>
      <c r="AX21" s="17"/>
      <c r="AY21" s="322"/>
      <c r="AZ21" s="22"/>
      <c r="BA21" s="7"/>
      <c r="BB21" s="140"/>
      <c r="BC21" s="140"/>
      <c r="BD21" s="7"/>
      <c r="BE21" s="7"/>
      <c r="BF21" s="28"/>
      <c r="BG21" s="11"/>
      <c r="BH21" s="17"/>
      <c r="BI21" s="322"/>
      <c r="BJ21" s="22"/>
      <c r="BK21" s="7"/>
      <c r="BL21" s="140"/>
      <c r="BM21" s="140"/>
      <c r="BN21" s="7"/>
      <c r="BO21" s="7"/>
      <c r="BP21" s="28"/>
      <c r="BQ21" s="11"/>
      <c r="BR21" s="17"/>
      <c r="BS21" s="322"/>
      <c r="BT21" s="22"/>
      <c r="BU21" s="7"/>
      <c r="BV21" s="140"/>
      <c r="BW21" s="140"/>
      <c r="BX21" s="7"/>
      <c r="BY21" s="7"/>
      <c r="BZ21" s="28"/>
      <c r="CA21" s="11"/>
      <c r="CB21" s="17"/>
      <c r="CC21" s="322"/>
      <c r="CD21" s="22"/>
      <c r="CE21" s="7"/>
      <c r="CF21" s="140"/>
      <c r="CG21" s="140"/>
      <c r="CH21" s="7"/>
      <c r="CI21" s="7"/>
      <c r="CJ21" s="28"/>
      <c r="CK21" s="11"/>
      <c r="CL21" s="17"/>
      <c r="CM21" s="334"/>
      <c r="CW21" s="334"/>
      <c r="DG21" s="334"/>
      <c r="DQ21" s="334"/>
      <c r="EA21" s="334"/>
      <c r="EK21" s="334"/>
      <c r="EU21" s="334"/>
      <c r="FE21" s="334"/>
      <c r="FO21" s="334"/>
      <c r="FY21" s="334"/>
      <c r="GI21" s="334"/>
      <c r="GS21" s="334"/>
      <c r="HC21" s="334"/>
      <c r="HM21" s="334"/>
      <c r="HW21" s="334"/>
    </row>
    <row r="22" s="2" customFormat="true" x14ac:dyDescent="0.25">
      <c r="A22" s="322"/>
      <c r="B22" s="22"/>
      <c r="C22" s="140"/>
      <c r="D22" s="140"/>
      <c r="E22" s="140"/>
      <c r="F22" s="140"/>
      <c r="G22" s="140"/>
      <c r="H22" s="141"/>
      <c r="I22" s="11"/>
      <c r="J22" s="17"/>
      <c r="K22" s="322"/>
      <c r="L22" s="22"/>
      <c r="M22" s="140"/>
      <c r="N22" s="140"/>
      <c r="O22" s="140"/>
      <c r="P22" s="140"/>
      <c r="Q22" s="140"/>
      <c r="R22" s="141"/>
      <c r="S22" s="11"/>
      <c r="T22" s="17"/>
      <c r="U22" s="322"/>
      <c r="V22" s="22"/>
      <c r="W22" s="140"/>
      <c r="X22" s="140"/>
      <c r="Y22" s="140"/>
      <c r="Z22" s="140"/>
      <c r="AA22" s="140"/>
      <c r="AB22" s="141"/>
      <c r="AC22" s="11"/>
      <c r="AD22" s="17"/>
      <c r="AE22" s="322"/>
      <c r="AF22" s="22"/>
      <c r="AG22" s="140"/>
      <c r="AH22" s="140"/>
      <c r="AI22" s="140"/>
      <c r="AJ22" s="140"/>
      <c r="AK22" s="140"/>
      <c r="AL22" s="141"/>
      <c r="AM22" s="11"/>
      <c r="AN22" s="17"/>
      <c r="AO22" s="322"/>
      <c r="AP22" s="22"/>
      <c r="AQ22" s="140"/>
      <c r="AR22" s="140"/>
      <c r="AS22" s="140"/>
      <c r="AT22" s="140"/>
      <c r="AU22" s="140"/>
      <c r="AV22" s="141"/>
      <c r="AW22" s="11"/>
      <c r="AX22" s="17"/>
      <c r="AY22" s="322"/>
      <c r="AZ22" s="22"/>
      <c r="BA22" s="140"/>
      <c r="BB22" s="140"/>
      <c r="BC22" s="140"/>
      <c r="BD22" s="140"/>
      <c r="BE22" s="140"/>
      <c r="BF22" s="141"/>
      <c r="BG22" s="11"/>
      <c r="BH22" s="17"/>
      <c r="BI22" s="322"/>
      <c r="BJ22" s="22"/>
      <c r="BK22" s="140"/>
      <c r="BL22" s="140"/>
      <c r="BM22" s="140"/>
      <c r="BN22" s="140"/>
      <c r="BO22" s="140"/>
      <c r="BP22" s="141"/>
      <c r="BQ22" s="11"/>
      <c r="BR22" s="17"/>
      <c r="BS22" s="322"/>
      <c r="BT22" s="22"/>
      <c r="BU22" s="140"/>
      <c r="BV22" s="140"/>
      <c r="BW22" s="140"/>
      <c r="BX22" s="140"/>
      <c r="BY22" s="140"/>
      <c r="BZ22" s="141"/>
      <c r="CA22" s="11"/>
      <c r="CB22" s="17"/>
      <c r="CC22" s="322"/>
      <c r="CD22" s="22"/>
      <c r="CE22" s="140"/>
      <c r="CF22" s="140"/>
      <c r="CG22" s="140"/>
      <c r="CH22" s="140"/>
      <c r="CI22" s="140"/>
      <c r="CJ22" s="141"/>
      <c r="CK22" s="11"/>
      <c r="CL22" s="17"/>
      <c r="CM22" s="334"/>
      <c r="CW22" s="334"/>
      <c r="DG22" s="334"/>
      <c r="DQ22" s="334"/>
      <c r="EA22" s="334"/>
      <c r="EK22" s="334"/>
      <c r="EU22" s="334"/>
      <c r="FE22" s="334"/>
      <c r="FO22" s="334"/>
      <c r="FY22" s="334"/>
      <c r="GI22" s="334"/>
      <c r="GS22" s="334"/>
      <c r="HC22" s="334"/>
      <c r="HM22" s="334"/>
      <c r="HW22" s="334"/>
    </row>
    <row r="23" s="2" customFormat="true" x14ac:dyDescent="0.25">
      <c r="A23" s="322"/>
      <c r="B23" s="22"/>
      <c r="C23" s="140"/>
      <c r="D23" s="140"/>
      <c r="E23" s="140"/>
      <c r="F23" s="140"/>
      <c r="G23" s="140"/>
      <c r="H23" s="141"/>
      <c r="I23" s="11"/>
      <c r="J23" s="17"/>
      <c r="K23" s="322"/>
      <c r="L23" s="22"/>
      <c r="M23" s="140"/>
      <c r="N23" s="140"/>
      <c r="O23" s="140"/>
      <c r="P23" s="140"/>
      <c r="Q23" s="140"/>
      <c r="R23" s="141"/>
      <c r="S23" s="11"/>
      <c r="T23" s="17"/>
      <c r="U23" s="322"/>
      <c r="V23" s="22"/>
      <c r="W23" s="140"/>
      <c r="X23" s="140"/>
      <c r="Y23" s="140"/>
      <c r="Z23" s="140"/>
      <c r="AA23" s="140"/>
      <c r="AB23" s="141"/>
      <c r="AC23" s="11"/>
      <c r="AD23" s="17"/>
      <c r="AE23" s="322"/>
      <c r="AF23" s="22"/>
      <c r="AG23" s="140"/>
      <c r="AH23" s="140"/>
      <c r="AI23" s="140"/>
      <c r="AJ23" s="140"/>
      <c r="AK23" s="140"/>
      <c r="AL23" s="141"/>
      <c r="AM23" s="11"/>
      <c r="AN23" s="17"/>
      <c r="AO23" s="322"/>
      <c r="AP23" s="22"/>
      <c r="AQ23" s="140"/>
      <c r="AR23" s="140"/>
      <c r="AS23" s="140"/>
      <c r="AT23" s="140"/>
      <c r="AU23" s="140"/>
      <c r="AV23" s="141"/>
      <c r="AW23" s="11"/>
      <c r="AX23" s="17"/>
      <c r="AY23" s="322"/>
      <c r="AZ23" s="22"/>
      <c r="BA23" s="140"/>
      <c r="BB23" s="140"/>
      <c r="BC23" s="140"/>
      <c r="BD23" s="140"/>
      <c r="BE23" s="140"/>
      <c r="BF23" s="141"/>
      <c r="BG23" s="11"/>
      <c r="BH23" s="17"/>
      <c r="BI23" s="322"/>
      <c r="BJ23" s="22"/>
      <c r="BK23" s="140"/>
      <c r="BL23" s="140"/>
      <c r="BM23" s="140"/>
      <c r="BN23" s="140"/>
      <c r="BO23" s="140"/>
      <c r="BP23" s="141"/>
      <c r="BQ23" s="11"/>
      <c r="BR23" s="17"/>
      <c r="BS23" s="322"/>
      <c r="BT23" s="22"/>
      <c r="BU23" s="140"/>
      <c r="BV23" s="140"/>
      <c r="BW23" s="140"/>
      <c r="BX23" s="140"/>
      <c r="BY23" s="140"/>
      <c r="BZ23" s="141"/>
      <c r="CA23" s="11"/>
      <c r="CB23" s="17"/>
      <c r="CC23" s="322"/>
      <c r="CD23" s="22"/>
      <c r="CE23" s="140"/>
      <c r="CF23" s="140"/>
      <c r="CG23" s="140"/>
      <c r="CH23" s="140"/>
      <c r="CI23" s="140"/>
      <c r="CJ23" s="141"/>
      <c r="CK23" s="11"/>
      <c r="CL23" s="17"/>
      <c r="CM23" s="334"/>
      <c r="CW23" s="334"/>
      <c r="DG23" s="334"/>
      <c r="DQ23" s="334"/>
      <c r="EA23" s="334"/>
      <c r="EK23" s="334"/>
      <c r="EU23" s="334"/>
      <c r="FE23" s="334"/>
      <c r="FO23" s="334"/>
      <c r="FY23" s="334"/>
      <c r="GI23" s="334"/>
      <c r="GS23" s="334"/>
      <c r="HC23" s="334"/>
      <c r="HM23" s="334"/>
      <c r="HW23" s="334"/>
    </row>
    <row r="24" s="2" customFormat="true" x14ac:dyDescent="0.25">
      <c r="A24" s="322"/>
      <c r="B24" s="22"/>
      <c r="C24" s="140"/>
      <c r="D24" s="140"/>
      <c r="E24" s="140"/>
      <c r="F24" s="140"/>
      <c r="G24" s="140"/>
      <c r="H24" s="141"/>
      <c r="I24" s="11"/>
      <c r="J24" s="17"/>
      <c r="K24" s="322"/>
      <c r="L24" s="22"/>
      <c r="M24" s="140"/>
      <c r="N24" s="140"/>
      <c r="O24" s="140"/>
      <c r="P24" s="140"/>
      <c r="Q24" s="140"/>
      <c r="R24" s="141"/>
      <c r="S24" s="11"/>
      <c r="T24" s="17"/>
      <c r="U24" s="322"/>
      <c r="V24" s="22"/>
      <c r="W24" s="140"/>
      <c r="X24" s="140"/>
      <c r="Y24" s="140"/>
      <c r="Z24" s="140"/>
      <c r="AA24" s="140"/>
      <c r="AB24" s="141"/>
      <c r="AC24" s="11"/>
      <c r="AD24" s="17"/>
      <c r="AE24" s="322"/>
      <c r="AF24" s="22"/>
      <c r="AG24" s="140"/>
      <c r="AH24" s="140"/>
      <c r="AI24" s="140"/>
      <c r="AJ24" s="140"/>
      <c r="AK24" s="140"/>
      <c r="AL24" s="141"/>
      <c r="AM24" s="11"/>
      <c r="AN24" s="17"/>
      <c r="AO24" s="322"/>
      <c r="AP24" s="22"/>
      <c r="AQ24" s="140"/>
      <c r="AR24" s="140"/>
      <c r="AS24" s="140"/>
      <c r="AT24" s="140"/>
      <c r="AU24" s="140"/>
      <c r="AV24" s="141"/>
      <c r="AW24" s="11"/>
      <c r="AX24" s="17"/>
      <c r="AY24" s="322"/>
      <c r="AZ24" s="22"/>
      <c r="BA24" s="140"/>
      <c r="BB24" s="140"/>
      <c r="BC24" s="140"/>
      <c r="BD24" s="140"/>
      <c r="BE24" s="140"/>
      <c r="BF24" s="141"/>
      <c r="BG24" s="11"/>
      <c r="BH24" s="17"/>
      <c r="BI24" s="322"/>
      <c r="BJ24" s="22"/>
      <c r="BK24" s="140"/>
      <c r="BL24" s="140"/>
      <c r="BM24" s="140"/>
      <c r="BN24" s="140"/>
      <c r="BO24" s="140"/>
      <c r="BP24" s="141"/>
      <c r="BQ24" s="11"/>
      <c r="BR24" s="17"/>
      <c r="BS24" s="322"/>
      <c r="BT24" s="22"/>
      <c r="BU24" s="140"/>
      <c r="BV24" s="140"/>
      <c r="BW24" s="140"/>
      <c r="BX24" s="140"/>
      <c r="BY24" s="140"/>
      <c r="BZ24" s="141"/>
      <c r="CA24" s="11"/>
      <c r="CB24" s="17"/>
      <c r="CC24" s="322"/>
      <c r="CD24" s="22"/>
      <c r="CE24" s="140"/>
      <c r="CF24" s="140"/>
      <c r="CG24" s="140"/>
      <c r="CH24" s="140"/>
      <c r="CI24" s="140"/>
      <c r="CJ24" s="141"/>
      <c r="CK24" s="11"/>
      <c r="CL24" s="17"/>
      <c r="CM24" s="334"/>
      <c r="CW24" s="334"/>
      <c r="DG24" s="334"/>
      <c r="DQ24" s="334"/>
      <c r="EA24" s="334"/>
      <c r="EK24" s="334"/>
      <c r="EU24" s="334"/>
      <c r="FE24" s="334"/>
      <c r="FO24" s="334"/>
      <c r="FY24" s="334"/>
      <c r="GI24" s="334"/>
      <c r="GS24" s="334"/>
      <c r="HC24" s="334"/>
      <c r="HM24" s="334"/>
      <c r="HW24" s="334"/>
    </row>
    <row r="25" s="2" customFormat="true" x14ac:dyDescent="0.25">
      <c r="A25" s="322"/>
      <c r="B25" s="22"/>
      <c r="C25" s="140"/>
      <c r="D25" s="140"/>
      <c r="E25" s="140"/>
      <c r="F25" s="140"/>
      <c r="G25" s="140"/>
      <c r="H25" s="141"/>
      <c r="I25" s="11"/>
      <c r="J25" s="17"/>
      <c r="K25" s="322"/>
      <c r="L25" s="22"/>
      <c r="M25" s="140"/>
      <c r="N25" s="140"/>
      <c r="O25" s="140"/>
      <c r="P25" s="140"/>
      <c r="Q25" s="140"/>
      <c r="R25" s="141"/>
      <c r="S25" s="11"/>
      <c r="T25" s="17"/>
      <c r="U25" s="322"/>
      <c r="V25" s="22"/>
      <c r="W25" s="140"/>
      <c r="X25" s="140"/>
      <c r="Y25" s="140"/>
      <c r="Z25" s="140"/>
      <c r="AA25" s="140"/>
      <c r="AB25" s="141"/>
      <c r="AC25" s="11"/>
      <c r="AD25" s="17"/>
      <c r="AE25" s="322"/>
      <c r="AF25" s="22"/>
      <c r="AG25" s="140"/>
      <c r="AH25" s="140"/>
      <c r="AI25" s="140"/>
      <c r="AJ25" s="140"/>
      <c r="AK25" s="140"/>
      <c r="AL25" s="141"/>
      <c r="AM25" s="11"/>
      <c r="AN25" s="17"/>
      <c r="AO25" s="322"/>
      <c r="AP25" s="22"/>
      <c r="AQ25" s="140"/>
      <c r="AR25" s="140"/>
      <c r="AS25" s="140"/>
      <c r="AT25" s="140"/>
      <c r="AU25" s="140"/>
      <c r="AV25" s="141"/>
      <c r="AW25" s="11"/>
      <c r="AX25" s="17"/>
      <c r="AY25" s="322"/>
      <c r="AZ25" s="22"/>
      <c r="BA25" s="140"/>
      <c r="BB25" s="140"/>
      <c r="BC25" s="140"/>
      <c r="BD25" s="140"/>
      <c r="BE25" s="140"/>
      <c r="BF25" s="141"/>
      <c r="BG25" s="11"/>
      <c r="BH25" s="17"/>
      <c r="BI25" s="322"/>
      <c r="BJ25" s="22"/>
      <c r="BK25" s="140"/>
      <c r="BL25" s="140"/>
      <c r="BM25" s="140"/>
      <c r="BN25" s="140"/>
      <c r="BO25" s="140"/>
      <c r="BP25" s="141"/>
      <c r="BQ25" s="11"/>
      <c r="BR25" s="17"/>
      <c r="BS25" s="322"/>
      <c r="BT25" s="22"/>
      <c r="BU25" s="140"/>
      <c r="BV25" s="140"/>
      <c r="BW25" s="140"/>
      <c r="BX25" s="140"/>
      <c r="BY25" s="140"/>
      <c r="BZ25" s="141"/>
      <c r="CA25" s="11"/>
      <c r="CB25" s="17"/>
      <c r="CC25" s="322"/>
      <c r="CD25" s="22"/>
      <c r="CE25" s="140"/>
      <c r="CF25" s="140"/>
      <c r="CG25" s="140"/>
      <c r="CH25" s="140"/>
      <c r="CI25" s="140"/>
      <c r="CJ25" s="141"/>
      <c r="CK25" s="11"/>
      <c r="CL25" s="17"/>
      <c r="CM25" s="334"/>
      <c r="CW25" s="334"/>
      <c r="DG25" s="334"/>
      <c r="DQ25" s="334"/>
      <c r="EA25" s="334"/>
      <c r="EK25" s="334"/>
      <c r="EU25" s="334"/>
      <c r="FE25" s="334"/>
      <c r="FO25" s="334"/>
      <c r="FY25" s="334"/>
      <c r="GI25" s="334"/>
      <c r="GS25" s="334"/>
      <c r="HC25" s="334"/>
      <c r="HM25" s="334"/>
      <c r="HW25" s="334"/>
    </row>
    <row r="26" s="2" customFormat="true" x14ac:dyDescent="0.25">
      <c r="A26" s="322"/>
      <c r="B26" s="22"/>
      <c r="C26" s="140"/>
      <c r="D26" s="140"/>
      <c r="E26" s="140"/>
      <c r="F26" s="140"/>
      <c r="G26" s="140"/>
      <c r="H26" s="141"/>
      <c r="I26" s="11"/>
      <c r="J26" s="17"/>
      <c r="K26" s="322"/>
      <c r="L26" s="22"/>
      <c r="M26" s="140"/>
      <c r="N26" s="140"/>
      <c r="O26" s="140"/>
      <c r="P26" s="140"/>
      <c r="Q26" s="140"/>
      <c r="R26" s="141"/>
      <c r="S26" s="11"/>
      <c r="T26" s="17"/>
      <c r="U26" s="322"/>
      <c r="V26" s="22"/>
      <c r="W26" s="140"/>
      <c r="X26" s="140"/>
      <c r="Y26" s="140"/>
      <c r="Z26" s="140"/>
      <c r="AA26" s="140"/>
      <c r="AB26" s="141"/>
      <c r="AC26" s="11"/>
      <c r="AD26" s="17"/>
      <c r="AE26" s="322"/>
      <c r="AF26" s="22"/>
      <c r="AG26" s="140"/>
      <c r="AH26" s="140"/>
      <c r="AI26" s="140"/>
      <c r="AJ26" s="140"/>
      <c r="AK26" s="140"/>
      <c r="AL26" s="141"/>
      <c r="AM26" s="11"/>
      <c r="AN26" s="17"/>
      <c r="AO26" s="322"/>
      <c r="AP26" s="22"/>
      <c r="AQ26" s="140"/>
      <c r="AR26" s="140"/>
      <c r="AS26" s="140"/>
      <c r="AT26" s="140"/>
      <c r="AU26" s="140"/>
      <c r="AV26" s="141"/>
      <c r="AW26" s="11"/>
      <c r="AX26" s="17"/>
      <c r="AY26" s="322"/>
      <c r="AZ26" s="22"/>
      <c r="BA26" s="140"/>
      <c r="BB26" s="140"/>
      <c r="BC26" s="140"/>
      <c r="BD26" s="140"/>
      <c r="BE26" s="140"/>
      <c r="BF26" s="141"/>
      <c r="BG26" s="11"/>
      <c r="BH26" s="17"/>
      <c r="BI26" s="322"/>
      <c r="BJ26" s="22"/>
      <c r="BK26" s="140"/>
      <c r="BL26" s="140"/>
      <c r="BM26" s="140"/>
      <c r="BN26" s="140"/>
      <c r="BO26" s="140"/>
      <c r="BP26" s="141"/>
      <c r="BQ26" s="11"/>
      <c r="BR26" s="17"/>
      <c r="BS26" s="322"/>
      <c r="BT26" s="22"/>
      <c r="BU26" s="140"/>
      <c r="BV26" s="140"/>
      <c r="BW26" s="140"/>
      <c r="BX26" s="140"/>
      <c r="BY26" s="140"/>
      <c r="BZ26" s="141"/>
      <c r="CA26" s="11"/>
      <c r="CB26" s="17"/>
      <c r="CC26" s="322"/>
      <c r="CD26" s="22"/>
      <c r="CE26" s="140"/>
      <c r="CF26" s="140"/>
      <c r="CG26" s="140"/>
      <c r="CH26" s="140"/>
      <c r="CI26" s="140"/>
      <c r="CJ26" s="141"/>
      <c r="CK26" s="11"/>
      <c r="CL26" s="17"/>
      <c r="CM26" s="334"/>
      <c r="CW26" s="334"/>
      <c r="DG26" s="334"/>
      <c r="DQ26" s="334"/>
      <c r="EA26" s="334"/>
      <c r="EK26" s="334"/>
      <c r="EU26" s="334"/>
      <c r="FE26" s="334"/>
      <c r="FO26" s="334"/>
      <c r="FY26" s="334"/>
      <c r="GI26" s="334"/>
      <c r="GS26" s="334"/>
      <c r="HC26" s="334"/>
      <c r="HM26" s="334"/>
      <c r="HW26" s="334"/>
    </row>
    <row r="27" s="2" customFormat="true" x14ac:dyDescent="0.25">
      <c r="A27" s="322"/>
      <c r="B27" s="22"/>
      <c r="C27" s="6"/>
      <c r="D27" s="6"/>
      <c r="E27" s="6"/>
      <c r="F27" s="6"/>
      <c r="G27" s="6"/>
      <c r="H27" s="29"/>
      <c r="I27" s="11"/>
      <c r="J27" s="17"/>
      <c r="K27" s="322"/>
      <c r="L27" s="24"/>
      <c r="M27" s="6"/>
      <c r="N27" s="6"/>
      <c r="O27" s="6"/>
      <c r="P27" s="6"/>
      <c r="Q27" s="6"/>
      <c r="R27" s="29"/>
      <c r="S27" s="11"/>
      <c r="T27" s="17"/>
      <c r="U27" s="322"/>
      <c r="V27" s="22"/>
      <c r="W27" s="6"/>
      <c r="X27" s="6"/>
      <c r="Y27" s="6"/>
      <c r="Z27" s="6"/>
      <c r="AA27" s="6"/>
      <c r="AB27" s="29"/>
      <c r="AC27" s="11"/>
      <c r="AD27" s="17"/>
      <c r="AE27" s="322"/>
      <c r="AF27" s="24"/>
      <c r="AG27" s="6"/>
      <c r="AH27" s="6"/>
      <c r="AI27" s="6"/>
      <c r="AJ27" s="6"/>
      <c r="AK27" s="6"/>
      <c r="AL27" s="29"/>
      <c r="AM27" s="11"/>
      <c r="AN27" s="17"/>
      <c r="AO27" s="322"/>
      <c r="AP27" s="24"/>
      <c r="AQ27" s="6"/>
      <c r="AR27" s="6"/>
      <c r="AS27" s="6"/>
      <c r="AT27" s="6"/>
      <c r="AU27" s="6"/>
      <c r="AV27" s="29"/>
      <c r="AW27" s="11"/>
      <c r="AX27" s="17"/>
      <c r="AY27" s="322"/>
      <c r="AZ27" s="24"/>
      <c r="BA27" s="6"/>
      <c r="BB27" s="6"/>
      <c r="BC27" s="6"/>
      <c r="BD27" s="6"/>
      <c r="BE27" s="6"/>
      <c r="BF27" s="29"/>
      <c r="BG27" s="11"/>
      <c r="BH27" s="17"/>
      <c r="BI27" s="322"/>
      <c r="BJ27" s="24"/>
      <c r="BK27" s="6"/>
      <c r="BL27" s="6"/>
      <c r="BM27" s="6"/>
      <c r="BN27" s="6"/>
      <c r="BO27" s="6"/>
      <c r="BP27" s="29"/>
      <c r="BQ27" s="11"/>
      <c r="BR27" s="17"/>
      <c r="BS27" s="322"/>
      <c r="BT27" s="24"/>
      <c r="BU27" s="6"/>
      <c r="BV27" s="6"/>
      <c r="BW27" s="6"/>
      <c r="BX27" s="6"/>
      <c r="BY27" s="6"/>
      <c r="BZ27" s="29"/>
      <c r="CA27" s="11"/>
      <c r="CB27" s="17"/>
      <c r="CC27" s="322"/>
      <c r="CD27" s="24"/>
      <c r="CE27" s="6"/>
      <c r="CF27" s="6"/>
      <c r="CG27" s="6"/>
      <c r="CH27" s="6"/>
      <c r="CI27" s="6"/>
      <c r="CJ27" s="29"/>
      <c r="CK27" s="11"/>
      <c r="CL27" s="17"/>
      <c r="CM27" s="334"/>
      <c r="CW27" s="334"/>
      <c r="DG27" s="334"/>
      <c r="DQ27" s="334"/>
      <c r="EA27" s="334"/>
      <c r="EK27" s="334"/>
      <c r="EU27" s="334"/>
      <c r="FE27" s="334"/>
      <c r="FO27" s="334"/>
      <c r="FY27" s="334"/>
      <c r="GI27" s="334"/>
      <c r="GS27" s="334"/>
      <c r="HC27" s="334"/>
      <c r="HM27" s="334"/>
      <c r="HW27" s="334"/>
    </row>
    <row r="28" s="2" customFormat="true" ht="93" customHeight="true" x14ac:dyDescent="0.25">
      <c r="A28" s="323" t="s">
        <v>12</v>
      </c>
      <c r="B28" s="590" t="s">
        <v>202</v>
      </c>
      <c r="C28" s="590"/>
      <c r="D28" s="590"/>
      <c r="E28" s="590"/>
      <c r="F28" s="590"/>
      <c r="G28" s="590"/>
      <c r="H28" s="591"/>
      <c r="I28" s="11"/>
      <c r="J28" s="17"/>
      <c r="K28" s="323" t="s">
        <v>12</v>
      </c>
      <c r="L28" s="590" t="s">
        <v>231</v>
      </c>
      <c r="M28" s="590"/>
      <c r="N28" s="590"/>
      <c r="O28" s="590"/>
      <c r="P28" s="590"/>
      <c r="Q28" s="590"/>
      <c r="R28" s="591"/>
      <c r="S28" s="11"/>
      <c r="T28" s="17"/>
      <c r="U28" s="323" t="s">
        <v>12</v>
      </c>
      <c r="V28" s="590" t="s">
        <v>232</v>
      </c>
      <c r="W28" s="590"/>
      <c r="X28" s="590"/>
      <c r="Y28" s="590"/>
      <c r="Z28" s="590"/>
      <c r="AA28" s="590"/>
      <c r="AB28" s="591"/>
      <c r="AC28" s="11"/>
      <c r="AD28" s="17"/>
      <c r="AE28" s="323" t="s">
        <v>12</v>
      </c>
      <c r="AF28" s="590" t="s">
        <v>196</v>
      </c>
      <c r="AG28" s="590"/>
      <c r="AH28" s="590"/>
      <c r="AI28" s="590"/>
      <c r="AJ28" s="590"/>
      <c r="AK28" s="590"/>
      <c r="AL28" s="591"/>
      <c r="AM28" s="11"/>
      <c r="AN28" s="17"/>
      <c r="AO28" s="323" t="s">
        <v>12</v>
      </c>
      <c r="AP28" s="590" t="s">
        <v>203</v>
      </c>
      <c r="AQ28" s="590"/>
      <c r="AR28" s="590"/>
      <c r="AS28" s="590"/>
      <c r="AT28" s="590"/>
      <c r="AU28" s="590"/>
      <c r="AV28" s="591"/>
      <c r="AW28" s="11"/>
      <c r="AX28" s="17"/>
      <c r="AY28" s="323" t="s">
        <v>12</v>
      </c>
      <c r="AZ28" s="597" t="s">
        <v>234</v>
      </c>
      <c r="BA28" s="598"/>
      <c r="BB28" s="598"/>
      <c r="BC28" s="598"/>
      <c r="BD28" s="598"/>
      <c r="BE28" s="598"/>
      <c r="BF28" s="599"/>
      <c r="BG28" s="11"/>
      <c r="BH28" s="17"/>
      <c r="BI28" s="323" t="s">
        <v>12</v>
      </c>
      <c r="BJ28" s="590" t="s">
        <v>233</v>
      </c>
      <c r="BK28" s="590"/>
      <c r="BL28" s="590"/>
      <c r="BM28" s="590"/>
      <c r="BN28" s="590"/>
      <c r="BO28" s="590"/>
      <c r="BP28" s="591"/>
      <c r="BQ28" s="11"/>
      <c r="BR28" s="17"/>
      <c r="BS28" s="323" t="s">
        <v>12</v>
      </c>
      <c r="BT28" s="597" t="s">
        <v>196</v>
      </c>
      <c r="BU28" s="598"/>
      <c r="BV28" s="598"/>
      <c r="BW28" s="598"/>
      <c r="BX28" s="598"/>
      <c r="BY28" s="598"/>
      <c r="BZ28" s="599"/>
      <c r="CA28" s="11"/>
      <c r="CB28" s="17"/>
      <c r="CC28" s="323" t="s">
        <v>12</v>
      </c>
      <c r="CD28" s="597" t="s">
        <v>228</v>
      </c>
      <c r="CE28" s="598"/>
      <c r="CF28" s="598"/>
      <c r="CG28" s="598"/>
      <c r="CH28" s="598"/>
      <c r="CI28" s="598"/>
      <c r="CJ28" s="599"/>
      <c r="CK28" s="11"/>
      <c r="CL28" s="17"/>
      <c r="CM28" s="334"/>
      <c r="CW28" s="334"/>
      <c r="DG28" s="334"/>
      <c r="DQ28" s="334"/>
      <c r="EA28" s="334"/>
      <c r="EK28" s="334"/>
      <c r="EU28" s="334"/>
      <c r="FE28" s="334"/>
      <c r="FO28" s="334"/>
      <c r="FY28" s="334"/>
      <c r="GI28" s="334"/>
      <c r="GS28" s="334"/>
      <c r="HC28" s="334"/>
      <c r="HM28" s="334"/>
      <c r="HW28" s="334"/>
    </row>
    <row r="29" s="2" customFormat="true" ht="15.75" customHeight="true" x14ac:dyDescent="0.25">
      <c r="A29" s="323"/>
      <c r="B29" s="137" t="s">
        <v>139</v>
      </c>
      <c r="C29" s="272"/>
      <c r="D29" s="272"/>
      <c r="E29" s="272"/>
      <c r="F29" s="272"/>
      <c r="G29" s="272"/>
      <c r="H29" s="263"/>
      <c r="I29" s="11"/>
      <c r="J29" s="17"/>
      <c r="K29" s="323"/>
      <c r="L29" s="137" t="s">
        <v>139</v>
      </c>
      <c r="M29" s="90" t="s">
        <v>199</v>
      </c>
      <c r="N29" s="90"/>
      <c r="O29" s="90"/>
      <c r="P29" s="90"/>
      <c r="Q29" s="90" t="s">
        <v>199</v>
      </c>
      <c r="R29" s="260" t="s">
        <v>199</v>
      </c>
      <c r="S29" s="11"/>
      <c r="T29" s="17"/>
      <c r="U29" s="323"/>
      <c r="V29" s="137" t="s">
        <v>139</v>
      </c>
      <c r="W29" s="90" t="s">
        <v>199</v>
      </c>
      <c r="X29" s="90"/>
      <c r="Y29" s="90"/>
      <c r="Z29" s="90"/>
      <c r="AA29" s="90" t="s">
        <v>199</v>
      </c>
      <c r="AB29" s="260" t="s">
        <v>199</v>
      </c>
      <c r="AC29" s="11"/>
      <c r="AD29" s="17"/>
      <c r="AE29" s="323"/>
      <c r="AF29" s="137" t="s">
        <v>139</v>
      </c>
      <c r="AG29" s="90" t="s">
        <v>199</v>
      </c>
      <c r="AH29" s="90"/>
      <c r="AI29" s="90"/>
      <c r="AJ29" s="90"/>
      <c r="AK29" s="90" t="s">
        <v>199</v>
      </c>
      <c r="AL29" s="260" t="s">
        <v>199</v>
      </c>
      <c r="AM29" s="11"/>
      <c r="AN29" s="17"/>
      <c r="AO29" s="323"/>
      <c r="AP29" s="137" t="s">
        <v>139</v>
      </c>
      <c r="AQ29" s="262"/>
      <c r="AR29" s="262"/>
      <c r="AS29" s="262"/>
      <c r="AT29" s="262"/>
      <c r="AU29" s="91" t="s">
        <v>200</v>
      </c>
      <c r="AV29" s="261"/>
      <c r="AW29" s="11"/>
      <c r="AX29" s="17"/>
      <c r="AY29" s="323"/>
      <c r="AZ29" s="137" t="s">
        <v>139</v>
      </c>
      <c r="BA29" s="90" t="s">
        <v>199</v>
      </c>
      <c r="BB29" s="90"/>
      <c r="BC29" s="90"/>
      <c r="BD29" s="90"/>
      <c r="BE29" s="90" t="s">
        <v>199</v>
      </c>
      <c r="BF29" s="260" t="s">
        <v>200</v>
      </c>
      <c r="BG29" s="11"/>
      <c r="BH29" s="17"/>
      <c r="BI29" s="323"/>
      <c r="BJ29" s="137" t="s">
        <v>139</v>
      </c>
      <c r="BK29" s="90" t="s">
        <v>199</v>
      </c>
      <c r="BL29" s="90"/>
      <c r="BM29" s="90"/>
      <c r="BN29" s="90"/>
      <c r="BO29" s="90" t="s">
        <v>199</v>
      </c>
      <c r="BP29" s="260" t="s">
        <v>200</v>
      </c>
      <c r="BQ29" s="11"/>
      <c r="BR29" s="17"/>
      <c r="BS29" s="323"/>
      <c r="BT29" s="137" t="s">
        <v>139</v>
      </c>
      <c r="BU29" s="91" t="s">
        <v>199</v>
      </c>
      <c r="BV29" s="91"/>
      <c r="BW29" s="91"/>
      <c r="BX29" s="91"/>
      <c r="BY29" s="91" t="s">
        <v>199</v>
      </c>
      <c r="BZ29" s="274" t="s">
        <v>199</v>
      </c>
      <c r="CA29" s="11"/>
      <c r="CB29" s="17"/>
      <c r="CC29" s="323"/>
      <c r="CD29" s="137" t="s">
        <v>139</v>
      </c>
      <c r="CE29" s="91"/>
      <c r="CF29" s="91"/>
      <c r="CG29" s="91"/>
      <c r="CH29" s="91"/>
      <c r="CI29" s="91"/>
      <c r="CJ29" s="274"/>
      <c r="CK29" s="11"/>
      <c r="CL29" s="17"/>
      <c r="CM29" s="334"/>
      <c r="CW29" s="334"/>
      <c r="DG29" s="334"/>
      <c r="DQ29" s="334"/>
      <c r="EA29" s="334"/>
      <c r="EK29" s="334"/>
      <c r="EU29" s="334"/>
      <c r="FE29" s="334"/>
      <c r="FO29" s="334"/>
      <c r="FY29" s="334"/>
      <c r="GI29" s="334"/>
      <c r="GS29" s="334"/>
      <c r="HC29" s="334"/>
      <c r="HM29" s="334"/>
      <c r="HW29" s="334"/>
    </row>
    <row r="30" s="2" customFormat="true" ht="15" customHeight="true" x14ac:dyDescent="0.25">
      <c r="A30" s="323"/>
      <c r="B30" s="137" t="s">
        <v>115</v>
      </c>
      <c r="C30" s="90"/>
      <c r="D30" s="90"/>
      <c r="E30" s="90"/>
      <c r="F30" s="90"/>
      <c r="G30" s="90"/>
      <c r="H30" s="260"/>
      <c r="I30" s="11"/>
      <c r="J30" s="17"/>
      <c r="K30" s="323"/>
      <c r="L30" s="137" t="s">
        <v>115</v>
      </c>
      <c r="M30" s="90"/>
      <c r="N30" s="90"/>
      <c r="O30" s="90"/>
      <c r="P30" s="90"/>
      <c r="Q30" s="90"/>
      <c r="R30" s="260"/>
      <c r="S30" s="11"/>
      <c r="T30" s="17"/>
      <c r="U30" s="323"/>
      <c r="V30" s="137" t="s">
        <v>115</v>
      </c>
      <c r="W30" s="90"/>
      <c r="X30" s="90"/>
      <c r="Y30" s="90"/>
      <c r="Z30" s="90"/>
      <c r="AA30" s="90"/>
      <c r="AB30" s="260"/>
      <c r="AC30" s="11"/>
      <c r="AD30" s="17"/>
      <c r="AE30" s="323"/>
      <c r="AF30" s="137" t="s">
        <v>115</v>
      </c>
      <c r="AG30" s="90"/>
      <c r="AH30" s="90"/>
      <c r="AI30" s="90"/>
      <c r="AJ30" s="90"/>
      <c r="AK30" s="90"/>
      <c r="AL30" s="260"/>
      <c r="AM30" s="11"/>
      <c r="AN30" s="17"/>
      <c r="AO30" s="323"/>
      <c r="AP30" s="137" t="s">
        <v>115</v>
      </c>
      <c r="AQ30" s="90"/>
      <c r="AR30" s="90"/>
      <c r="AS30" s="90"/>
      <c r="AT30" s="90"/>
      <c r="AU30" s="90"/>
      <c r="AV30" s="260"/>
      <c r="AW30" s="11"/>
      <c r="AX30" s="17"/>
      <c r="AY30" s="323"/>
      <c r="AZ30" s="137" t="s">
        <v>115</v>
      </c>
      <c r="BA30" s="90"/>
      <c r="BB30" s="90"/>
      <c r="BC30" s="90"/>
      <c r="BD30" s="90"/>
      <c r="BE30" s="90"/>
      <c r="BF30" s="260"/>
      <c r="BG30" s="11"/>
      <c r="BH30" s="17"/>
      <c r="BI30" s="323"/>
      <c r="BJ30" s="137" t="s">
        <v>115</v>
      </c>
      <c r="BK30" s="90"/>
      <c r="BL30" s="90"/>
      <c r="BM30" s="90"/>
      <c r="BN30" s="90"/>
      <c r="BO30" s="90"/>
      <c r="BP30" s="260"/>
      <c r="BQ30" s="11"/>
      <c r="BR30" s="17"/>
      <c r="BS30" s="323"/>
      <c r="BT30" s="137" t="s">
        <v>115</v>
      </c>
      <c r="BU30" s="90"/>
      <c r="BV30" s="90"/>
      <c r="BW30" s="90"/>
      <c r="BX30" s="90"/>
      <c r="BY30" s="90"/>
      <c r="BZ30" s="260"/>
      <c r="CA30" s="11"/>
      <c r="CB30" s="17"/>
      <c r="CC30" s="323"/>
      <c r="CD30" s="137" t="s">
        <v>115</v>
      </c>
      <c r="CE30" s="90"/>
      <c r="CF30" s="90"/>
      <c r="CG30" s="90"/>
      <c r="CH30" s="90"/>
      <c r="CI30" s="90"/>
      <c r="CJ30" s="260"/>
      <c r="CK30" s="11"/>
      <c r="CL30" s="17"/>
      <c r="CM30" s="334"/>
      <c r="CW30" s="334"/>
      <c r="DG30" s="334"/>
      <c r="DQ30" s="334"/>
      <c r="EA30" s="334"/>
      <c r="EK30" s="334"/>
      <c r="EU30" s="334"/>
      <c r="FE30" s="334"/>
      <c r="FO30" s="334"/>
      <c r="FY30" s="334"/>
      <c r="GI30" s="334"/>
      <c r="GS30" s="334"/>
      <c r="HC30" s="334"/>
      <c r="HM30" s="334"/>
      <c r="HW30" s="334"/>
    </row>
    <row r="31" s="2" customFormat="true" ht="15" hidden="true" customHeight="true" x14ac:dyDescent="0.25">
      <c r="A31" s="323"/>
      <c r="B31" s="137" t="s">
        <v>146</v>
      </c>
      <c r="C31" s="90"/>
      <c r="D31" s="90"/>
      <c r="E31" s="90"/>
      <c r="F31" s="90"/>
      <c r="G31" s="90"/>
      <c r="H31" s="260"/>
      <c r="I31" s="11"/>
      <c r="J31" s="17"/>
      <c r="K31" s="323"/>
      <c r="L31" s="137" t="s">
        <v>146</v>
      </c>
      <c r="M31" s="90"/>
      <c r="N31" s="90"/>
      <c r="O31" s="90"/>
      <c r="P31" s="90"/>
      <c r="Q31" s="90"/>
      <c r="R31" s="260"/>
      <c r="S31" s="11"/>
      <c r="T31" s="17"/>
      <c r="U31" s="323"/>
      <c r="V31" s="137" t="s">
        <v>146</v>
      </c>
      <c r="W31" s="90"/>
      <c r="X31" s="90"/>
      <c r="Y31" s="90"/>
      <c r="Z31" s="90"/>
      <c r="AA31" s="90"/>
      <c r="AB31" s="260"/>
      <c r="AC31" s="11"/>
      <c r="AD31" s="17"/>
      <c r="AE31" s="323"/>
      <c r="AF31" s="137" t="s">
        <v>146</v>
      </c>
      <c r="AG31" s="90"/>
      <c r="AH31" s="90"/>
      <c r="AI31" s="90"/>
      <c r="AJ31" s="90"/>
      <c r="AK31" s="90"/>
      <c r="AL31" s="260"/>
      <c r="AM31" s="11"/>
      <c r="AN31" s="17"/>
      <c r="AO31" s="323"/>
      <c r="AP31" s="137" t="s">
        <v>146</v>
      </c>
      <c r="AQ31" s="90"/>
      <c r="AR31" s="90"/>
      <c r="AS31" s="90"/>
      <c r="AT31" s="90"/>
      <c r="AU31" s="90"/>
      <c r="AV31" s="260"/>
      <c r="AW31" s="11"/>
      <c r="AX31" s="17"/>
      <c r="AY31" s="323"/>
      <c r="AZ31" s="137" t="s">
        <v>146</v>
      </c>
      <c r="BA31" s="90"/>
      <c r="BB31" s="90"/>
      <c r="BC31" s="90"/>
      <c r="BD31" s="90"/>
      <c r="BE31" s="90"/>
      <c r="BF31" s="260"/>
      <c r="BG31" s="11"/>
      <c r="BH31" s="17"/>
      <c r="BI31" s="323"/>
      <c r="BJ31" s="137" t="s">
        <v>146</v>
      </c>
      <c r="BK31" s="90"/>
      <c r="BL31" s="90"/>
      <c r="BM31" s="90"/>
      <c r="BN31" s="90"/>
      <c r="BO31" s="90"/>
      <c r="BP31" s="260"/>
      <c r="BQ31" s="11"/>
      <c r="BR31" s="17"/>
      <c r="BS31" s="323"/>
      <c r="BT31" s="137" t="s">
        <v>146</v>
      </c>
      <c r="BU31" s="90"/>
      <c r="BV31" s="90"/>
      <c r="BW31" s="90"/>
      <c r="BX31" s="90"/>
      <c r="BY31" s="90"/>
      <c r="BZ31" s="260"/>
      <c r="CA31" s="11"/>
      <c r="CB31" s="17"/>
      <c r="CC31" s="323"/>
      <c r="CD31" s="137" t="s">
        <v>146</v>
      </c>
      <c r="CE31" s="90"/>
      <c r="CF31" s="90"/>
      <c r="CG31" s="90"/>
      <c r="CH31" s="90"/>
      <c r="CI31" s="90"/>
      <c r="CJ31" s="260"/>
      <c r="CK31" s="11"/>
      <c r="CL31" s="17"/>
      <c r="CM31" s="334"/>
      <c r="CW31" s="334"/>
      <c r="DG31" s="334"/>
      <c r="DQ31" s="334"/>
      <c r="EA31" s="334"/>
      <c r="EK31" s="334"/>
      <c r="EU31" s="334"/>
      <c r="FE31" s="334"/>
      <c r="FO31" s="334"/>
      <c r="FY31" s="334"/>
      <c r="GI31" s="334"/>
      <c r="GS31" s="334"/>
      <c r="HC31" s="334"/>
      <c r="HM31" s="334"/>
      <c r="HW31" s="334"/>
    </row>
    <row r="32" ht="16.5" hidden="true" customHeight="true" x14ac:dyDescent="0.25">
      <c r="A32" s="323"/>
      <c r="B32" s="137" t="s">
        <v>147</v>
      </c>
      <c r="C32" s="90"/>
      <c r="D32" s="90"/>
      <c r="E32" s="90"/>
      <c r="F32" s="90"/>
      <c r="G32" s="90"/>
      <c r="H32" s="260"/>
      <c r="I32" s="11"/>
      <c r="J32" s="17"/>
      <c r="K32" s="323"/>
      <c r="L32" s="137" t="s">
        <v>147</v>
      </c>
      <c r="M32" s="90"/>
      <c r="N32" s="90"/>
      <c r="O32" s="90"/>
      <c r="P32" s="90"/>
      <c r="Q32" s="90"/>
      <c r="R32" s="260"/>
      <c r="S32" s="11"/>
      <c r="T32" s="17"/>
      <c r="U32" s="323"/>
      <c r="V32" s="137" t="s">
        <v>147</v>
      </c>
      <c r="W32" s="90"/>
      <c r="X32" s="90"/>
      <c r="Y32" s="90"/>
      <c r="Z32" s="90"/>
      <c r="AA32" s="90"/>
      <c r="AB32" s="260"/>
      <c r="AC32" s="11"/>
      <c r="AD32" s="17"/>
      <c r="AE32" s="323"/>
      <c r="AF32" s="137" t="s">
        <v>147</v>
      </c>
      <c r="AG32" s="90"/>
      <c r="AH32" s="90"/>
      <c r="AI32" s="90"/>
      <c r="AJ32" s="90"/>
      <c r="AK32" s="90"/>
      <c r="AL32" s="260"/>
      <c r="AM32" s="11"/>
      <c r="AN32" s="17"/>
      <c r="AO32" s="323"/>
      <c r="AP32" s="137" t="s">
        <v>147</v>
      </c>
      <c r="AQ32" s="90"/>
      <c r="AR32" s="90"/>
      <c r="AS32" s="90"/>
      <c r="AT32" s="90"/>
      <c r="AU32" s="90"/>
      <c r="AV32" s="260"/>
      <c r="AW32" s="11"/>
      <c r="AX32" s="17"/>
      <c r="AY32" s="323"/>
      <c r="AZ32" s="137" t="s">
        <v>147</v>
      </c>
      <c r="BA32" s="90"/>
      <c r="BB32" s="90"/>
      <c r="BC32" s="90"/>
      <c r="BD32" s="90"/>
      <c r="BE32" s="90"/>
      <c r="BF32" s="260"/>
      <c r="BG32" s="11"/>
      <c r="BH32" s="17"/>
      <c r="BI32" s="323"/>
      <c r="BJ32" s="137" t="s">
        <v>147</v>
      </c>
      <c r="BK32" s="90"/>
      <c r="BL32" s="90"/>
      <c r="BM32" s="90"/>
      <c r="BN32" s="90"/>
      <c r="BO32" s="90"/>
      <c r="BP32" s="260"/>
      <c r="BQ32" s="11"/>
      <c r="BR32" s="17"/>
      <c r="BS32" s="323"/>
      <c r="BT32" s="137" t="s">
        <v>147</v>
      </c>
      <c r="BU32" s="90"/>
      <c r="BV32" s="90"/>
      <c r="BW32" s="90"/>
      <c r="BX32" s="90"/>
      <c r="BY32" s="90"/>
      <c r="BZ32" s="260"/>
      <c r="CA32" s="11"/>
      <c r="CB32" s="17"/>
      <c r="CC32" s="323"/>
      <c r="CD32" s="137" t="s">
        <v>147</v>
      </c>
      <c r="CE32" s="90"/>
      <c r="CF32" s="90"/>
      <c r="CG32" s="90"/>
      <c r="CH32" s="90"/>
      <c r="CI32" s="90"/>
      <c r="CJ32" s="260"/>
      <c r="CK32" s="11"/>
      <c r="CL32" s="17"/>
    </row>
    <row r="33" ht="16.5" customHeight="true" x14ac:dyDescent="0.25">
      <c r="A33" s="323"/>
      <c r="B33" s="137" t="s">
        <v>116</v>
      </c>
      <c r="C33" s="90"/>
      <c r="D33" s="90"/>
      <c r="E33" s="90"/>
      <c r="F33" s="90"/>
      <c r="G33" s="90"/>
      <c r="H33" s="260"/>
      <c r="I33" s="11"/>
      <c r="J33" s="17"/>
      <c r="K33" s="323"/>
      <c r="L33" s="137" t="s">
        <v>116</v>
      </c>
      <c r="M33" s="90"/>
      <c r="N33" s="90"/>
      <c r="O33" s="90"/>
      <c r="P33" s="90"/>
      <c r="Q33" s="90"/>
      <c r="R33" s="260"/>
      <c r="S33" s="11"/>
      <c r="T33" s="17"/>
      <c r="U33" s="323"/>
      <c r="V33" s="137" t="s">
        <v>116</v>
      </c>
      <c r="W33" s="90"/>
      <c r="X33" s="90"/>
      <c r="Y33" s="90"/>
      <c r="Z33" s="90"/>
      <c r="AA33" s="90"/>
      <c r="AB33" s="260"/>
      <c r="AC33" s="11"/>
      <c r="AD33" s="17"/>
      <c r="AE33" s="323"/>
      <c r="AF33" s="137" t="s">
        <v>116</v>
      </c>
      <c r="AG33" s="90"/>
      <c r="AH33" s="90"/>
      <c r="AI33" s="90"/>
      <c r="AJ33" s="90"/>
      <c r="AK33" s="90"/>
      <c r="AL33" s="260"/>
      <c r="AM33" s="11"/>
      <c r="AN33" s="17"/>
      <c r="AO33" s="323"/>
      <c r="AP33" s="137" t="s">
        <v>116</v>
      </c>
      <c r="AQ33" s="90"/>
      <c r="AR33" s="90"/>
      <c r="AS33" s="90"/>
      <c r="AT33" s="90"/>
      <c r="AU33" s="90"/>
      <c r="AV33" s="260"/>
      <c r="AW33" s="11"/>
      <c r="AX33" s="17"/>
      <c r="AY33" s="323"/>
      <c r="AZ33" s="137" t="s">
        <v>116</v>
      </c>
      <c r="BA33" s="90"/>
      <c r="BB33" s="90"/>
      <c r="BC33" s="90"/>
      <c r="BD33" s="90"/>
      <c r="BE33" s="90"/>
      <c r="BF33" s="260"/>
      <c r="BG33" s="11"/>
      <c r="BH33" s="17"/>
      <c r="BI33" s="323"/>
      <c r="BJ33" s="137" t="s">
        <v>116</v>
      </c>
      <c r="BK33" s="90"/>
      <c r="BL33" s="90"/>
      <c r="BM33" s="90"/>
      <c r="BN33" s="90"/>
      <c r="BO33" s="90"/>
      <c r="BP33" s="260"/>
      <c r="BQ33" s="11"/>
      <c r="BR33" s="17"/>
      <c r="BS33" s="323"/>
      <c r="BT33" s="137" t="s">
        <v>116</v>
      </c>
      <c r="BU33" s="90"/>
      <c r="BV33" s="90"/>
      <c r="BW33" s="90"/>
      <c r="BX33" s="90"/>
      <c r="BY33" s="90"/>
      <c r="BZ33" s="260"/>
      <c r="CA33" s="11"/>
      <c r="CB33" s="17"/>
      <c r="CC33" s="323"/>
      <c r="CD33" s="137" t="s">
        <v>116</v>
      </c>
      <c r="CE33" s="90" t="s">
        <v>200</v>
      </c>
      <c r="CF33" s="90"/>
      <c r="CG33" s="90"/>
      <c r="CH33" s="90"/>
      <c r="CI33" s="90" t="s">
        <v>200</v>
      </c>
      <c r="CJ33" s="260" t="s">
        <v>200</v>
      </c>
      <c r="CK33" s="11"/>
      <c r="CL33" s="17"/>
    </row>
    <row r="34" ht="16.5" customHeight="true" x14ac:dyDescent="0.25">
      <c r="A34" s="324"/>
      <c r="B34" s="12" t="s">
        <v>23</v>
      </c>
      <c r="C34" s="144"/>
      <c r="D34" s="144"/>
      <c r="E34" s="144"/>
      <c r="F34" s="145"/>
      <c r="G34" s="146">
        <f>81+24</f>
        <v>105</v>
      </c>
      <c r="H34" s="147">
        <v>14</v>
      </c>
      <c r="I34" s="11"/>
      <c r="J34" s="17"/>
      <c r="K34" s="324"/>
      <c r="L34" s="12" t="s">
        <v>23</v>
      </c>
      <c r="M34" s="144"/>
      <c r="N34" s="10"/>
      <c r="O34" s="10"/>
      <c r="P34" s="145"/>
      <c r="Q34" s="146"/>
      <c r="R34" s="147"/>
      <c r="S34" s="11"/>
      <c r="T34" s="17"/>
      <c r="U34" s="324"/>
      <c r="V34" s="12" t="s">
        <v>23</v>
      </c>
      <c r="W34" s="144"/>
      <c r="X34" s="144"/>
      <c r="Y34" s="144"/>
      <c r="Z34" s="145"/>
      <c r="AA34" s="146"/>
      <c r="AB34" s="147"/>
      <c r="AC34" s="11"/>
      <c r="AD34" s="17"/>
      <c r="AE34" s="324"/>
      <c r="AF34" s="12" t="s">
        <v>23</v>
      </c>
      <c r="AG34" s="144"/>
      <c r="AH34" s="10"/>
      <c r="AI34" s="10"/>
      <c r="AJ34" s="145"/>
      <c r="AK34" s="146"/>
      <c r="AL34" s="147"/>
      <c r="AM34" s="11"/>
      <c r="AN34" s="17"/>
      <c r="AO34" s="324"/>
      <c r="AP34" s="12" t="s">
        <v>23</v>
      </c>
      <c r="AQ34" s="144"/>
      <c r="AR34" s="10"/>
      <c r="AS34" s="10"/>
      <c r="AT34" s="145"/>
      <c r="AU34" s="146"/>
      <c r="AV34" s="147"/>
      <c r="AW34" s="11"/>
      <c r="AX34" s="17"/>
      <c r="AY34" s="324"/>
      <c r="AZ34" s="12" t="s">
        <v>23</v>
      </c>
      <c r="BA34" s="144"/>
      <c r="BB34" s="10"/>
      <c r="BC34" s="10"/>
      <c r="BD34" s="145"/>
      <c r="BE34" s="146"/>
      <c r="BF34" s="147"/>
      <c r="BG34" s="11"/>
      <c r="BH34" s="17"/>
      <c r="BI34" s="324"/>
      <c r="BJ34" s="12" t="s">
        <v>23</v>
      </c>
      <c r="BK34" s="144"/>
      <c r="BL34" s="10"/>
      <c r="BM34" s="10"/>
      <c r="BN34" s="145"/>
      <c r="BO34" s="146"/>
      <c r="BP34" s="147"/>
      <c r="BQ34" s="11"/>
      <c r="BR34" s="17"/>
      <c r="BS34" s="324"/>
      <c r="BT34" s="12" t="s">
        <v>23</v>
      </c>
      <c r="BU34" s="144"/>
      <c r="BV34" s="10"/>
      <c r="BW34" s="10"/>
      <c r="BX34" s="145"/>
      <c r="BY34" s="146"/>
      <c r="BZ34" s="147"/>
      <c r="CA34" s="11"/>
      <c r="CB34" s="17"/>
      <c r="CC34" s="324"/>
      <c r="CD34" s="12" t="s">
        <v>23</v>
      </c>
      <c r="CE34" s="144"/>
      <c r="CF34" s="10"/>
      <c r="CG34" s="10"/>
      <c r="CH34" s="145"/>
      <c r="CI34" s="146"/>
      <c r="CJ34" s="147"/>
      <c r="CK34" s="11"/>
      <c r="CL34" s="17"/>
    </row>
    <row r="35" s="3" customFormat="true" ht="16.5" thickBot="true" x14ac:dyDescent="0.3">
      <c r="A35" s="325"/>
      <c r="B35" s="30" t="s">
        <v>20</v>
      </c>
      <c r="C35" s="149"/>
      <c r="D35" s="149">
        <v>28</v>
      </c>
      <c r="E35" s="149">
        <v>22</v>
      </c>
      <c r="F35" s="149"/>
      <c r="G35" s="149">
        <v>50</v>
      </c>
      <c r="H35" s="150"/>
      <c r="I35" s="27"/>
      <c r="J35" s="19"/>
      <c r="K35" s="325"/>
      <c r="L35" s="30" t="s">
        <v>20</v>
      </c>
      <c r="M35" s="149"/>
      <c r="N35" s="154"/>
      <c r="O35" s="154"/>
      <c r="P35" s="149"/>
      <c r="Q35" s="149"/>
      <c r="R35" s="150"/>
      <c r="S35" s="27"/>
      <c r="T35" s="19"/>
      <c r="U35" s="325"/>
      <c r="V35" s="30" t="s">
        <v>20</v>
      </c>
      <c r="W35" s="149"/>
      <c r="X35" s="149"/>
      <c r="Y35" s="149"/>
      <c r="Z35" s="149"/>
      <c r="AA35" s="149"/>
      <c r="AB35" s="150"/>
      <c r="AC35" s="27"/>
      <c r="AD35" s="19"/>
      <c r="AE35" s="325"/>
      <c r="AF35" s="30" t="s">
        <v>20</v>
      </c>
      <c r="AG35" s="149"/>
      <c r="AH35" s="154"/>
      <c r="AI35" s="154"/>
      <c r="AJ35" s="149"/>
      <c r="AK35" s="149"/>
      <c r="AL35" s="150"/>
      <c r="AM35" s="27"/>
      <c r="AN35" s="19"/>
      <c r="AO35" s="325"/>
      <c r="AP35" s="30" t="s">
        <v>20</v>
      </c>
      <c r="AQ35" s="149"/>
      <c r="AR35" s="154"/>
      <c r="AS35" s="154"/>
      <c r="AT35" s="149"/>
      <c r="AU35" s="149"/>
      <c r="AV35" s="150"/>
      <c r="AW35" s="27"/>
      <c r="AX35" s="19"/>
      <c r="AY35" s="325"/>
      <c r="AZ35" s="30" t="s">
        <v>20</v>
      </c>
      <c r="BA35" s="149"/>
      <c r="BB35" s="154"/>
      <c r="BC35" s="154"/>
      <c r="BD35" s="149"/>
      <c r="BE35" s="149"/>
      <c r="BF35" s="150"/>
      <c r="BG35" s="27"/>
      <c r="BH35" s="19"/>
      <c r="BI35" s="325"/>
      <c r="BJ35" s="30" t="s">
        <v>20</v>
      </c>
      <c r="BK35" s="149"/>
      <c r="BL35" s="154"/>
      <c r="BM35" s="154"/>
      <c r="BN35" s="149"/>
      <c r="BO35" s="149"/>
      <c r="BP35" s="150"/>
      <c r="BQ35" s="27"/>
      <c r="BR35" s="19"/>
      <c r="BS35" s="325"/>
      <c r="BT35" s="30" t="s">
        <v>20</v>
      </c>
      <c r="BU35" s="149"/>
      <c r="BV35" s="154"/>
      <c r="BW35" s="154"/>
      <c r="BX35" s="155"/>
      <c r="BY35" s="154"/>
      <c r="BZ35" s="156"/>
      <c r="CA35" s="27"/>
      <c r="CB35" s="19"/>
      <c r="CC35" s="325"/>
      <c r="CD35" s="30" t="s">
        <v>20</v>
      </c>
      <c r="CE35" s="149"/>
      <c r="CF35" s="154"/>
      <c r="CG35" s="154"/>
      <c r="CH35" s="155"/>
      <c r="CI35" s="154"/>
      <c r="CJ35" s="156"/>
      <c r="CK35" s="27"/>
      <c r="CL35" s="19"/>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A36" s="326"/>
      <c r="BB36" s="326"/>
      <c r="BC36" s="326"/>
      <c r="BD36" s="326"/>
      <c r="BE36" s="326"/>
      <c r="BF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A37" s="326"/>
      <c r="BB37" s="326"/>
      <c r="BC37" s="326"/>
      <c r="BD37" s="326"/>
      <c r="BE37" s="326"/>
      <c r="BF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A38" s="326"/>
      <c r="BB38" s="326"/>
      <c r="BC38" s="326"/>
      <c r="BD38" s="326"/>
      <c r="BE38" s="326"/>
      <c r="BF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A39" s="326"/>
      <c r="BB39" s="326"/>
      <c r="BC39" s="326"/>
      <c r="BD39" s="326"/>
      <c r="BE39" s="326"/>
      <c r="BF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A40" s="326"/>
      <c r="BB40" s="326"/>
      <c r="BC40" s="326"/>
      <c r="BD40" s="326"/>
      <c r="BE40" s="326"/>
      <c r="BF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A41" s="326"/>
      <c r="BB41" s="326"/>
      <c r="BC41" s="326"/>
      <c r="BD41" s="326"/>
      <c r="BE41" s="326"/>
      <c r="BF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A42" s="326"/>
      <c r="BB42" s="326"/>
      <c r="BC42" s="326"/>
      <c r="BD42" s="326"/>
      <c r="BE42" s="326"/>
      <c r="BF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A43" s="326"/>
      <c r="BB43" s="326"/>
      <c r="BC43" s="326"/>
      <c r="BD43" s="326"/>
      <c r="BE43" s="326"/>
      <c r="BF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A44" s="326"/>
      <c r="BB44" s="326"/>
      <c r="BC44" s="326"/>
      <c r="BD44" s="326"/>
      <c r="BE44" s="326"/>
      <c r="BF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A45" s="326"/>
      <c r="BB45" s="326"/>
      <c r="BC45" s="326"/>
      <c r="BD45" s="326"/>
      <c r="BE45" s="326"/>
      <c r="BF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A46" s="326"/>
      <c r="BB46" s="326"/>
      <c r="BC46" s="326"/>
      <c r="BD46" s="326"/>
      <c r="BE46" s="326"/>
      <c r="BF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A47" s="326"/>
      <c r="BB47" s="326"/>
      <c r="BC47" s="326"/>
      <c r="BD47" s="326"/>
      <c r="BE47" s="326"/>
      <c r="BF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A48" s="326"/>
      <c r="BB48" s="326"/>
      <c r="BC48" s="326"/>
      <c r="BD48" s="326"/>
      <c r="BE48" s="326"/>
      <c r="BF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A49" s="326"/>
      <c r="BB49" s="326"/>
      <c r="BC49" s="326"/>
      <c r="BD49" s="326"/>
      <c r="BE49" s="326"/>
      <c r="BF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A50" s="326"/>
      <c r="BB50" s="326"/>
      <c r="BC50" s="326"/>
      <c r="BD50" s="326"/>
      <c r="BE50" s="326"/>
      <c r="BF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A51" s="326"/>
      <c r="BB51" s="326"/>
      <c r="BC51" s="326"/>
      <c r="BD51" s="326"/>
      <c r="BE51" s="326"/>
      <c r="BF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A52" s="326"/>
      <c r="BB52" s="326"/>
      <c r="BC52" s="326"/>
      <c r="BD52" s="326"/>
      <c r="BE52" s="326"/>
      <c r="BF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A53" s="326"/>
      <c r="BB53" s="326"/>
      <c r="BC53" s="326"/>
      <c r="BD53" s="326"/>
      <c r="BE53" s="326"/>
      <c r="BF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A54" s="326"/>
      <c r="BB54" s="326"/>
      <c r="BC54" s="326"/>
      <c r="BD54" s="326"/>
      <c r="BE54" s="326"/>
      <c r="BF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A55" s="326"/>
      <c r="BB55" s="326"/>
      <c r="BC55" s="326"/>
      <c r="BD55" s="326"/>
      <c r="BE55" s="326"/>
      <c r="BF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A56" s="326"/>
      <c r="BB56" s="326"/>
      <c r="BC56" s="326"/>
      <c r="BD56" s="326"/>
      <c r="BE56" s="326"/>
      <c r="BF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A57" s="326"/>
      <c r="BB57" s="326"/>
      <c r="BC57" s="326"/>
      <c r="BD57" s="326"/>
      <c r="BE57" s="326"/>
      <c r="BF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A58" s="326"/>
      <c r="BB58" s="326"/>
      <c r="BC58" s="326"/>
      <c r="BD58" s="326"/>
      <c r="BE58" s="326"/>
      <c r="BF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A59" s="326"/>
      <c r="BB59" s="326"/>
      <c r="BC59" s="326"/>
      <c r="BD59" s="326"/>
      <c r="BE59" s="326"/>
      <c r="BF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A60" s="326"/>
      <c r="BB60" s="326"/>
      <c r="BC60" s="326"/>
      <c r="BD60" s="326"/>
      <c r="BE60" s="326"/>
      <c r="BF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A61" s="326"/>
      <c r="BB61" s="326"/>
      <c r="BC61" s="326"/>
      <c r="BD61" s="326"/>
      <c r="BE61" s="326"/>
      <c r="BF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A62" s="326"/>
      <c r="BB62" s="326"/>
      <c r="BC62" s="326"/>
      <c r="BD62" s="326"/>
      <c r="BE62" s="326"/>
      <c r="BF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A63" s="326"/>
      <c r="BB63" s="326"/>
      <c r="BC63" s="326"/>
      <c r="BD63" s="326"/>
      <c r="BE63" s="326"/>
      <c r="BF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A64" s="326"/>
      <c r="BB64" s="326"/>
      <c r="BC64" s="326"/>
      <c r="BD64" s="326"/>
      <c r="BE64" s="326"/>
      <c r="BF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A65" s="326"/>
      <c r="BB65" s="326"/>
      <c r="BC65" s="326"/>
      <c r="BD65" s="326"/>
      <c r="BE65" s="326"/>
      <c r="BF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A66" s="326"/>
      <c r="BB66" s="326"/>
      <c r="BC66" s="326"/>
      <c r="BD66" s="326"/>
      <c r="BE66" s="326"/>
      <c r="BF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A67" s="326"/>
      <c r="BB67" s="326"/>
      <c r="BC67" s="326"/>
      <c r="BD67" s="326"/>
      <c r="BE67" s="326"/>
      <c r="BF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A68" s="326"/>
      <c r="BB68" s="326"/>
      <c r="BC68" s="326"/>
      <c r="BD68" s="326"/>
      <c r="BE68" s="326"/>
      <c r="BF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A69" s="326"/>
      <c r="BB69" s="326"/>
      <c r="BC69" s="326"/>
      <c r="BD69" s="326"/>
      <c r="BE69" s="326"/>
      <c r="BF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A70" s="326"/>
      <c r="BB70" s="326"/>
      <c r="BC70" s="326"/>
      <c r="BD70" s="326"/>
      <c r="BE70" s="326"/>
      <c r="BF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A71" s="326"/>
      <c r="BB71" s="326"/>
      <c r="BC71" s="326"/>
      <c r="BD71" s="326"/>
      <c r="BE71" s="326"/>
      <c r="BF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A72" s="326"/>
      <c r="BB72" s="326"/>
      <c r="BC72" s="326"/>
      <c r="BD72" s="326"/>
      <c r="BE72" s="326"/>
      <c r="BF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A73" s="326"/>
      <c r="BB73" s="326"/>
      <c r="BC73" s="326"/>
      <c r="BD73" s="326"/>
      <c r="BE73" s="326"/>
      <c r="BF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A74" s="326"/>
      <c r="BB74" s="326"/>
      <c r="BC74" s="326"/>
      <c r="BD74" s="326"/>
      <c r="BE74" s="326"/>
      <c r="BF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A75" s="326"/>
      <c r="BB75" s="326"/>
      <c r="BC75" s="326"/>
      <c r="BD75" s="326"/>
      <c r="BE75" s="326"/>
      <c r="BF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A76" s="326"/>
      <c r="BB76" s="326"/>
      <c r="BC76" s="326"/>
      <c r="BD76" s="326"/>
      <c r="BE76" s="326"/>
      <c r="BF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A77" s="326"/>
      <c r="BB77" s="326"/>
      <c r="BC77" s="326"/>
      <c r="BD77" s="326"/>
      <c r="BE77" s="326"/>
      <c r="BF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A78" s="326"/>
      <c r="BB78" s="326"/>
      <c r="BC78" s="326"/>
      <c r="BD78" s="326"/>
      <c r="BE78" s="326"/>
      <c r="BF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A79" s="326"/>
      <c r="BB79" s="326"/>
      <c r="BC79" s="326"/>
      <c r="BD79" s="326"/>
      <c r="BE79" s="326"/>
      <c r="BF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A80" s="326"/>
      <c r="BB80" s="326"/>
      <c r="BC80" s="326"/>
      <c r="BD80" s="326"/>
      <c r="BE80" s="326"/>
      <c r="BF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A81" s="326"/>
      <c r="BB81" s="326"/>
      <c r="BC81" s="326"/>
      <c r="BD81" s="326"/>
      <c r="BE81" s="326"/>
      <c r="BF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A82" s="326"/>
      <c r="BB82" s="326"/>
      <c r="BC82" s="326"/>
      <c r="BD82" s="326"/>
      <c r="BE82" s="326"/>
      <c r="BF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A83" s="326"/>
      <c r="BB83" s="326"/>
      <c r="BC83" s="326"/>
      <c r="BD83" s="326"/>
      <c r="BE83" s="326"/>
      <c r="BF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A84" s="326"/>
      <c r="BB84" s="326"/>
      <c r="BC84" s="326"/>
      <c r="BD84" s="326"/>
      <c r="BE84" s="326"/>
      <c r="BF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A85" s="326"/>
      <c r="BB85" s="326"/>
      <c r="BC85" s="326"/>
      <c r="BD85" s="326"/>
      <c r="BE85" s="326"/>
      <c r="BF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A86" s="326"/>
      <c r="BB86" s="326"/>
      <c r="BC86" s="326"/>
      <c r="BD86" s="326"/>
      <c r="BE86" s="326"/>
      <c r="BF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A87" s="326"/>
      <c r="BB87" s="326"/>
      <c r="BC87" s="326"/>
      <c r="BD87" s="326"/>
      <c r="BE87" s="326"/>
      <c r="BF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A88" s="326"/>
      <c r="BB88" s="326"/>
      <c r="BC88" s="326"/>
      <c r="BD88" s="326"/>
      <c r="BE88" s="326"/>
      <c r="BF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A89" s="326"/>
      <c r="BB89" s="326"/>
      <c r="BC89" s="326"/>
      <c r="BD89" s="326"/>
      <c r="BE89" s="326"/>
      <c r="BF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A90" s="326"/>
      <c r="BB90" s="326"/>
      <c r="BC90" s="326"/>
      <c r="BD90" s="326"/>
      <c r="BE90" s="326"/>
      <c r="BF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A91" s="326"/>
      <c r="BB91" s="326"/>
      <c r="BC91" s="326"/>
      <c r="BD91" s="326"/>
      <c r="BE91" s="326"/>
      <c r="BF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A92" s="326"/>
      <c r="BB92" s="326"/>
      <c r="BC92" s="326"/>
      <c r="BD92" s="326"/>
      <c r="BE92" s="326"/>
      <c r="BF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A93" s="326"/>
      <c r="BB93" s="326"/>
      <c r="BC93" s="326"/>
      <c r="BD93" s="326"/>
      <c r="BE93" s="326"/>
      <c r="BF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A94" s="326"/>
      <c r="BB94" s="326"/>
      <c r="BC94" s="326"/>
      <c r="BD94" s="326"/>
      <c r="BE94" s="326"/>
      <c r="BF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A95" s="326"/>
      <c r="BB95" s="326"/>
      <c r="BC95" s="326"/>
      <c r="BD95" s="326"/>
      <c r="BE95" s="326"/>
      <c r="BF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A96" s="326"/>
      <c r="BB96" s="326"/>
      <c r="BC96" s="326"/>
      <c r="BD96" s="326"/>
      <c r="BE96" s="326"/>
      <c r="BF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A97" s="326"/>
      <c r="BB97" s="326"/>
      <c r="BC97" s="326"/>
      <c r="BD97" s="326"/>
      <c r="BE97" s="326"/>
      <c r="BF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A98" s="326"/>
      <c r="BB98" s="326"/>
      <c r="BC98" s="326"/>
      <c r="BD98" s="326"/>
      <c r="BE98" s="326"/>
      <c r="BF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A99" s="326"/>
      <c r="BB99" s="326"/>
      <c r="BC99" s="326"/>
      <c r="BD99" s="326"/>
      <c r="BE99" s="326"/>
      <c r="BF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A100" s="326"/>
      <c r="BB100" s="326"/>
      <c r="BC100" s="326"/>
      <c r="BD100" s="326"/>
      <c r="BE100" s="326"/>
      <c r="BF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A101" s="326"/>
      <c r="BB101" s="326"/>
      <c r="BC101" s="326"/>
      <c r="BD101" s="326"/>
      <c r="BE101" s="326"/>
      <c r="BF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A102" s="326"/>
      <c r="BB102" s="326"/>
      <c r="BC102" s="326"/>
      <c r="BD102" s="326"/>
      <c r="BE102" s="326"/>
      <c r="BF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A103" s="326"/>
      <c r="BB103" s="326"/>
      <c r="BC103" s="326"/>
      <c r="BD103" s="326"/>
      <c r="BE103" s="326"/>
      <c r="BF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A104" s="326"/>
      <c r="BB104" s="326"/>
      <c r="BC104" s="326"/>
      <c r="BD104" s="326"/>
      <c r="BE104" s="326"/>
      <c r="BF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A105" s="326"/>
      <c r="BB105" s="326"/>
      <c r="BC105" s="326"/>
      <c r="BD105" s="326"/>
      <c r="BE105" s="326"/>
      <c r="BF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A106" s="326"/>
      <c r="BB106" s="326"/>
      <c r="BC106" s="326"/>
      <c r="BD106" s="326"/>
      <c r="BE106" s="326"/>
      <c r="BF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A107" s="326"/>
      <c r="BB107" s="326"/>
      <c r="BC107" s="326"/>
      <c r="BD107" s="326"/>
      <c r="BE107" s="326"/>
      <c r="BF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A108" s="326"/>
      <c r="BB108" s="326"/>
      <c r="BC108" s="326"/>
      <c r="BD108" s="326"/>
      <c r="BE108" s="326"/>
      <c r="BF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A109" s="326"/>
      <c r="BB109" s="326"/>
      <c r="BC109" s="326"/>
      <c r="BD109" s="326"/>
      <c r="BE109" s="326"/>
      <c r="BF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A110" s="326"/>
      <c r="BB110" s="326"/>
      <c r="BC110" s="326"/>
      <c r="BD110" s="326"/>
      <c r="BE110" s="326"/>
      <c r="BF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A111" s="326"/>
      <c r="BB111" s="326"/>
      <c r="BC111" s="326"/>
      <c r="BD111" s="326"/>
      <c r="BE111" s="326"/>
      <c r="BF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A112" s="326"/>
      <c r="BB112" s="326"/>
      <c r="BC112" s="326"/>
      <c r="BD112" s="326"/>
      <c r="BE112" s="326"/>
      <c r="BF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A113" s="326"/>
      <c r="BB113" s="326"/>
      <c r="BC113" s="326"/>
      <c r="BD113" s="326"/>
      <c r="BE113" s="326"/>
      <c r="BF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A114" s="326"/>
      <c r="BB114" s="326"/>
      <c r="BC114" s="326"/>
      <c r="BD114" s="326"/>
      <c r="BE114" s="326"/>
      <c r="BF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A115" s="326"/>
      <c r="BB115" s="326"/>
      <c r="BC115" s="326"/>
      <c r="BD115" s="326"/>
      <c r="BE115" s="326"/>
      <c r="BF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A116" s="326"/>
      <c r="BB116" s="326"/>
      <c r="BC116" s="326"/>
      <c r="BD116" s="326"/>
      <c r="BE116" s="326"/>
      <c r="BF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A117" s="326"/>
      <c r="BB117" s="326"/>
      <c r="BC117" s="326"/>
      <c r="BD117" s="326"/>
      <c r="BE117" s="326"/>
      <c r="BF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A118" s="326"/>
      <c r="BB118" s="326"/>
      <c r="BC118" s="326"/>
      <c r="BD118" s="326"/>
      <c r="BE118" s="326"/>
      <c r="BF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A119" s="326"/>
      <c r="BB119" s="326"/>
      <c r="BC119" s="326"/>
      <c r="BD119" s="326"/>
      <c r="BE119" s="326"/>
      <c r="BF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A120" s="326"/>
      <c r="BB120" s="326"/>
      <c r="BC120" s="326"/>
      <c r="BD120" s="326"/>
      <c r="BE120" s="326"/>
      <c r="BF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A121" s="326"/>
      <c r="BB121" s="326"/>
      <c r="BC121" s="326"/>
      <c r="BD121" s="326"/>
      <c r="BE121" s="326"/>
      <c r="BF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A122" s="326"/>
      <c r="BB122" s="326"/>
      <c r="BC122" s="326"/>
      <c r="BD122" s="326"/>
      <c r="BE122" s="326"/>
      <c r="BF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A123" s="326"/>
      <c r="BB123" s="326"/>
      <c r="BC123" s="326"/>
      <c r="BD123" s="326"/>
      <c r="BE123" s="326"/>
      <c r="BF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A124" s="326"/>
      <c r="BB124" s="326"/>
      <c r="BC124" s="326"/>
      <c r="BD124" s="326"/>
      <c r="BE124" s="326"/>
      <c r="BF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A125" s="326"/>
      <c r="BB125" s="326"/>
      <c r="BC125" s="326"/>
      <c r="BD125" s="326"/>
      <c r="BE125" s="326"/>
      <c r="BF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A126" s="326"/>
      <c r="BB126" s="326"/>
      <c r="BC126" s="326"/>
      <c r="BD126" s="326"/>
      <c r="BE126" s="326"/>
      <c r="BF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A127" s="326"/>
      <c r="BB127" s="326"/>
      <c r="BC127" s="326"/>
      <c r="BD127" s="326"/>
      <c r="BE127" s="326"/>
      <c r="BF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A128" s="326"/>
      <c r="BB128" s="326"/>
      <c r="BC128" s="326"/>
      <c r="BD128" s="326"/>
      <c r="BE128" s="326"/>
      <c r="BF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A129" s="326"/>
      <c r="BB129" s="326"/>
      <c r="BC129" s="326"/>
      <c r="BD129" s="326"/>
      <c r="BE129" s="326"/>
      <c r="BF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A130" s="326"/>
      <c r="BB130" s="326"/>
      <c r="BC130" s="326"/>
      <c r="BD130" s="326"/>
      <c r="BE130" s="326"/>
      <c r="BF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A131" s="326"/>
      <c r="BB131" s="326"/>
      <c r="BC131" s="326"/>
      <c r="BD131" s="326"/>
      <c r="BE131" s="326"/>
      <c r="BF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A132" s="326"/>
      <c r="BB132" s="326"/>
      <c r="BC132" s="326"/>
      <c r="BD132" s="326"/>
      <c r="BE132" s="326"/>
      <c r="BF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A133" s="326"/>
      <c r="BB133" s="326"/>
      <c r="BC133" s="326"/>
      <c r="BD133" s="326"/>
      <c r="BE133" s="326"/>
      <c r="BF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A134" s="326"/>
      <c r="BB134" s="326"/>
      <c r="BC134" s="326"/>
      <c r="BD134" s="326"/>
      <c r="BE134" s="326"/>
      <c r="BF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A135" s="326"/>
      <c r="BB135" s="326"/>
      <c r="BC135" s="326"/>
      <c r="BD135" s="326"/>
      <c r="BE135" s="326"/>
      <c r="BF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A136" s="326"/>
      <c r="BB136" s="326"/>
      <c r="BC136" s="326"/>
      <c r="BD136" s="326"/>
      <c r="BE136" s="326"/>
      <c r="BF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A137" s="326"/>
      <c r="BB137" s="326"/>
      <c r="BC137" s="326"/>
      <c r="BD137" s="326"/>
      <c r="BE137" s="326"/>
      <c r="BF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A138" s="326"/>
      <c r="BB138" s="326"/>
      <c r="BC138" s="326"/>
      <c r="BD138" s="326"/>
      <c r="BE138" s="326"/>
      <c r="BF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A139" s="326"/>
      <c r="BB139" s="326"/>
      <c r="BC139" s="326"/>
      <c r="BD139" s="326"/>
      <c r="BE139" s="326"/>
      <c r="BF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A140" s="326"/>
      <c r="BB140" s="326"/>
      <c r="BC140" s="326"/>
      <c r="BD140" s="326"/>
      <c r="BE140" s="326"/>
      <c r="BF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A141" s="326"/>
      <c r="BB141" s="326"/>
      <c r="BC141" s="326"/>
      <c r="BD141" s="326"/>
      <c r="BE141" s="326"/>
      <c r="BF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A142" s="326"/>
      <c r="BB142" s="326"/>
      <c r="BC142" s="326"/>
      <c r="BD142" s="326"/>
      <c r="BE142" s="326"/>
      <c r="BF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A143" s="326"/>
      <c r="BB143" s="326"/>
      <c r="BC143" s="326"/>
      <c r="BD143" s="326"/>
      <c r="BE143" s="326"/>
      <c r="BF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A144" s="326"/>
      <c r="BB144" s="326"/>
      <c r="BC144" s="326"/>
      <c r="BD144" s="326"/>
      <c r="BE144" s="326"/>
      <c r="BF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A145" s="326"/>
      <c r="BB145" s="326"/>
      <c r="BC145" s="326"/>
      <c r="BD145" s="326"/>
      <c r="BE145" s="326"/>
      <c r="BF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A146" s="326"/>
      <c r="BB146" s="326"/>
      <c r="BC146" s="326"/>
      <c r="BD146" s="326"/>
      <c r="BE146" s="326"/>
      <c r="BF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A147" s="326"/>
      <c r="BB147" s="326"/>
      <c r="BC147" s="326"/>
      <c r="BD147" s="326"/>
      <c r="BE147" s="326"/>
      <c r="BF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A148" s="326"/>
      <c r="BB148" s="326"/>
      <c r="BC148" s="326"/>
      <c r="BD148" s="326"/>
      <c r="BE148" s="326"/>
      <c r="BF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A149" s="326"/>
      <c r="BB149" s="326"/>
      <c r="BC149" s="326"/>
      <c r="BD149" s="326"/>
      <c r="BE149" s="326"/>
      <c r="BF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A150" s="326"/>
      <c r="BB150" s="326"/>
      <c r="BC150" s="326"/>
      <c r="BD150" s="326"/>
      <c r="BE150" s="326"/>
      <c r="BF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A151" s="326"/>
      <c r="BB151" s="326"/>
      <c r="BC151" s="326"/>
      <c r="BD151" s="326"/>
      <c r="BE151" s="326"/>
      <c r="BF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A152" s="326"/>
      <c r="BB152" s="326"/>
      <c r="BC152" s="326"/>
      <c r="BD152" s="326"/>
      <c r="BE152" s="326"/>
      <c r="BF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A153" s="326"/>
      <c r="BB153" s="326"/>
      <c r="BC153" s="326"/>
      <c r="BD153" s="326"/>
      <c r="BE153" s="326"/>
      <c r="BF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A154" s="326"/>
      <c r="BB154" s="326"/>
      <c r="BC154" s="326"/>
      <c r="BD154" s="326"/>
      <c r="BE154" s="326"/>
      <c r="BF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A155" s="326"/>
      <c r="BB155" s="326"/>
      <c r="BC155" s="326"/>
      <c r="BD155" s="326"/>
      <c r="BE155" s="326"/>
      <c r="BF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A156" s="326"/>
      <c r="BB156" s="326"/>
      <c r="BC156" s="326"/>
      <c r="BD156" s="326"/>
      <c r="BE156" s="326"/>
      <c r="BF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A157" s="326"/>
      <c r="BB157" s="326"/>
      <c r="BC157" s="326"/>
      <c r="BD157" s="326"/>
      <c r="BE157" s="326"/>
      <c r="BF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A158" s="326"/>
      <c r="BB158" s="326"/>
      <c r="BC158" s="326"/>
      <c r="BD158" s="326"/>
      <c r="BE158" s="326"/>
      <c r="BF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A159" s="326"/>
      <c r="BB159" s="326"/>
      <c r="BC159" s="326"/>
      <c r="BD159" s="326"/>
      <c r="BE159" s="326"/>
      <c r="BF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A160" s="326"/>
      <c r="BB160" s="326"/>
      <c r="BC160" s="326"/>
      <c r="BD160" s="326"/>
      <c r="BE160" s="326"/>
      <c r="BF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A161" s="326"/>
      <c r="BB161" s="326"/>
      <c r="BC161" s="326"/>
      <c r="BD161" s="326"/>
      <c r="BE161" s="326"/>
      <c r="BF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A162" s="326"/>
      <c r="BB162" s="326"/>
      <c r="BC162" s="326"/>
      <c r="BD162" s="326"/>
      <c r="BE162" s="326"/>
      <c r="BF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A163" s="326"/>
      <c r="BB163" s="326"/>
      <c r="BC163" s="326"/>
      <c r="BD163" s="326"/>
      <c r="BE163" s="326"/>
      <c r="BF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A164" s="326"/>
      <c r="BB164" s="326"/>
      <c r="BC164" s="326"/>
      <c r="BD164" s="326"/>
      <c r="BE164" s="326"/>
      <c r="BF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A165" s="326"/>
      <c r="BB165" s="326"/>
      <c r="BC165" s="326"/>
      <c r="BD165" s="326"/>
      <c r="BE165" s="326"/>
      <c r="BF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A166" s="326"/>
      <c r="BB166" s="326"/>
      <c r="BC166" s="326"/>
      <c r="BD166" s="326"/>
      <c r="BE166" s="326"/>
      <c r="BF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A167" s="326"/>
      <c r="BB167" s="326"/>
      <c r="BC167" s="326"/>
      <c r="BD167" s="326"/>
      <c r="BE167" s="326"/>
      <c r="BF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A168" s="326"/>
      <c r="BB168" s="326"/>
      <c r="BC168" s="326"/>
      <c r="BD168" s="326"/>
      <c r="BE168" s="326"/>
      <c r="BF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A169" s="326"/>
      <c r="BB169" s="326"/>
      <c r="BC169" s="326"/>
      <c r="BD169" s="326"/>
      <c r="BE169" s="326"/>
      <c r="BF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A170" s="326"/>
      <c r="BB170" s="326"/>
      <c r="BC170" s="326"/>
      <c r="BD170" s="326"/>
      <c r="BE170" s="326"/>
      <c r="BF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A171" s="326"/>
      <c r="BB171" s="326"/>
      <c r="BC171" s="326"/>
      <c r="BD171" s="326"/>
      <c r="BE171" s="326"/>
      <c r="BF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A172" s="326"/>
      <c r="BB172" s="326"/>
      <c r="BC172" s="326"/>
      <c r="BD172" s="326"/>
      <c r="BE172" s="326"/>
      <c r="BF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A173" s="326"/>
      <c r="BB173" s="326"/>
      <c r="BC173" s="326"/>
      <c r="BD173" s="326"/>
      <c r="BE173" s="326"/>
      <c r="BF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A174" s="326"/>
      <c r="BB174" s="326"/>
      <c r="BC174" s="326"/>
      <c r="BD174" s="326"/>
      <c r="BE174" s="326"/>
      <c r="BF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A175" s="326"/>
      <c r="BB175" s="326"/>
      <c r="BC175" s="326"/>
      <c r="BD175" s="326"/>
      <c r="BE175" s="326"/>
      <c r="BF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A176" s="326"/>
      <c r="BB176" s="326"/>
      <c r="BC176" s="326"/>
      <c r="BD176" s="326"/>
      <c r="BE176" s="326"/>
      <c r="BF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A177" s="326"/>
      <c r="BB177" s="326"/>
      <c r="BC177" s="326"/>
      <c r="BD177" s="326"/>
      <c r="BE177" s="326"/>
      <c r="BF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A178" s="326"/>
      <c r="BB178" s="326"/>
      <c r="BC178" s="326"/>
      <c r="BD178" s="326"/>
      <c r="BE178" s="326"/>
      <c r="BF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A179" s="326"/>
      <c r="BB179" s="326"/>
      <c r="BC179" s="326"/>
      <c r="BD179" s="326"/>
      <c r="BE179" s="326"/>
      <c r="BF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A180" s="326"/>
      <c r="BB180" s="326"/>
      <c r="BC180" s="326"/>
      <c r="BD180" s="326"/>
      <c r="BE180" s="326"/>
      <c r="BF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A181" s="326"/>
      <c r="BB181" s="326"/>
      <c r="BC181" s="326"/>
      <c r="BD181" s="326"/>
      <c r="BE181" s="326"/>
      <c r="BF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A182" s="326"/>
      <c r="BB182" s="326"/>
      <c r="BC182" s="326"/>
      <c r="BD182" s="326"/>
      <c r="BE182" s="326"/>
      <c r="BF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A183" s="326"/>
      <c r="BB183" s="326"/>
      <c r="BC183" s="326"/>
      <c r="BD183" s="326"/>
      <c r="BE183" s="326"/>
      <c r="BF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A184" s="326"/>
      <c r="BB184" s="326"/>
      <c r="BC184" s="326"/>
      <c r="BD184" s="326"/>
      <c r="BE184" s="326"/>
      <c r="BF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A185" s="326"/>
      <c r="BB185" s="326"/>
      <c r="BC185" s="326"/>
      <c r="BD185" s="326"/>
      <c r="BE185" s="326"/>
      <c r="BF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A186" s="326"/>
      <c r="BB186" s="326"/>
      <c r="BC186" s="326"/>
      <c r="BD186" s="326"/>
      <c r="BE186" s="326"/>
      <c r="BF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A187" s="326"/>
      <c r="BB187" s="326"/>
      <c r="BC187" s="326"/>
      <c r="BD187" s="326"/>
      <c r="BE187" s="326"/>
      <c r="BF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A188" s="326"/>
      <c r="BB188" s="326"/>
      <c r="BC188" s="326"/>
      <c r="BD188" s="326"/>
      <c r="BE188" s="326"/>
      <c r="BF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A189" s="326"/>
      <c r="BB189" s="326"/>
      <c r="BC189" s="326"/>
      <c r="BD189" s="326"/>
      <c r="BE189" s="326"/>
      <c r="BF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A190" s="326"/>
      <c r="BB190" s="326"/>
      <c r="BC190" s="326"/>
      <c r="BD190" s="326"/>
      <c r="BE190" s="326"/>
      <c r="BF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A191" s="326"/>
      <c r="BB191" s="326"/>
      <c r="BC191" s="326"/>
      <c r="BD191" s="326"/>
      <c r="BE191" s="326"/>
      <c r="BF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A192" s="326"/>
      <c r="BB192" s="326"/>
      <c r="BC192" s="326"/>
      <c r="BD192" s="326"/>
      <c r="BE192" s="326"/>
      <c r="BF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A193" s="326"/>
      <c r="BB193" s="326"/>
      <c r="BC193" s="326"/>
      <c r="BD193" s="326"/>
      <c r="BE193" s="326"/>
      <c r="BF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A194" s="326"/>
      <c r="BB194" s="326"/>
      <c r="BC194" s="326"/>
      <c r="BD194" s="326"/>
      <c r="BE194" s="326"/>
      <c r="BF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A195" s="326"/>
      <c r="BB195" s="326"/>
      <c r="BC195" s="326"/>
      <c r="BD195" s="326"/>
      <c r="BE195" s="326"/>
      <c r="BF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A196" s="326"/>
      <c r="BB196" s="326"/>
      <c r="BC196" s="326"/>
      <c r="BD196" s="326"/>
      <c r="BE196" s="326"/>
      <c r="BF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A197" s="326"/>
      <c r="BB197" s="326"/>
      <c r="BC197" s="326"/>
      <c r="BD197" s="326"/>
      <c r="BE197" s="326"/>
      <c r="BF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A198" s="326"/>
      <c r="BB198" s="326"/>
      <c r="BC198" s="326"/>
      <c r="BD198" s="326"/>
      <c r="BE198" s="326"/>
      <c r="BF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A199" s="326"/>
      <c r="BB199" s="326"/>
      <c r="BC199" s="326"/>
      <c r="BD199" s="326"/>
      <c r="BE199" s="326"/>
      <c r="BF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A200" s="326"/>
      <c r="BB200" s="326"/>
      <c r="BC200" s="326"/>
      <c r="BD200" s="326"/>
      <c r="BE200" s="326"/>
      <c r="BF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A201" s="326"/>
      <c r="BB201" s="326"/>
      <c r="BC201" s="326"/>
      <c r="BD201" s="326"/>
      <c r="BE201" s="326"/>
      <c r="BF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A202" s="326"/>
      <c r="BB202" s="326"/>
      <c r="BC202" s="326"/>
      <c r="BD202" s="326"/>
      <c r="BE202" s="326"/>
      <c r="BF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A203" s="326"/>
      <c r="BB203" s="326"/>
      <c r="BC203" s="326"/>
      <c r="BD203" s="326"/>
      <c r="BE203" s="326"/>
      <c r="BF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A204" s="326"/>
      <c r="BB204" s="326"/>
      <c r="BC204" s="326"/>
      <c r="BD204" s="326"/>
      <c r="BE204" s="326"/>
      <c r="BF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A205" s="326"/>
      <c r="BB205" s="326"/>
      <c r="BC205" s="326"/>
      <c r="BD205" s="326"/>
      <c r="BE205" s="326"/>
      <c r="BF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A206" s="326"/>
      <c r="BB206" s="326"/>
      <c r="BC206" s="326"/>
      <c r="BD206" s="326"/>
      <c r="BE206" s="326"/>
      <c r="BF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A207" s="326"/>
      <c r="BB207" s="326"/>
      <c r="BC207" s="326"/>
      <c r="BD207" s="326"/>
      <c r="BE207" s="326"/>
      <c r="BF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A208" s="326"/>
      <c r="BB208" s="326"/>
      <c r="BC208" s="326"/>
      <c r="BD208" s="326"/>
      <c r="BE208" s="326"/>
      <c r="BF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A209" s="326"/>
      <c r="BB209" s="326"/>
      <c r="BC209" s="326"/>
      <c r="BD209" s="326"/>
      <c r="BE209" s="326"/>
      <c r="BF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A210" s="326"/>
      <c r="BB210" s="326"/>
      <c r="BC210" s="326"/>
      <c r="BD210" s="326"/>
      <c r="BE210" s="326"/>
      <c r="BF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A211" s="326"/>
      <c r="BB211" s="326"/>
      <c r="BC211" s="326"/>
      <c r="BD211" s="326"/>
      <c r="BE211" s="326"/>
      <c r="BF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A212" s="326"/>
      <c r="BB212" s="326"/>
      <c r="BC212" s="326"/>
      <c r="BD212" s="326"/>
      <c r="BE212" s="326"/>
      <c r="BF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A213" s="326"/>
      <c r="BB213" s="326"/>
      <c r="BC213" s="326"/>
      <c r="BD213" s="326"/>
      <c r="BE213" s="326"/>
      <c r="BF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A214" s="326"/>
      <c r="BB214" s="326"/>
      <c r="BC214" s="326"/>
      <c r="BD214" s="326"/>
      <c r="BE214" s="326"/>
      <c r="BF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A215" s="326"/>
      <c r="BB215" s="326"/>
      <c r="BC215" s="326"/>
      <c r="BD215" s="326"/>
      <c r="BE215" s="326"/>
      <c r="BF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A216" s="326"/>
      <c r="BB216" s="326"/>
      <c r="BC216" s="326"/>
      <c r="BD216" s="326"/>
      <c r="BE216" s="326"/>
      <c r="BF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A217" s="326"/>
      <c r="BB217" s="326"/>
      <c r="BC217" s="326"/>
      <c r="BD217" s="326"/>
      <c r="BE217" s="326"/>
      <c r="BF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A218" s="326"/>
      <c r="BB218" s="326"/>
      <c r="BC218" s="326"/>
      <c r="BD218" s="326"/>
      <c r="BE218" s="326"/>
      <c r="BF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A219" s="326"/>
      <c r="BB219" s="326"/>
      <c r="BC219" s="326"/>
      <c r="BD219" s="326"/>
      <c r="BE219" s="326"/>
      <c r="BF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A220" s="326"/>
      <c r="BB220" s="326"/>
      <c r="BC220" s="326"/>
      <c r="BD220" s="326"/>
      <c r="BE220" s="326"/>
      <c r="BF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A221" s="326"/>
      <c r="BB221" s="326"/>
      <c r="BC221" s="326"/>
      <c r="BD221" s="326"/>
      <c r="BE221" s="326"/>
      <c r="BF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A222" s="326"/>
      <c r="BB222" s="326"/>
      <c r="BC222" s="326"/>
      <c r="BD222" s="326"/>
      <c r="BE222" s="326"/>
      <c r="BF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A223" s="326"/>
      <c r="BB223" s="326"/>
      <c r="BC223" s="326"/>
      <c r="BD223" s="326"/>
      <c r="BE223" s="326"/>
      <c r="BF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A224" s="326"/>
      <c r="BB224" s="326"/>
      <c r="BC224" s="326"/>
      <c r="BD224" s="326"/>
      <c r="BE224" s="326"/>
      <c r="BF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A225" s="326"/>
      <c r="BB225" s="326"/>
      <c r="BC225" s="326"/>
      <c r="BD225" s="326"/>
      <c r="BE225" s="326"/>
      <c r="BF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A226" s="326"/>
      <c r="BB226" s="326"/>
      <c r="BC226" s="326"/>
      <c r="BD226" s="326"/>
      <c r="BE226" s="326"/>
      <c r="BF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A227" s="326"/>
      <c r="BB227" s="326"/>
      <c r="BC227" s="326"/>
      <c r="BD227" s="326"/>
      <c r="BE227" s="326"/>
      <c r="BF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A228" s="326"/>
      <c r="BB228" s="326"/>
      <c r="BC228" s="326"/>
      <c r="BD228" s="326"/>
      <c r="BE228" s="326"/>
      <c r="BF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A229" s="326"/>
      <c r="BB229" s="326"/>
      <c r="BC229" s="326"/>
      <c r="BD229" s="326"/>
      <c r="BE229" s="326"/>
      <c r="BF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A230" s="326"/>
      <c r="BB230" s="326"/>
      <c r="BC230" s="326"/>
      <c r="BD230" s="326"/>
      <c r="BE230" s="326"/>
      <c r="BF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A231" s="326"/>
      <c r="BB231" s="326"/>
      <c r="BC231" s="326"/>
      <c r="BD231" s="326"/>
      <c r="BE231" s="326"/>
      <c r="BF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A232" s="326"/>
      <c r="BB232" s="326"/>
      <c r="BC232" s="326"/>
      <c r="BD232" s="326"/>
      <c r="BE232" s="326"/>
      <c r="BF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A233" s="326"/>
      <c r="BB233" s="326"/>
      <c r="BC233" s="326"/>
      <c r="BD233" s="326"/>
      <c r="BE233" s="326"/>
      <c r="BF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A234" s="326"/>
      <c r="BB234" s="326"/>
      <c r="BC234" s="326"/>
      <c r="BD234" s="326"/>
      <c r="BE234" s="326"/>
      <c r="BF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A235" s="326"/>
      <c r="BB235" s="326"/>
      <c r="BC235" s="326"/>
      <c r="BD235" s="326"/>
      <c r="BE235" s="326"/>
      <c r="BF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A236" s="326"/>
      <c r="BB236" s="326"/>
      <c r="BC236" s="326"/>
      <c r="BD236" s="326"/>
      <c r="BE236" s="326"/>
      <c r="BF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A237" s="326"/>
      <c r="BB237" s="326"/>
      <c r="BC237" s="326"/>
      <c r="BD237" s="326"/>
      <c r="BE237" s="326"/>
      <c r="BF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A238" s="326"/>
      <c r="BB238" s="326"/>
      <c r="BC238" s="326"/>
      <c r="BD238" s="326"/>
      <c r="BE238" s="326"/>
      <c r="BF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A239" s="326"/>
      <c r="BB239" s="326"/>
      <c r="BC239" s="326"/>
      <c r="BD239" s="326"/>
      <c r="BE239" s="326"/>
      <c r="BF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A240" s="326"/>
      <c r="BB240" s="326"/>
      <c r="BC240" s="326"/>
      <c r="BD240" s="326"/>
      <c r="BE240" s="326"/>
      <c r="BF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A241" s="326"/>
      <c r="BB241" s="326"/>
      <c r="BC241" s="326"/>
      <c r="BD241" s="326"/>
      <c r="BE241" s="326"/>
      <c r="BF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A242" s="326"/>
      <c r="BB242" s="326"/>
      <c r="BC242" s="326"/>
      <c r="BD242" s="326"/>
      <c r="BE242" s="326"/>
      <c r="BF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A243" s="326"/>
      <c r="BB243" s="326"/>
      <c r="BC243" s="326"/>
      <c r="BD243" s="326"/>
      <c r="BE243" s="326"/>
      <c r="BF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A244" s="326"/>
      <c r="BB244" s="326"/>
      <c r="BC244" s="326"/>
      <c r="BD244" s="326"/>
      <c r="BE244" s="326"/>
      <c r="BF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A245" s="326"/>
      <c r="BB245" s="326"/>
      <c r="BC245" s="326"/>
      <c r="BD245" s="326"/>
      <c r="BE245" s="326"/>
      <c r="BF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A246" s="326"/>
      <c r="BB246" s="326"/>
      <c r="BC246" s="326"/>
      <c r="BD246" s="326"/>
      <c r="BE246" s="326"/>
      <c r="BF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A247" s="326"/>
      <c r="BB247" s="326"/>
      <c r="BC247" s="326"/>
      <c r="BD247" s="326"/>
      <c r="BE247" s="326"/>
      <c r="BF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A248" s="326"/>
      <c r="BB248" s="326"/>
      <c r="BC248" s="326"/>
      <c r="BD248" s="326"/>
      <c r="BE248" s="326"/>
      <c r="BF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A249" s="326"/>
      <c r="BB249" s="326"/>
      <c r="BC249" s="326"/>
      <c r="BD249" s="326"/>
      <c r="BE249" s="326"/>
      <c r="BF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A250" s="326"/>
      <c r="BB250" s="326"/>
      <c r="BC250" s="326"/>
      <c r="BD250" s="326"/>
      <c r="BE250" s="326"/>
      <c r="BF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A251" s="326"/>
      <c r="BB251" s="326"/>
      <c r="BC251" s="326"/>
      <c r="BD251" s="326"/>
      <c r="BE251" s="326"/>
      <c r="BF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A252" s="326"/>
      <c r="BB252" s="326"/>
      <c r="BC252" s="326"/>
      <c r="BD252" s="326"/>
      <c r="BE252" s="326"/>
      <c r="BF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A253" s="326"/>
      <c r="BB253" s="326"/>
      <c r="BC253" s="326"/>
      <c r="BD253" s="326"/>
      <c r="BE253" s="326"/>
      <c r="BF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A254" s="326"/>
      <c r="BB254" s="326"/>
      <c r="BC254" s="326"/>
      <c r="BD254" s="326"/>
      <c r="BE254" s="326"/>
      <c r="BF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A255" s="326"/>
      <c r="BB255" s="326"/>
      <c r="BC255" s="326"/>
      <c r="BD255" s="326"/>
      <c r="BE255" s="326"/>
      <c r="BF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A256" s="326"/>
      <c r="BB256" s="326"/>
      <c r="BC256" s="326"/>
      <c r="BD256" s="326"/>
      <c r="BE256" s="326"/>
      <c r="BF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A257" s="326"/>
      <c r="BB257" s="326"/>
      <c r="BC257" s="326"/>
      <c r="BD257" s="326"/>
      <c r="BE257" s="326"/>
      <c r="BF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A258" s="326"/>
      <c r="BB258" s="326"/>
      <c r="BC258" s="326"/>
      <c r="BD258" s="326"/>
      <c r="BE258" s="326"/>
      <c r="BF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A259" s="326"/>
      <c r="BB259" s="326"/>
      <c r="BC259" s="326"/>
      <c r="BD259" s="326"/>
      <c r="BE259" s="326"/>
      <c r="BF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A260" s="326"/>
      <c r="BB260" s="326"/>
      <c r="BC260" s="326"/>
      <c r="BD260" s="326"/>
      <c r="BE260" s="326"/>
      <c r="BF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A261" s="326"/>
      <c r="BB261" s="326"/>
      <c r="BC261" s="326"/>
      <c r="BD261" s="326"/>
      <c r="BE261" s="326"/>
      <c r="BF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A262" s="326"/>
      <c r="BB262" s="326"/>
      <c r="BC262" s="326"/>
      <c r="BD262" s="326"/>
      <c r="BE262" s="326"/>
      <c r="BF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A263" s="326"/>
      <c r="BB263" s="326"/>
      <c r="BC263" s="326"/>
      <c r="BD263" s="326"/>
      <c r="BE263" s="326"/>
      <c r="BF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A264" s="326"/>
      <c r="BB264" s="326"/>
      <c r="BC264" s="326"/>
      <c r="BD264" s="326"/>
      <c r="BE264" s="326"/>
      <c r="BF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A265" s="326"/>
      <c r="BB265" s="326"/>
      <c r="BC265" s="326"/>
      <c r="BD265" s="326"/>
      <c r="BE265" s="326"/>
      <c r="BF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A266" s="326"/>
      <c r="BB266" s="326"/>
      <c r="BC266" s="326"/>
      <c r="BD266" s="326"/>
      <c r="BE266" s="326"/>
      <c r="BF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A267" s="326"/>
      <c r="BB267" s="326"/>
      <c r="BC267" s="326"/>
      <c r="BD267" s="326"/>
      <c r="BE267" s="326"/>
      <c r="BF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A268" s="326"/>
      <c r="BB268" s="326"/>
      <c r="BC268" s="326"/>
      <c r="BD268" s="326"/>
      <c r="BE268" s="326"/>
      <c r="BF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A269" s="326"/>
      <c r="BB269" s="326"/>
      <c r="BC269" s="326"/>
      <c r="BD269" s="326"/>
      <c r="BE269" s="326"/>
      <c r="BF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A270" s="326"/>
      <c r="BB270" s="326"/>
      <c r="BC270" s="326"/>
      <c r="BD270" s="326"/>
      <c r="BE270" s="326"/>
      <c r="BF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A271" s="326"/>
      <c r="BB271" s="326"/>
      <c r="BC271" s="326"/>
      <c r="BD271" s="326"/>
      <c r="BE271" s="326"/>
      <c r="BF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A272" s="326"/>
      <c r="BB272" s="326"/>
      <c r="BC272" s="326"/>
      <c r="BD272" s="326"/>
      <c r="BE272" s="326"/>
      <c r="BF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A273" s="326"/>
      <c r="BB273" s="326"/>
      <c r="BC273" s="326"/>
      <c r="BD273" s="326"/>
      <c r="BE273" s="326"/>
      <c r="BF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A274" s="326"/>
      <c r="BB274" s="326"/>
      <c r="BC274" s="326"/>
      <c r="BD274" s="326"/>
      <c r="BE274" s="326"/>
      <c r="BF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A275" s="326"/>
      <c r="BB275" s="326"/>
      <c r="BC275" s="326"/>
      <c r="BD275" s="326"/>
      <c r="BE275" s="326"/>
      <c r="BF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A276" s="326"/>
      <c r="BB276" s="326"/>
      <c r="BC276" s="326"/>
      <c r="BD276" s="326"/>
      <c r="BE276" s="326"/>
      <c r="BF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A277" s="326"/>
      <c r="BB277" s="326"/>
      <c r="BC277" s="326"/>
      <c r="BD277" s="326"/>
      <c r="BE277" s="326"/>
      <c r="BF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A278" s="326"/>
      <c r="BB278" s="326"/>
      <c r="BC278" s="326"/>
      <c r="BD278" s="326"/>
      <c r="BE278" s="326"/>
      <c r="BF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A279" s="326"/>
      <c r="BB279" s="326"/>
      <c r="BC279" s="326"/>
      <c r="BD279" s="326"/>
      <c r="BE279" s="326"/>
      <c r="BF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A280" s="326"/>
      <c r="BB280" s="326"/>
      <c r="BC280" s="326"/>
      <c r="BD280" s="326"/>
      <c r="BE280" s="326"/>
      <c r="BF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A281" s="326"/>
      <c r="BB281" s="326"/>
      <c r="BC281" s="326"/>
      <c r="BD281" s="326"/>
      <c r="BE281" s="326"/>
      <c r="BF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A282" s="326"/>
      <c r="BB282" s="326"/>
      <c r="BC282" s="326"/>
      <c r="BD282" s="326"/>
      <c r="BE282" s="326"/>
      <c r="BF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A283" s="326"/>
      <c r="BB283" s="326"/>
      <c r="BC283" s="326"/>
      <c r="BD283" s="326"/>
      <c r="BE283" s="326"/>
      <c r="BF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A284" s="326"/>
      <c r="BB284" s="326"/>
      <c r="BC284" s="326"/>
      <c r="BD284" s="326"/>
      <c r="BE284" s="326"/>
      <c r="BF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A285" s="326"/>
      <c r="BB285" s="326"/>
      <c r="BC285" s="326"/>
      <c r="BD285" s="326"/>
      <c r="BE285" s="326"/>
      <c r="BF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A286" s="326"/>
      <c r="BB286" s="326"/>
      <c r="BC286" s="326"/>
      <c r="BD286" s="326"/>
      <c r="BE286" s="326"/>
      <c r="BF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A287" s="326"/>
      <c r="BB287" s="326"/>
      <c r="BC287" s="326"/>
      <c r="BD287" s="326"/>
      <c r="BE287" s="326"/>
      <c r="BF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A288" s="326"/>
      <c r="BB288" s="326"/>
      <c r="BC288" s="326"/>
      <c r="BD288" s="326"/>
      <c r="BE288" s="326"/>
      <c r="BF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A289" s="326"/>
      <c r="BB289" s="326"/>
      <c r="BC289" s="326"/>
      <c r="BD289" s="326"/>
      <c r="BE289" s="326"/>
      <c r="BF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A290" s="326"/>
      <c r="BB290" s="326"/>
      <c r="BC290" s="326"/>
      <c r="BD290" s="326"/>
      <c r="BE290" s="326"/>
      <c r="BF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A291" s="326"/>
      <c r="BB291" s="326"/>
      <c r="BC291" s="326"/>
      <c r="BD291" s="326"/>
      <c r="BE291" s="326"/>
      <c r="BF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A292" s="326"/>
      <c r="BB292" s="326"/>
      <c r="BC292" s="326"/>
      <c r="BD292" s="326"/>
      <c r="BE292" s="326"/>
      <c r="BF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A293" s="326"/>
      <c r="BB293" s="326"/>
      <c r="BC293" s="326"/>
      <c r="BD293" s="326"/>
      <c r="BE293" s="326"/>
      <c r="BF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A294" s="326"/>
      <c r="BB294" s="326"/>
      <c r="BC294" s="326"/>
      <c r="BD294" s="326"/>
      <c r="BE294" s="326"/>
      <c r="BF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A295" s="326"/>
      <c r="BB295" s="326"/>
      <c r="BC295" s="326"/>
      <c r="BD295" s="326"/>
      <c r="BE295" s="326"/>
      <c r="BF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A296" s="326"/>
      <c r="BB296" s="326"/>
      <c r="BC296" s="326"/>
      <c r="BD296" s="326"/>
      <c r="BE296" s="326"/>
      <c r="BF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A297" s="326"/>
      <c r="BB297" s="326"/>
      <c r="BC297" s="326"/>
      <c r="BD297" s="326"/>
      <c r="BE297" s="326"/>
      <c r="BF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A298" s="326"/>
      <c r="BB298" s="326"/>
      <c r="BC298" s="326"/>
      <c r="BD298" s="326"/>
      <c r="BE298" s="326"/>
      <c r="BF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A299" s="326"/>
      <c r="BB299" s="326"/>
      <c r="BC299" s="326"/>
      <c r="BD299" s="326"/>
      <c r="BE299" s="326"/>
      <c r="BF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A300" s="326"/>
      <c r="BB300" s="326"/>
      <c r="BC300" s="326"/>
      <c r="BD300" s="326"/>
      <c r="BE300" s="326"/>
      <c r="BF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A301" s="326"/>
      <c r="BB301" s="326"/>
      <c r="BC301" s="326"/>
      <c r="BD301" s="326"/>
      <c r="BE301" s="326"/>
      <c r="BF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A302" s="326"/>
      <c r="BB302" s="326"/>
      <c r="BC302" s="326"/>
      <c r="BD302" s="326"/>
      <c r="BE302" s="326"/>
      <c r="BF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A303" s="326"/>
      <c r="BB303" s="326"/>
      <c r="BC303" s="326"/>
      <c r="BD303" s="326"/>
      <c r="BE303" s="326"/>
      <c r="BF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A304" s="326"/>
      <c r="BB304" s="326"/>
      <c r="BC304" s="326"/>
      <c r="BD304" s="326"/>
      <c r="BE304" s="326"/>
      <c r="BF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A305" s="326"/>
      <c r="BB305" s="326"/>
      <c r="BC305" s="326"/>
      <c r="BD305" s="326"/>
      <c r="BE305" s="326"/>
      <c r="BF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A306" s="326"/>
      <c r="BB306" s="326"/>
      <c r="BC306" s="326"/>
      <c r="BD306" s="326"/>
      <c r="BE306" s="326"/>
      <c r="BF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A307" s="326"/>
      <c r="BB307" s="326"/>
      <c r="BC307" s="326"/>
      <c r="BD307" s="326"/>
      <c r="BE307" s="326"/>
      <c r="BF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A308" s="326"/>
      <c r="BB308" s="326"/>
      <c r="BC308" s="326"/>
      <c r="BD308" s="326"/>
      <c r="BE308" s="326"/>
      <c r="BF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A309" s="326"/>
      <c r="BB309" s="326"/>
      <c r="BC309" s="326"/>
      <c r="BD309" s="326"/>
      <c r="BE309" s="326"/>
      <c r="BF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A310" s="326"/>
      <c r="BB310" s="326"/>
      <c r="BC310" s="326"/>
      <c r="BD310" s="326"/>
      <c r="BE310" s="326"/>
      <c r="BF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A311" s="326"/>
      <c r="BB311" s="326"/>
      <c r="BC311" s="326"/>
      <c r="BD311" s="326"/>
      <c r="BE311" s="326"/>
      <c r="BF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A312" s="326"/>
      <c r="BB312" s="326"/>
      <c r="BC312" s="326"/>
      <c r="BD312" s="326"/>
      <c r="BE312" s="326"/>
      <c r="BF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A313" s="326"/>
      <c r="BB313" s="326"/>
      <c r="BC313" s="326"/>
      <c r="BD313" s="326"/>
      <c r="BE313" s="326"/>
      <c r="BF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A314" s="326"/>
      <c r="BB314" s="326"/>
      <c r="BC314" s="326"/>
      <c r="BD314" s="326"/>
      <c r="BE314" s="326"/>
      <c r="BF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A315" s="326"/>
      <c r="BB315" s="326"/>
      <c r="BC315" s="326"/>
      <c r="BD315" s="326"/>
      <c r="BE315" s="326"/>
      <c r="BF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A316" s="326"/>
      <c r="BB316" s="326"/>
      <c r="BC316" s="326"/>
      <c r="BD316" s="326"/>
      <c r="BE316" s="326"/>
      <c r="BF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A317" s="326"/>
      <c r="BB317" s="326"/>
      <c r="BC317" s="326"/>
      <c r="BD317" s="326"/>
      <c r="BE317" s="326"/>
      <c r="BF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A318" s="326"/>
      <c r="BB318" s="326"/>
      <c r="BC318" s="326"/>
      <c r="BD318" s="326"/>
      <c r="BE318" s="326"/>
      <c r="BF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A319" s="326"/>
      <c r="BB319" s="326"/>
      <c r="BC319" s="326"/>
      <c r="BD319" s="326"/>
      <c r="BE319" s="326"/>
      <c r="BF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A320" s="326"/>
      <c r="BB320" s="326"/>
      <c r="BC320" s="326"/>
      <c r="BD320" s="326"/>
      <c r="BE320" s="326"/>
      <c r="BF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A321" s="326"/>
      <c r="BB321" s="326"/>
      <c r="BC321" s="326"/>
      <c r="BD321" s="326"/>
      <c r="BE321" s="326"/>
      <c r="BF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A322" s="326"/>
      <c r="BB322" s="326"/>
      <c r="BC322" s="326"/>
      <c r="BD322" s="326"/>
      <c r="BE322" s="326"/>
      <c r="BF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A323" s="326"/>
      <c r="BB323" s="326"/>
      <c r="BC323" s="326"/>
      <c r="BD323" s="326"/>
      <c r="BE323" s="326"/>
      <c r="BF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A324" s="326"/>
      <c r="BB324" s="326"/>
      <c r="BC324" s="326"/>
      <c r="BD324" s="326"/>
      <c r="BE324" s="326"/>
      <c r="BF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A325" s="326"/>
      <c r="BB325" s="326"/>
      <c r="BC325" s="326"/>
      <c r="BD325" s="326"/>
      <c r="BE325" s="326"/>
      <c r="BF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A326" s="326"/>
      <c r="BB326" s="326"/>
      <c r="BC326" s="326"/>
      <c r="BD326" s="326"/>
      <c r="BE326" s="326"/>
      <c r="BF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A327" s="326"/>
      <c r="BB327" s="326"/>
      <c r="BC327" s="326"/>
      <c r="BD327" s="326"/>
      <c r="BE327" s="326"/>
      <c r="BF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A328" s="326"/>
      <c r="BB328" s="326"/>
      <c r="BC328" s="326"/>
      <c r="BD328" s="326"/>
      <c r="BE328" s="326"/>
      <c r="BF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A329" s="326"/>
      <c r="BB329" s="326"/>
      <c r="BC329" s="326"/>
      <c r="BD329" s="326"/>
      <c r="BE329" s="326"/>
      <c r="BF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A330" s="326"/>
      <c r="BB330" s="326"/>
      <c r="BC330" s="326"/>
      <c r="BD330" s="326"/>
      <c r="BE330" s="326"/>
      <c r="BF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A331" s="326"/>
      <c r="BB331" s="326"/>
      <c r="BC331" s="326"/>
      <c r="BD331" s="326"/>
      <c r="BE331" s="326"/>
      <c r="BF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A332" s="326"/>
      <c r="BB332" s="326"/>
      <c r="BC332" s="326"/>
      <c r="BD332" s="326"/>
      <c r="BE332" s="326"/>
      <c r="BF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A333" s="326"/>
      <c r="BB333" s="326"/>
      <c r="BC333" s="326"/>
      <c r="BD333" s="326"/>
      <c r="BE333" s="326"/>
      <c r="BF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A334" s="326"/>
      <c r="BB334" s="326"/>
      <c r="BC334" s="326"/>
      <c r="BD334" s="326"/>
      <c r="BE334" s="326"/>
      <c r="BF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A335" s="326"/>
      <c r="BB335" s="326"/>
      <c r="BC335" s="326"/>
      <c r="BD335" s="326"/>
      <c r="BE335" s="326"/>
      <c r="BF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A336" s="326"/>
      <c r="BB336" s="326"/>
      <c r="BC336" s="326"/>
      <c r="BD336" s="326"/>
      <c r="BE336" s="326"/>
      <c r="BF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A337" s="326"/>
      <c r="BB337" s="326"/>
      <c r="BC337" s="326"/>
      <c r="BD337" s="326"/>
      <c r="BE337" s="326"/>
      <c r="BF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A338" s="326"/>
      <c r="BB338" s="326"/>
      <c r="BC338" s="326"/>
      <c r="BD338" s="326"/>
      <c r="BE338" s="326"/>
      <c r="BF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A339" s="326"/>
      <c r="BB339" s="326"/>
      <c r="BC339" s="326"/>
      <c r="BD339" s="326"/>
      <c r="BE339" s="326"/>
      <c r="BF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A340" s="326"/>
      <c r="BB340" s="326"/>
      <c r="BC340" s="326"/>
      <c r="BD340" s="326"/>
      <c r="BE340" s="326"/>
      <c r="BF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A341" s="326"/>
      <c r="BB341" s="326"/>
      <c r="BC341" s="326"/>
      <c r="BD341" s="326"/>
      <c r="BE341" s="326"/>
      <c r="BF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A342" s="326"/>
      <c r="BB342" s="326"/>
      <c r="BC342" s="326"/>
      <c r="BD342" s="326"/>
      <c r="BE342" s="326"/>
      <c r="BF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A343" s="326"/>
      <c r="BB343" s="326"/>
      <c r="BC343" s="326"/>
      <c r="BD343" s="326"/>
      <c r="BE343" s="326"/>
      <c r="BF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A344" s="326"/>
      <c r="BB344" s="326"/>
      <c r="BC344" s="326"/>
      <c r="BD344" s="326"/>
      <c r="BE344" s="326"/>
      <c r="BF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A345" s="326"/>
      <c r="BB345" s="326"/>
      <c r="BC345" s="326"/>
      <c r="BD345" s="326"/>
      <c r="BE345" s="326"/>
      <c r="BF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A346" s="326"/>
      <c r="BB346" s="326"/>
      <c r="BC346" s="326"/>
      <c r="BD346" s="326"/>
      <c r="BE346" s="326"/>
      <c r="BF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A347" s="326"/>
      <c r="BB347" s="326"/>
      <c r="BC347" s="326"/>
      <c r="BD347" s="326"/>
      <c r="BE347" s="326"/>
      <c r="BF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A348" s="326"/>
      <c r="BB348" s="326"/>
      <c r="BC348" s="326"/>
      <c r="BD348" s="326"/>
      <c r="BE348" s="326"/>
      <c r="BF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A349" s="326"/>
      <c r="BB349" s="326"/>
      <c r="BC349" s="326"/>
      <c r="BD349" s="326"/>
      <c r="BE349" s="326"/>
      <c r="BF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A350" s="326"/>
      <c r="BB350" s="326"/>
      <c r="BC350" s="326"/>
      <c r="BD350" s="326"/>
      <c r="BE350" s="326"/>
      <c r="BF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A351" s="326"/>
      <c r="BB351" s="326"/>
      <c r="BC351" s="326"/>
      <c r="BD351" s="326"/>
      <c r="BE351" s="326"/>
      <c r="BF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A352" s="326"/>
      <c r="BB352" s="326"/>
      <c r="BC352" s="326"/>
      <c r="BD352" s="326"/>
      <c r="BE352" s="326"/>
      <c r="BF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A353" s="326"/>
      <c r="BB353" s="326"/>
      <c r="BC353" s="326"/>
      <c r="BD353" s="326"/>
      <c r="BE353" s="326"/>
      <c r="BF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A354" s="326"/>
      <c r="BB354" s="326"/>
      <c r="BC354" s="326"/>
      <c r="BD354" s="326"/>
      <c r="BE354" s="326"/>
      <c r="BF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A355" s="326"/>
      <c r="BB355" s="326"/>
      <c r="BC355" s="326"/>
      <c r="BD355" s="326"/>
      <c r="BE355" s="326"/>
      <c r="BF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A356" s="326"/>
      <c r="BB356" s="326"/>
      <c r="BC356" s="326"/>
      <c r="BD356" s="326"/>
      <c r="BE356" s="326"/>
      <c r="BF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A357" s="326"/>
      <c r="BB357" s="326"/>
      <c r="BC357" s="326"/>
      <c r="BD357" s="326"/>
      <c r="BE357" s="326"/>
      <c r="BF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A358" s="326"/>
      <c r="BB358" s="326"/>
      <c r="BC358" s="326"/>
      <c r="BD358" s="326"/>
      <c r="BE358" s="326"/>
      <c r="BF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A359" s="326"/>
      <c r="BB359" s="326"/>
      <c r="BC359" s="326"/>
      <c r="BD359" s="326"/>
      <c r="BE359" s="326"/>
      <c r="BF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A360" s="326"/>
      <c r="BB360" s="326"/>
      <c r="BC360" s="326"/>
      <c r="BD360" s="326"/>
      <c r="BE360" s="326"/>
      <c r="BF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A361" s="326"/>
      <c r="BB361" s="326"/>
      <c r="BC361" s="326"/>
      <c r="BD361" s="326"/>
      <c r="BE361" s="326"/>
      <c r="BF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A362" s="326"/>
      <c r="BB362" s="326"/>
      <c r="BC362" s="326"/>
      <c r="BD362" s="326"/>
      <c r="BE362" s="326"/>
      <c r="BF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A363" s="326"/>
      <c r="BB363" s="326"/>
      <c r="BC363" s="326"/>
      <c r="BD363" s="326"/>
      <c r="BE363" s="326"/>
      <c r="BF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A364" s="326"/>
      <c r="BB364" s="326"/>
      <c r="BC364" s="326"/>
      <c r="BD364" s="326"/>
      <c r="BE364" s="326"/>
      <c r="BF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A365" s="326"/>
      <c r="BB365" s="326"/>
      <c r="BC365" s="326"/>
      <c r="BD365" s="326"/>
      <c r="BE365" s="326"/>
      <c r="BF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A366" s="326"/>
      <c r="BB366" s="326"/>
      <c r="BC366" s="326"/>
      <c r="BD366" s="326"/>
      <c r="BE366" s="326"/>
      <c r="BF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A367" s="326"/>
      <c r="BB367" s="326"/>
      <c r="BC367" s="326"/>
      <c r="BD367" s="326"/>
      <c r="BE367" s="326"/>
      <c r="BF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A368" s="326"/>
      <c r="BB368" s="326"/>
      <c r="BC368" s="326"/>
      <c r="BD368" s="326"/>
      <c r="BE368" s="326"/>
      <c r="BF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A369" s="326"/>
      <c r="BB369" s="326"/>
      <c r="BC369" s="326"/>
      <c r="BD369" s="326"/>
      <c r="BE369" s="326"/>
      <c r="BF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A370" s="326"/>
      <c r="BB370" s="326"/>
      <c r="BC370" s="326"/>
      <c r="BD370" s="326"/>
      <c r="BE370" s="326"/>
      <c r="BF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A371" s="326"/>
      <c r="BB371" s="326"/>
      <c r="BC371" s="326"/>
      <c r="BD371" s="326"/>
      <c r="BE371" s="326"/>
      <c r="BF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A372" s="326"/>
      <c r="BB372" s="326"/>
      <c r="BC372" s="326"/>
      <c r="BD372" s="326"/>
      <c r="BE372" s="326"/>
      <c r="BF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A373" s="326"/>
      <c r="BB373" s="326"/>
      <c r="BC373" s="326"/>
      <c r="BD373" s="326"/>
      <c r="BE373" s="326"/>
      <c r="BF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A374" s="326"/>
      <c r="BB374" s="326"/>
      <c r="BC374" s="326"/>
      <c r="BD374" s="326"/>
      <c r="BE374" s="326"/>
      <c r="BF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A375" s="326"/>
      <c r="BB375" s="326"/>
      <c r="BC375" s="326"/>
      <c r="BD375" s="326"/>
      <c r="BE375" s="326"/>
      <c r="BF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A376" s="326"/>
      <c r="BB376" s="326"/>
      <c r="BC376" s="326"/>
      <c r="BD376" s="326"/>
      <c r="BE376" s="326"/>
      <c r="BF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A377" s="326"/>
      <c r="BB377" s="326"/>
      <c r="BC377" s="326"/>
      <c r="BD377" s="326"/>
      <c r="BE377" s="326"/>
      <c r="BF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A378" s="326"/>
      <c r="BB378" s="326"/>
      <c r="BC378" s="326"/>
      <c r="BD378" s="326"/>
      <c r="BE378" s="326"/>
      <c r="BF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A379" s="326"/>
      <c r="BB379" s="326"/>
      <c r="BC379" s="326"/>
      <c r="BD379" s="326"/>
      <c r="BE379" s="326"/>
      <c r="BF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A380" s="326"/>
      <c r="BB380" s="326"/>
      <c r="BC380" s="326"/>
      <c r="BD380" s="326"/>
      <c r="BE380" s="326"/>
      <c r="BF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A381" s="326"/>
      <c r="BB381" s="326"/>
      <c r="BC381" s="326"/>
      <c r="BD381" s="326"/>
      <c r="BE381" s="326"/>
      <c r="BF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A382" s="326"/>
      <c r="BB382" s="326"/>
      <c r="BC382" s="326"/>
      <c r="BD382" s="326"/>
      <c r="BE382" s="326"/>
      <c r="BF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A383" s="326"/>
      <c r="BB383" s="326"/>
      <c r="BC383" s="326"/>
      <c r="BD383" s="326"/>
      <c r="BE383" s="326"/>
      <c r="BF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A384" s="326"/>
      <c r="BB384" s="326"/>
      <c r="BC384" s="326"/>
      <c r="BD384" s="326"/>
      <c r="BE384" s="326"/>
      <c r="BF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A385" s="326"/>
      <c r="BB385" s="326"/>
      <c r="BC385" s="326"/>
      <c r="BD385" s="326"/>
      <c r="BE385" s="326"/>
      <c r="BF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A386" s="326"/>
      <c r="BB386" s="326"/>
      <c r="BC386" s="326"/>
      <c r="BD386" s="326"/>
      <c r="BE386" s="326"/>
      <c r="BF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A387" s="326"/>
      <c r="BB387" s="326"/>
      <c r="BC387" s="326"/>
      <c r="BD387" s="326"/>
      <c r="BE387" s="326"/>
      <c r="BF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A388" s="326"/>
      <c r="BB388" s="326"/>
      <c r="BC388" s="326"/>
      <c r="BD388" s="326"/>
      <c r="BE388" s="326"/>
      <c r="BF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A389" s="326"/>
      <c r="BB389" s="326"/>
      <c r="BC389" s="326"/>
      <c r="BD389" s="326"/>
      <c r="BE389" s="326"/>
      <c r="BF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A390" s="326"/>
      <c r="BB390" s="326"/>
      <c r="BC390" s="326"/>
      <c r="BD390" s="326"/>
      <c r="BE390" s="326"/>
      <c r="BF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A391" s="326"/>
      <c r="BB391" s="326"/>
      <c r="BC391" s="326"/>
      <c r="BD391" s="326"/>
      <c r="BE391" s="326"/>
      <c r="BF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A392" s="326"/>
      <c r="BB392" s="326"/>
      <c r="BC392" s="326"/>
      <c r="BD392" s="326"/>
      <c r="BE392" s="326"/>
      <c r="BF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A393" s="326"/>
      <c r="BB393" s="326"/>
      <c r="BC393" s="326"/>
      <c r="BD393" s="326"/>
      <c r="BE393" s="326"/>
      <c r="BF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A394" s="326"/>
      <c r="BB394" s="326"/>
      <c r="BC394" s="326"/>
      <c r="BD394" s="326"/>
      <c r="BE394" s="326"/>
      <c r="BF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A395" s="326"/>
      <c r="BB395" s="326"/>
      <c r="BC395" s="326"/>
      <c r="BD395" s="326"/>
      <c r="BE395" s="326"/>
      <c r="BF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A396" s="326"/>
      <c r="BB396" s="326"/>
      <c r="BC396" s="326"/>
      <c r="BD396" s="326"/>
      <c r="BE396" s="326"/>
      <c r="BF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A397" s="326"/>
      <c r="BB397" s="326"/>
      <c r="BC397" s="326"/>
      <c r="BD397" s="326"/>
      <c r="BE397" s="326"/>
      <c r="BF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A398" s="326"/>
      <c r="BB398" s="326"/>
      <c r="BC398" s="326"/>
      <c r="BD398" s="326"/>
      <c r="BE398" s="326"/>
      <c r="BF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A399" s="326"/>
      <c r="BB399" s="326"/>
      <c r="BC399" s="326"/>
      <c r="BD399" s="326"/>
      <c r="BE399" s="326"/>
      <c r="BF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A400" s="326"/>
      <c r="BB400" s="326"/>
      <c r="BC400" s="326"/>
      <c r="BD400" s="326"/>
      <c r="BE400" s="326"/>
      <c r="BF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A401" s="326"/>
      <c r="BB401" s="326"/>
      <c r="BC401" s="326"/>
      <c r="BD401" s="326"/>
      <c r="BE401" s="326"/>
      <c r="BF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A402" s="326"/>
      <c r="BB402" s="326"/>
      <c r="BC402" s="326"/>
      <c r="BD402" s="326"/>
      <c r="BE402" s="326"/>
      <c r="BF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A403" s="326"/>
      <c r="BB403" s="326"/>
      <c r="BC403" s="326"/>
      <c r="BD403" s="326"/>
      <c r="BE403" s="326"/>
      <c r="BF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A404" s="326"/>
      <c r="BB404" s="326"/>
      <c r="BC404" s="326"/>
      <c r="BD404" s="326"/>
      <c r="BE404" s="326"/>
      <c r="BF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A405" s="326"/>
      <c r="BB405" s="326"/>
      <c r="BC405" s="326"/>
      <c r="BD405" s="326"/>
      <c r="BE405" s="326"/>
      <c r="BF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A406" s="326"/>
      <c r="BB406" s="326"/>
      <c r="BC406" s="326"/>
      <c r="BD406" s="326"/>
      <c r="BE406" s="326"/>
      <c r="BF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A407" s="326"/>
      <c r="BB407" s="326"/>
      <c r="BC407" s="326"/>
      <c r="BD407" s="326"/>
      <c r="BE407" s="326"/>
      <c r="BF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A408" s="326"/>
      <c r="BB408" s="326"/>
      <c r="BC408" s="326"/>
      <c r="BD408" s="326"/>
      <c r="BE408" s="326"/>
      <c r="BF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A409" s="326"/>
      <c r="BB409" s="326"/>
      <c r="BC409" s="326"/>
      <c r="BD409" s="326"/>
      <c r="BE409" s="326"/>
      <c r="BF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A410" s="326"/>
      <c r="BB410" s="326"/>
      <c r="BC410" s="326"/>
      <c r="BD410" s="326"/>
      <c r="BE410" s="326"/>
      <c r="BF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A411" s="326"/>
      <c r="BB411" s="326"/>
      <c r="BC411" s="326"/>
      <c r="BD411" s="326"/>
      <c r="BE411" s="326"/>
      <c r="BF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A412" s="326"/>
      <c r="BB412" s="326"/>
      <c r="BC412" s="326"/>
      <c r="BD412" s="326"/>
      <c r="BE412" s="326"/>
      <c r="BF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A413" s="326"/>
      <c r="BB413" s="326"/>
      <c r="BC413" s="326"/>
      <c r="BD413" s="326"/>
      <c r="BE413" s="326"/>
      <c r="BF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A414" s="326"/>
      <c r="BB414" s="326"/>
      <c r="BC414" s="326"/>
      <c r="BD414" s="326"/>
      <c r="BE414" s="326"/>
      <c r="BF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A415" s="326"/>
      <c r="BB415" s="326"/>
      <c r="BC415" s="326"/>
      <c r="BD415" s="326"/>
      <c r="BE415" s="326"/>
      <c r="BF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A416" s="326"/>
      <c r="BB416" s="326"/>
      <c r="BC416" s="326"/>
      <c r="BD416" s="326"/>
      <c r="BE416" s="326"/>
      <c r="BF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A417" s="326"/>
      <c r="BB417" s="326"/>
      <c r="BC417" s="326"/>
      <c r="BD417" s="326"/>
      <c r="BE417" s="326"/>
      <c r="BF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A418" s="326"/>
      <c r="BB418" s="326"/>
      <c r="BC418" s="326"/>
      <c r="BD418" s="326"/>
      <c r="BE418" s="326"/>
      <c r="BF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A419" s="326"/>
      <c r="BB419" s="326"/>
      <c r="BC419" s="326"/>
      <c r="BD419" s="326"/>
      <c r="BE419" s="326"/>
      <c r="BF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A420" s="326"/>
      <c r="BB420" s="326"/>
      <c r="BC420" s="326"/>
      <c r="BD420" s="326"/>
      <c r="BE420" s="326"/>
      <c r="BF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A421" s="326"/>
      <c r="BB421" s="326"/>
      <c r="BC421" s="326"/>
      <c r="BD421" s="326"/>
      <c r="BE421" s="326"/>
      <c r="BF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A422" s="326"/>
      <c r="BB422" s="326"/>
      <c r="BC422" s="326"/>
      <c r="BD422" s="326"/>
      <c r="BE422" s="326"/>
      <c r="BF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A423" s="326"/>
      <c r="BB423" s="326"/>
      <c r="BC423" s="326"/>
      <c r="BD423" s="326"/>
      <c r="BE423" s="326"/>
      <c r="BF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A424" s="326"/>
      <c r="BB424" s="326"/>
      <c r="BC424" s="326"/>
      <c r="BD424" s="326"/>
      <c r="BE424" s="326"/>
      <c r="BF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A425" s="326"/>
      <c r="BB425" s="326"/>
      <c r="BC425" s="326"/>
      <c r="BD425" s="326"/>
      <c r="BE425" s="326"/>
      <c r="BF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A426" s="326"/>
      <c r="BB426" s="326"/>
      <c r="BC426" s="326"/>
      <c r="BD426" s="326"/>
      <c r="BE426" s="326"/>
      <c r="BF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A427" s="326"/>
      <c r="BB427" s="326"/>
      <c r="BC427" s="326"/>
      <c r="BD427" s="326"/>
      <c r="BE427" s="326"/>
      <c r="BF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A428" s="326"/>
      <c r="BB428" s="326"/>
      <c r="BC428" s="326"/>
      <c r="BD428" s="326"/>
      <c r="BE428" s="326"/>
      <c r="BF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A429" s="326"/>
      <c r="BB429" s="326"/>
      <c r="BC429" s="326"/>
      <c r="BD429" s="326"/>
      <c r="BE429" s="326"/>
      <c r="BF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A430" s="326"/>
      <c r="BB430" s="326"/>
      <c r="BC430" s="326"/>
      <c r="BD430" s="326"/>
      <c r="BE430" s="326"/>
      <c r="BF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A431" s="326"/>
      <c r="BB431" s="326"/>
      <c r="BC431" s="326"/>
      <c r="BD431" s="326"/>
      <c r="BE431" s="326"/>
      <c r="BF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A432" s="326"/>
      <c r="BB432" s="326"/>
      <c r="BC432" s="326"/>
      <c r="BD432" s="326"/>
      <c r="BE432" s="326"/>
      <c r="BF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A433" s="326"/>
      <c r="BB433" s="326"/>
      <c r="BC433" s="326"/>
      <c r="BD433" s="326"/>
      <c r="BE433" s="326"/>
      <c r="BF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A434" s="326"/>
      <c r="BB434" s="326"/>
      <c r="BC434" s="326"/>
      <c r="BD434" s="326"/>
      <c r="BE434" s="326"/>
      <c r="BF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A435" s="326"/>
      <c r="BB435" s="326"/>
      <c r="BC435" s="326"/>
      <c r="BD435" s="326"/>
      <c r="BE435" s="326"/>
      <c r="BF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A436" s="326"/>
      <c r="BB436" s="326"/>
      <c r="BC436" s="326"/>
      <c r="BD436" s="326"/>
      <c r="BE436" s="326"/>
      <c r="BF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A437" s="326"/>
      <c r="BB437" s="326"/>
      <c r="BC437" s="326"/>
      <c r="BD437" s="326"/>
      <c r="BE437" s="326"/>
      <c r="BF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A438" s="326"/>
      <c r="BB438" s="326"/>
      <c r="BC438" s="326"/>
      <c r="BD438" s="326"/>
      <c r="BE438" s="326"/>
      <c r="BF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A439" s="326"/>
      <c r="BB439" s="326"/>
      <c r="BC439" s="326"/>
      <c r="BD439" s="326"/>
      <c r="BE439" s="326"/>
      <c r="BF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A440" s="326"/>
      <c r="BB440" s="326"/>
      <c r="BC440" s="326"/>
      <c r="BD440" s="326"/>
      <c r="BE440" s="326"/>
      <c r="BF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A441" s="326"/>
      <c r="BB441" s="326"/>
      <c r="BC441" s="326"/>
      <c r="BD441" s="326"/>
      <c r="BE441" s="326"/>
      <c r="BF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A442" s="326"/>
      <c r="BB442" s="326"/>
      <c r="BC442" s="326"/>
      <c r="BD442" s="326"/>
      <c r="BE442" s="326"/>
      <c r="BF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A443" s="326"/>
      <c r="BB443" s="326"/>
      <c r="BC443" s="326"/>
      <c r="BD443" s="326"/>
      <c r="BE443" s="326"/>
      <c r="BF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A444" s="326"/>
      <c r="BB444" s="326"/>
      <c r="BC444" s="326"/>
      <c r="BD444" s="326"/>
      <c r="BE444" s="326"/>
      <c r="BF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A445" s="326"/>
      <c r="BB445" s="326"/>
      <c r="BC445" s="326"/>
      <c r="BD445" s="326"/>
      <c r="BE445" s="326"/>
      <c r="BF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A446" s="326"/>
      <c r="BB446" s="326"/>
      <c r="BC446" s="326"/>
      <c r="BD446" s="326"/>
      <c r="BE446" s="326"/>
      <c r="BF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A447" s="326"/>
      <c r="BB447" s="326"/>
      <c r="BC447" s="326"/>
      <c r="BD447" s="326"/>
      <c r="BE447" s="326"/>
      <c r="BF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A448" s="326"/>
      <c r="BB448" s="326"/>
      <c r="BC448" s="326"/>
      <c r="BD448" s="326"/>
      <c r="BE448" s="326"/>
      <c r="BF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A449" s="326"/>
      <c r="BB449" s="326"/>
      <c r="BC449" s="326"/>
      <c r="BD449" s="326"/>
      <c r="BE449" s="326"/>
      <c r="BF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A450" s="326"/>
      <c r="BB450" s="326"/>
      <c r="BC450" s="326"/>
      <c r="BD450" s="326"/>
      <c r="BE450" s="326"/>
      <c r="BF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A451" s="326"/>
      <c r="BB451" s="326"/>
      <c r="BC451" s="326"/>
      <c r="BD451" s="326"/>
      <c r="BE451" s="326"/>
      <c r="BF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A452" s="326"/>
      <c r="BB452" s="326"/>
      <c r="BC452" s="326"/>
      <c r="BD452" s="326"/>
      <c r="BE452" s="326"/>
      <c r="BF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A453" s="326"/>
      <c r="BB453" s="326"/>
      <c r="BC453" s="326"/>
      <c r="BD453" s="326"/>
      <c r="BE453" s="326"/>
      <c r="BF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A454" s="326"/>
      <c r="BB454" s="326"/>
      <c r="BC454" s="326"/>
      <c r="BD454" s="326"/>
      <c r="BE454" s="326"/>
      <c r="BF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A455" s="326"/>
      <c r="BB455" s="326"/>
      <c r="BC455" s="326"/>
      <c r="BD455" s="326"/>
      <c r="BE455" s="326"/>
      <c r="BF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A456" s="326"/>
      <c r="BB456" s="326"/>
      <c r="BC456" s="326"/>
      <c r="BD456" s="326"/>
      <c r="BE456" s="326"/>
      <c r="BF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A457" s="326"/>
      <c r="BB457" s="326"/>
      <c r="BC457" s="326"/>
      <c r="BD457" s="326"/>
      <c r="BE457" s="326"/>
      <c r="BF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A458" s="326"/>
      <c r="BB458" s="326"/>
      <c r="BC458" s="326"/>
      <c r="BD458" s="326"/>
      <c r="BE458" s="326"/>
      <c r="BF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A459" s="326"/>
      <c r="BB459" s="326"/>
      <c r="BC459" s="326"/>
      <c r="BD459" s="326"/>
      <c r="BE459" s="326"/>
      <c r="BF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A460" s="326"/>
      <c r="BB460" s="326"/>
      <c r="BC460" s="326"/>
      <c r="BD460" s="326"/>
      <c r="BE460" s="326"/>
      <c r="BF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A461" s="326"/>
      <c r="BB461" s="326"/>
      <c r="BC461" s="326"/>
      <c r="BD461" s="326"/>
      <c r="BE461" s="326"/>
      <c r="BF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A462" s="326"/>
      <c r="BB462" s="326"/>
      <c r="BC462" s="326"/>
      <c r="BD462" s="326"/>
      <c r="BE462" s="326"/>
      <c r="BF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A463" s="326"/>
      <c r="BB463" s="326"/>
      <c r="BC463" s="326"/>
      <c r="BD463" s="326"/>
      <c r="BE463" s="326"/>
      <c r="BF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A464" s="326"/>
      <c r="BB464" s="326"/>
      <c r="BC464" s="326"/>
      <c r="BD464" s="326"/>
      <c r="BE464" s="326"/>
      <c r="BF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A465" s="326"/>
      <c r="BB465" s="326"/>
      <c r="BC465" s="326"/>
      <c r="BD465" s="326"/>
      <c r="BE465" s="326"/>
      <c r="BF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A466" s="326"/>
      <c r="BB466" s="326"/>
      <c r="BC466" s="326"/>
      <c r="BD466" s="326"/>
      <c r="BE466" s="326"/>
      <c r="BF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A467" s="326"/>
      <c r="BB467" s="326"/>
      <c r="BC467" s="326"/>
      <c r="BD467" s="326"/>
      <c r="BE467" s="326"/>
      <c r="BF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A468" s="326"/>
      <c r="BB468" s="326"/>
      <c r="BC468" s="326"/>
      <c r="BD468" s="326"/>
      <c r="BE468" s="326"/>
      <c r="BF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A469" s="326"/>
      <c r="BB469" s="326"/>
      <c r="BC469" s="326"/>
      <c r="BD469" s="326"/>
      <c r="BE469" s="326"/>
      <c r="BF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A470" s="326"/>
      <c r="BB470" s="326"/>
      <c r="BC470" s="326"/>
      <c r="BD470" s="326"/>
      <c r="BE470" s="326"/>
      <c r="BF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A471" s="326"/>
      <c r="BB471" s="326"/>
      <c r="BC471" s="326"/>
      <c r="BD471" s="326"/>
      <c r="BE471" s="326"/>
      <c r="BF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A472" s="326"/>
      <c r="BB472" s="326"/>
      <c r="BC472" s="326"/>
      <c r="BD472" s="326"/>
      <c r="BE472" s="326"/>
      <c r="BF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A473" s="326"/>
      <c r="BB473" s="326"/>
      <c r="BC473" s="326"/>
      <c r="BD473" s="326"/>
      <c r="BE473" s="326"/>
      <c r="BF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A474" s="326"/>
      <c r="BB474" s="326"/>
      <c r="BC474" s="326"/>
      <c r="BD474" s="326"/>
      <c r="BE474" s="326"/>
      <c r="BF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A475" s="326"/>
      <c r="BB475" s="326"/>
      <c r="BC475" s="326"/>
      <c r="BD475" s="326"/>
      <c r="BE475" s="326"/>
      <c r="BF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A476" s="326"/>
      <c r="BB476" s="326"/>
      <c r="BC476" s="326"/>
      <c r="BD476" s="326"/>
      <c r="BE476" s="326"/>
      <c r="BF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A477" s="326"/>
      <c r="BB477" s="326"/>
      <c r="BC477" s="326"/>
      <c r="BD477" s="326"/>
      <c r="BE477" s="326"/>
      <c r="BF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A478" s="326"/>
      <c r="BB478" s="326"/>
      <c r="BC478" s="326"/>
      <c r="BD478" s="326"/>
      <c r="BE478" s="326"/>
      <c r="BF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A479" s="326"/>
      <c r="BB479" s="326"/>
      <c r="BC479" s="326"/>
      <c r="BD479" s="326"/>
      <c r="BE479" s="326"/>
      <c r="BF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A480" s="326"/>
      <c r="BB480" s="326"/>
      <c r="BC480" s="326"/>
      <c r="BD480" s="326"/>
      <c r="BE480" s="326"/>
      <c r="BF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A481" s="326"/>
      <c r="BB481" s="326"/>
      <c r="BC481" s="326"/>
      <c r="BD481" s="326"/>
      <c r="BE481" s="326"/>
      <c r="BF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A482" s="326"/>
      <c r="BB482" s="326"/>
      <c r="BC482" s="326"/>
      <c r="BD482" s="326"/>
      <c r="BE482" s="326"/>
      <c r="BF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A483" s="326"/>
      <c r="BB483" s="326"/>
      <c r="BC483" s="326"/>
      <c r="BD483" s="326"/>
      <c r="BE483" s="326"/>
      <c r="BF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A484" s="326"/>
      <c r="BB484" s="326"/>
      <c r="BC484" s="326"/>
      <c r="BD484" s="326"/>
      <c r="BE484" s="326"/>
      <c r="BF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A485" s="326"/>
      <c r="BB485" s="326"/>
      <c r="BC485" s="326"/>
      <c r="BD485" s="326"/>
      <c r="BE485" s="326"/>
      <c r="BF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A486" s="326"/>
      <c r="BB486" s="326"/>
      <c r="BC486" s="326"/>
      <c r="BD486" s="326"/>
      <c r="BE486" s="326"/>
      <c r="BF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A487" s="326"/>
      <c r="BB487" s="326"/>
      <c r="BC487" s="326"/>
      <c r="BD487" s="326"/>
      <c r="BE487" s="326"/>
      <c r="BF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A488" s="326"/>
      <c r="BB488" s="326"/>
      <c r="BC488" s="326"/>
      <c r="BD488" s="326"/>
      <c r="BE488" s="326"/>
      <c r="BF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A489" s="326"/>
      <c r="BB489" s="326"/>
      <c r="BC489" s="326"/>
      <c r="BD489" s="326"/>
      <c r="BE489" s="326"/>
      <c r="BF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A490" s="326"/>
      <c r="BB490" s="326"/>
      <c r="BC490" s="326"/>
      <c r="BD490" s="326"/>
      <c r="BE490" s="326"/>
      <c r="BF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A491" s="326"/>
      <c r="BB491" s="326"/>
      <c r="BC491" s="326"/>
      <c r="BD491" s="326"/>
      <c r="BE491" s="326"/>
      <c r="BF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A492" s="326"/>
      <c r="BB492" s="326"/>
      <c r="BC492" s="326"/>
      <c r="BD492" s="326"/>
      <c r="BE492" s="326"/>
      <c r="BF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A493" s="326"/>
      <c r="BB493" s="326"/>
      <c r="BC493" s="326"/>
      <c r="BD493" s="326"/>
      <c r="BE493" s="326"/>
      <c r="BF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A494" s="326"/>
      <c r="BB494" s="326"/>
      <c r="BC494" s="326"/>
      <c r="BD494" s="326"/>
      <c r="BE494" s="326"/>
      <c r="BF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A495" s="326"/>
      <c r="BB495" s="326"/>
      <c r="BC495" s="326"/>
      <c r="BD495" s="326"/>
      <c r="BE495" s="326"/>
      <c r="BF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A496" s="326"/>
      <c r="BB496" s="326"/>
      <c r="BC496" s="326"/>
      <c r="BD496" s="326"/>
      <c r="BE496" s="326"/>
      <c r="BF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A497" s="326"/>
      <c r="BB497" s="326"/>
      <c r="BC497" s="326"/>
      <c r="BD497" s="326"/>
      <c r="BE497" s="326"/>
      <c r="BF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A498" s="326"/>
      <c r="BB498" s="326"/>
      <c r="BC498" s="326"/>
      <c r="BD498" s="326"/>
      <c r="BE498" s="326"/>
      <c r="BF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A499" s="326"/>
      <c r="BB499" s="326"/>
      <c r="BC499" s="326"/>
      <c r="BD499" s="326"/>
      <c r="BE499" s="326"/>
      <c r="BF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A500" s="326"/>
      <c r="BB500" s="326"/>
      <c r="BC500" s="326"/>
      <c r="BD500" s="326"/>
      <c r="BE500" s="326"/>
      <c r="BF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A501" s="326"/>
      <c r="BB501" s="326"/>
      <c r="BC501" s="326"/>
      <c r="BD501" s="326"/>
      <c r="BE501" s="326"/>
      <c r="BF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A502" s="326"/>
      <c r="BB502" s="326"/>
      <c r="BC502" s="326"/>
      <c r="BD502" s="326"/>
      <c r="BE502" s="326"/>
      <c r="BF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A503" s="326"/>
      <c r="BB503" s="326"/>
      <c r="BC503" s="326"/>
      <c r="BD503" s="326"/>
      <c r="BE503" s="326"/>
      <c r="BF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A504" s="326"/>
      <c r="BB504" s="326"/>
      <c r="BC504" s="326"/>
      <c r="BD504" s="326"/>
      <c r="BE504" s="326"/>
      <c r="BF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A505" s="326"/>
      <c r="BB505" s="326"/>
      <c r="BC505" s="326"/>
      <c r="BD505" s="326"/>
      <c r="BE505" s="326"/>
      <c r="BF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A506" s="326"/>
      <c r="BB506" s="326"/>
      <c r="BC506" s="326"/>
      <c r="BD506" s="326"/>
      <c r="BE506" s="326"/>
      <c r="BF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A507" s="326"/>
      <c r="BB507" s="326"/>
      <c r="BC507" s="326"/>
      <c r="BD507" s="326"/>
      <c r="BE507" s="326"/>
      <c r="BF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A508" s="326"/>
      <c r="BB508" s="326"/>
      <c r="BC508" s="326"/>
      <c r="BD508" s="326"/>
      <c r="BE508" s="326"/>
      <c r="BF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A509" s="326"/>
      <c r="BB509" s="326"/>
      <c r="BC509" s="326"/>
      <c r="BD509" s="326"/>
      <c r="BE509" s="326"/>
      <c r="BF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A510" s="326"/>
      <c r="BB510" s="326"/>
      <c r="BC510" s="326"/>
      <c r="BD510" s="326"/>
      <c r="BE510" s="326"/>
      <c r="BF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A511" s="326"/>
      <c r="BB511" s="326"/>
      <c r="BC511" s="326"/>
      <c r="BD511" s="326"/>
      <c r="BE511" s="326"/>
      <c r="BF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A512" s="326"/>
      <c r="BB512" s="326"/>
      <c r="BC512" s="326"/>
      <c r="BD512" s="326"/>
      <c r="BE512" s="326"/>
      <c r="BF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A513" s="326"/>
      <c r="BB513" s="326"/>
      <c r="BC513" s="326"/>
      <c r="BD513" s="326"/>
      <c r="BE513" s="326"/>
      <c r="BF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A514" s="326"/>
      <c r="BB514" s="326"/>
      <c r="BC514" s="326"/>
      <c r="BD514" s="326"/>
      <c r="BE514" s="326"/>
      <c r="BF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A515" s="326"/>
      <c r="BB515" s="326"/>
      <c r="BC515" s="326"/>
      <c r="BD515" s="326"/>
      <c r="BE515" s="326"/>
      <c r="BF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A516" s="326"/>
      <c r="BB516" s="326"/>
      <c r="BC516" s="326"/>
      <c r="BD516" s="326"/>
      <c r="BE516" s="326"/>
      <c r="BF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A517" s="326"/>
      <c r="BB517" s="326"/>
      <c r="BC517" s="326"/>
      <c r="BD517" s="326"/>
      <c r="BE517" s="326"/>
      <c r="BF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A518" s="326"/>
      <c r="BB518" s="326"/>
      <c r="BC518" s="326"/>
      <c r="BD518" s="326"/>
      <c r="BE518" s="326"/>
      <c r="BF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A519" s="326"/>
      <c r="BB519" s="326"/>
      <c r="BC519" s="326"/>
      <c r="BD519" s="326"/>
      <c r="BE519" s="326"/>
      <c r="BF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A520" s="326"/>
      <c r="BB520" s="326"/>
      <c r="BC520" s="326"/>
      <c r="BD520" s="326"/>
      <c r="BE520" s="326"/>
      <c r="BF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A521" s="326"/>
      <c r="BB521" s="326"/>
      <c r="BC521" s="326"/>
      <c r="BD521" s="326"/>
      <c r="BE521" s="326"/>
      <c r="BF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A522" s="326"/>
      <c r="BB522" s="326"/>
      <c r="BC522" s="326"/>
      <c r="BD522" s="326"/>
      <c r="BE522" s="326"/>
      <c r="BF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A523" s="326"/>
      <c r="BB523" s="326"/>
      <c r="BC523" s="326"/>
      <c r="BD523" s="326"/>
      <c r="BE523" s="326"/>
      <c r="BF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A524" s="326"/>
      <c r="BB524" s="326"/>
      <c r="BC524" s="326"/>
      <c r="BD524" s="326"/>
      <c r="BE524" s="326"/>
      <c r="BF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A525" s="326"/>
      <c r="BB525" s="326"/>
      <c r="BC525" s="326"/>
      <c r="BD525" s="326"/>
      <c r="BE525" s="326"/>
      <c r="BF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A526" s="326"/>
      <c r="BB526" s="326"/>
      <c r="BC526" s="326"/>
      <c r="BD526" s="326"/>
      <c r="BE526" s="326"/>
      <c r="BF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A527" s="326"/>
      <c r="BB527" s="326"/>
      <c r="BC527" s="326"/>
      <c r="BD527" s="326"/>
      <c r="BE527" s="326"/>
      <c r="BF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A528" s="326"/>
      <c r="BB528" s="326"/>
      <c r="BC528" s="326"/>
      <c r="BD528" s="326"/>
      <c r="BE528" s="326"/>
      <c r="BF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A529" s="326"/>
      <c r="BB529" s="326"/>
      <c r="BC529" s="326"/>
      <c r="BD529" s="326"/>
      <c r="BE529" s="326"/>
      <c r="BF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A530" s="326"/>
      <c r="BB530" s="326"/>
      <c r="BC530" s="326"/>
      <c r="BD530" s="326"/>
      <c r="BE530" s="326"/>
      <c r="BF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A531" s="326"/>
      <c r="BB531" s="326"/>
      <c r="BC531" s="326"/>
      <c r="BD531" s="326"/>
      <c r="BE531" s="326"/>
      <c r="BF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A532" s="326"/>
      <c r="BB532" s="326"/>
      <c r="BC532" s="326"/>
      <c r="BD532" s="326"/>
      <c r="BE532" s="326"/>
      <c r="BF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A533" s="326"/>
      <c r="BB533" s="326"/>
      <c r="BC533" s="326"/>
      <c r="BD533" s="326"/>
      <c r="BE533" s="326"/>
      <c r="BF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A534" s="326"/>
      <c r="BB534" s="326"/>
      <c r="BC534" s="326"/>
      <c r="BD534" s="326"/>
      <c r="BE534" s="326"/>
      <c r="BF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A535" s="326"/>
      <c r="BB535" s="326"/>
      <c r="BC535" s="326"/>
      <c r="BD535" s="326"/>
      <c r="BE535" s="326"/>
      <c r="BF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A536" s="326"/>
      <c r="BB536" s="326"/>
      <c r="BC536" s="326"/>
      <c r="BD536" s="326"/>
      <c r="BE536" s="326"/>
      <c r="BF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A537" s="326"/>
      <c r="BB537" s="326"/>
      <c r="BC537" s="326"/>
      <c r="BD537" s="326"/>
      <c r="BE537" s="326"/>
      <c r="BF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A538" s="326"/>
      <c r="BB538" s="326"/>
      <c r="BC538" s="326"/>
      <c r="BD538" s="326"/>
      <c r="BE538" s="326"/>
      <c r="BF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A539" s="326"/>
      <c r="BB539" s="326"/>
      <c r="BC539" s="326"/>
      <c r="BD539" s="326"/>
      <c r="BE539" s="326"/>
      <c r="BF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A540" s="326"/>
      <c r="BB540" s="326"/>
      <c r="BC540" s="326"/>
      <c r="BD540" s="326"/>
      <c r="BE540" s="326"/>
      <c r="BF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A541" s="326"/>
      <c r="BB541" s="326"/>
      <c r="BC541" s="326"/>
      <c r="BD541" s="326"/>
      <c r="BE541" s="326"/>
      <c r="BF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A542" s="326"/>
      <c r="BB542" s="326"/>
      <c r="BC542" s="326"/>
      <c r="BD542" s="326"/>
      <c r="BE542" s="326"/>
      <c r="BF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A543" s="326"/>
      <c r="BB543" s="326"/>
      <c r="BC543" s="326"/>
      <c r="BD543" s="326"/>
      <c r="BE543" s="326"/>
      <c r="BF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A544" s="326"/>
      <c r="BB544" s="326"/>
      <c r="BC544" s="326"/>
      <c r="BD544" s="326"/>
      <c r="BE544" s="326"/>
      <c r="BF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A545" s="326"/>
      <c r="BB545" s="326"/>
      <c r="BC545" s="326"/>
      <c r="BD545" s="326"/>
      <c r="BE545" s="326"/>
      <c r="BF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A546" s="326"/>
      <c r="BB546" s="326"/>
      <c r="BC546" s="326"/>
      <c r="BD546" s="326"/>
      <c r="BE546" s="326"/>
      <c r="BF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A547" s="326"/>
      <c r="BB547" s="326"/>
      <c r="BC547" s="326"/>
      <c r="BD547" s="326"/>
      <c r="BE547" s="326"/>
      <c r="BF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A548" s="326"/>
      <c r="BB548" s="326"/>
      <c r="BC548" s="326"/>
      <c r="BD548" s="326"/>
      <c r="BE548" s="326"/>
      <c r="BF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A549" s="326"/>
      <c r="BB549" s="326"/>
      <c r="BC549" s="326"/>
      <c r="BD549" s="326"/>
      <c r="BE549" s="326"/>
      <c r="BF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A550" s="326"/>
      <c r="BB550" s="326"/>
      <c r="BC550" s="326"/>
      <c r="BD550" s="326"/>
      <c r="BE550" s="326"/>
      <c r="BF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A551" s="326"/>
      <c r="BB551" s="326"/>
      <c r="BC551" s="326"/>
      <c r="BD551" s="326"/>
      <c r="BE551" s="326"/>
      <c r="BF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A552" s="326"/>
      <c r="BB552" s="326"/>
      <c r="BC552" s="326"/>
      <c r="BD552" s="326"/>
      <c r="BE552" s="326"/>
      <c r="BF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A553" s="326"/>
      <c r="BB553" s="326"/>
      <c r="BC553" s="326"/>
      <c r="BD553" s="326"/>
      <c r="BE553" s="326"/>
      <c r="BF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A554" s="326"/>
      <c r="BB554" s="326"/>
      <c r="BC554" s="326"/>
      <c r="BD554" s="326"/>
      <c r="BE554" s="326"/>
      <c r="BF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A555" s="326"/>
      <c r="BB555" s="326"/>
      <c r="BC555" s="326"/>
      <c r="BD555" s="326"/>
      <c r="BE555" s="326"/>
      <c r="BF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A556" s="326"/>
      <c r="BB556" s="326"/>
      <c r="BC556" s="326"/>
      <c r="BD556" s="326"/>
      <c r="BE556" s="326"/>
      <c r="BF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A557" s="326"/>
      <c r="BB557" s="326"/>
      <c r="BC557" s="326"/>
      <c r="BD557" s="326"/>
      <c r="BE557" s="326"/>
      <c r="BF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A558" s="326"/>
      <c r="BB558" s="326"/>
      <c r="BC558" s="326"/>
      <c r="BD558" s="326"/>
      <c r="BE558" s="326"/>
      <c r="BF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A559" s="326"/>
      <c r="BB559" s="326"/>
      <c r="BC559" s="326"/>
      <c r="BD559" s="326"/>
      <c r="BE559" s="326"/>
      <c r="BF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A560" s="326"/>
      <c r="BB560" s="326"/>
      <c r="BC560" s="326"/>
      <c r="BD560" s="326"/>
      <c r="BE560" s="326"/>
      <c r="BF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A561" s="326"/>
      <c r="BB561" s="326"/>
      <c r="BC561" s="326"/>
      <c r="BD561" s="326"/>
      <c r="BE561" s="326"/>
      <c r="BF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A562" s="326"/>
      <c r="BB562" s="326"/>
      <c r="BC562" s="326"/>
      <c r="BD562" s="326"/>
      <c r="BE562" s="326"/>
      <c r="BF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A563" s="326"/>
      <c r="BB563" s="326"/>
      <c r="BC563" s="326"/>
      <c r="BD563" s="326"/>
      <c r="BE563" s="326"/>
      <c r="BF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A564" s="326"/>
      <c r="BB564" s="326"/>
      <c r="BC564" s="326"/>
      <c r="BD564" s="326"/>
      <c r="BE564" s="326"/>
      <c r="BF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A565" s="326"/>
      <c r="BB565" s="326"/>
      <c r="BC565" s="326"/>
      <c r="BD565" s="326"/>
      <c r="BE565" s="326"/>
      <c r="BF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A566" s="326"/>
      <c r="BB566" s="326"/>
      <c r="BC566" s="326"/>
      <c r="BD566" s="326"/>
      <c r="BE566" s="326"/>
      <c r="BF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A567" s="326"/>
      <c r="BB567" s="326"/>
      <c r="BC567" s="326"/>
      <c r="BD567" s="326"/>
      <c r="BE567" s="326"/>
      <c r="BF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A568" s="326"/>
      <c r="BB568" s="326"/>
      <c r="BC568" s="326"/>
      <c r="BD568" s="326"/>
      <c r="BE568" s="326"/>
      <c r="BF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A569" s="326"/>
      <c r="BB569" s="326"/>
      <c r="BC569" s="326"/>
      <c r="BD569" s="326"/>
      <c r="BE569" s="326"/>
      <c r="BF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A570" s="326"/>
      <c r="BB570" s="326"/>
      <c r="BC570" s="326"/>
      <c r="BD570" s="326"/>
      <c r="BE570" s="326"/>
      <c r="BF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A571" s="326"/>
      <c r="BB571" s="326"/>
      <c r="BC571" s="326"/>
      <c r="BD571" s="326"/>
      <c r="BE571" s="326"/>
      <c r="BF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A572" s="326"/>
      <c r="BB572" s="326"/>
      <c r="BC572" s="326"/>
      <c r="BD572" s="326"/>
      <c r="BE572" s="326"/>
      <c r="BF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A573" s="326"/>
      <c r="BB573" s="326"/>
      <c r="BC573" s="326"/>
      <c r="BD573" s="326"/>
      <c r="BE573" s="326"/>
      <c r="BF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A574" s="326"/>
      <c r="BB574" s="326"/>
      <c r="BC574" s="326"/>
      <c r="BD574" s="326"/>
      <c r="BE574" s="326"/>
      <c r="BF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A575" s="326"/>
      <c r="BB575" s="326"/>
      <c r="BC575" s="326"/>
      <c r="BD575" s="326"/>
      <c r="BE575" s="326"/>
      <c r="BF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A576" s="326"/>
      <c r="BB576" s="326"/>
      <c r="BC576" s="326"/>
      <c r="BD576" s="326"/>
      <c r="BE576" s="326"/>
      <c r="BF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A577" s="326"/>
      <c r="BB577" s="326"/>
      <c r="BC577" s="326"/>
      <c r="BD577" s="326"/>
      <c r="BE577" s="326"/>
      <c r="BF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A578" s="326"/>
      <c r="BB578" s="326"/>
      <c r="BC578" s="326"/>
      <c r="BD578" s="326"/>
      <c r="BE578" s="326"/>
      <c r="BF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A579" s="326"/>
      <c r="BB579" s="326"/>
      <c r="BC579" s="326"/>
      <c r="BD579" s="326"/>
      <c r="BE579" s="326"/>
      <c r="BF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A580" s="326"/>
      <c r="BB580" s="326"/>
      <c r="BC580" s="326"/>
      <c r="BD580" s="326"/>
      <c r="BE580" s="326"/>
      <c r="BF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A581" s="326"/>
      <c r="BB581" s="326"/>
      <c r="BC581" s="326"/>
      <c r="BD581" s="326"/>
      <c r="BE581" s="326"/>
      <c r="BF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A582" s="326"/>
      <c r="BB582" s="326"/>
      <c r="BC582" s="326"/>
      <c r="BD582" s="326"/>
      <c r="BE582" s="326"/>
      <c r="BF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A583" s="326"/>
      <c r="BB583" s="326"/>
      <c r="BC583" s="326"/>
      <c r="BD583" s="326"/>
      <c r="BE583" s="326"/>
      <c r="BF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A584" s="326"/>
      <c r="BB584" s="326"/>
      <c r="BC584" s="326"/>
      <c r="BD584" s="326"/>
      <c r="BE584" s="326"/>
      <c r="BF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A585" s="326"/>
      <c r="BB585" s="326"/>
      <c r="BC585" s="326"/>
      <c r="BD585" s="326"/>
      <c r="BE585" s="326"/>
      <c r="BF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A586" s="326"/>
      <c r="BB586" s="326"/>
      <c r="BC586" s="326"/>
      <c r="BD586" s="326"/>
      <c r="BE586" s="326"/>
      <c r="BF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A587" s="326"/>
      <c r="BB587" s="326"/>
      <c r="BC587" s="326"/>
      <c r="BD587" s="326"/>
      <c r="BE587" s="326"/>
      <c r="BF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A588" s="326"/>
      <c r="BB588" s="326"/>
      <c r="BC588" s="326"/>
      <c r="BD588" s="326"/>
      <c r="BE588" s="326"/>
      <c r="BF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A589" s="326"/>
      <c r="BB589" s="326"/>
      <c r="BC589" s="326"/>
      <c r="BD589" s="326"/>
      <c r="BE589" s="326"/>
      <c r="BF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A590" s="326"/>
      <c r="BB590" s="326"/>
      <c r="BC590" s="326"/>
      <c r="BD590" s="326"/>
      <c r="BE590" s="326"/>
      <c r="BF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A591" s="326"/>
      <c r="BB591" s="326"/>
      <c r="BC591" s="326"/>
      <c r="BD591" s="326"/>
      <c r="BE591" s="326"/>
      <c r="BF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A592" s="326"/>
      <c r="BB592" s="326"/>
      <c r="BC592" s="326"/>
      <c r="BD592" s="326"/>
      <c r="BE592" s="326"/>
      <c r="BF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A593" s="326"/>
      <c r="BB593" s="326"/>
      <c r="BC593" s="326"/>
      <c r="BD593" s="326"/>
      <c r="BE593" s="326"/>
      <c r="BF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A594" s="326"/>
      <c r="BB594" s="326"/>
      <c r="BC594" s="326"/>
      <c r="BD594" s="326"/>
      <c r="BE594" s="326"/>
      <c r="BF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A595" s="326"/>
      <c r="BB595" s="326"/>
      <c r="BC595" s="326"/>
      <c r="BD595" s="326"/>
      <c r="BE595" s="326"/>
      <c r="BF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A596" s="326"/>
      <c r="BB596" s="326"/>
      <c r="BC596" s="326"/>
      <c r="BD596" s="326"/>
      <c r="BE596" s="326"/>
      <c r="BF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A597" s="326"/>
      <c r="BB597" s="326"/>
      <c r="BC597" s="326"/>
      <c r="BD597" s="326"/>
      <c r="BE597" s="326"/>
      <c r="BF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A598" s="326"/>
      <c r="BB598" s="326"/>
      <c r="BC598" s="326"/>
      <c r="BD598" s="326"/>
      <c r="BE598" s="326"/>
      <c r="BF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A599" s="326"/>
      <c r="BB599" s="326"/>
      <c r="BC599" s="326"/>
      <c r="BD599" s="326"/>
      <c r="BE599" s="326"/>
      <c r="BF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A600" s="326"/>
      <c r="BB600" s="326"/>
      <c r="BC600" s="326"/>
      <c r="BD600" s="326"/>
      <c r="BE600" s="326"/>
      <c r="BF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A601" s="326"/>
      <c r="BB601" s="326"/>
      <c r="BC601" s="326"/>
      <c r="BD601" s="326"/>
      <c r="BE601" s="326"/>
      <c r="BF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A602" s="326"/>
      <c r="BB602" s="326"/>
      <c r="BC602" s="326"/>
      <c r="BD602" s="326"/>
      <c r="BE602" s="326"/>
      <c r="BF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A603" s="326"/>
      <c r="BB603" s="326"/>
      <c r="BC603" s="326"/>
      <c r="BD603" s="326"/>
      <c r="BE603" s="326"/>
      <c r="BF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A604" s="326"/>
      <c r="BB604" s="326"/>
      <c r="BC604" s="326"/>
      <c r="BD604" s="326"/>
      <c r="BE604" s="326"/>
      <c r="BF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A605" s="326"/>
      <c r="BB605" s="326"/>
      <c r="BC605" s="326"/>
      <c r="BD605" s="326"/>
      <c r="BE605" s="326"/>
      <c r="BF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A606" s="326"/>
      <c r="BB606" s="326"/>
      <c r="BC606" s="326"/>
      <c r="BD606" s="326"/>
      <c r="BE606" s="326"/>
      <c r="BF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A607" s="326"/>
      <c r="BB607" s="326"/>
      <c r="BC607" s="326"/>
      <c r="BD607" s="326"/>
      <c r="BE607" s="326"/>
      <c r="BF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A608" s="326"/>
      <c r="BB608" s="326"/>
      <c r="BC608" s="326"/>
      <c r="BD608" s="326"/>
      <c r="BE608" s="326"/>
      <c r="BF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A609" s="326"/>
      <c r="BB609" s="326"/>
      <c r="BC609" s="326"/>
      <c r="BD609" s="326"/>
      <c r="BE609" s="326"/>
      <c r="BF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A610" s="326"/>
      <c r="BB610" s="326"/>
      <c r="BC610" s="326"/>
      <c r="BD610" s="326"/>
      <c r="BE610" s="326"/>
      <c r="BF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A611" s="326"/>
      <c r="BB611" s="326"/>
      <c r="BC611" s="326"/>
      <c r="BD611" s="326"/>
      <c r="BE611" s="326"/>
      <c r="BF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A612" s="326"/>
      <c r="BB612" s="326"/>
      <c r="BC612" s="326"/>
      <c r="BD612" s="326"/>
      <c r="BE612" s="326"/>
      <c r="BF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A613" s="326"/>
      <c r="BB613" s="326"/>
      <c r="BC613" s="326"/>
      <c r="BD613" s="326"/>
      <c r="BE613" s="326"/>
      <c r="BF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A614" s="326"/>
      <c r="BB614" s="326"/>
      <c r="BC614" s="326"/>
      <c r="BD614" s="326"/>
      <c r="BE614" s="326"/>
      <c r="BF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A615" s="326"/>
      <c r="BB615" s="326"/>
      <c r="BC615" s="326"/>
      <c r="BD615" s="326"/>
      <c r="BE615" s="326"/>
      <c r="BF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A616" s="326"/>
      <c r="BB616" s="326"/>
      <c r="BC616" s="326"/>
      <c r="BD616" s="326"/>
      <c r="BE616" s="326"/>
      <c r="BF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A617" s="326"/>
      <c r="BB617" s="326"/>
      <c r="BC617" s="326"/>
      <c r="BD617" s="326"/>
      <c r="BE617" s="326"/>
      <c r="BF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A618" s="326"/>
      <c r="BB618" s="326"/>
      <c r="BC618" s="326"/>
      <c r="BD618" s="326"/>
      <c r="BE618" s="326"/>
      <c r="BF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A619" s="326"/>
      <c r="BB619" s="326"/>
      <c r="BC619" s="326"/>
      <c r="BD619" s="326"/>
      <c r="BE619" s="326"/>
      <c r="BF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A620" s="326"/>
      <c r="BB620" s="326"/>
      <c r="BC620" s="326"/>
      <c r="BD620" s="326"/>
      <c r="BE620" s="326"/>
      <c r="BF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A621" s="326"/>
      <c r="BB621" s="326"/>
      <c r="BC621" s="326"/>
      <c r="BD621" s="326"/>
      <c r="BE621" s="326"/>
      <c r="BF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A622" s="326"/>
      <c r="BB622" s="326"/>
      <c r="BC622" s="326"/>
      <c r="BD622" s="326"/>
      <c r="BE622" s="326"/>
      <c r="BF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A623" s="326"/>
      <c r="BB623" s="326"/>
      <c r="BC623" s="326"/>
      <c r="BD623" s="326"/>
      <c r="BE623" s="326"/>
      <c r="BF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A624" s="326"/>
      <c r="BB624" s="326"/>
      <c r="BC624" s="326"/>
      <c r="BD624" s="326"/>
      <c r="BE624" s="326"/>
      <c r="BF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A625" s="326"/>
      <c r="BB625" s="326"/>
      <c r="BC625" s="326"/>
      <c r="BD625" s="326"/>
      <c r="BE625" s="326"/>
      <c r="BF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A626" s="326"/>
      <c r="BB626" s="326"/>
      <c r="BC626" s="326"/>
      <c r="BD626" s="326"/>
      <c r="BE626" s="326"/>
      <c r="BF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A627" s="326"/>
      <c r="BB627" s="326"/>
      <c r="BC627" s="326"/>
      <c r="BD627" s="326"/>
      <c r="BE627" s="326"/>
      <c r="BF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A628" s="326"/>
      <c r="BB628" s="326"/>
      <c r="BC628" s="326"/>
      <c r="BD628" s="326"/>
      <c r="BE628" s="326"/>
      <c r="BF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A629" s="326"/>
      <c r="BB629" s="326"/>
      <c r="BC629" s="326"/>
      <c r="BD629" s="326"/>
      <c r="BE629" s="326"/>
      <c r="BF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A630" s="326"/>
      <c r="BB630" s="326"/>
      <c r="BC630" s="326"/>
      <c r="BD630" s="326"/>
      <c r="BE630" s="326"/>
      <c r="BF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A631" s="326"/>
      <c r="BB631" s="326"/>
      <c r="BC631" s="326"/>
      <c r="BD631" s="326"/>
      <c r="BE631" s="326"/>
      <c r="BF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A632" s="326"/>
      <c r="BB632" s="326"/>
      <c r="BC632" s="326"/>
      <c r="BD632" s="326"/>
      <c r="BE632" s="326"/>
      <c r="BF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A633" s="326"/>
      <c r="BB633" s="326"/>
      <c r="BC633" s="326"/>
      <c r="BD633" s="326"/>
      <c r="BE633" s="326"/>
      <c r="BF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A634" s="326"/>
      <c r="BB634" s="326"/>
      <c r="BC634" s="326"/>
      <c r="BD634" s="326"/>
      <c r="BE634" s="326"/>
      <c r="BF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A635" s="326"/>
      <c r="BB635" s="326"/>
      <c r="BC635" s="326"/>
      <c r="BD635" s="326"/>
      <c r="BE635" s="326"/>
      <c r="BF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A636" s="326"/>
      <c r="BB636" s="326"/>
      <c r="BC636" s="326"/>
      <c r="BD636" s="326"/>
      <c r="BE636" s="326"/>
      <c r="BF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A637" s="326"/>
      <c r="BB637" s="326"/>
      <c r="BC637" s="326"/>
      <c r="BD637" s="326"/>
      <c r="BE637" s="326"/>
      <c r="BF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A638" s="326"/>
      <c r="BB638" s="326"/>
      <c r="BC638" s="326"/>
      <c r="BD638" s="326"/>
      <c r="BE638" s="326"/>
      <c r="BF638" s="326"/>
      <c r="BI638" s="326"/>
      <c r="BS638" s="326"/>
      <c r="CC638" s="326"/>
      <c r="CM638" s="326"/>
      <c r="CW638" s="326"/>
      <c r="DG638" s="326"/>
      <c r="DQ638" s="326"/>
      <c r="EA638" s="326"/>
      <c r="EK638" s="326"/>
      <c r="EU638" s="326"/>
      <c r="FE638" s="326"/>
      <c r="FO638" s="326"/>
      <c r="FY638" s="326"/>
      <c r="GI638" s="326"/>
      <c r="GS638" s="326"/>
      <c r="HC638" s="326"/>
      <c r="HM638" s="326"/>
      <c r="HW638" s="326"/>
    </row>
    <row r="639" s="3" customFormat="true" x14ac:dyDescent="0.25">
      <c r="A639" s="326"/>
      <c r="K639" s="326"/>
      <c r="U639" s="326"/>
      <c r="AE639" s="326"/>
      <c r="AO639" s="326"/>
      <c r="AY639" s="326"/>
      <c r="AZ639" s="326"/>
      <c r="BA639" s="326"/>
      <c r="BB639" s="326"/>
      <c r="BC639" s="326"/>
      <c r="BD639" s="326"/>
      <c r="BE639" s="326"/>
      <c r="BF639" s="326"/>
      <c r="BI639" s="326"/>
      <c r="BS639" s="326"/>
      <c r="CC639" s="326"/>
      <c r="CM639" s="326"/>
      <c r="CW639" s="326"/>
      <c r="DG639" s="326"/>
      <c r="DQ639" s="326"/>
      <c r="EA639" s="326"/>
      <c r="EK639" s="326"/>
      <c r="EU639" s="326"/>
      <c r="FE639" s="326"/>
      <c r="FO639" s="326"/>
      <c r="FY639" s="326"/>
      <c r="GI639" s="326"/>
      <c r="GS639" s="326"/>
      <c r="HC639" s="326"/>
      <c r="HM639" s="326"/>
      <c r="HW639" s="326"/>
    </row>
    <row r="640" s="3" customFormat="true" x14ac:dyDescent="0.25">
      <c r="A640" s="326"/>
      <c r="K640" s="326"/>
      <c r="U640" s="326"/>
      <c r="AE640" s="326"/>
      <c r="AO640" s="326"/>
      <c r="AY640" s="326"/>
      <c r="AZ640" s="326"/>
      <c r="BA640" s="326"/>
      <c r="BB640" s="326"/>
      <c r="BC640" s="326"/>
      <c r="BD640" s="326"/>
      <c r="BE640" s="326"/>
      <c r="BF640" s="326"/>
      <c r="BI640" s="326"/>
      <c r="BS640" s="326"/>
      <c r="CC640" s="326"/>
      <c r="CM640" s="326"/>
      <c r="CW640" s="326"/>
      <c r="DG640" s="326"/>
      <c r="DQ640" s="326"/>
      <c r="EA640" s="326"/>
      <c r="EK640" s="326"/>
      <c r="EU640" s="326"/>
      <c r="FE640" s="326"/>
      <c r="FO640" s="326"/>
      <c r="FY640" s="326"/>
      <c r="GI640" s="326"/>
      <c r="GS640" s="326"/>
      <c r="HC640" s="326"/>
      <c r="HM640" s="326"/>
      <c r="HW640" s="326"/>
    </row>
    <row r="641" s="3" customFormat="true" x14ac:dyDescent="0.25">
      <c r="A641" s="326"/>
      <c r="K641" s="326"/>
      <c r="U641" s="326"/>
      <c r="AE641" s="326"/>
      <c r="AO641" s="326"/>
      <c r="AY641" s="326"/>
      <c r="AZ641" s="326"/>
      <c r="BA641" s="326"/>
      <c r="BB641" s="326"/>
      <c r="BC641" s="326"/>
      <c r="BD641" s="326"/>
      <c r="BE641" s="326"/>
      <c r="BF641" s="326"/>
      <c r="BI641" s="326"/>
      <c r="BS641" s="326"/>
      <c r="CC641" s="326"/>
      <c r="CM641" s="326"/>
      <c r="CW641" s="326"/>
      <c r="DG641" s="326"/>
      <c r="DQ641" s="326"/>
      <c r="EA641" s="326"/>
      <c r="EK641" s="326"/>
      <c r="EU641" s="326"/>
      <c r="FE641" s="326"/>
      <c r="FO641" s="326"/>
      <c r="FY641" s="326"/>
      <c r="GI641" s="326"/>
      <c r="GS641" s="326"/>
      <c r="HC641" s="326"/>
      <c r="HM641" s="326"/>
      <c r="HW641" s="326"/>
    </row>
  </sheetData>
  <mergeCells count="27">
    <mergeCell ref="C1:H2"/>
    <mergeCell ref="C3:H3"/>
    <mergeCell ref="M3:R3"/>
    <mergeCell ref="W3:AB3"/>
    <mergeCell ref="AG3:AL3"/>
    <mergeCell ref="M1:R2"/>
    <mergeCell ref="W1:AB2"/>
    <mergeCell ref="AG1:AL2"/>
    <mergeCell ref="B28:H28"/>
    <mergeCell ref="L28:R28"/>
    <mergeCell ref="V28:AB28"/>
    <mergeCell ref="AF28:AL28"/>
    <mergeCell ref="AP28:AV28"/>
    <mergeCell ref="AQ1:AV2"/>
    <mergeCell ref="BA1:BF2"/>
    <mergeCell ref="BA3:BF3"/>
    <mergeCell ref="AZ28:BF28"/>
    <mergeCell ref="CE1:CJ2"/>
    <mergeCell ref="CE3:CJ3"/>
    <mergeCell ref="CD28:CJ28"/>
    <mergeCell ref="BJ28:BP28"/>
    <mergeCell ref="BT28:BZ28"/>
    <mergeCell ref="BK1:BP2"/>
    <mergeCell ref="BU1:BZ2"/>
    <mergeCell ref="BK3:BP3"/>
    <mergeCell ref="BU3:BZ3"/>
    <mergeCell ref="AQ3:AV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2018-06-12T05:52:45Z</dcterms:modified>
</cp:coreProperties>
</file>