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<sst xmlns="http://schemas.openxmlformats.org/spreadsheetml/2006/main" count="951" uniqueCount="222">
  <si>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</si>
  <si>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</si>
  <si>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</si>
  <si>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</si>
  <si>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</si>
  <si>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</si>
  <si>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</si>
  <si>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</si>
  <si>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</si>
  <si>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</si>
  <si>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</si>
  <si>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</si>
  <si>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</si>
  <si>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</si>
  <si>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</si>
  <si>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</si>
  <si>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</si>
  <si>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</si>
  <si>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</si>
  <si>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</si>
  <si>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</si>
  <si>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</si>
  <si>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</si>
  <si>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</si>
  <si>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</si>
  <si>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</si>
  <si>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</si>
  <si>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</si>
  <si>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</si>
  <si>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</si>
  <si>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</si>
  <si>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</si>
  <si>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</si>
  <si>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</si>
  <si>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</si>
  <si>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</si>
  <si>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</si>
  <si>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</si>
  <si>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</si>
  <si>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</si>
  <si>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</si>
  <si>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</si>
  <si>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</si>
  <si>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</si>
  <si>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</si>
  <si>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</si>
  <si>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</si>
  <si>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</si>
  <si>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</si>
  <si>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</si>
  <si>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</si>
  <si>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</si>
  <si>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</si>
  <si>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</si>
  <si>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</si>
  <si>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</si>
  <si>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</si>
  <si>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</si>
  <si>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</si>
  <si>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</si>
  <si>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</si>
  <si>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</si>
  <si>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</si>
  <si>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</si>
  <si>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</si>
  <si>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</si>
  <si>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</si>
  <si>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</si>
  <si>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</si>
  <si>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</si>
  <si>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</si>
  <si>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</si>
  <si>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</si>
  <si>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</si>
  <si>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</si>
  <si>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</si>
  <si>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</si>
  <si>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</si>
  <si>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</si>
  <si>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</si>
  <si>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</si>
  <si>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</si>
  <si>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</si>
  <si>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</si>
  <si>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</si>
  <si>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</si>
  <si>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</si>
  <si>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</si>
  <si>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</si>
  <si>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</si>
  <si>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</si>
  <si>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</si>
  <si>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</si>
  <si>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</si>
  <si>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</si>
  <si>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</si>
  <si>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</si>
  <si>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</si>
  <si>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</si>
  <si>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</si>
  <si>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</si>
  <si>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</si>
  <si>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</si>
  <si>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</si>
  <si>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</si>
  <si>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</si>
  <si>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</si>
  <si>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</si>
  <si>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</si>
  <si>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</si>
  <si>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</si>
  <si>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</si>
  <si>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</si>
  <si>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</si>
  <si>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</si>
  <si>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</si>
  <si>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</si>
  <si>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</si>
  <si>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</si>
  <si>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</si>
  <si>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</si>
  <si>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</si>
  <si>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</si>
  <si>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</si>
  <si>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</si>
  <si>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</si>
  <si>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</si>
  <si>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</si>
  <si>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</si>
  <si>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</si>
  <si>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</si>
  <si>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</si>
  <si>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</si>
  <si>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</si>
  <si>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</si>
  <si>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</si>
  <si>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</si>
  <si>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</si>
  <si>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</si>
  <si>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</si>
  <si>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</si>
  <si>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</si>
  <si>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</si>
  <si>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</si>
  <si>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</si>
  <si>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</si>
  <si>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</si>
  <si>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</si>
  <si>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</si>
  <si>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</si>
  <si>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</si>
  <si>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</si>
  <si>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</si>
  <si>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</si>
  <si>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</si>
  <si>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</si>
  <si>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</si>
  <si>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</si>
  <si>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</si>
  <si>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</si>
  <si>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</si>
  <si>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</si>
  <si>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</si>
  <si>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</si>
  <si>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</si>
  <si>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</si>
  <si>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</si>
  <si>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</si>
  <si>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</si>
  <si>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</si>
  <si>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</si>
  <si>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</si>
  <si>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</si>
  <si>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</si>
  <si>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</si>
  <si>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</si>
  <si>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</si>
  <si>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</si>
  <si>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EMIS02</t>
  </si>
  <si>
    <t>EMIS09</t>
  </si>
  <si>
    <t>Inventario escolar WASH nacional en Bolivia, Sept 2013</t>
  </si>
  <si>
    <t>Facility estimates (%)</t>
  </si>
  <si>
    <t xml:space="preserve">The data are from Sistema de Información Educativa – SIE del Ministerio de Educación. Public and private, inicial, primary and secondary are included. Water access is not reported by facility type, only if the school is "con acceso a aqua." Water source type is included in the questionnaire, but not reported, as well as availability of water service. </t>
  </si>
  <si>
    <t>Yes</t>
  </si>
  <si>
    <t xml:space="preserve">Basic estimate used </t>
  </si>
  <si>
    <t>At least one "baño"</t>
  </si>
  <si>
    <t>Existencia de baños</t>
  </si>
  <si>
    <t>Alcantarillado</t>
  </si>
  <si>
    <t>Camara sepitica</t>
  </si>
  <si>
    <t>No tiene u otro</t>
  </si>
  <si>
    <t xml:space="preserve">The data are from Sistema de Información Educativa – SIE del Ministerio de Educación. Public and private, inicial, primary and secondary are included. Sanitation coverage is based on the school having at least one "baño," including letrinas and inodoros.  A high percentage of schools did not respond to this question (21%). Missing data has therefore been excluded from the analysis. Based on the context, "baños" are assumed to indicate "improved" facilities. Schools with sewer connection, septic tank or other is also reported, but unusable to categorize into improved or unimproved with such a high percentage grouped into "no tiene u otro" in the report. The values are provided above, but not included in the estimate of improved facilities. </t>
  </si>
  <si>
    <t xml:space="preserve">The data are from Sistema de Información Educativa – SIE del Ministerio de Educación. Public and private, inicial, primary and secondary are included. Sanitation coverage is based on the school having at least one "baño," including letrinas and inodoros.  A high percentage of schools did not respond to this question (21%). Missing data has therefore been excluded from the analysis. Based on the context, "baños" are assumed to indicate "improved" facilities. Schools with sewer connection, septic tank or other is also reported, but unusable to categorize into improved or unimproved with such a high percentage grouped into "no tiene u otro" in the report. </t>
  </si>
  <si>
    <t>At least one lavamanos</t>
  </si>
  <si>
    <t xml:space="preserve">Facility with soap </t>
  </si>
  <si>
    <t xml:space="preserve">The data are from Sistema de Información Educativa – SIE del Ministerio de Educación. Public and private, inicial, primary and secondary seem to be included.  A high percentage of schools did not respond to this question (21%). Missing data has therefore been excluded and percentages are based on estimates without missing data included. </t>
  </si>
  <si>
    <t xml:space="preserve">The data are from Sistema de Información Educativa – SIE del Ministerio de Educación. Public and private, inicial, primary and secondary seem to be included.  A high percentage of schools did not respond to this question (18%). Missing data has therefore been excluded and percentages are based on estimates without missing data included. </t>
  </si>
  <si>
    <r>
      <t>b</t>
    </r>
    <r>
      <rPr>
        <sz val="10"/>
        <rFont val="Arial"/>
        <family val="2"/>
      </rPr>
      <t>Percentage of population residing in urban areas, Source: UN Population Division (2014)</t>
    </r>
  </si>
  <si>
    <r>
      <t>c</t>
    </r>
    <r>
      <rPr>
        <sz val="10"/>
        <rFont val="Arial"/>
        <family val="2"/>
      </rPr>
      <t>Source: UNESCO Institute for Statistics (2016)</t>
    </r>
  </si>
  <si>
    <t>Bolivia (Plurinational State of)</t>
  </si>
  <si>
    <t>Values in grey text are imputed based on extrapolation of available data</t>
  </si>
  <si>
    <t>N/A</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</si>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</sst>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i/>
      <sz val="10"/>
      <color theme="0" tint="-0.49995422223579"/>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 fillId="0" borderId="10"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8"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xf>
    <xf numFmtId="0" fontId="91" fillId="65" borderId="100" xfId="0" applyNumberFormat="true" applyFont="true" applyFill="true" applyBorder="true" applyAlignment="true" applyProtection="true">
      <alignment horizontal="center"/>
    </xf>
    <xf numFmtId="0" fontId="92" fillId="66" borderId="101" xfId="0" applyNumberFormat="true" applyFont="true" applyFill="true" applyBorder="true" applyAlignment="true" applyProtection="true">
      <alignment horizontal="center"/>
    </xf>
    <xf numFmtId="0" fontId="93" fillId="67" borderId="102" xfId="0" applyNumberFormat="true" applyFont="true" applyFill="true" applyBorder="true" applyAlignment="true" applyProtection="true">
      <alignment horizont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xf>
    <xf numFmtId="0" fontId="96" fillId="70" borderId="105" xfId="0" applyNumberFormat="true" applyFont="true" applyFill="true" applyBorder="true" applyAlignment="true" applyProtection="true">
      <alignment horizontal="center"/>
    </xf>
    <xf numFmtId="0" fontId="97" fillId="71" borderId="106" xfId="0" applyNumberFormat="true" applyFont="true" applyFill="true" applyBorder="true" applyAlignment="true" applyProtection="true">
      <alignment horizontal="center"/>
    </xf>
    <xf numFmtId="0" fontId="98" fillId="72" borderId="107" xfId="0" applyNumberFormat="true" applyFont="true" applyFill="true" applyBorder="true" applyAlignment="true" applyProtection="true">
      <alignment horizont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xf>
    <xf numFmtId="0" fontId="101" fillId="75" borderId="110" xfId="0" applyNumberFormat="true" applyFont="true" applyFill="true" applyBorder="true" applyAlignment="true" applyProtection="true">
      <alignment horizontal="center"/>
    </xf>
    <xf numFmtId="0" fontId="102" fillId="76" borderId="111" xfId="0" applyNumberFormat="true" applyFont="true" applyFill="true" applyBorder="true" applyAlignment="true" applyProtection="true">
      <alignment horizontal="center"/>
    </xf>
    <xf numFmtId="0" fontId="103" fillId="77" borderId="112" xfId="0" applyNumberFormat="true" applyFont="true" applyFill="true" applyBorder="true" applyAlignment="true" applyProtection="true">
      <alignment horizont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xf>
    <xf numFmtId="0" fontId="106" fillId="80" borderId="115" xfId="0" applyNumberFormat="true" applyFont="true" applyFill="true" applyBorder="true" applyAlignment="true" applyProtection="true">
      <alignment horizontal="center"/>
    </xf>
    <xf numFmtId="0" fontId="107" fillId="81" borderId="116" xfId="0" applyNumberFormat="true" applyFont="true" applyFill="true" applyBorder="true" applyAlignment="true" applyProtection="true">
      <alignment horizontal="center"/>
    </xf>
    <xf numFmtId="0" fontId="108" fillId="82" borderId="117" xfId="0" applyNumberFormat="true" applyFont="true" applyFill="true" applyBorder="true" applyAlignment="true" applyProtection="true">
      <alignment horizont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xf>
    <xf numFmtId="0" fontId="111" fillId="85" borderId="120" xfId="0" applyNumberFormat="true" applyFont="true" applyFill="true" applyBorder="true" applyAlignment="true" applyProtection="true">
      <alignment horizontal="center"/>
    </xf>
    <xf numFmtId="0" fontId="112" fillId="86" borderId="121" xfId="0" applyNumberFormat="true" applyFont="true" applyFill="true" applyBorder="true" applyAlignment="true" applyProtection="true">
      <alignment horizontal="center"/>
    </xf>
    <xf numFmtId="0" fontId="113" fillId="87" borderId="122" xfId="0" applyNumberFormat="true" applyFont="true" applyFill="true" applyBorder="true" applyAlignment="true" applyProtection="true">
      <alignment horizont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xf>
    <xf numFmtId="0" fontId="116" fillId="90" borderId="125" xfId="0" applyNumberFormat="true" applyFont="true" applyFill="true" applyBorder="true" applyAlignment="true" applyProtection="true">
      <alignment horizontal="center"/>
    </xf>
    <xf numFmtId="0" fontId="117" fillId="91" borderId="126" xfId="0" applyNumberFormat="true" applyFont="true" applyFill="true" applyBorder="true" applyAlignment="true" applyProtection="true">
      <alignment horizontal="center"/>
    </xf>
    <xf numFmtId="0" fontId="118" fillId="92" borderId="127" xfId="0" applyNumberFormat="true" applyFont="true" applyFill="true" applyBorder="true" applyAlignment="true" applyProtection="true">
      <alignment horizont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xf>
    <xf numFmtId="0" fontId="121" fillId="95" borderId="130" xfId="0" applyNumberFormat="true" applyFont="true" applyFill="true" applyBorder="true" applyAlignment="true" applyProtection="true">
      <alignment horizontal="center"/>
    </xf>
    <xf numFmtId="0" fontId="122" fillId="96" borderId="131" xfId="0" applyNumberFormat="true" applyFont="true" applyFill="true" applyBorder="true" applyAlignment="true" applyProtection="true">
      <alignment horizontal="center"/>
    </xf>
    <xf numFmtId="0" fontId="123" fillId="97" borderId="132" xfId="0" applyNumberFormat="true" applyFont="true" applyFill="true" applyBorder="true" applyAlignment="true" applyProtection="true">
      <alignment horizont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xf>
    <xf numFmtId="0" fontId="126" fillId="100" borderId="135" xfId="0" applyNumberFormat="true" applyFont="true" applyFill="true" applyBorder="true" applyAlignment="true" applyProtection="true">
      <alignment horizontal="center"/>
    </xf>
    <xf numFmtId="0" fontId="127" fillId="101" borderId="136" xfId="0" applyNumberFormat="true" applyFont="true" applyFill="true" applyBorder="true" applyAlignment="true" applyProtection="true">
      <alignment horizontal="center"/>
    </xf>
    <xf numFmtId="0" fontId="128" fillId="102" borderId="137" xfId="0" applyNumberFormat="true" applyFont="true" applyFill="true" applyBorder="true" applyAlignment="true" applyProtection="true">
      <alignment horizont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xf>
    <xf numFmtId="0" fontId="131" fillId="105" borderId="140" xfId="0" applyNumberFormat="true" applyFont="true" applyFill="true" applyBorder="true" applyAlignment="true" applyProtection="true">
      <alignment horizontal="center"/>
    </xf>
    <xf numFmtId="0" fontId="132" fillId="106" borderId="141" xfId="0" applyNumberFormat="true" applyFont="true" applyFill="true" applyBorder="true" applyAlignment="true" applyProtection="true">
      <alignment horizontal="center"/>
    </xf>
    <xf numFmtId="0" fontId="133" fillId="107" borderId="142" xfId="0" applyNumberFormat="true" applyFont="true" applyFill="true" applyBorder="true" applyAlignment="true" applyProtection="true">
      <alignment horizontal="center"/>
    </xf>
    <xf numFmtId="1"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xf>
    <xf numFmtId="0" fontId="136" fillId="110" borderId="145" xfId="0" applyNumberFormat="true" applyFont="true" applyFill="true" applyBorder="true" applyAlignment="true" applyProtection="true">
      <alignment horizontal="center"/>
    </xf>
    <xf numFmtId="1" fontId="137" fillId="111" borderId="146" xfId="0" applyNumberFormat="true" applyFont="true" applyFill="true" applyBorder="true" applyAlignment="true" applyProtection="true">
      <alignment horizontal="center"/>
    </xf>
    <xf numFmtId="0" fontId="138" fillId="112" borderId="147" xfId="0" applyNumberFormat="true" applyFont="true" applyFill="true" applyBorder="true" applyAlignment="true" applyProtection="true">
      <alignment horizontal="center"/>
    </xf>
    <xf numFmtId="1"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xf>
    <xf numFmtId="0" fontId="141" fillId="115" borderId="150" xfId="0" applyNumberFormat="true" applyFont="true" applyFill="true" applyBorder="true" applyAlignment="true" applyProtection="true">
      <alignment horizontal="center"/>
    </xf>
    <xf numFmtId="1" fontId="142" fillId="116" borderId="151" xfId="0" applyNumberFormat="true" applyFont="true" applyFill="true" applyBorder="true" applyAlignment="true" applyProtection="true">
      <alignment horizontal="center"/>
    </xf>
    <xf numFmtId="0" fontId="143" fillId="117" borderId="152" xfId="0" applyNumberFormat="true" applyFont="true" applyFill="true" applyBorder="true" applyAlignment="true" applyProtection="true">
      <alignment horizontal="center"/>
    </xf>
    <xf numFmtId="1"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xf>
    <xf numFmtId="0" fontId="146" fillId="120" borderId="155" xfId="0" applyNumberFormat="true" applyFont="true" applyFill="true" applyBorder="true" applyAlignment="true" applyProtection="true">
      <alignment horizontal="center"/>
    </xf>
    <xf numFmtId="1" fontId="147" fillId="121" borderId="156" xfId="0" applyNumberFormat="true" applyFont="true" applyFill="true" applyBorder="true" applyAlignment="true" applyProtection="true">
      <alignment horizontal="center"/>
    </xf>
    <xf numFmtId="0" fontId="148" fillId="122" borderId="157" xfId="0" applyNumberFormat="true" applyFont="true" applyFill="true" applyBorder="true" applyAlignment="true" applyProtection="true">
      <alignment horizontal="center"/>
    </xf>
    <xf numFmtId="1"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xf>
    <xf numFmtId="0" fontId="151" fillId="125" borderId="160" xfId="0" applyNumberFormat="true" applyFont="true" applyFill="true" applyBorder="true" applyAlignment="true" applyProtection="true">
      <alignment horizontal="center"/>
    </xf>
    <xf numFmtId="1" fontId="152" fillId="126" borderId="161" xfId="0" applyNumberFormat="true" applyFont="true" applyFill="true" applyBorder="true" applyAlignment="true" applyProtection="true">
      <alignment horizontal="center"/>
    </xf>
    <xf numFmtId="0" fontId="153" fillId="127" borderId="162" xfId="0" applyNumberFormat="true" applyFont="true" applyFill="true" applyBorder="true" applyAlignment="true" applyProtection="true">
      <alignment horizontal="center"/>
    </xf>
    <xf numFmtId="1"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xf>
    <xf numFmtId="0" fontId="156" fillId="130" borderId="165" xfId="0" applyNumberFormat="true" applyFont="true" applyFill="true" applyBorder="true" applyAlignment="true" applyProtection="true">
      <alignment horizontal="center"/>
    </xf>
    <xf numFmtId="1" fontId="157" fillId="131" borderId="166" xfId="0" applyNumberFormat="true" applyFont="true" applyFill="true" applyBorder="true" applyAlignment="true" applyProtection="true">
      <alignment horizontal="center"/>
    </xf>
    <xf numFmtId="0" fontId="158" fillId="132" borderId="167" xfId="0" applyNumberFormat="true" applyFont="true" applyFill="true" applyBorder="true" applyAlignment="true" applyProtection="true">
      <alignment horizontal="center"/>
    </xf>
    <xf numFmtId="1"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xf>
    <xf numFmtId="0" fontId="161" fillId="135" borderId="170" xfId="0" applyNumberFormat="true" applyFont="true" applyFill="true" applyBorder="true" applyAlignment="true" applyProtection="true">
      <alignment horizontal="center"/>
    </xf>
    <xf numFmtId="1" fontId="162" fillId="136" borderId="171" xfId="0" applyNumberFormat="true" applyFont="true" applyFill="true" applyBorder="true" applyAlignment="true" applyProtection="true">
      <alignment horizontal="center"/>
    </xf>
    <xf numFmtId="0" fontId="163" fillId="137" borderId="172" xfId="0" applyNumberFormat="true" applyFont="true" applyFill="true" applyBorder="true" applyAlignment="true" applyProtection="true">
      <alignment horizontal="center"/>
    </xf>
    <xf numFmtId="1"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xf>
    <xf numFmtId="0" fontId="166" fillId="140" borderId="175" xfId="0" applyNumberFormat="true" applyFont="true" applyFill="true" applyBorder="true" applyAlignment="true" applyProtection="true">
      <alignment horizontal="center"/>
    </xf>
    <xf numFmtId="1" fontId="167" fillId="141" borderId="176" xfId="0" applyNumberFormat="true" applyFont="true" applyFill="true" applyBorder="true" applyAlignment="true" applyProtection="true">
      <alignment horizontal="center"/>
    </xf>
    <xf numFmtId="0" fontId="168" fillId="142" borderId="177" xfId="0" applyNumberFormat="true" applyFont="true" applyFill="true" applyBorder="true" applyAlignment="true" applyProtection="true">
      <alignment horizontal="center"/>
    </xf>
    <xf numFmtId="1"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xf>
    <xf numFmtId="0" fontId="171" fillId="145" borderId="180" xfId="0" applyNumberFormat="true" applyFont="true" applyFill="true" applyBorder="true" applyAlignment="true" applyProtection="true">
      <alignment horizontal="center"/>
    </xf>
    <xf numFmtId="1" fontId="172" fillId="146" borderId="181" xfId="0" applyNumberFormat="true" applyFont="true" applyFill="true" applyBorder="true" applyAlignment="true" applyProtection="true">
      <alignment horizontal="center"/>
    </xf>
    <xf numFmtId="0" fontId="173"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43E-4848-9861-75FF9F77C00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3E-4848-9861-75FF9F77C003}"/>
                </c:ext>
                <c:ext xmlns:c15="http://schemas.microsoft.com/office/drawing/2012/chart" uri="{CE6537A1-D6FC-4f65-9D91-7224C49458BB}"/>
              </c:extLst>
            </c:dLbl>
            <c:dLbl>
              <c:idx val="1"/>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43E-4848-9861-75FF9F77C003}"/>
                </c:ext>
                <c:ext xmlns:c15="http://schemas.microsoft.com/office/drawing/2012/chart" uri="{CE6537A1-D6FC-4f65-9D91-7224C49458BB}"/>
              </c:extLst>
            </c:dLbl>
            <c:dLbl>
              <c:idx val="2"/>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43E-4848-9861-75FF9F77C003}"/>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43E-4848-9861-75FF9F77C003}"/>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43E-4848-9861-75FF9F77C003}"/>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43E-4848-9861-75FF9F77C003}"/>
                </c:ext>
                <c:ext xmlns:c15="http://schemas.microsoft.com/office/drawing/2012/chart" uri="{CE6537A1-D6FC-4f65-9D91-7224C49458BB}"/>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41.855952010000003</c:v>
                </c:pt>
                <c:pt idx="1">
                  <c:v>77.874461429999997</c:v>
                </c:pt>
                <c:pt idx="2">
                  <c:v>29.920634920000001</c:v>
                </c:pt>
                <c:pt idx="3">
                  <c:v>0</c:v>
                </c:pt>
                <c:pt idx="4">
                  <c:v>0</c:v>
                </c:pt>
                <c:pt idx="5">
                  <c:v>0</c:v>
                </c:pt>
              </c:numCache>
            </c:numRef>
          </c:val>
          <c:extLst xmlns:c16r2="http://schemas.microsoft.com/office/drawing/2015/06/chart">
            <c:ext xmlns:c16="http://schemas.microsoft.com/office/drawing/2014/chart" uri="{C3380CC4-5D6E-409C-BE32-E72D297353CC}">
              <c16:uniqueId val="{00000007-443E-4848-9861-75FF9F77C00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58.144047989999997</c:v>
                </c:pt>
                <c:pt idx="1">
                  <c:v>22.12553857</c:v>
                </c:pt>
                <c:pt idx="2">
                  <c:v>70.079365080000002</c:v>
                </c:pt>
                <c:pt idx="3">
                  <c:v>0</c:v>
                </c:pt>
                <c:pt idx="4">
                  <c:v>0</c:v>
                </c:pt>
                <c:pt idx="5">
                  <c:v>0</c:v>
                </c:pt>
              </c:numCache>
            </c:numRef>
          </c:val>
          <c:extLst xmlns:c16r2="http://schemas.microsoft.com/office/drawing/2015/06/chart">
            <c:ext xmlns:c16="http://schemas.microsoft.com/office/drawing/2014/chart" uri="{C3380CC4-5D6E-409C-BE32-E72D297353CC}">
              <c16:uniqueId val="{00000008-443E-4848-9861-75FF9F77C003}"/>
            </c:ext>
          </c:extLst>
        </c:ser>
        <c:dLbls>
          <c:showLegendKey val="0"/>
          <c:showVal val="0"/>
          <c:showCatName val="0"/>
          <c:showSerName val="0"/>
          <c:showPercent val="0"/>
          <c:showBubbleSize val="0"/>
        </c:dLbls>
        <c:gapWidth val="25"/>
        <c:overlap val="100"/>
        <c:axId val="75169152"/>
        <c:axId val="84687488"/>
      </c:barChart>
      <c:catAx>
        <c:axId val="75169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488"/>
        <c:crosses val="autoZero"/>
        <c:auto val="1"/>
        <c:lblAlgn val="ctr"/>
        <c:lblOffset val="100"/>
        <c:noMultiLvlLbl val="0"/>
      </c:catAx>
      <c:valAx>
        <c:axId val="8468748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91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354269824"/>
        <c:axId val="362366464"/>
      </c:scatterChart>
      <c:valAx>
        <c:axId val="354269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6464"/>
        <c:crosses val="autoZero"/>
        <c:crossBetween val="midCat"/>
        <c:majorUnit val="5"/>
      </c:valAx>
      <c:valAx>
        <c:axId val="36236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9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4573312"/>
        <c:axId val="74574464"/>
      </c:scatterChart>
      <c:valAx>
        <c:axId val="7457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4464"/>
        <c:crosses val="autoZero"/>
        <c:crossBetween val="midCat"/>
        <c:majorUnit val="5"/>
      </c:valAx>
      <c:valAx>
        <c:axId val="74574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3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75144576"/>
        <c:axId val="75150464"/>
      </c:scatterChart>
      <c:valAx>
        <c:axId val="75144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0464"/>
        <c:crosses val="autoZero"/>
        <c:crossBetween val="midCat"/>
        <c:majorUnit val="5"/>
      </c:valAx>
      <c:valAx>
        <c:axId val="751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45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460672"/>
        <c:axId val="84462208"/>
      </c:scatterChart>
      <c:valAx>
        <c:axId val="84460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5"/>
      </c:valAx>
      <c:valAx>
        <c:axId val="84462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06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712448"/>
        <c:axId val="84722432"/>
      </c:scatterChart>
      <c:valAx>
        <c:axId val="8471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432"/>
        <c:crosses val="autoZero"/>
        <c:crossBetween val="midCat"/>
        <c:majorUnit val="5"/>
      </c:valAx>
      <c:valAx>
        <c:axId val="84722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2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84829696"/>
        <c:axId val="84831232"/>
      </c:scatterChart>
      <c:valAx>
        <c:axId val="84829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232"/>
        <c:crosses val="autoZero"/>
        <c:crossBetween val="midCat"/>
        <c:majorUnit val="5"/>
      </c:valAx>
      <c:valAx>
        <c:axId val="848312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96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26.3</c:v>
                </c:pt>
                <c:pt idx="1">
                  <c:v>27.7</c:v>
                </c:pt>
                <c:pt idx="2">
                  <c:v>29.1</c:v>
                </c:pt>
                <c:pt idx="3">
                  <c:v>30.5</c:v>
                </c:pt>
                <c:pt idx="4">
                  <c:v>31.9</c:v>
                </c:pt>
                <c:pt idx="5">
                  <c:v>33.4</c:v>
                </c:pt>
                <c:pt idx="6">
                  <c:v>34.799999999999997</c:v>
                </c:pt>
                <c:pt idx="7">
                  <c:v>36.200000000000003</c:v>
                </c:pt>
                <c:pt idx="8">
                  <c:v>37.6</c:v>
                </c:pt>
                <c:pt idx="9">
                  <c:v>39</c:v>
                </c:pt>
                <c:pt idx="10">
                  <c:v>40.4</c:v>
                </c:pt>
                <c:pt idx="11">
                  <c:v>41.9</c:v>
                </c:pt>
                <c:pt idx="12">
                  <c:v>41.9</c:v>
                </c:pt>
                <c:pt idx="13">
                  <c:v>41.9</c:v>
                </c:pt>
                <c:pt idx="14">
                  <c:v>41.9</c:v>
                </c:pt>
                <c:pt idx="15">
                  <c:v>41.9</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29.11392405063291</c:v>
                </c:pt>
                <c:pt idx="1">
                  <c:v>39.024390243902438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68512"/>
        <c:axId val="85590784"/>
      </c:scatterChart>
      <c:valAx>
        <c:axId val="85568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784"/>
        <c:crosses val="autoZero"/>
        <c:crossBetween val="midCat"/>
        <c:majorUnit val="5"/>
      </c:valAx>
      <c:valAx>
        <c:axId val="85590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85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76</c:v>
                </c:pt>
                <c:pt idx="1">
                  <c:v>76.099999999999994</c:v>
                </c:pt>
                <c:pt idx="2">
                  <c:v>76.3</c:v>
                </c:pt>
                <c:pt idx="3">
                  <c:v>76.5</c:v>
                </c:pt>
                <c:pt idx="4">
                  <c:v>76.7</c:v>
                </c:pt>
                <c:pt idx="5">
                  <c:v>76.8</c:v>
                </c:pt>
                <c:pt idx="6">
                  <c:v>77</c:v>
                </c:pt>
                <c:pt idx="7">
                  <c:v>77.2</c:v>
                </c:pt>
                <c:pt idx="8">
                  <c:v>77.400000000000006</c:v>
                </c:pt>
                <c:pt idx="9">
                  <c:v>77.5</c:v>
                </c:pt>
                <c:pt idx="10">
                  <c:v>77.7</c:v>
                </c:pt>
                <c:pt idx="11">
                  <c:v>77.900000000000006</c:v>
                </c:pt>
                <c:pt idx="12">
                  <c:v>77.900000000000006</c:v>
                </c:pt>
                <c:pt idx="13">
                  <c:v>77.900000000000006</c:v>
                </c:pt>
                <c:pt idx="14">
                  <c:v>77.900000000000006</c:v>
                </c:pt>
                <c:pt idx="15">
                  <c:v>77.900000000000006</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76.31578947368422</c:v>
                </c:pt>
                <c:pt idx="1">
                  <c:v>77.528089887640448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46336"/>
        <c:axId val="85676800"/>
      </c:scatterChart>
      <c:valAx>
        <c:axId val="85646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800"/>
        <c:crosses val="autoZero"/>
        <c:crossBetween val="midCat"/>
        <c:majorUnit val="5"/>
      </c:valAx>
      <c:valAx>
        <c:axId val="85676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63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14.7</c:v>
                </c:pt>
                <c:pt idx="1">
                  <c:v>16.100000000000001</c:v>
                </c:pt>
                <c:pt idx="2">
                  <c:v>17.5</c:v>
                </c:pt>
                <c:pt idx="3">
                  <c:v>18.899999999999999</c:v>
                </c:pt>
                <c:pt idx="4">
                  <c:v>20.3</c:v>
                </c:pt>
                <c:pt idx="5">
                  <c:v>21.6</c:v>
                </c:pt>
                <c:pt idx="6">
                  <c:v>23</c:v>
                </c:pt>
                <c:pt idx="7">
                  <c:v>24.4</c:v>
                </c:pt>
                <c:pt idx="8">
                  <c:v>25.8</c:v>
                </c:pt>
                <c:pt idx="9">
                  <c:v>27.2</c:v>
                </c:pt>
                <c:pt idx="10">
                  <c:v>28.5</c:v>
                </c:pt>
                <c:pt idx="11">
                  <c:v>29.9</c:v>
                </c:pt>
                <c:pt idx="12">
                  <c:v>29.9</c:v>
                </c:pt>
                <c:pt idx="13">
                  <c:v>29.9</c:v>
                </c:pt>
                <c:pt idx="14">
                  <c:v>29.9</c:v>
                </c:pt>
                <c:pt idx="15">
                  <c:v>29.9</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17.5</c:v>
                </c:pt>
                <c:pt idx="1">
                  <c:v>27.160493827160494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863040"/>
        <c:axId val="85864832"/>
      </c:scatterChart>
      <c:valAx>
        <c:axId val="85863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832"/>
        <c:crosses val="autoZero"/>
        <c:crossBetween val="midCat"/>
        <c:majorUnit val="5"/>
      </c:valAx>
      <c:valAx>
        <c:axId val="85864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30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72192"/>
        <c:axId val="86473728"/>
      </c:scatterChart>
      <c:valAx>
        <c:axId val="86472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3728"/>
        <c:crosses val="autoZero"/>
        <c:crossBetween val="midCat"/>
        <c:majorUnit val="5"/>
      </c:valAx>
      <c:valAx>
        <c:axId val="86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9D1-4C3E-A0E5-A449A90E0D5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100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39D1-4C3E-A0E5-A449A90E0D5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39D1-4C3E-A0E5-A449A90E0D57}"/>
            </c:ext>
          </c:extLst>
        </c:ser>
        <c:dLbls>
          <c:showLegendKey val="0"/>
          <c:showVal val="0"/>
          <c:showCatName val="0"/>
          <c:showSerName val="0"/>
          <c:showPercent val="0"/>
          <c:showBubbleSize val="0"/>
        </c:dLbls>
        <c:gapWidth val="25"/>
        <c:overlap val="100"/>
        <c:axId val="85551360"/>
        <c:axId val="85561728"/>
      </c:barChart>
      <c:catAx>
        <c:axId val="855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1728"/>
        <c:crosses val="autoZero"/>
        <c:auto val="1"/>
        <c:lblAlgn val="ctr"/>
        <c:lblOffset val="100"/>
        <c:noMultiLvlLbl val="0"/>
      </c:catAx>
      <c:valAx>
        <c:axId val="8556172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513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29536"/>
        <c:axId val="86531072"/>
      </c:scatterChart>
      <c:valAx>
        <c:axId val="86529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43104"/>
        <c:axId val="89344640"/>
      </c:scatterChart>
      <c:valAx>
        <c:axId val="89343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4640"/>
        <c:crosses val="autoZero"/>
        <c:crossBetween val="midCat"/>
        <c:majorUnit val="5"/>
      </c:valAx>
      <c:valAx>
        <c:axId val="8934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3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0AC-4B73-B16C-0054AFEEFEAA}"/>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76.597715339999993</c:v>
                </c:pt>
                <c:pt idx="1">
                  <c:v>85.296105429999997</c:v>
                </c:pt>
                <c:pt idx="2">
                  <c:v>73.928571430000005</c:v>
                </c:pt>
                <c:pt idx="3">
                  <c:v>0</c:v>
                </c:pt>
                <c:pt idx="4">
                  <c:v>0</c:v>
                </c:pt>
                <c:pt idx="5">
                  <c:v>0</c:v>
                </c:pt>
              </c:numCache>
            </c:numRef>
          </c:val>
          <c:extLst xmlns:c16r2="http://schemas.microsoft.com/office/drawing/2015/06/chart">
            <c:ext xmlns:c16="http://schemas.microsoft.com/office/drawing/2014/chart" uri="{C3380CC4-5D6E-409C-BE32-E72D297353CC}">
              <c16:uniqueId val="{00000001-C0AC-4B73-B16C-0054AFEEFEAA}"/>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23.402284659999999</c:v>
                </c:pt>
                <c:pt idx="1">
                  <c:v>14.703894569999999</c:v>
                </c:pt>
                <c:pt idx="2">
                  <c:v>26.071428569999998</c:v>
                </c:pt>
                <c:pt idx="3">
                  <c:v>0</c:v>
                </c:pt>
                <c:pt idx="4">
                  <c:v>0</c:v>
                </c:pt>
                <c:pt idx="5">
                  <c:v>0</c:v>
                </c:pt>
              </c:numCache>
            </c:numRef>
          </c:val>
          <c:extLst xmlns:c16r2="http://schemas.microsoft.com/office/drawing/2015/06/chart">
            <c:ext xmlns:c16="http://schemas.microsoft.com/office/drawing/2014/chart" uri="{C3380CC4-5D6E-409C-BE32-E72D297353CC}">
              <c16:uniqueId val="{00000002-C0AC-4B73-B16C-0054AFEEFEAA}"/>
            </c:ext>
          </c:extLst>
        </c:ser>
        <c:dLbls>
          <c:showLegendKey val="0"/>
          <c:showVal val="0"/>
          <c:showCatName val="0"/>
          <c:showSerName val="0"/>
          <c:showPercent val="0"/>
          <c:showBubbleSize val="0"/>
        </c:dLbls>
        <c:gapWidth val="25"/>
        <c:overlap val="100"/>
        <c:axId val="85897216"/>
        <c:axId val="85899904"/>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904"/>
        <c:crosses val="autoZero"/>
        <c:auto val="1"/>
        <c:lblAlgn val="ctr"/>
        <c:lblOffset val="100"/>
        <c:noMultiLvlLbl val="0"/>
      </c:catAx>
      <c:valAx>
        <c:axId val="8589990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75.099999999999994</c:v>
                </c:pt>
                <c:pt idx="1">
                  <c:v>76.599999999999994</c:v>
                </c:pt>
                <c:pt idx="2">
                  <c:v>78</c:v>
                </c:pt>
                <c:pt idx="3">
                  <c:v>79.400000000000006</c:v>
                </c:pt>
                <c:pt idx="4">
                  <c:v>80.900000000000006</c:v>
                </c:pt>
                <c:pt idx="5">
                  <c:v>82.3</c:v>
                </c:pt>
                <c:pt idx="6">
                  <c:v>83.7</c:v>
                </c:pt>
                <c:pt idx="7">
                  <c:v>85.1</c:v>
                </c:pt>
                <c:pt idx="8">
                  <c:v>86.6</c:v>
                </c:pt>
                <c:pt idx="9">
                  <c:v>88</c:v>
                </c:pt>
                <c:pt idx="10">
                  <c:v>89.4</c:v>
                </c:pt>
                <c:pt idx="11">
                  <c:v>90.9</c:v>
                </c:pt>
                <c:pt idx="12">
                  <c:v>90.9</c:v>
                </c:pt>
                <c:pt idx="13">
                  <c:v>90.9</c:v>
                </c:pt>
                <c:pt idx="14">
                  <c:v>90.9</c:v>
                </c:pt>
                <c:pt idx="15">
                  <c:v>90.9</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78</c:v>
                </c:pt>
                <c:pt idx="1">
                  <c:v>88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F3-4E47-AED2-8484130DB1D5}"/>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F3-4E47-AED2-8484130DB1D5}"/>
                </c:ext>
                <c:ext xmlns:c15="http://schemas.microsoft.com/office/drawing/2012/chart" uri="{CE6537A1-D6FC-4f65-9D91-7224C49458BB}"/>
              </c:extLst>
            </c:dLbl>
            <c:dLbl>
              <c:idx val="2"/>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8F3-4E47-AED2-8484130DB1D5}"/>
                </c:ext>
                <c:ext xmlns:c15="http://schemas.microsoft.com/office/drawing/2012/chart" uri="{CE6537A1-D6FC-4f65-9D91-7224C49458BB}"/>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F8F3-4E47-AED2-8484130DB1D5}"/>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F8F3-4E47-AED2-8484130DB1D5}"/>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F8F3-4E47-AED2-8484130DB1D5}"/>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F8F3-4E47-AED2-8484130DB1D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20512"/>
        <c:axId val="90743552"/>
      </c:scatterChart>
      <c:valAx>
        <c:axId val="90720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3552"/>
        <c:crosses val="autoZero"/>
        <c:crossBetween val="midCat"/>
        <c:majorUnit val="5"/>
      </c:valAx>
      <c:valAx>
        <c:axId val="90743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2051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77.099999999999994</c:v>
                </c:pt>
                <c:pt idx="1">
                  <c:v>79.599999999999994</c:v>
                </c:pt>
                <c:pt idx="2">
                  <c:v>82</c:v>
                </c:pt>
                <c:pt idx="3">
                  <c:v>84.4</c:v>
                </c:pt>
                <c:pt idx="4">
                  <c:v>86.9</c:v>
                </c:pt>
                <c:pt idx="5">
                  <c:v>89.3</c:v>
                </c:pt>
                <c:pt idx="6">
                  <c:v>91.7</c:v>
                </c:pt>
                <c:pt idx="7">
                  <c:v>94.1</c:v>
                </c:pt>
                <c:pt idx="8">
                  <c:v>96.6</c:v>
                </c:pt>
                <c:pt idx="9">
                  <c:v>99</c:v>
                </c:pt>
                <c:pt idx="10">
                  <c:v>100</c:v>
                </c:pt>
                <c:pt idx="11">
                  <c:v>100</c:v>
                </c:pt>
                <c:pt idx="12">
                  <c:v>100</c:v>
                </c:pt>
                <c:pt idx="13">
                  <c:v>100</c:v>
                </c:pt>
                <c:pt idx="14">
                  <c:v>100</c:v>
                </c:pt>
                <c:pt idx="15">
                  <c:v>100</c:v>
                </c:pt>
                <c:pt idx="16">
                  <c:v>100</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82</c:v>
                </c:pt>
                <c:pt idx="1">
                  <c:v>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94520064"/>
        <c:axId val="94522368"/>
      </c:scatterChart>
      <c:valAx>
        <c:axId val="94520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2368"/>
        <c:crosses val="autoZero"/>
        <c:crossBetween val="midCat"/>
        <c:majorUnit val="5"/>
      </c:valAx>
      <c:valAx>
        <c:axId val="94522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73.400000000000006</c:v>
                </c:pt>
                <c:pt idx="1">
                  <c:v>74.7</c:v>
                </c:pt>
                <c:pt idx="2">
                  <c:v>76</c:v>
                </c:pt>
                <c:pt idx="3">
                  <c:v>77.3</c:v>
                </c:pt>
                <c:pt idx="4">
                  <c:v>78.599999999999994</c:v>
                </c:pt>
                <c:pt idx="5">
                  <c:v>79.900000000000006</c:v>
                </c:pt>
                <c:pt idx="6">
                  <c:v>81.099999999999994</c:v>
                </c:pt>
                <c:pt idx="7">
                  <c:v>82.4</c:v>
                </c:pt>
                <c:pt idx="8">
                  <c:v>83.7</c:v>
                </c:pt>
                <c:pt idx="9">
                  <c:v>85</c:v>
                </c:pt>
                <c:pt idx="10">
                  <c:v>86.3</c:v>
                </c:pt>
                <c:pt idx="11">
                  <c:v>87.6</c:v>
                </c:pt>
                <c:pt idx="12">
                  <c:v>87.6</c:v>
                </c:pt>
                <c:pt idx="13">
                  <c:v>87.6</c:v>
                </c:pt>
                <c:pt idx="14">
                  <c:v>87.6</c:v>
                </c:pt>
                <c:pt idx="15">
                  <c:v>87.6</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76</c:v>
                </c:pt>
                <c:pt idx="1">
                  <c:v>85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30789376"/>
        <c:axId val="130791680"/>
      </c:scatterChart>
      <c:valAx>
        <c:axId val="1307893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1680"/>
        <c:crosses val="autoZero"/>
        <c:crossBetween val="midCat"/>
        <c:majorUnit val="5"/>
      </c:valAx>
      <c:valAx>
        <c:axId val="130791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93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71.2</c:v>
                </c:pt>
                <c:pt idx="1">
                  <c:v>71.7</c:v>
                </c:pt>
                <c:pt idx="2">
                  <c:v>72.2</c:v>
                </c:pt>
                <c:pt idx="3">
                  <c:v>72.599999999999994</c:v>
                </c:pt>
                <c:pt idx="4">
                  <c:v>73.099999999999994</c:v>
                </c:pt>
                <c:pt idx="5">
                  <c:v>73.599999999999994</c:v>
                </c:pt>
                <c:pt idx="6">
                  <c:v>74.099999999999994</c:v>
                </c:pt>
                <c:pt idx="7">
                  <c:v>74.599999999999994</c:v>
                </c:pt>
                <c:pt idx="8">
                  <c:v>75.099999999999994</c:v>
                </c:pt>
                <c:pt idx="9">
                  <c:v>75.599999999999994</c:v>
                </c:pt>
                <c:pt idx="10">
                  <c:v>76.099999999999994</c:v>
                </c:pt>
                <c:pt idx="11">
                  <c:v>76.599999999999994</c:v>
                </c:pt>
                <c:pt idx="12">
                  <c:v>76.599999999999994</c:v>
                </c:pt>
                <c:pt idx="13">
                  <c:v>76.599999999999994</c:v>
                </c:pt>
                <c:pt idx="14">
                  <c:v>76.599999999999994</c:v>
                </c:pt>
                <c:pt idx="15">
                  <c:v>76.599999999999994</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647-467C-8810-9DCFD3FD5331}"/>
                </c:ext>
                <c:ext xmlns:c15="http://schemas.microsoft.com/office/drawing/2012/chart" uri="{CE6537A1-D6FC-4f65-9D91-7224C49458BB}"/>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647-467C-8810-9DCFD3FD5331}"/>
                </c:ext>
                <c:ext xmlns:c15="http://schemas.microsoft.com/office/drawing/2012/chart" uri="{CE6537A1-D6FC-4f65-9D91-7224C49458BB}"/>
              </c:extLst>
            </c:dLbl>
            <c:dLbl>
              <c:idx val="2"/>
              <c:dLblPos val="b"/>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647-467C-8810-9DCFD3FD5331}"/>
                </c:ext>
                <c:ext xmlns:c15="http://schemas.microsoft.com/office/drawing/2012/chart" uri="{CE6537A1-D6FC-4f65-9D91-7224C49458BB}"/>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647-467C-8810-9DCFD3FD5331}"/>
                </c:ext>
                <c:ext xmlns:c15="http://schemas.microsoft.com/office/drawing/2012/chart" uri="{CE6537A1-D6FC-4f65-9D91-7224C49458BB}"/>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E647-467C-8810-9DCFD3FD5331}"/>
                </c:ext>
                <c:ext xmlns:c15="http://schemas.microsoft.com/office/drawing/2012/chart" uri="{CE6537A1-D6FC-4f65-9D91-7224C49458BB}"/>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647-467C-8810-9DCFD3FD5331}"/>
                </c:ext>
                <c:ext xmlns:c15="http://schemas.microsoft.com/office/drawing/2012/chart" uri="{CE6537A1-D6FC-4f65-9D91-7224C49458BB}"/>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E647-467C-8810-9DCFD3FD5331}"/>
                </c:ext>
                <c:ext xmlns:c15="http://schemas.microsoft.com/office/drawing/2012/chart" uri="{CE6537A1-D6FC-4f65-9D91-7224C49458BB}"/>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E647-467C-8810-9DCFD3FD5331}"/>
                </c:ext>
                <c:ext xmlns:c15="http://schemas.microsoft.com/office/drawing/2012/chart" uri="{CE6537A1-D6FC-4f65-9D91-7224C49458BB}"/>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647-467C-8810-9DCFD3FD5331}"/>
                </c:ext>
                <c:ext xmlns:c15="http://schemas.microsoft.com/office/drawing/2012/chart" uri="{CE6537A1-D6FC-4f65-9D91-7224C49458BB}"/>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647-467C-8810-9DCFD3FD5331}"/>
                </c:ext>
                <c:ext xmlns:c15="http://schemas.microsoft.com/office/drawing/2012/chart" uri="{CE6537A1-D6FC-4f65-9D91-7224C49458BB}"/>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E647-467C-8810-9DCFD3FD5331}"/>
                </c:ext>
                <c:ext xmlns:c15="http://schemas.microsoft.com/office/drawing/2012/chart" uri="{CE6537A1-D6FC-4f65-9D91-7224C49458BB}"/>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647-467C-8810-9DCFD3FD5331}"/>
                </c:ext>
                <c:ext xmlns:c15="http://schemas.microsoft.com/office/drawing/2012/chart" uri="{CE6537A1-D6FC-4f65-9D91-7224C49458BB}"/>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E647-467C-8810-9DCFD3FD5331}"/>
                </c:ext>
                <c:ext xmlns:c15="http://schemas.microsoft.com/office/drawing/2012/chart" uri="{CE6537A1-D6FC-4f65-9D91-7224C49458BB}"/>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647-467C-8810-9DCFD3FD5331}"/>
                </c:ext>
                <c:ext xmlns:c15="http://schemas.microsoft.com/office/drawing/2012/chart" uri="{CE6537A1-D6FC-4f65-9D91-7224C49458BB}"/>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E647-467C-8810-9DCFD3FD5331}"/>
                </c:ext>
                <c:ext xmlns:c15="http://schemas.microsoft.com/office/drawing/2012/chart" uri="{CE6537A1-D6FC-4f65-9D91-7224C49458BB}"/>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E647-467C-8810-9DCFD3FD5331}"/>
                </c:ext>
                <c:ext xmlns:c15="http://schemas.microsoft.com/office/drawing/2012/chart" uri="{CE6537A1-D6FC-4f65-9D91-7224C49458BB}"/>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647-467C-8810-9DCFD3FD5331}"/>
                </c:ext>
                <c:ext xmlns:c15="http://schemas.microsoft.com/office/drawing/2012/chart" uri="{CE6537A1-D6FC-4f65-9D91-7224C49458BB}"/>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647-467C-8810-9DCFD3FD5331}"/>
                </c:ext>
                <c:ext xmlns:c15="http://schemas.microsoft.com/office/drawing/2012/chart" uri="{CE6537A1-D6FC-4f65-9D91-7224C49458BB}"/>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647-467C-8810-9DCFD3FD5331}"/>
                </c:ext>
                <c:ext xmlns:c15="http://schemas.microsoft.com/office/drawing/2012/chart" uri="{CE6537A1-D6FC-4f65-9D91-7224C49458BB}"/>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647-467C-8810-9DCFD3FD5331}"/>
                </c:ext>
                <c:ext xmlns:c15="http://schemas.microsoft.com/office/drawing/2012/chart" uri="{CE6537A1-D6FC-4f65-9D91-7224C49458BB}"/>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647-467C-8810-9DCFD3FD5331}"/>
                </c:ext>
                <c:ext xmlns:c15="http://schemas.microsoft.com/office/drawing/2012/chart" uri="{CE6537A1-D6FC-4f65-9D91-7224C49458BB}"/>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647-467C-8810-9DCFD3FD5331}"/>
                </c:ext>
                <c:ext xmlns:c15="http://schemas.microsoft.com/office/drawing/2012/chart" uri="{CE6537A1-D6FC-4f65-9D91-7224C49458BB}"/>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647-467C-8810-9DCFD3FD5331}"/>
                </c:ext>
                <c:ext xmlns:c15="http://schemas.microsoft.com/office/drawing/2012/chart" uri="{CE6537A1-D6FC-4f65-9D91-7224C49458BB}"/>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E647-467C-8810-9DCFD3FD5331}"/>
                </c:ext>
                <c:ext xmlns:c15="http://schemas.microsoft.com/office/drawing/2012/chart" uri="{CE6537A1-D6FC-4f65-9D91-7224C49458BB}"/>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E647-467C-8810-9DCFD3FD5331}"/>
                </c:ext>
                <c:ext xmlns:c15="http://schemas.microsoft.com/office/drawing/2012/chart" uri="{CE6537A1-D6FC-4f65-9D91-7224C49458BB}"/>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E647-467C-8810-9DCFD3FD5331}"/>
                </c:ext>
                <c:ext xmlns:c15="http://schemas.microsoft.com/office/drawing/2012/chart" uri="{CE6537A1-D6FC-4f65-9D91-7224C49458BB}"/>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E647-467C-8810-9DCFD3FD5331}"/>
                </c:ext>
                <c:ext xmlns:c15="http://schemas.microsoft.com/office/drawing/2012/chart" uri="{CE6537A1-D6FC-4f65-9D91-7224C49458BB}"/>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E647-467C-8810-9DCFD3FD5331}"/>
                </c:ext>
                <c:ext xmlns:c15="http://schemas.microsoft.com/office/drawing/2012/chart" uri="{CE6537A1-D6FC-4f65-9D91-7224C49458BB}"/>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E647-467C-8810-9DCFD3FD5331}"/>
                </c:ext>
                <c:ext xmlns:c15="http://schemas.microsoft.com/office/drawing/2012/chart" uri="{CE6537A1-D6FC-4f65-9D91-7224C49458BB}"/>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E647-467C-8810-9DCFD3FD5331}"/>
                </c:ext>
                <c:ext xmlns:c15="http://schemas.microsoft.com/office/drawing/2012/chart" uri="{CE6537A1-D6FC-4f65-9D91-7224C49458BB}"/>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E647-467C-8810-9DCFD3FD5331}"/>
                </c:ext>
                <c:ext xmlns:c15="http://schemas.microsoft.com/office/drawing/2012/chart" uri="{CE6537A1-D6FC-4f65-9D91-7224C49458BB}"/>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E647-467C-8810-9DCFD3FD5331}"/>
                </c:ext>
                <c:ext xmlns:c15="http://schemas.microsoft.com/office/drawing/2012/chart" uri="{CE6537A1-D6FC-4f65-9D91-7224C49458BB}"/>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E647-467C-8810-9DCFD3FD5331}"/>
                </c:ext>
                <c:ext xmlns:c15="http://schemas.microsoft.com/office/drawing/2012/chart" uri="{CE6537A1-D6FC-4f65-9D91-7224C49458BB}"/>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2-E647-467C-8810-9DCFD3FD5331}"/>
                </c:ext>
                <c:ext xmlns:c15="http://schemas.microsoft.com/office/drawing/2012/chart" uri="{CE6537A1-D6FC-4f65-9D91-7224C49458BB}"/>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3-E647-467C-8810-9DCFD3FD5331}"/>
                </c:ext>
                <c:ext xmlns:c15="http://schemas.microsoft.com/office/drawing/2012/chart" uri="{CE6537A1-D6FC-4f65-9D91-7224C49458BB}"/>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4-E647-467C-8810-9DCFD3FD5331}"/>
                </c:ext>
                <c:ext xmlns:c15="http://schemas.microsoft.com/office/drawing/2012/chart" uri="{CE6537A1-D6FC-4f65-9D91-7224C49458BB}"/>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5-E647-467C-8810-9DCFD3FD5331}"/>
                </c:ext>
                <c:ext xmlns:c15="http://schemas.microsoft.com/office/drawing/2012/chart" uri="{CE6537A1-D6FC-4f65-9D91-7224C49458BB}"/>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6-E647-467C-8810-9DCFD3FD5331}"/>
                </c:ext>
                <c:ext xmlns:c15="http://schemas.microsoft.com/office/drawing/2012/chart" uri="{CE6537A1-D6FC-4f65-9D91-7224C49458BB}"/>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7-E647-467C-8810-9DCFD3FD5331}"/>
                </c:ext>
                <c:ext xmlns:c15="http://schemas.microsoft.com/office/drawing/2012/chart" uri="{CE6537A1-D6FC-4f65-9D91-7224C49458BB}"/>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8-E647-467C-8810-9DCFD3FD5331}"/>
                </c:ext>
                <c:ext xmlns:c15="http://schemas.microsoft.com/office/drawing/2012/chart" uri="{CE6537A1-D6FC-4f65-9D91-7224C49458BB}"/>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9-E647-467C-8810-9DCFD3FD5331}"/>
                </c:ext>
                <c:ext xmlns:c15="http://schemas.microsoft.com/office/drawing/2012/chart" uri="{CE6537A1-D6FC-4f65-9D91-7224C49458BB}"/>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A-E647-467C-8810-9DCFD3FD5331}"/>
                </c:ext>
                <c:ext xmlns:c15="http://schemas.microsoft.com/office/drawing/2012/chart" uri="{CE6537A1-D6FC-4f65-9D91-7224C49458BB}"/>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B-E647-467C-8810-9DCFD3FD5331}"/>
                </c:ext>
                <c:ext xmlns:c15="http://schemas.microsoft.com/office/drawing/2012/chart" uri="{CE6537A1-D6FC-4f65-9D91-7224C49458BB}"/>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C-E647-467C-8810-9DCFD3FD5331}"/>
                </c:ext>
                <c:ext xmlns:c15="http://schemas.microsoft.com/office/drawing/2012/chart" uri="{CE6537A1-D6FC-4f65-9D91-7224C49458BB}"/>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D-E647-467C-8810-9DCFD3FD5331}"/>
                </c:ext>
                <c:ext xmlns:c15="http://schemas.microsoft.com/office/drawing/2012/chart" uri="{CE6537A1-D6FC-4f65-9D91-7224C49458BB}"/>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E-E647-467C-8810-9DCFD3FD5331}"/>
                </c:ext>
                <c:ext xmlns:c15="http://schemas.microsoft.com/office/drawing/2012/chart" uri="{CE6537A1-D6FC-4f65-9D91-7224C49458BB}"/>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F-E647-467C-8810-9DCFD3FD53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72.151898734177209</c:v>
                </c:pt>
                <c:pt idx="1">
                  <c:v>75.609756097560975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47424384"/>
        <c:axId val="147426304"/>
      </c:scatterChart>
      <c:valAx>
        <c:axId val="147424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6304"/>
        <c:crosses val="autoZero"/>
        <c:crossBetween val="midCat"/>
        <c:majorUnit val="5"/>
      </c:valAx>
      <c:valAx>
        <c:axId val="147426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438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92</c:v>
                </c:pt>
                <c:pt idx="1">
                  <c:v>91.4</c:v>
                </c:pt>
                <c:pt idx="2">
                  <c:v>90.8</c:v>
                </c:pt>
                <c:pt idx="3">
                  <c:v>90.2</c:v>
                </c:pt>
                <c:pt idx="4">
                  <c:v>89.6</c:v>
                </c:pt>
                <c:pt idx="5">
                  <c:v>89</c:v>
                </c:pt>
                <c:pt idx="6">
                  <c:v>88.3</c:v>
                </c:pt>
                <c:pt idx="7">
                  <c:v>87.7</c:v>
                </c:pt>
                <c:pt idx="8">
                  <c:v>87.1</c:v>
                </c:pt>
                <c:pt idx="9">
                  <c:v>86.5</c:v>
                </c:pt>
                <c:pt idx="10">
                  <c:v>85.9</c:v>
                </c:pt>
                <c:pt idx="11">
                  <c:v>85.3</c:v>
                </c:pt>
                <c:pt idx="12">
                  <c:v>85.3</c:v>
                </c:pt>
                <c:pt idx="13">
                  <c:v>85.3</c:v>
                </c:pt>
                <c:pt idx="14">
                  <c:v>85.3</c:v>
                </c:pt>
                <c:pt idx="15">
                  <c:v>85.3</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90.789473684210535</c:v>
                </c:pt>
                <c:pt idx="1">
                  <c:v>86.516853932584269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66.099999999999994</c:v>
                </c:pt>
                <c:pt idx="1">
                  <c:v>66.8</c:v>
                </c:pt>
                <c:pt idx="2">
                  <c:v>67.5</c:v>
                </c:pt>
                <c:pt idx="3">
                  <c:v>68.2</c:v>
                </c:pt>
                <c:pt idx="4">
                  <c:v>68.900000000000006</c:v>
                </c:pt>
                <c:pt idx="5">
                  <c:v>69.599999999999994</c:v>
                </c:pt>
                <c:pt idx="6">
                  <c:v>70.400000000000006</c:v>
                </c:pt>
                <c:pt idx="7">
                  <c:v>71.099999999999994</c:v>
                </c:pt>
                <c:pt idx="8">
                  <c:v>71.8</c:v>
                </c:pt>
                <c:pt idx="9">
                  <c:v>72.5</c:v>
                </c:pt>
                <c:pt idx="10">
                  <c:v>73.2</c:v>
                </c:pt>
                <c:pt idx="11">
                  <c:v>73.900000000000006</c:v>
                </c:pt>
                <c:pt idx="12">
                  <c:v>73.900000000000006</c:v>
                </c:pt>
                <c:pt idx="13">
                  <c:v>73.900000000000006</c:v>
                </c:pt>
                <c:pt idx="14">
                  <c:v>73.900000000000006</c:v>
                </c:pt>
                <c:pt idx="15">
                  <c:v>73.900000000000006</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67.5</c:v>
                </c:pt>
                <c:pt idx="1">
                  <c:v>72.5</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dLbl>
            <c:dLbl>
              <c:idx val="2"/>
              <c:dLblPos val="b"/>
              <c:showLegendKey val="0"/>
              <c:showVal val="1"/>
              <c:showCatName val="0"/>
              <c:showSerName val="0"/>
              <c:showPercent val="0"/>
              <c:showBubbleSize val="0"/>
            </c:dLbl>
            <c:txPr>
              <a:bodyPr/>
              <a:lstStyle/>
              <a:p>
                <a:pPr>
                  <a:defRPr sz="600"/>
                </a:pPr>
                <a:endParaRPr lang="en-US"/>
              </a:p>
            </c:txPr>
            <c:dLblPos val="b"/>
            <c:showLegendKey val="0"/>
            <c:showVal val="0"/>
            <c:showCatName val="0"/>
            <c:showSerName val="0"/>
            <c:showPercent val="0"/>
            <c:showBubbleSize val="0"/>
          </c:dLbls>
          <c:xVal>
            <c:numRef>
              <c:f>'Chart Data'!$C$6:$C$100</c:f>
              <c:numCache>
                <c:formatCode>General</c:formatCode>
                <c:ptCount val="95"/>
                <c:pt idx="0">
                  <c:v>2002</c:v>
                </c:pt>
                <c:pt idx="1">
                  <c:v>2009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ser>
        <c:dLbls>
          <c:showLegendKey val="0"/>
          <c:showVal val="0"/>
          <c:showCatName val="0"/>
          <c:showSerName val="0"/>
          <c:showPercent val="0"/>
          <c:showBubbleSize val="0"/>
        </c:dLbls>
        <c:axId val="217398272"/>
        <c:axId val="238265472"/>
      </c:scatterChart>
      <c:valAx>
        <c:axId val="21739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472"/>
        <c:crosses val="autoZero"/>
        <c:crossBetween val="midCat"/>
        <c:majorUnit val="5"/>
      </c:valAx>
      <c:valAx>
        <c:axId val="238265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8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4" customWidth="true"/>
    <col min="2" max="2" width="2.375" style="204" customWidth="true"/>
    <col min="3" max="3" width="58" style="204" customWidth="true"/>
    <col min="4" max="4" width="7.75" style="204" customWidth="true"/>
    <col min="5" max="16384" width="7.75" style="204"/>
  </cols>
  <sheetData>
    <row r="1" ht="44.1" customHeight="true" x14ac:dyDescent="0.25">
      <c r="A1" s="33"/>
      <c r="B1" s="34"/>
      <c r="C1" s="34"/>
      <c r="D1" s="34"/>
      <c r="E1" s="203"/>
      <c r="F1" s="203"/>
      <c r="G1" s="203"/>
      <c r="H1" s="203"/>
      <c r="I1" s="203"/>
      <c r="J1" s="203"/>
      <c r="K1" s="203"/>
      <c r="L1" s="203"/>
      <c r="M1" s="203"/>
      <c r="N1" s="203"/>
      <c r="O1" s="203"/>
      <c r="P1" s="203"/>
      <c r="Q1" s="203"/>
      <c r="R1" s="203"/>
    </row>
    <row r="2" ht="23.25" x14ac:dyDescent="0.35">
      <c r="A2" s="34"/>
      <c r="B2" s="34"/>
      <c r="C2" s="36"/>
      <c r="D2" s="34"/>
      <c r="E2" s="203"/>
      <c r="F2" s="203"/>
      <c r="G2" s="34"/>
      <c r="H2" s="203"/>
      <c r="I2" s="203"/>
      <c r="J2" s="203"/>
      <c r="K2" s="203"/>
      <c r="L2" s="203"/>
      <c r="M2" s="203"/>
      <c r="N2" s="203"/>
      <c r="O2" s="203"/>
      <c r="P2" s="203"/>
      <c r="Q2" s="203"/>
      <c r="R2" s="203"/>
    </row>
    <row r="3" ht="15" x14ac:dyDescent="0.2">
      <c r="A3" s="34"/>
      <c r="B3" s="34"/>
      <c r="C3" s="34"/>
      <c r="D3" s="34"/>
      <c r="F3" s="34"/>
      <c r="G3" s="34"/>
      <c r="H3" s="205"/>
      <c r="I3" s="205"/>
      <c r="J3" s="205"/>
      <c r="K3" s="205"/>
      <c r="L3" s="203"/>
      <c r="M3" s="203"/>
      <c r="N3" s="203"/>
      <c r="O3" s="203"/>
      <c r="P3" s="203"/>
      <c r="Q3" s="203"/>
      <c r="R3" s="203"/>
    </row>
    <row r="4" ht="40.5" x14ac:dyDescent="0.2">
      <c r="A4" s="34"/>
      <c r="B4" s="34"/>
      <c r="C4" s="206" t="s">
        <v>162</v>
      </c>
      <c r="D4" s="34"/>
      <c r="E4" s="207"/>
      <c r="F4" s="203"/>
      <c r="G4" s="34"/>
      <c r="H4" s="203"/>
      <c r="I4" s="203"/>
      <c r="J4" s="203"/>
      <c r="K4" s="203"/>
      <c r="L4" s="203"/>
      <c r="M4" s="203"/>
      <c r="N4" s="203"/>
      <c r="O4" s="203"/>
      <c r="P4" s="203"/>
      <c r="Q4" s="203"/>
      <c r="R4" s="203"/>
    </row>
    <row r="5" ht="20.25" x14ac:dyDescent="0.2">
      <c r="A5" s="34"/>
      <c r="B5" s="34"/>
      <c r="C5" s="206"/>
      <c r="D5" s="34"/>
      <c r="E5" s="207"/>
      <c r="F5" s="203"/>
      <c r="G5" s="34"/>
      <c r="H5" s="203"/>
      <c r="I5" s="203"/>
      <c r="J5" s="203"/>
      <c r="K5" s="203"/>
      <c r="L5" s="203"/>
      <c r="M5" s="203"/>
      <c r="N5" s="203"/>
      <c r="O5" s="203"/>
      <c r="P5" s="203"/>
      <c r="Q5" s="203"/>
      <c r="R5" s="203"/>
    </row>
    <row r="6" ht="15" x14ac:dyDescent="0.2">
      <c r="A6" s="34"/>
      <c r="B6" s="34"/>
      <c r="C6" s="37" t="s">
        <v>169</v>
      </c>
      <c r="D6" s="203"/>
      <c r="E6" s="203"/>
      <c r="F6" s="203"/>
      <c r="G6" s="203"/>
      <c r="H6" s="203"/>
      <c r="I6" s="203"/>
      <c r="J6" s="203"/>
      <c r="K6" s="203"/>
      <c r="L6" s="203"/>
      <c r="M6" s="203"/>
      <c r="N6" s="203"/>
      <c r="O6" s="203"/>
      <c r="P6" s="203"/>
      <c r="Q6" s="203"/>
      <c r="R6" s="203"/>
    </row>
    <row r="7" ht="26.25" x14ac:dyDescent="0.4">
      <c r="A7" s="34"/>
      <c r="B7" s="34"/>
      <c r="C7" s="208" t="str">
        <f>'Water Data'!C1</f>
        <v>Bolivia (Plurinational State of)</v>
      </c>
      <c r="D7" s="203"/>
      <c r="E7" s="203"/>
      <c r="F7" s="203"/>
      <c r="G7" s="203"/>
      <c r="H7" s="203"/>
      <c r="I7" s="203"/>
      <c r="J7" s="203"/>
      <c r="K7" s="203"/>
      <c r="L7" s="203"/>
      <c r="M7" s="203"/>
      <c r="N7" s="203"/>
      <c r="O7" s="203"/>
      <c r="P7" s="203"/>
      <c r="Q7" s="203"/>
      <c r="R7" s="203"/>
    </row>
    <row r="8" ht="15" x14ac:dyDescent="0.2">
      <c r="A8" s="34"/>
      <c r="B8" s="34"/>
      <c r="C8" s="34"/>
      <c r="D8" s="203"/>
      <c r="E8" s="203"/>
      <c r="F8" s="203"/>
      <c r="G8" s="203"/>
      <c r="H8" s="203"/>
      <c r="I8" s="203"/>
      <c r="J8" s="203"/>
      <c r="K8" s="203"/>
      <c r="L8" s="203"/>
      <c r="M8" s="203"/>
      <c r="N8" s="203"/>
      <c r="O8" s="203"/>
      <c r="P8" s="203"/>
      <c r="Q8" s="203"/>
      <c r="R8" s="203"/>
    </row>
    <row r="9" ht="15" x14ac:dyDescent="0.2">
      <c r="A9" s="34"/>
      <c r="B9" s="34"/>
      <c r="C9" s="584" t="s">
        <v>221</v>
      </c>
      <c r="D9" s="203"/>
      <c r="E9" s="203"/>
      <c r="F9" s="203"/>
      <c r="G9" s="203"/>
      <c r="H9" s="203"/>
      <c r="I9" s="203"/>
      <c r="J9" s="203"/>
      <c r="K9" s="203"/>
      <c r="L9" s="203"/>
      <c r="M9" s="203"/>
      <c r="N9" s="203"/>
      <c r="O9" s="203"/>
      <c r="P9" s="203"/>
      <c r="Q9" s="203"/>
      <c r="R9" s="203"/>
    </row>
    <row r="10" ht="15" x14ac:dyDescent="0.2">
      <c r="A10" s="34"/>
      <c r="B10" s="34"/>
      <c r="C10" s="37"/>
      <c r="D10" s="203"/>
      <c r="E10" s="203"/>
      <c r="F10" s="203"/>
      <c r="G10" s="203"/>
      <c r="H10" s="203"/>
      <c r="I10" s="203"/>
      <c r="J10" s="203"/>
      <c r="K10" s="203"/>
      <c r="L10" s="203"/>
      <c r="M10" s="203"/>
      <c r="N10" s="203"/>
      <c r="O10" s="203"/>
      <c r="P10" s="203"/>
      <c r="Q10" s="203"/>
      <c r="R10" s="203"/>
    </row>
    <row r="11" ht="15.95" customHeight="true" x14ac:dyDescent="0.2">
      <c r="A11" s="34"/>
      <c r="C11" s="210" t="s">
        <v>33</v>
      </c>
      <c r="D11" s="211"/>
      <c r="E11" s="212"/>
      <c r="F11" s="211"/>
      <c r="G11" s="211"/>
      <c r="H11" s="203"/>
      <c r="I11" s="203"/>
      <c r="J11" s="203"/>
      <c r="K11" s="203"/>
      <c r="L11" s="203"/>
      <c r="M11" s="203"/>
      <c r="N11" s="203"/>
      <c r="O11" s="203"/>
      <c r="P11" s="203"/>
      <c r="Q11" s="203"/>
      <c r="R11" s="203"/>
    </row>
    <row r="12" ht="9" customHeight="true" x14ac:dyDescent="0.2">
      <c r="A12" s="34"/>
      <c r="B12" s="203"/>
      <c r="C12" s="213"/>
      <c r="D12" s="211"/>
      <c r="E12" s="212"/>
      <c r="F12" s="211"/>
      <c r="G12" s="211"/>
      <c r="H12" s="203"/>
      <c r="I12" s="203"/>
      <c r="J12" s="203"/>
      <c r="K12" s="203"/>
      <c r="L12" s="203"/>
      <c r="M12" s="203"/>
      <c r="N12" s="203"/>
      <c r="O12" s="203"/>
      <c r="P12" s="203"/>
      <c r="Q12" s="203"/>
      <c r="R12" s="203"/>
    </row>
    <row r="13" ht="24.95" customHeight="true" x14ac:dyDescent="0.25">
      <c r="A13" s="34"/>
      <c r="B13" s="203"/>
      <c r="C13" s="214" t="s">
        <v>163</v>
      </c>
      <c r="D13" s="211"/>
      <c r="E13" s="212"/>
      <c r="F13" s="211"/>
      <c r="G13" s="211"/>
      <c r="H13" s="203"/>
      <c r="I13" s="203"/>
      <c r="J13" s="203"/>
      <c r="K13" s="203"/>
      <c r="L13" s="203"/>
      <c r="M13" s="203"/>
      <c r="N13" s="203"/>
      <c r="O13" s="203"/>
      <c r="P13" s="203"/>
      <c r="Q13" s="203"/>
      <c r="R13" s="203"/>
    </row>
    <row r="14" ht="21.95" customHeight="true" x14ac:dyDescent="0.2">
      <c r="A14" s="34"/>
      <c r="B14" s="215"/>
      <c r="C14" s="216" t="s">
        <v>170</v>
      </c>
      <c r="D14" s="211"/>
      <c r="E14" s="212"/>
      <c r="F14" s="211"/>
      <c r="G14" s="211"/>
      <c r="H14" s="203"/>
      <c r="I14" s="203"/>
      <c r="J14" s="203"/>
      <c r="K14" s="203"/>
      <c r="L14" s="203"/>
      <c r="M14" s="203"/>
      <c r="N14" s="203"/>
      <c r="O14" s="203"/>
      <c r="P14" s="203"/>
      <c r="Q14" s="203"/>
      <c r="R14" s="203"/>
    </row>
    <row r="15" ht="15" x14ac:dyDescent="0.2">
      <c r="A15" s="34"/>
      <c r="B15" s="215"/>
      <c r="C15" s="248" t="s">
        <v>171</v>
      </c>
      <c r="D15" s="211"/>
      <c r="E15" s="212"/>
      <c r="F15" s="211"/>
      <c r="G15" s="211"/>
      <c r="H15" s="203"/>
      <c r="I15" s="203"/>
      <c r="J15" s="203"/>
      <c r="K15" s="203"/>
      <c r="L15" s="203"/>
      <c r="M15" s="203"/>
      <c r="N15" s="203"/>
      <c r="O15" s="203"/>
      <c r="P15" s="203"/>
      <c r="Q15" s="203"/>
      <c r="R15" s="203"/>
    </row>
    <row r="16" ht="15" x14ac:dyDescent="0.2">
      <c r="A16" s="34"/>
      <c r="B16" s="215"/>
      <c r="C16" s="216" t="s">
        <v>172</v>
      </c>
      <c r="D16" s="211"/>
      <c r="E16" s="212"/>
      <c r="F16" s="211"/>
      <c r="G16" s="211"/>
      <c r="H16" s="203"/>
      <c r="I16" s="203"/>
      <c r="J16" s="203"/>
      <c r="K16" s="203"/>
      <c r="L16" s="203"/>
      <c r="M16" s="203"/>
      <c r="N16" s="203"/>
      <c r="O16" s="203"/>
      <c r="P16" s="203"/>
      <c r="Q16" s="203"/>
      <c r="R16" s="203"/>
    </row>
    <row r="17" ht="26.1" customHeight="true" x14ac:dyDescent="0.2">
      <c r="A17" s="34"/>
      <c r="B17" s="212"/>
      <c r="C17" s="217"/>
      <c r="D17" s="211"/>
      <c r="E17" s="215"/>
      <c r="F17" s="211"/>
      <c r="G17" s="211"/>
      <c r="H17" s="203"/>
      <c r="I17" s="203"/>
      <c r="J17" s="203"/>
      <c r="K17" s="203"/>
      <c r="L17" s="203"/>
      <c r="M17" s="203"/>
      <c r="N17" s="203"/>
      <c r="O17" s="203"/>
      <c r="P17" s="203"/>
      <c r="Q17" s="203"/>
      <c r="R17" s="203"/>
    </row>
    <row r="18" ht="15.75" x14ac:dyDescent="0.25">
      <c r="A18" s="34"/>
      <c r="B18" s="212"/>
      <c r="C18" s="247" t="s">
        <v>34</v>
      </c>
      <c r="D18" s="211"/>
      <c r="E18" s="218"/>
      <c r="F18" s="211"/>
      <c r="G18" s="211"/>
      <c r="H18" s="203"/>
      <c r="I18" s="203"/>
      <c r="J18" s="203"/>
      <c r="K18" s="203"/>
      <c r="L18" s="203"/>
      <c r="M18" s="203"/>
      <c r="N18" s="203"/>
      <c r="O18" s="203"/>
      <c r="P18" s="203"/>
      <c r="Q18" s="203"/>
      <c r="R18" s="203"/>
    </row>
    <row r="19" ht="15" x14ac:dyDescent="0.2">
      <c r="A19" s="34"/>
      <c r="B19" s="212"/>
      <c r="C19" s="219" t="s">
        <v>164</v>
      </c>
      <c r="D19" s="211"/>
      <c r="E19" s="220"/>
      <c r="F19" s="211"/>
      <c r="G19" s="211"/>
      <c r="H19" s="203"/>
      <c r="I19" s="203"/>
      <c r="J19" s="203"/>
      <c r="K19" s="203"/>
      <c r="L19" s="203"/>
      <c r="M19" s="203"/>
      <c r="N19" s="203"/>
      <c r="O19" s="203"/>
      <c r="P19" s="203"/>
      <c r="Q19" s="203"/>
      <c r="R19" s="203"/>
    </row>
    <row r="20" ht="15" x14ac:dyDescent="0.2">
      <c r="A20" s="34"/>
      <c r="B20" s="212"/>
      <c r="C20" s="219" t="s">
        <v>165</v>
      </c>
      <c r="D20" s="211"/>
      <c r="E20" s="221"/>
      <c r="F20" s="211"/>
      <c r="G20" s="211"/>
      <c r="H20" s="203"/>
      <c r="I20" s="203"/>
      <c r="J20" s="203"/>
      <c r="K20" s="203"/>
      <c r="L20" s="203"/>
      <c r="M20" s="203"/>
      <c r="N20" s="203"/>
      <c r="O20" s="203"/>
      <c r="P20" s="203"/>
      <c r="Q20" s="203"/>
      <c r="R20" s="203"/>
    </row>
    <row r="21" ht="15" x14ac:dyDescent="0.2">
      <c r="A21" s="34"/>
      <c r="B21" s="212"/>
      <c r="C21" s="219" t="s">
        <v>166</v>
      </c>
      <c r="D21" s="211"/>
      <c r="E21" s="222"/>
      <c r="F21" s="211"/>
      <c r="G21" s="211"/>
      <c r="H21" s="203"/>
      <c r="I21" s="203"/>
      <c r="J21" s="203"/>
      <c r="K21" s="203"/>
      <c r="L21" s="203"/>
      <c r="M21" s="203"/>
      <c r="N21" s="203"/>
      <c r="O21" s="203"/>
      <c r="P21" s="203"/>
      <c r="Q21" s="203"/>
      <c r="R21" s="203"/>
    </row>
    <row r="22" ht="15" x14ac:dyDescent="0.2">
      <c r="A22" s="34"/>
      <c r="B22" s="212"/>
      <c r="C22" s="219" t="s">
        <v>167</v>
      </c>
      <c r="D22" s="211"/>
      <c r="E22" s="211"/>
      <c r="F22" s="211"/>
      <c r="G22" s="211"/>
      <c r="H22" s="203"/>
      <c r="I22" s="203"/>
      <c r="J22" s="203"/>
      <c r="K22" s="203"/>
      <c r="L22" s="203"/>
      <c r="M22" s="203"/>
      <c r="N22" s="203"/>
      <c r="O22" s="203"/>
      <c r="P22" s="203"/>
      <c r="Q22" s="203"/>
      <c r="R22" s="203"/>
    </row>
    <row r="23" ht="15" x14ac:dyDescent="0.2">
      <c r="A23" s="34"/>
      <c r="B23" s="212"/>
      <c r="C23" s="219" t="s">
        <v>168</v>
      </c>
      <c r="D23" s="211"/>
      <c r="E23" s="211"/>
      <c r="F23" s="211"/>
      <c r="G23" s="211"/>
      <c r="H23" s="203"/>
      <c r="I23" s="203"/>
      <c r="J23" s="203"/>
      <c r="K23" s="203"/>
      <c r="L23" s="203"/>
      <c r="M23" s="203"/>
      <c r="N23" s="203"/>
      <c r="O23" s="203"/>
      <c r="P23" s="203"/>
      <c r="Q23" s="203"/>
      <c r="R23" s="203"/>
    </row>
    <row r="24" ht="15" x14ac:dyDescent="0.2">
      <c r="A24" s="34"/>
      <c r="B24" s="212"/>
      <c r="C24" s="223"/>
      <c r="D24" s="211"/>
      <c r="E24" s="211"/>
      <c r="F24" s="211"/>
      <c r="G24" s="211"/>
      <c r="H24" s="203"/>
      <c r="I24" s="203"/>
      <c r="J24" s="203"/>
      <c r="K24" s="203"/>
      <c r="L24" s="203"/>
      <c r="M24" s="203"/>
      <c r="N24" s="203"/>
      <c r="O24" s="203"/>
      <c r="P24" s="203"/>
      <c r="Q24" s="203"/>
      <c r="R24" s="203"/>
    </row>
    <row r="25" ht="15.95" customHeight="true" x14ac:dyDescent="0.2">
      <c r="A25" s="224"/>
      <c r="B25" s="224"/>
      <c r="C25" s="225"/>
      <c r="D25" s="34"/>
      <c r="E25" s="203"/>
      <c r="F25" s="203"/>
      <c r="G25" s="203"/>
      <c r="H25" s="203"/>
      <c r="I25" s="203"/>
      <c r="J25" s="203"/>
      <c r="K25" s="203"/>
      <c r="L25" s="203"/>
      <c r="M25" s="203"/>
      <c r="N25" s="203"/>
      <c r="O25" s="203"/>
      <c r="P25" s="203"/>
      <c r="Q25" s="203"/>
      <c r="R25" s="203"/>
    </row>
    <row r="26" ht="23.25" x14ac:dyDescent="0.2">
      <c r="A26" s="224"/>
      <c r="B26" s="224"/>
      <c r="C26" s="224"/>
      <c r="D26" s="34"/>
      <c r="E26" s="203"/>
      <c r="F26" s="203"/>
      <c r="G26" s="203"/>
      <c r="H26" s="203"/>
      <c r="I26" s="203"/>
      <c r="J26" s="203"/>
      <c r="K26" s="203"/>
      <c r="L26" s="203"/>
      <c r="M26" s="203"/>
      <c r="N26" s="203"/>
      <c r="O26" s="203"/>
      <c r="P26" s="203"/>
      <c r="Q26" s="203"/>
      <c r="R26" s="203"/>
    </row>
    <row r="27" ht="15" x14ac:dyDescent="0.2">
      <c r="A27" s="226"/>
      <c r="B27" s="227"/>
      <c r="C27" s="228"/>
      <c r="D27" s="34"/>
      <c r="E27" s="203"/>
      <c r="F27" s="203"/>
      <c r="G27" s="203"/>
      <c r="H27" s="203"/>
      <c r="I27" s="203"/>
      <c r="J27" s="203"/>
      <c r="K27" s="203"/>
      <c r="L27" s="203"/>
      <c r="M27" s="203"/>
      <c r="N27" s="203"/>
      <c r="O27" s="203"/>
      <c r="P27" s="203"/>
      <c r="Q27" s="203"/>
      <c r="R27" s="203"/>
    </row>
    <row r="28" ht="15" x14ac:dyDescent="0.2">
      <c r="A28" s="226"/>
      <c r="B28" s="227"/>
      <c r="C28" s="229"/>
      <c r="D28" s="34"/>
      <c r="E28" s="203"/>
      <c r="F28" s="203"/>
      <c r="G28" s="203"/>
      <c r="H28" s="203"/>
      <c r="I28" s="203"/>
      <c r="J28" s="203"/>
      <c r="K28" s="203"/>
      <c r="L28" s="203"/>
      <c r="M28" s="203"/>
      <c r="N28" s="203"/>
      <c r="O28" s="203"/>
      <c r="P28" s="203"/>
      <c r="Q28" s="203"/>
      <c r="R28" s="203"/>
    </row>
    <row r="29" ht="15" x14ac:dyDescent="0.2">
      <c r="A29" s="226"/>
      <c r="B29" s="227"/>
      <c r="C29" s="230"/>
      <c r="D29" s="34"/>
      <c r="E29" s="203"/>
      <c r="F29" s="203"/>
      <c r="G29" s="203"/>
      <c r="H29" s="203"/>
      <c r="I29" s="203"/>
      <c r="J29" s="203"/>
      <c r="K29" s="203"/>
      <c r="L29" s="203"/>
      <c r="M29" s="203"/>
      <c r="N29" s="203"/>
      <c r="O29" s="203"/>
      <c r="P29" s="203"/>
      <c r="Q29" s="203"/>
      <c r="R29" s="203"/>
    </row>
    <row r="30" ht="15" x14ac:dyDescent="0.2">
      <c r="A30" s="226"/>
      <c r="B30" s="227"/>
      <c r="C30" s="230"/>
      <c r="D30" s="34"/>
      <c r="E30" s="203"/>
      <c r="F30" s="203"/>
      <c r="G30" s="203"/>
      <c r="H30" s="203"/>
      <c r="I30" s="203"/>
      <c r="J30" s="203"/>
      <c r="K30" s="203"/>
      <c r="L30" s="203"/>
      <c r="M30" s="203"/>
      <c r="N30" s="203"/>
      <c r="O30" s="203"/>
      <c r="P30" s="203"/>
      <c r="Q30" s="203"/>
      <c r="R30" s="203"/>
    </row>
    <row r="31" ht="15" x14ac:dyDescent="0.2">
      <c r="A31" s="226"/>
      <c r="B31" s="227"/>
      <c r="C31" s="230"/>
      <c r="D31" s="34"/>
      <c r="E31" s="203"/>
      <c r="F31" s="203"/>
      <c r="G31" s="203"/>
      <c r="H31" s="203"/>
      <c r="I31" s="203"/>
      <c r="J31" s="203"/>
      <c r="K31" s="203"/>
      <c r="L31" s="203"/>
      <c r="M31" s="203"/>
      <c r="N31" s="203"/>
      <c r="O31" s="203"/>
      <c r="P31" s="203"/>
      <c r="Q31" s="203"/>
      <c r="R31" s="203"/>
    </row>
    <row r="32" ht="15" x14ac:dyDescent="0.2">
      <c r="A32" s="226"/>
      <c r="B32" s="227"/>
      <c r="C32" s="230"/>
      <c r="D32" s="34"/>
      <c r="E32" s="203"/>
      <c r="F32" s="203"/>
      <c r="G32" s="203"/>
      <c r="H32" s="203"/>
      <c r="I32" s="203"/>
      <c r="J32" s="203"/>
      <c r="K32" s="203"/>
      <c r="L32" s="203"/>
      <c r="M32" s="203"/>
      <c r="N32" s="203"/>
      <c r="O32" s="203"/>
      <c r="P32" s="203"/>
      <c r="Q32" s="203"/>
      <c r="R32" s="203"/>
    </row>
    <row r="33" ht="15" x14ac:dyDescent="0.2">
      <c r="A33" s="226"/>
      <c r="B33" s="227"/>
      <c r="C33" s="230"/>
      <c r="D33" s="34"/>
      <c r="E33" s="203"/>
      <c r="F33" s="203"/>
      <c r="G33" s="203"/>
      <c r="H33" s="203"/>
      <c r="I33" s="203"/>
      <c r="J33" s="203"/>
      <c r="K33" s="203"/>
      <c r="L33" s="203"/>
      <c r="M33" s="203"/>
      <c r="N33" s="203"/>
      <c r="O33" s="203"/>
      <c r="P33" s="203"/>
      <c r="Q33" s="203"/>
      <c r="R33" s="203"/>
    </row>
    <row r="34" ht="15" x14ac:dyDescent="0.2">
      <c r="A34" s="226"/>
      <c r="B34" s="227"/>
      <c r="D34" s="34"/>
      <c r="E34" s="203"/>
      <c r="F34" s="203"/>
      <c r="G34" s="203"/>
      <c r="H34" s="203"/>
      <c r="I34" s="203"/>
      <c r="J34" s="203"/>
      <c r="K34" s="203"/>
      <c r="L34" s="203"/>
      <c r="M34" s="203"/>
      <c r="N34" s="203"/>
      <c r="O34" s="203"/>
      <c r="P34" s="203"/>
      <c r="Q34" s="203"/>
      <c r="R34" s="203"/>
    </row>
    <row r="35" ht="15" x14ac:dyDescent="0.2">
      <c r="A35" s="34"/>
      <c r="B35" s="34"/>
      <c r="C35" s="34"/>
      <c r="D35" s="34"/>
      <c r="E35" s="203"/>
      <c r="F35" s="203"/>
      <c r="G35" s="203"/>
      <c r="H35" s="203"/>
      <c r="I35" s="203"/>
      <c r="J35" s="203"/>
      <c r="K35" s="203"/>
      <c r="L35" s="203"/>
      <c r="M35" s="203"/>
      <c r="N35" s="203"/>
      <c r="O35" s="203"/>
      <c r="P35" s="203"/>
      <c r="Q35" s="203"/>
      <c r="R35" s="203"/>
    </row>
    <row r="36" ht="15" x14ac:dyDescent="0.2">
      <c r="A36" s="34"/>
      <c r="B36" s="34"/>
      <c r="C36" s="34"/>
      <c r="D36" s="34"/>
      <c r="E36" s="203"/>
      <c r="F36" s="203"/>
      <c r="G36" s="203"/>
      <c r="H36" s="203"/>
      <c r="I36" s="203"/>
      <c r="J36" s="203"/>
      <c r="K36" s="203"/>
      <c r="L36" s="203"/>
      <c r="M36" s="203"/>
      <c r="N36" s="203"/>
      <c r="O36" s="203"/>
      <c r="P36" s="203"/>
      <c r="Q36" s="203"/>
      <c r="R36" s="203"/>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3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55" t="s">
        <v>32</v>
      </c>
      <c r="B1" s="356" t="s">
        <v>178</v>
      </c>
      <c r="C1" s="571" t="s">
        <v>198</v>
      </c>
      <c r="D1" s="572"/>
      <c r="E1" s="572"/>
      <c r="F1" s="572"/>
      <c r="G1" s="572"/>
      <c r="H1" s="573"/>
      <c r="I1" s="25"/>
      <c r="J1" s="25"/>
      <c r="K1" s="355" t="s">
        <v>32</v>
      </c>
      <c r="L1" s="356" t="s">
        <v>179</v>
      </c>
      <c r="M1" s="571" t="s">
        <v>198</v>
      </c>
      <c r="N1" s="572"/>
      <c r="O1" s="572"/>
      <c r="P1" s="572"/>
      <c r="Q1" s="572"/>
      <c r="R1" s="573"/>
      <c r="S1" s="25"/>
      <c r="T1" s="25"/>
    </row>
    <row r="2" x14ac:dyDescent="0.25">
      <c r="A2" s="357" t="s">
        <v>180</v>
      </c>
      <c r="B2" s="358"/>
      <c r="C2" s="574"/>
      <c r="D2" s="574"/>
      <c r="E2" s="574"/>
      <c r="F2" s="574"/>
      <c r="G2" s="574"/>
      <c r="H2" s="575"/>
      <c r="I2" s="11"/>
      <c r="J2" s="11"/>
      <c r="K2" s="357" t="s">
        <v>180</v>
      </c>
      <c r="L2" s="358"/>
      <c r="M2" s="574"/>
      <c r="N2" s="574"/>
      <c r="O2" s="574"/>
      <c r="P2" s="574"/>
      <c r="Q2" s="574"/>
      <c r="R2" s="575"/>
      <c r="S2" s="11"/>
      <c r="T2" s="11"/>
    </row>
    <row r="3" x14ac:dyDescent="0.25">
      <c r="A3" s="359" t="str">
        <f>'Water Data'!A3</f>
        <v>EMIS</v>
      </c>
      <c r="B3" s="360"/>
      <c r="C3" s="576">
        <v>2002</v>
      </c>
      <c r="D3" s="577"/>
      <c r="E3" s="577"/>
      <c r="F3" s="577"/>
      <c r="G3" s="577"/>
      <c r="H3" s="578"/>
      <c r="I3" s="11"/>
      <c r="J3" s="11"/>
      <c r="K3" s="359" t="str">
        <f>'Water Data'!K3</f>
        <v>EMIS</v>
      </c>
      <c r="L3" s="360"/>
      <c r="M3" s="576">
        <v>2009</v>
      </c>
      <c r="N3" s="577"/>
      <c r="O3" s="577"/>
      <c r="P3" s="577"/>
      <c r="Q3" s="577"/>
      <c r="R3" s="578"/>
      <c r="S3" s="11"/>
      <c r="T3" s="11"/>
    </row>
    <row r="4" s="4" customFormat="true" ht="18" customHeight="true" x14ac:dyDescent="0.25">
      <c r="A4" s="361" t="s">
        <v>209</v>
      </c>
      <c r="B4" s="362" t="s">
        <v>28</v>
      </c>
      <c r="C4" s="363" t="s">
        <v>7</v>
      </c>
      <c r="D4" s="363" t="s">
        <v>1</v>
      </c>
      <c r="E4" s="363" t="s">
        <v>2</v>
      </c>
      <c r="F4" s="363" t="s">
        <v>16</v>
      </c>
      <c r="G4" s="363" t="s">
        <v>17</v>
      </c>
      <c r="H4" s="364" t="s">
        <v>18</v>
      </c>
      <c r="I4" s="26"/>
      <c r="J4" s="26"/>
      <c r="K4" s="361" t="s">
        <v>209</v>
      </c>
      <c r="L4" s="362" t="s">
        <v>28</v>
      </c>
      <c r="M4" s="363" t="s">
        <v>7</v>
      </c>
      <c r="N4" s="363" t="s">
        <v>1</v>
      </c>
      <c r="O4" s="363" t="s">
        <v>2</v>
      </c>
      <c r="P4" s="363" t="s">
        <v>16</v>
      </c>
      <c r="Q4" s="363" t="s">
        <v>17</v>
      </c>
      <c r="R4" s="364" t="s">
        <v>18</v>
      </c>
      <c r="S4" s="26"/>
      <c r="T4" s="26"/>
      <c r="U4" s="320"/>
      <c r="AE4" s="320"/>
      <c r="AO4" s="320"/>
      <c r="AY4" s="320"/>
      <c r="AZ4" s="320"/>
      <c r="BA4" s="421"/>
      <c r="BB4" s="421"/>
      <c r="BC4" s="421"/>
      <c r="BD4" s="421"/>
      <c r="BE4" s="421"/>
      <c r="BF4" s="421"/>
      <c r="BI4" s="320"/>
      <c r="BS4" s="320"/>
      <c r="CC4" s="320"/>
      <c r="CM4" s="320"/>
      <c r="CW4" s="320"/>
      <c r="DG4" s="320"/>
      <c r="DQ4" s="320"/>
      <c r="EA4" s="320"/>
      <c r="EK4" s="320"/>
      <c r="EU4" s="320"/>
      <c r="FE4" s="320"/>
      <c r="FO4" s="320"/>
      <c r="FY4" s="320"/>
      <c r="GI4" s="320"/>
      <c r="GS4" s="320"/>
      <c r="HC4" s="320"/>
      <c r="HM4" s="320"/>
      <c r="HW4" s="320"/>
    </row>
    <row r="5" s="4" customFormat="true" x14ac:dyDescent="0.25">
      <c r="A5" s="324"/>
      <c r="B5" s="171" t="s">
        <v>3</v>
      </c>
      <c r="C5" s="7">
        <f>100-C6</f>
        <v>70.886075949367097</v>
      </c>
      <c r="D5" s="7">
        <f t="shared" ref="D5:E5" si="0">100-D6</f>
        <v>23.68421052631578</v>
      </c>
      <c r="E5" s="7">
        <f t="shared" si="0"/>
        <v>82.5</v>
      </c>
      <c r="F5" s="7"/>
      <c r="G5" s="7"/>
      <c r="H5" s="28"/>
      <c r="I5" s="26"/>
      <c r="J5" s="26"/>
      <c r="K5" s="324"/>
      <c r="L5" s="171" t="s">
        <v>3</v>
      </c>
      <c r="M5" s="7">
        <f>100-M6</f>
        <v>60.975609756097562</v>
      </c>
      <c r="N5" s="7">
        <f t="shared" ref="N5:O5" si="1">100-N6</f>
        <v>22.471910112359552</v>
      </c>
      <c r="O5" s="7">
        <f t="shared" si="1"/>
        <v>72.839506172839506</v>
      </c>
      <c r="P5" s="7"/>
      <c r="Q5" s="7"/>
      <c r="R5" s="28"/>
      <c r="S5" s="26"/>
      <c r="T5" s="26"/>
      <c r="U5" s="320"/>
      <c r="AE5" s="320"/>
      <c r="AO5" s="320"/>
      <c r="AY5" s="320"/>
      <c r="AZ5" s="320"/>
      <c r="BA5" s="421"/>
      <c r="BB5" s="421"/>
      <c r="BC5" s="421"/>
      <c r="BD5" s="421"/>
      <c r="BE5" s="421"/>
      <c r="BF5" s="421"/>
      <c r="BI5" s="320"/>
      <c r="BS5" s="320"/>
      <c r="CC5" s="320"/>
      <c r="CM5" s="320"/>
      <c r="CW5" s="320"/>
      <c r="DG5" s="320"/>
      <c r="DQ5" s="320"/>
      <c r="EA5" s="320"/>
      <c r="EK5" s="320"/>
      <c r="EU5" s="320"/>
      <c r="FE5" s="320"/>
      <c r="FO5" s="320"/>
      <c r="FY5" s="320"/>
      <c r="GI5" s="320"/>
      <c r="GS5" s="320"/>
      <c r="HC5" s="320"/>
      <c r="HM5" s="320"/>
      <c r="HW5" s="320"/>
    </row>
    <row r="6" s="4" customFormat="true" x14ac:dyDescent="0.25">
      <c r="A6" s="312" t="s">
        <v>192</v>
      </c>
      <c r="B6" s="171" t="s">
        <v>25</v>
      </c>
      <c r="C6" s="7">
        <f>23/(23+56)*100</f>
        <v>29.11392405063291</v>
      </c>
      <c r="D6" s="7">
        <f>58/(18+58)*100</f>
        <v>76.31578947368422</v>
      </c>
      <c r="E6" s="7">
        <f>14/(14+66)*100</f>
        <v>17.5</v>
      </c>
      <c r="F6" s="7"/>
      <c r="G6" s="7"/>
      <c r="H6" s="28"/>
      <c r="I6" s="26"/>
      <c r="J6" s="26"/>
      <c r="K6" s="312" t="s">
        <v>192</v>
      </c>
      <c r="L6" s="171" t="s">
        <v>25</v>
      </c>
      <c r="M6" s="7">
        <f>32/(32+50)*100</f>
        <v>39.024390243902438</v>
      </c>
      <c r="N6" s="7">
        <f>69/(20+69)*100</f>
        <v>77.528089887640448</v>
      </c>
      <c r="O6" s="7">
        <f>22/(22+59)*100</f>
        <v>27.160493827160494</v>
      </c>
      <c r="P6" s="7"/>
      <c r="Q6" s="7"/>
      <c r="R6" s="28"/>
      <c r="S6" s="26"/>
      <c r="T6" s="26"/>
      <c r="U6" s="320"/>
      <c r="AE6" s="320"/>
      <c r="AO6" s="320"/>
      <c r="AY6" s="320"/>
      <c r="AZ6" s="320"/>
      <c r="BA6" s="421"/>
      <c r="BB6" s="421"/>
      <c r="BC6" s="421"/>
      <c r="BD6" s="421"/>
      <c r="BE6" s="421"/>
      <c r="BF6" s="421"/>
      <c r="BI6" s="320"/>
      <c r="BS6" s="320"/>
      <c r="CC6" s="320"/>
      <c r="CM6" s="320"/>
      <c r="CW6" s="320"/>
      <c r="DG6" s="320"/>
      <c r="DQ6" s="320"/>
      <c r="EA6" s="320"/>
      <c r="EK6" s="320"/>
      <c r="EU6" s="320"/>
      <c r="FE6" s="320"/>
      <c r="FO6" s="320"/>
      <c r="FY6" s="320"/>
      <c r="GI6" s="320"/>
      <c r="GS6" s="320"/>
      <c r="HC6" s="320"/>
      <c r="HM6" s="320"/>
      <c r="HW6" s="320"/>
    </row>
    <row r="7" s="4" customFormat="true" hidden="true" x14ac:dyDescent="0.25">
      <c r="A7" s="324"/>
      <c r="B7" s="172" t="s">
        <v>26</v>
      </c>
      <c r="C7" s="20"/>
      <c r="D7" s="7"/>
      <c r="E7" s="7"/>
      <c r="F7" s="7"/>
      <c r="G7" s="7"/>
      <c r="H7" s="28"/>
      <c r="I7" s="26"/>
      <c r="J7" s="26"/>
      <c r="K7" s="324"/>
      <c r="L7" s="172" t="s">
        <v>26</v>
      </c>
      <c r="M7" s="20"/>
      <c r="N7" s="7"/>
      <c r="O7" s="7"/>
      <c r="P7" s="7"/>
      <c r="Q7" s="7"/>
      <c r="R7" s="28"/>
      <c r="S7" s="26"/>
      <c r="T7" s="26"/>
      <c r="U7" s="320"/>
      <c r="AE7" s="320"/>
      <c r="AO7" s="320"/>
      <c r="AY7" s="320"/>
      <c r="AZ7" s="320"/>
      <c r="BA7" s="421"/>
      <c r="BB7" s="421"/>
      <c r="BC7" s="421"/>
      <c r="BD7" s="421"/>
      <c r="BE7" s="421"/>
      <c r="BF7" s="421"/>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172" t="s">
        <v>160</v>
      </c>
      <c r="C8" s="7"/>
      <c r="D8" s="7"/>
      <c r="E8" s="7"/>
      <c r="F8" s="7"/>
      <c r="G8" s="7"/>
      <c r="H8" s="28"/>
      <c r="I8" s="26"/>
      <c r="J8" s="26"/>
      <c r="K8" s="324"/>
      <c r="L8" s="172" t="s">
        <v>160</v>
      </c>
      <c r="M8" s="7"/>
      <c r="N8" s="7"/>
      <c r="O8" s="7"/>
      <c r="P8" s="7"/>
      <c r="Q8" s="7"/>
      <c r="R8" s="28"/>
      <c r="S8" s="26"/>
      <c r="T8" s="26"/>
      <c r="U8" s="320"/>
      <c r="AE8" s="320"/>
      <c r="AO8" s="320"/>
      <c r="AY8" s="320"/>
      <c r="AZ8" s="320"/>
      <c r="BA8" s="421"/>
      <c r="BB8" s="421"/>
      <c r="BC8" s="421"/>
      <c r="BD8" s="421"/>
      <c r="BE8" s="421"/>
      <c r="BF8" s="421"/>
      <c r="BI8" s="320"/>
      <c r="BS8" s="320"/>
      <c r="CC8" s="320"/>
      <c r="CM8" s="320"/>
      <c r="CW8" s="320"/>
      <c r="DG8" s="320"/>
      <c r="DQ8" s="320"/>
      <c r="EA8" s="320"/>
      <c r="EK8" s="320"/>
      <c r="EU8" s="320"/>
      <c r="FE8" s="320"/>
      <c r="FO8" s="320"/>
      <c r="FY8" s="320"/>
      <c r="GI8" s="320"/>
      <c r="GS8" s="320"/>
      <c r="HC8" s="320"/>
      <c r="HM8" s="320"/>
      <c r="HW8" s="320"/>
    </row>
    <row r="9" s="4" customFormat="true" x14ac:dyDescent="0.25">
      <c r="A9" s="324"/>
      <c r="B9" s="172" t="s">
        <v>193</v>
      </c>
      <c r="C9" s="20"/>
      <c r="D9" s="7"/>
      <c r="E9" s="7"/>
      <c r="F9" s="7"/>
      <c r="G9" s="7"/>
      <c r="H9" s="28"/>
      <c r="I9" s="26"/>
      <c r="J9" s="26"/>
      <c r="K9" s="324"/>
      <c r="L9" s="172" t="s">
        <v>193</v>
      </c>
      <c r="M9" s="20"/>
      <c r="N9" s="7"/>
      <c r="O9" s="7"/>
      <c r="P9" s="7"/>
      <c r="Q9" s="7"/>
      <c r="R9" s="28"/>
      <c r="S9" s="26"/>
      <c r="T9" s="26"/>
      <c r="U9" s="320"/>
      <c r="AE9" s="320"/>
      <c r="AO9" s="320"/>
      <c r="AY9" s="320"/>
      <c r="AZ9" s="320"/>
      <c r="BA9" s="421"/>
      <c r="BB9" s="421"/>
      <c r="BC9" s="421"/>
      <c r="BD9" s="421"/>
      <c r="BE9" s="421"/>
      <c r="BF9" s="421"/>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172" t="s">
        <v>212</v>
      </c>
      <c r="C10" s="20"/>
      <c r="D10" s="7"/>
      <c r="E10" s="7"/>
      <c r="F10" s="7"/>
      <c r="G10" s="7"/>
      <c r="H10" s="28"/>
      <c r="I10" s="26"/>
      <c r="J10" s="26"/>
      <c r="K10" s="324"/>
      <c r="L10" s="172" t="s">
        <v>212</v>
      </c>
      <c r="M10" s="20"/>
      <c r="N10" s="7"/>
      <c r="O10" s="7"/>
      <c r="P10" s="7"/>
      <c r="Q10" s="7"/>
      <c r="R10" s="28"/>
      <c r="S10" s="26"/>
      <c r="T10" s="26"/>
      <c r="U10" s="320"/>
      <c r="AE10" s="320"/>
      <c r="AO10" s="320"/>
      <c r="AY10" s="320"/>
      <c r="AZ10" s="320"/>
      <c r="BA10" s="421"/>
      <c r="BB10" s="421"/>
      <c r="BC10" s="421"/>
      <c r="BD10" s="421"/>
      <c r="BE10" s="421"/>
      <c r="BF10" s="421"/>
      <c r="BI10" s="320"/>
      <c r="BS10" s="320"/>
      <c r="CC10" s="320"/>
      <c r="CM10" s="320"/>
      <c r="CW10" s="320"/>
      <c r="DG10" s="320"/>
      <c r="DQ10" s="320"/>
      <c r="EA10" s="320"/>
      <c r="EK10" s="320"/>
      <c r="EU10" s="320"/>
      <c r="FE10" s="320"/>
      <c r="FO10" s="320"/>
      <c r="FY10" s="320"/>
      <c r="GI10" s="320"/>
      <c r="GS10" s="320"/>
      <c r="HC10" s="320"/>
      <c r="HM10" s="320"/>
      <c r="HW10" s="320"/>
    </row>
    <row r="11" s="2" customFormat="true" ht="86.45" customHeight="true" x14ac:dyDescent="0.25">
      <c r="A11" s="315" t="s">
        <v>12</v>
      </c>
      <c r="B11" s="579" t="s">
        <v>194</v>
      </c>
      <c r="C11" s="560"/>
      <c r="D11" s="560"/>
      <c r="E11" s="560"/>
      <c r="F11" s="560"/>
      <c r="G11" s="560"/>
      <c r="H11" s="561"/>
      <c r="I11" s="11"/>
      <c r="J11" s="11"/>
      <c r="K11" s="315" t="s">
        <v>12</v>
      </c>
      <c r="L11" s="579" t="s">
        <v>195</v>
      </c>
      <c r="M11" s="560"/>
      <c r="N11" s="560"/>
      <c r="O11" s="560"/>
      <c r="P11" s="560"/>
      <c r="Q11" s="560"/>
      <c r="R11" s="561"/>
      <c r="S11" s="11"/>
      <c r="T11" s="11"/>
      <c r="U11" s="323"/>
      <c r="AE11" s="323"/>
      <c r="AO11" s="323"/>
      <c r="AY11" s="323"/>
      <c r="AZ11" s="551"/>
      <c r="BA11" s="551"/>
      <c r="BB11" s="551"/>
      <c r="BC11" s="551"/>
      <c r="BD11" s="551"/>
      <c r="BE11" s="551"/>
      <c r="BF11" s="551"/>
      <c r="BI11" s="323"/>
      <c r="BS11" s="323"/>
      <c r="CC11" s="323"/>
      <c r="CM11" s="323"/>
      <c r="CW11" s="323"/>
      <c r="DG11" s="323"/>
      <c r="DQ11" s="323"/>
      <c r="EA11" s="323"/>
      <c r="EK11" s="323"/>
      <c r="EU11" s="323"/>
      <c r="FE11" s="323"/>
      <c r="FO11" s="323"/>
      <c r="FY11" s="323"/>
      <c r="GI11" s="323"/>
      <c r="GS11" s="323"/>
      <c r="HC11" s="323"/>
      <c r="HM11" s="323"/>
      <c r="HW11" s="323"/>
    </row>
    <row r="12" s="2" customFormat="true" ht="15.6" customHeight="true" x14ac:dyDescent="0.25">
      <c r="A12" s="315"/>
      <c r="B12" s="264" t="s">
        <v>139</v>
      </c>
      <c r="C12" s="92" t="s">
        <v>183</v>
      </c>
      <c r="D12" s="92" t="s">
        <v>183</v>
      </c>
      <c r="E12" s="92" t="s">
        <v>183</v>
      </c>
      <c r="F12" s="92"/>
      <c r="G12" s="92"/>
      <c r="H12" s="263"/>
      <c r="I12" s="11"/>
      <c r="J12" s="11"/>
      <c r="K12" s="315"/>
      <c r="L12" s="264" t="s">
        <v>139</v>
      </c>
      <c r="M12" s="92" t="s">
        <v>183</v>
      </c>
      <c r="N12" s="92" t="s">
        <v>183</v>
      </c>
      <c r="O12" s="92" t="s">
        <v>183</v>
      </c>
      <c r="P12" s="262"/>
      <c r="Q12" s="262"/>
      <c r="R12" s="263"/>
      <c r="S12" s="11"/>
      <c r="T12" s="11"/>
      <c r="U12" s="323"/>
      <c r="AE12" s="323"/>
      <c r="AO12" s="323"/>
      <c r="AY12" s="323"/>
      <c r="AZ12" s="323"/>
      <c r="BA12" s="424"/>
      <c r="BB12" s="424"/>
      <c r="BC12" s="424"/>
      <c r="BD12" s="424"/>
      <c r="BE12" s="424"/>
      <c r="BF12" s="424"/>
      <c r="BI12" s="323"/>
      <c r="BS12" s="323"/>
      <c r="CC12" s="323"/>
      <c r="CM12" s="323"/>
      <c r="CW12" s="323"/>
      <c r="DG12" s="323"/>
      <c r="DQ12" s="323"/>
      <c r="EA12" s="323"/>
      <c r="EK12" s="323"/>
      <c r="EU12" s="323"/>
      <c r="FE12" s="323"/>
      <c r="FO12" s="323"/>
      <c r="FY12" s="323"/>
      <c r="GI12" s="323"/>
      <c r="GS12" s="323"/>
      <c r="HC12" s="323"/>
      <c r="HM12" s="323"/>
      <c r="HW12" s="323"/>
    </row>
    <row r="13" s="2" customFormat="true" ht="15" customHeight="true" x14ac:dyDescent="0.25">
      <c r="A13" s="315"/>
      <c r="B13" s="264" t="s">
        <v>145</v>
      </c>
      <c r="C13" s="92"/>
      <c r="D13" s="92"/>
      <c r="E13" s="92"/>
      <c r="F13" s="92"/>
      <c r="G13" s="92"/>
      <c r="H13" s="261"/>
      <c r="I13" s="11"/>
      <c r="J13" s="11"/>
      <c r="K13" s="315"/>
      <c r="L13" s="264" t="s">
        <v>145</v>
      </c>
      <c r="M13" s="92"/>
      <c r="N13" s="92"/>
      <c r="O13" s="92"/>
      <c r="P13" s="92"/>
      <c r="Q13" s="92"/>
      <c r="R13" s="261"/>
      <c r="S13" s="11"/>
      <c r="T13" s="11"/>
      <c r="U13" s="323"/>
      <c r="AE13" s="323"/>
      <c r="AO13" s="323"/>
      <c r="AY13" s="323"/>
      <c r="AZ13" s="323"/>
      <c r="BA13" s="424"/>
      <c r="BB13" s="424"/>
      <c r="BC13" s="424"/>
      <c r="BD13" s="424"/>
      <c r="BE13" s="424"/>
      <c r="BF13" s="424"/>
      <c r="BI13" s="323"/>
      <c r="BS13" s="323"/>
      <c r="CC13" s="323"/>
      <c r="CM13" s="323"/>
      <c r="CW13" s="323"/>
      <c r="DG13" s="323"/>
      <c r="DQ13" s="323"/>
      <c r="EA13" s="323"/>
      <c r="EK13" s="323"/>
      <c r="EU13" s="323"/>
      <c r="FE13" s="323"/>
      <c r="FO13" s="323"/>
      <c r="FY13" s="323"/>
      <c r="GI13" s="323"/>
      <c r="GS13" s="323"/>
      <c r="HC13" s="323"/>
      <c r="HM13" s="323"/>
      <c r="HW13" s="323"/>
    </row>
    <row r="14" s="2" customFormat="true" ht="15" customHeight="true" x14ac:dyDescent="0.25">
      <c r="A14" s="315"/>
      <c r="B14" s="264" t="s">
        <v>116</v>
      </c>
      <c r="C14" s="92"/>
      <c r="D14" s="92"/>
      <c r="E14" s="92"/>
      <c r="F14" s="92"/>
      <c r="G14" s="92"/>
      <c r="H14" s="261"/>
      <c r="I14" s="11"/>
      <c r="J14" s="11"/>
      <c r="K14" s="315"/>
      <c r="L14" s="264" t="s">
        <v>116</v>
      </c>
      <c r="M14" s="92"/>
      <c r="N14" s="92"/>
      <c r="O14" s="92"/>
      <c r="P14" s="92"/>
      <c r="Q14" s="92"/>
      <c r="R14" s="261"/>
      <c r="S14" s="11"/>
      <c r="T14" s="11"/>
      <c r="U14" s="323"/>
      <c r="AE14" s="323"/>
      <c r="AO14" s="323"/>
      <c r="AY14" s="323"/>
      <c r="AZ14" s="323"/>
      <c r="BA14" s="424"/>
      <c r="BB14" s="424"/>
      <c r="BC14" s="424"/>
      <c r="BD14" s="424"/>
      <c r="BE14" s="424"/>
      <c r="BF14" s="424"/>
      <c r="BI14" s="323"/>
      <c r="BS14" s="323"/>
      <c r="CC14" s="323"/>
      <c r="CM14" s="323"/>
      <c r="CW14" s="323"/>
      <c r="DG14" s="323"/>
      <c r="DQ14" s="323"/>
      <c r="EA14" s="323"/>
      <c r="EK14" s="323"/>
      <c r="EU14" s="323"/>
      <c r="FE14" s="323"/>
      <c r="FO14" s="323"/>
      <c r="FY14" s="323"/>
      <c r="GI14" s="323"/>
      <c r="GS14" s="323"/>
      <c r="HC14" s="323"/>
      <c r="HM14" s="323"/>
      <c r="HW14" s="323"/>
    </row>
    <row r="15" ht="15.75" customHeight="true" x14ac:dyDescent="0.25">
      <c r="A15" s="316"/>
      <c r="B15" s="173" t="s">
        <v>23</v>
      </c>
      <c r="C15" s="10"/>
      <c r="D15" s="10"/>
      <c r="E15" s="10"/>
      <c r="F15" s="146"/>
      <c r="G15" s="147"/>
      <c r="H15" s="148"/>
      <c r="I15" s="11"/>
      <c r="J15" s="11"/>
      <c r="K15" s="316"/>
      <c r="L15" s="173" t="s">
        <v>23</v>
      </c>
      <c r="M15" s="10"/>
      <c r="N15" s="10"/>
      <c r="O15" s="10"/>
      <c r="P15" s="146"/>
      <c r="Q15" s="147"/>
      <c r="R15" s="148"/>
      <c r="S15" s="11"/>
      <c r="T15" s="11"/>
      <c r="BA15" s="423"/>
      <c r="BB15" s="423"/>
      <c r="BC15" s="423"/>
      <c r="BD15" s="423"/>
      <c r="BE15" s="423"/>
      <c r="BF15" s="423"/>
    </row>
    <row r="16" ht="15.75" customHeight="true" thickBot="true" x14ac:dyDescent="0.3">
      <c r="A16" s="317"/>
      <c r="B16" s="174" t="s">
        <v>20</v>
      </c>
      <c r="C16" s="150"/>
      <c r="D16" s="150"/>
      <c r="E16" s="150"/>
      <c r="F16" s="150"/>
      <c r="G16" s="150"/>
      <c r="H16" s="31"/>
      <c r="I16" s="27"/>
      <c r="J16" s="27"/>
      <c r="K16" s="317"/>
      <c r="L16" s="174" t="s">
        <v>20</v>
      </c>
      <c r="M16" s="150"/>
      <c r="N16" s="150"/>
      <c r="O16" s="150"/>
      <c r="P16" s="150"/>
      <c r="Q16" s="150"/>
      <c r="R16" s="31"/>
      <c r="S16" s="27"/>
      <c r="T16" s="27"/>
      <c r="BA16" s="423"/>
      <c r="BB16" s="423"/>
      <c r="BC16" s="423"/>
      <c r="BD16" s="423"/>
      <c r="BE16" s="423"/>
      <c r="BF16" s="423"/>
    </row>
    <row r="17" s="3" customFormat="true" x14ac:dyDescent="0.25">
      <c r="A17" s="318"/>
      <c r="K17" s="318"/>
      <c r="U17" s="318"/>
      <c r="AE17" s="318"/>
      <c r="AO17" s="318"/>
      <c r="AY17" s="318"/>
      <c r="AZ17" s="318"/>
      <c r="BI17" s="318"/>
      <c r="BS17" s="318"/>
      <c r="CC17" s="318"/>
      <c r="CM17" s="318"/>
      <c r="CW17" s="318"/>
      <c r="DG17" s="318"/>
      <c r="DQ17" s="318"/>
      <c r="EA17" s="318"/>
      <c r="EK17" s="318"/>
      <c r="EU17" s="318"/>
      <c r="FE17" s="318"/>
      <c r="FO17" s="318"/>
      <c r="FY17" s="318"/>
      <c r="GI17" s="318"/>
      <c r="GS17" s="318"/>
      <c r="HC17" s="318"/>
      <c r="HM17" s="318"/>
      <c r="HW17" s="318"/>
    </row>
    <row r="18" s="3" customFormat="true" x14ac:dyDescent="0.25">
      <c r="A18" s="318"/>
      <c r="K18" s="318"/>
      <c r="U18" s="318"/>
      <c r="AE18" s="318"/>
      <c r="AO18" s="318"/>
      <c r="AY18" s="318"/>
      <c r="AZ18" s="318"/>
      <c r="BI18" s="318"/>
      <c r="BS18" s="318"/>
      <c r="CC18" s="318"/>
      <c r="CM18" s="318"/>
      <c r="CW18" s="318"/>
      <c r="DG18" s="318"/>
      <c r="DQ18" s="318"/>
      <c r="EA18" s="318"/>
      <c r="EK18" s="318"/>
      <c r="EU18" s="318"/>
      <c r="FE18" s="318"/>
      <c r="FO18" s="318"/>
      <c r="FY18" s="318"/>
      <c r="GI18" s="318"/>
      <c r="GS18" s="318"/>
      <c r="HC18" s="318"/>
      <c r="HM18" s="318"/>
      <c r="HW18" s="318"/>
    </row>
    <row r="19" s="3" customFormat="true" x14ac:dyDescent="0.25">
      <c r="A19" s="318"/>
      <c r="K19" s="318"/>
      <c r="U19" s="318"/>
      <c r="AE19" s="318"/>
      <c r="AO19" s="318"/>
      <c r="AY19" s="318"/>
      <c r="AZ19" s="318"/>
      <c r="BI19" s="318"/>
      <c r="BS19" s="318"/>
      <c r="CC19" s="318"/>
      <c r="CM19" s="318"/>
      <c r="CW19" s="318"/>
      <c r="DG19" s="318"/>
      <c r="DQ19" s="318"/>
      <c r="EA19" s="318"/>
      <c r="EK19" s="318"/>
      <c r="EU19" s="318"/>
      <c r="FE19" s="318"/>
      <c r="FO19" s="318"/>
      <c r="FY19" s="318"/>
      <c r="GI19" s="318"/>
      <c r="GS19" s="318"/>
      <c r="HC19" s="318"/>
      <c r="HM19" s="318"/>
      <c r="HW19" s="318"/>
    </row>
    <row r="20" s="3" customFormat="true" x14ac:dyDescent="0.25">
      <c r="A20" s="318"/>
      <c r="K20" s="318"/>
      <c r="U20" s="318"/>
      <c r="AE20" s="318"/>
      <c r="AO20" s="318"/>
      <c r="AY20" s="318"/>
      <c r="AZ20" s="318"/>
      <c r="BI20" s="318"/>
      <c r="BS20" s="318"/>
      <c r="CC20" s="318"/>
      <c r="CM20" s="318"/>
      <c r="CW20" s="318"/>
      <c r="DG20" s="318"/>
      <c r="DQ20" s="318"/>
      <c r="EA20" s="318"/>
      <c r="EK20" s="318"/>
      <c r="EU20" s="318"/>
      <c r="FE20" s="318"/>
      <c r="FO20" s="318"/>
      <c r="FY20" s="318"/>
      <c r="GI20" s="318"/>
      <c r="GS20" s="318"/>
      <c r="HC20" s="318"/>
      <c r="HM20" s="318"/>
      <c r="HW20" s="318"/>
    </row>
    <row r="21" s="3" customFormat="true" x14ac:dyDescent="0.25">
      <c r="A21" s="318"/>
      <c r="K21" s="318"/>
      <c r="U21" s="318"/>
      <c r="AE21" s="318"/>
      <c r="AO21" s="318"/>
      <c r="AY21" s="318"/>
      <c r="AZ21" s="318"/>
      <c r="BI21" s="318"/>
      <c r="BS21" s="318"/>
      <c r="CC21" s="318"/>
      <c r="CM21" s="318"/>
      <c r="CW21" s="318"/>
      <c r="DG21" s="318"/>
      <c r="DQ21" s="318"/>
      <c r="EA21" s="318"/>
      <c r="EK21" s="318"/>
      <c r="EU21" s="318"/>
      <c r="FE21" s="318"/>
      <c r="FO21" s="318"/>
      <c r="FY21" s="318"/>
      <c r="GI21" s="318"/>
      <c r="GS21" s="318"/>
      <c r="HC21" s="318"/>
      <c r="HM21" s="318"/>
      <c r="HW21" s="318"/>
    </row>
    <row r="22" s="3" customFormat="true" x14ac:dyDescent="0.25">
      <c r="A22" s="318"/>
      <c r="K22" s="318"/>
      <c r="U22" s="318"/>
      <c r="AE22" s="318"/>
      <c r="AO22" s="318"/>
      <c r="AY22" s="318"/>
      <c r="AZ22" s="318"/>
      <c r="BI22" s="318"/>
      <c r="BS22" s="318"/>
      <c r="CC22" s="318"/>
      <c r="CM22" s="318"/>
      <c r="CW22" s="318"/>
      <c r="DG22" s="318"/>
      <c r="DQ22" s="318"/>
      <c r="EA22" s="318"/>
      <c r="EK22" s="318"/>
      <c r="EU22" s="318"/>
      <c r="FE22" s="318"/>
      <c r="FO22" s="318"/>
      <c r="FY22" s="318"/>
      <c r="GI22" s="318"/>
      <c r="GS22" s="318"/>
      <c r="HC22" s="318"/>
      <c r="HM22" s="318"/>
      <c r="HW22" s="318"/>
    </row>
    <row r="23" s="3" customFormat="true" x14ac:dyDescent="0.25">
      <c r="A23" s="318"/>
      <c r="K23" s="318"/>
      <c r="U23" s="318"/>
      <c r="AE23" s="318"/>
      <c r="AO23" s="318"/>
      <c r="AY23" s="318"/>
      <c r="AZ23" s="318"/>
      <c r="BI23" s="318"/>
      <c r="BS23" s="318"/>
      <c r="CC23" s="318"/>
      <c r="CM23" s="318"/>
      <c r="CW23" s="318"/>
      <c r="DG23" s="318"/>
      <c r="DQ23" s="318"/>
      <c r="EA23" s="318"/>
      <c r="EK23" s="318"/>
      <c r="EU23" s="318"/>
      <c r="FE23" s="318"/>
      <c r="FO23" s="318"/>
      <c r="FY23" s="318"/>
      <c r="GI23" s="318"/>
      <c r="GS23" s="318"/>
      <c r="HC23" s="318"/>
      <c r="HM23" s="318"/>
      <c r="HW23" s="318"/>
    </row>
    <row r="24" s="3" customFormat="true" x14ac:dyDescent="0.25">
      <c r="A24" s="318"/>
      <c r="K24" s="318"/>
      <c r="U24" s="318"/>
      <c r="AE24" s="318"/>
      <c r="AO24" s="318"/>
      <c r="AY24" s="318"/>
      <c r="AZ24" s="318"/>
      <c r="BI24" s="318"/>
      <c r="BS24" s="318"/>
      <c r="CC24" s="318"/>
      <c r="CM24" s="318"/>
      <c r="CW24" s="318"/>
      <c r="DG24" s="318"/>
      <c r="DQ24" s="318"/>
      <c r="EA24" s="318"/>
      <c r="EK24" s="318"/>
      <c r="EU24" s="318"/>
      <c r="FE24" s="318"/>
      <c r="FO24" s="318"/>
      <c r="FY24" s="318"/>
      <c r="GI24" s="318"/>
      <c r="GS24" s="318"/>
      <c r="HC24" s="318"/>
      <c r="HM24" s="318"/>
      <c r="HW24" s="318"/>
    </row>
    <row r="25" s="3" customFormat="true" x14ac:dyDescent="0.25">
      <c r="A25" s="318"/>
      <c r="K25" s="318"/>
      <c r="U25" s="318"/>
      <c r="AE25" s="318"/>
      <c r="AO25" s="318"/>
      <c r="AY25" s="318"/>
      <c r="AZ25" s="318"/>
      <c r="BI25" s="318"/>
      <c r="BS25" s="318"/>
      <c r="CC25" s="318"/>
      <c r="CM25" s="318"/>
      <c r="CW25" s="318"/>
      <c r="DG25" s="318"/>
      <c r="DQ25" s="318"/>
      <c r="EA25" s="318"/>
      <c r="EK25" s="318"/>
      <c r="EU25" s="318"/>
      <c r="FE25" s="318"/>
      <c r="FO25" s="318"/>
      <c r="FY25" s="318"/>
      <c r="GI25" s="318"/>
      <c r="GS25" s="318"/>
      <c r="HC25" s="318"/>
      <c r="HM25" s="318"/>
      <c r="HW25" s="318"/>
    </row>
    <row r="26" s="3" customFormat="true" x14ac:dyDescent="0.25">
      <c r="A26" s="318"/>
      <c r="K26" s="318"/>
      <c r="U26" s="318"/>
      <c r="AE26" s="318"/>
      <c r="AO26" s="318"/>
      <c r="AY26" s="318"/>
      <c r="AZ26" s="318"/>
      <c r="BI26" s="318"/>
      <c r="BS26" s="318"/>
      <c r="CC26" s="318"/>
      <c r="CM26" s="318"/>
      <c r="CW26" s="318"/>
      <c r="DG26" s="318"/>
      <c r="DQ26" s="318"/>
      <c r="EA26" s="318"/>
      <c r="EK26" s="318"/>
      <c r="EU26" s="318"/>
      <c r="FE26" s="318"/>
      <c r="FO26" s="318"/>
      <c r="FY26" s="318"/>
      <c r="GI26" s="318"/>
      <c r="GS26" s="318"/>
      <c r="HC26" s="318"/>
      <c r="HM26" s="318"/>
      <c r="HW26" s="318"/>
    </row>
    <row r="27" s="3" customFormat="true" x14ac:dyDescent="0.25">
      <c r="A27" s="318"/>
      <c r="K27" s="318"/>
      <c r="U27" s="318"/>
      <c r="AE27" s="318"/>
      <c r="AO27" s="318"/>
      <c r="AY27" s="318"/>
      <c r="AZ27" s="318"/>
      <c r="BI27" s="318"/>
      <c r="BS27" s="318"/>
      <c r="CC27" s="318"/>
      <c r="CM27" s="318"/>
      <c r="CW27" s="318"/>
      <c r="DG27" s="318"/>
      <c r="DQ27" s="318"/>
      <c r="EA27" s="318"/>
      <c r="EK27" s="318"/>
      <c r="EU27" s="318"/>
      <c r="FE27" s="318"/>
      <c r="FO27" s="318"/>
      <c r="FY27" s="318"/>
      <c r="GI27" s="318"/>
      <c r="GS27" s="318"/>
      <c r="HC27" s="318"/>
      <c r="HM27" s="318"/>
      <c r="HW27" s="318"/>
    </row>
    <row r="28" s="3" customFormat="true" x14ac:dyDescent="0.25">
      <c r="A28" s="318"/>
      <c r="K28" s="318"/>
      <c r="U28" s="318"/>
      <c r="AE28" s="318"/>
      <c r="AO28" s="318"/>
      <c r="AY28" s="318"/>
      <c r="AZ28" s="318"/>
      <c r="BI28" s="318"/>
      <c r="BS28" s="318"/>
      <c r="CC28" s="318"/>
      <c r="CM28" s="318"/>
      <c r="CW28" s="318"/>
      <c r="DG28" s="318"/>
      <c r="DQ28" s="318"/>
      <c r="EA28" s="318"/>
      <c r="EK28" s="318"/>
      <c r="EU28" s="318"/>
      <c r="FE28" s="318"/>
      <c r="FO28" s="318"/>
      <c r="FY28" s="318"/>
      <c r="GI28" s="318"/>
      <c r="GS28" s="318"/>
      <c r="HC28" s="318"/>
      <c r="HM28" s="318"/>
      <c r="HW28" s="318"/>
    </row>
    <row r="29" s="3" customFormat="true" x14ac:dyDescent="0.25">
      <c r="A29" s="318"/>
      <c r="K29" s="318"/>
      <c r="U29" s="318"/>
      <c r="AE29" s="318"/>
      <c r="AO29" s="318"/>
      <c r="AY29" s="318"/>
      <c r="AZ29" s="318"/>
      <c r="BI29" s="318"/>
      <c r="BS29" s="318"/>
      <c r="CC29" s="318"/>
      <c r="CM29" s="318"/>
      <c r="CW29" s="318"/>
      <c r="DG29" s="318"/>
      <c r="DQ29" s="318"/>
      <c r="EA29" s="318"/>
      <c r="EK29" s="318"/>
      <c r="EU29" s="318"/>
      <c r="FE29" s="318"/>
      <c r="FO29" s="318"/>
      <c r="FY29" s="318"/>
      <c r="GI29" s="318"/>
      <c r="GS29" s="318"/>
      <c r="HC29" s="318"/>
      <c r="HM29" s="318"/>
      <c r="HW29" s="318"/>
    </row>
    <row r="30" s="3" customFormat="true" x14ac:dyDescent="0.25">
      <c r="A30" s="318"/>
      <c r="K30" s="318"/>
      <c r="U30" s="318"/>
      <c r="AE30" s="318"/>
      <c r="AO30" s="318"/>
      <c r="AY30" s="318"/>
      <c r="AZ30" s="318"/>
      <c r="BI30" s="318"/>
      <c r="BS30" s="318"/>
      <c r="CC30" s="318"/>
      <c r="CM30" s="318"/>
      <c r="CW30" s="318"/>
      <c r="DG30" s="318"/>
      <c r="DQ30" s="318"/>
      <c r="EA30" s="318"/>
      <c r="EK30" s="318"/>
      <c r="EU30" s="318"/>
      <c r="FE30" s="318"/>
      <c r="FO30" s="318"/>
      <c r="FY30" s="318"/>
      <c r="GI30" s="318"/>
      <c r="GS30" s="318"/>
      <c r="HC30" s="318"/>
      <c r="HM30" s="318"/>
      <c r="HW30" s="318"/>
    </row>
    <row r="31" s="3" customFormat="true" x14ac:dyDescent="0.25">
      <c r="A31" s="318"/>
      <c r="K31" s="318"/>
      <c r="U31" s="318"/>
      <c r="AE31" s="318"/>
      <c r="AO31" s="318"/>
      <c r="AY31" s="318"/>
      <c r="AZ31" s="318"/>
      <c r="BI31" s="318"/>
      <c r="BS31" s="318"/>
      <c r="CC31" s="318"/>
      <c r="CM31" s="318"/>
      <c r="CW31" s="318"/>
      <c r="DG31" s="318"/>
      <c r="DQ31" s="318"/>
      <c r="EA31" s="318"/>
      <c r="EK31" s="318"/>
      <c r="EU31" s="318"/>
      <c r="FE31" s="318"/>
      <c r="FO31" s="318"/>
      <c r="FY31" s="318"/>
      <c r="GI31" s="318"/>
      <c r="GS31" s="318"/>
      <c r="HC31" s="318"/>
      <c r="HM31" s="318"/>
      <c r="HW31" s="318"/>
    </row>
    <row r="32" s="3" customFormat="true" x14ac:dyDescent="0.25">
      <c r="A32" s="318"/>
      <c r="K32" s="318"/>
      <c r="U32" s="318"/>
      <c r="AE32" s="318"/>
      <c r="AO32" s="318"/>
      <c r="AY32" s="318"/>
      <c r="AZ32" s="318"/>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Bolivia (Plurinational State of)</v>
      </c>
      <c r="C2" s="268"/>
      <c r="D2" s="269"/>
      <c r="E2" s="269"/>
      <c r="F2" s="269"/>
      <c r="G2" s="270"/>
    </row>
    <row r="3" x14ac:dyDescent="0.2">
      <c r="B3" s="580" t="s">
        <v>218</v>
      </c>
      <c r="C3" s="580"/>
      <c r="D3" s="580"/>
      <c r="E3" s="580"/>
      <c r="F3" s="580"/>
      <c r="G3" s="581"/>
    </row>
    <row r="4" ht="13.5" x14ac:dyDescent="0.2">
      <c r="B4" s="272" t="s">
        <v>4</v>
      </c>
      <c r="C4" s="272" t="s">
        <v>61</v>
      </c>
      <c r="D4" s="272" t="s">
        <v>65</v>
      </c>
      <c r="E4" s="272" t="s">
        <v>62</v>
      </c>
      <c r="F4" s="272" t="s">
        <v>63</v>
      </c>
      <c r="G4" s="272" t="s">
        <v>64</v>
      </c>
    </row>
    <row r="5" x14ac:dyDescent="0.2">
      <c r="B5" s="428">
        <v>2000</v>
      </c>
      <c r="C5" s="445">
        <v>2806501</v>
      </c>
      <c r="D5" s="446">
        <v>61.833999633789063</v>
      </c>
      <c r="E5" s="447">
        <v>441508</v>
      </c>
      <c r="F5" s="448">
        <v>1239232</v>
      </c>
      <c r="G5" s="449">
        <v>1125761</v>
      </c>
    </row>
    <row r="6" x14ac:dyDescent="0.2">
      <c r="B6" s="429">
        <v>2001</v>
      </c>
      <c r="C6" s="450">
        <v>2837940</v>
      </c>
      <c r="D6" s="451">
        <v>62.312999725341797</v>
      </c>
      <c r="E6" s="452">
        <v>447356</v>
      </c>
      <c r="F6" s="453">
        <v>1253837</v>
      </c>
      <c r="G6" s="454">
        <v>1136747</v>
      </c>
    </row>
    <row r="7" x14ac:dyDescent="0.2">
      <c r="B7" s="430">
        <v>2002</v>
      </c>
      <c r="C7" s="455">
        <v>2871768</v>
      </c>
      <c r="D7" s="456">
        <v>62.791000366210937</v>
      </c>
      <c r="E7" s="457">
        <v>452987</v>
      </c>
      <c r="F7" s="458">
        <v>1269805</v>
      </c>
      <c r="G7" s="459">
        <v>1148976</v>
      </c>
    </row>
    <row r="8" x14ac:dyDescent="0.2">
      <c r="B8" s="431">
        <v>2003</v>
      </c>
      <c r="C8" s="460">
        <v>2906720</v>
      </c>
      <c r="D8" s="461">
        <v>63.263999938964844</v>
      </c>
      <c r="E8" s="462">
        <v>457819</v>
      </c>
      <c r="F8" s="463">
        <v>1286254</v>
      </c>
      <c r="G8" s="464">
        <v>1162647</v>
      </c>
    </row>
    <row r="9" x14ac:dyDescent="0.2">
      <c r="B9" s="432">
        <v>2004</v>
      </c>
      <c r="C9" s="465">
        <v>2940789</v>
      </c>
      <c r="D9" s="466">
        <v>63.731998443603516</v>
      </c>
      <c r="E9" s="467">
        <v>461183</v>
      </c>
      <c r="F9" s="468">
        <v>1302096</v>
      </c>
      <c r="G9" s="469">
        <v>1177510</v>
      </c>
    </row>
    <row r="10" x14ac:dyDescent="0.2">
      <c r="B10" s="433">
        <v>2005</v>
      </c>
      <c r="C10" s="470">
        <v>2971832</v>
      </c>
      <c r="D10" s="471">
        <v>64.194000244140625</v>
      </c>
      <c r="E10" s="472">
        <v>462358</v>
      </c>
      <c r="F10" s="473">
        <v>1316029</v>
      </c>
      <c r="G10" s="474">
        <v>1193445</v>
      </c>
    </row>
    <row r="11" x14ac:dyDescent="0.2">
      <c r="B11" s="434">
        <v>2006</v>
      </c>
      <c r="C11" s="475">
        <v>3001927</v>
      </c>
      <c r="D11" s="476">
        <v>64.652000427246094</v>
      </c>
      <c r="E11" s="477">
        <v>464714</v>
      </c>
      <c r="F11" s="478">
        <v>1329796</v>
      </c>
      <c r="G11" s="479">
        <v>1207417</v>
      </c>
    </row>
    <row r="12" x14ac:dyDescent="0.2">
      <c r="B12" s="435">
        <v>2007</v>
      </c>
      <c r="C12" s="480">
        <v>3030728</v>
      </c>
      <c r="D12" s="481">
        <v>65.103996276855469</v>
      </c>
      <c r="E12" s="482">
        <v>466133</v>
      </c>
      <c r="F12" s="483">
        <v>1342230</v>
      </c>
      <c r="G12" s="484">
        <v>1222365</v>
      </c>
    </row>
    <row r="13" x14ac:dyDescent="0.2">
      <c r="B13" s="436">
        <v>2008</v>
      </c>
      <c r="C13" s="485">
        <v>3057544</v>
      </c>
      <c r="D13" s="486">
        <v>65.550003051757813</v>
      </c>
      <c r="E13" s="487">
        <v>466776</v>
      </c>
      <c r="F13" s="488">
        <v>1352571</v>
      </c>
      <c r="G13" s="489">
        <v>1238197</v>
      </c>
    </row>
    <row r="14" x14ac:dyDescent="0.2">
      <c r="B14" s="437">
        <v>2009</v>
      </c>
      <c r="C14" s="490">
        <v>3082270</v>
      </c>
      <c r="D14" s="491">
        <v>65.990997314453125</v>
      </c>
      <c r="E14" s="492">
        <v>466947</v>
      </c>
      <c r="F14" s="493">
        <v>1360155</v>
      </c>
      <c r="G14" s="494">
        <v>1255168</v>
      </c>
    </row>
    <row r="15" x14ac:dyDescent="0.2">
      <c r="B15" s="438">
        <v>2010</v>
      </c>
      <c r="C15" s="495">
        <v>3104813</v>
      </c>
      <c r="D15" s="496">
        <v>66.426002502441406</v>
      </c>
      <c r="E15" s="497">
        <v>467031</v>
      </c>
      <c r="F15" s="498">
        <v>1364833</v>
      </c>
      <c r="G15" s="499">
        <v>1272949</v>
      </c>
    </row>
    <row r="16" x14ac:dyDescent="0.2">
      <c r="B16" s="439">
        <v>2011</v>
      </c>
      <c r="C16" s="500">
        <v>3125564</v>
      </c>
      <c r="D16" s="501">
        <v>66.855003356933594</v>
      </c>
      <c r="E16" s="502">
        <v>468157</v>
      </c>
      <c r="F16" s="503">
        <v>1369754</v>
      </c>
      <c r="G16" s="504">
        <v>1287653</v>
      </c>
    </row>
    <row r="17" x14ac:dyDescent="0.2">
      <c r="B17" s="440">
        <v>2012</v>
      </c>
      <c r="C17" s="505">
        <v>3145341</v>
      </c>
      <c r="D17" s="506">
        <v>67.278999328613281</v>
      </c>
      <c r="E17" s="507">
        <v>469085</v>
      </c>
      <c r="F17" s="508">
        <v>1374829</v>
      </c>
      <c r="G17" s="509">
        <v>1301427</v>
      </c>
    </row>
    <row r="18" x14ac:dyDescent="0.2">
      <c r="B18" s="441">
        <v>2013</v>
      </c>
      <c r="C18" s="510">
        <v>3163105</v>
      </c>
      <c r="D18" s="511">
        <v>67.695999145507813</v>
      </c>
      <c r="E18" s="512">
        <v>469609</v>
      </c>
      <c r="F18" s="513">
        <v>1379394</v>
      </c>
      <c r="G18" s="514">
        <v>1314102</v>
      </c>
    </row>
    <row r="19" x14ac:dyDescent="0.2">
      <c r="B19" s="442">
        <v>2014</v>
      </c>
      <c r="C19" s="515">
        <v>3177537</v>
      </c>
      <c r="D19" s="516">
        <v>68.107002258300781</v>
      </c>
      <c r="E19" s="517">
        <v>469458</v>
      </c>
      <c r="F19" s="518">
        <v>1382682</v>
      </c>
      <c r="G19" s="519">
        <v>1325397</v>
      </c>
    </row>
    <row r="20" x14ac:dyDescent="0.2">
      <c r="B20" s="443">
        <v>2015</v>
      </c>
      <c r="C20" s="520">
        <v>3187306</v>
      </c>
      <c r="D20" s="521">
        <v>68.512001037597656</v>
      </c>
      <c r="E20" s="522">
        <v>468369</v>
      </c>
      <c r="F20" s="523">
        <v>1384085</v>
      </c>
      <c r="G20" s="524">
        <v>1334852</v>
      </c>
    </row>
    <row r="21" x14ac:dyDescent="0.2">
      <c r="B21" s="444">
        <v>2016</v>
      </c>
      <c r="C21" s="525">
        <v>3196666</v>
      </c>
      <c r="D21" s="526">
        <v>68.911003112792969</v>
      </c>
      <c r="E21" s="527">
        <v>468708</v>
      </c>
      <c r="F21" s="528">
        <v>1386341</v>
      </c>
      <c r="G21" s="529">
        <v>1341617</v>
      </c>
    </row>
    <row r="22" ht="14.25" x14ac:dyDescent="0.2">
      <c r="B22" s="284" t="s">
        <v>220</v>
      </c>
      <c r="G22" s="273"/>
    </row>
    <row r="23" ht="14.25" x14ac:dyDescent="0.2">
      <c r="B23" s="284" t="s">
        <v>196</v>
      </c>
    </row>
    <row r="24" ht="14.25" x14ac:dyDescent="0.2">
      <c r="B24" s="284" t="s">
        <v>197</v>
      </c>
    </row>
    <row r="25" x14ac:dyDescent="0.2">
      <c r="B25" s="285" t="s">
        <v>199</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30" t="s">
        <v>170</v>
      </c>
      <c r="B1" s="530"/>
      <c r="C1" s="530"/>
      <c r="D1" s="530"/>
      <c r="E1" s="530"/>
      <c r="F1" s="530"/>
      <c r="G1" s="530"/>
      <c r="H1" s="530"/>
      <c r="I1" s="530"/>
      <c r="J1" s="530"/>
      <c r="K1" s="530"/>
      <c r="L1" s="530"/>
      <c r="M1" s="530"/>
      <c r="N1" s="530"/>
      <c r="O1" s="530"/>
      <c r="P1" s="530"/>
      <c r="Q1" s="530"/>
      <c r="R1" s="530"/>
      <c r="S1" s="530"/>
      <c r="T1" s="530"/>
      <c r="U1" s="530"/>
      <c r="V1" s="530"/>
    </row>
    <row r="2" s="39" customFormat="true" x14ac:dyDescent="0.2">
      <c r="A2" s="530"/>
      <c r="B2" s="530"/>
      <c r="C2" s="530"/>
      <c r="D2" s="530"/>
      <c r="E2" s="530"/>
      <c r="F2" s="530"/>
      <c r="G2" s="530"/>
      <c r="H2" s="530"/>
      <c r="I2" s="530"/>
      <c r="J2" s="530"/>
      <c r="K2" s="530"/>
      <c r="L2" s="530"/>
      <c r="M2" s="530"/>
      <c r="N2" s="530"/>
      <c r="O2" s="530"/>
      <c r="P2" s="530"/>
      <c r="Q2" s="530"/>
      <c r="R2" s="530"/>
      <c r="S2" s="530"/>
      <c r="T2" s="530"/>
      <c r="U2" s="530"/>
      <c r="V2" s="530"/>
    </row>
    <row r="3" s="39" customFormat="true" ht="18" x14ac:dyDescent="0.2">
      <c r="A3" s="258"/>
      <c r="B3" s="258"/>
      <c r="C3" s="258"/>
      <c r="D3" s="258"/>
      <c r="E3" s="258"/>
      <c r="F3" s="258"/>
      <c r="G3" s="258"/>
      <c r="H3" s="258"/>
      <c r="I3" s="258"/>
      <c r="J3" s="258"/>
      <c r="K3" s="258"/>
      <c r="L3" s="258"/>
      <c r="M3" s="258"/>
      <c r="N3" s="258"/>
      <c r="O3" s="258"/>
      <c r="P3" s="258"/>
      <c r="Q3" s="258"/>
      <c r="R3" s="258"/>
      <c r="S3" s="258"/>
      <c r="T3" s="258"/>
      <c r="U3" s="258"/>
      <c r="V3" s="258"/>
    </row>
    <row r="4" ht="15.75" x14ac:dyDescent="0.25">
      <c r="B4" s="256" t="s">
        <v>13</v>
      </c>
      <c r="E4" s="40"/>
      <c r="I4" s="40" t="s">
        <v>14</v>
      </c>
      <c r="P4" s="257"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9"/>
      <c r="C25" s="249" t="str">
        <f>+IF(OR((C28="National*"),(D28="Urban*"),(E28="Rural*"),(F28="Pre-primary*"),(G28="Primary*"),(H28="Secondary^"),(C28="National*^"),(D28="Urban*^"),(E28="Rural*^"),(F28="Pre-primary*^"),(G28="Primary*^"),(H28="Secondary*^")),"*No basic service estimate available","")</f>
        <v>*No basic service estimate available</v>
      </c>
      <c r="J25" s="249" t="str">
        <f>+IF(OR((J28="National*"),(K28="Urban*"),(L28="Rural*"),(M28="Pre-primary*"),(N28="Primary*"),(O28="Secondary^"),(J28="National*^"),(K28="Urban*^"),(L28="Rural*^"),(M28="Pre-primary*^"),(N28="Primary*^"),(O28="Secondary*^")),"*No basic service estimate available","")</f>
        <v>*No basic service estimate available</v>
      </c>
      <c r="Q25" s="249" t="str">
        <f>+IF(OR((Q28="National*"),(R28="Urban*"),(S28="Rural*"),(T28="Pre-primary*"),(U28="Primary*"),(V28="Secondary^"),(Q28="National*^"),(R28="Urban*^"),(S28="Rural*^"),(T28="Pre-primary*^"),(U28="Primary*^"),(V28="Secondary*^")),"*No basic service estimate available","")</f>
        <v>*No basic service estimate available</v>
      </c>
    </row>
    <row r="26" ht="15.75" thickBot="true" x14ac:dyDescent="0.25">
      <c r="B26" s="43"/>
      <c r="C26" s="275" t="str">
        <f>+IF(OR((C28="National*^"),(D28="Urban*^"),(E28="Rural*^"),(F28="Pre-primary*^"),(G28="Primary*^"),(H28="Secondary*^")),"^Facilities that cannot be classified as improved or unimproved are treated as limited","")</f>
        <v>^Facilities that cannot be classified as improved or unimproved are treated as limited</v>
      </c>
      <c r="J26" s="275" t="str">
        <f>+IF(OR((J28="National*^"),(K28="Urban*^"),(L28="Rural*^"),(M28="Pre-primary*^"),(N28="Primary*^"),(O28="Secondary*^")),"^Facilities that cannot be classified as improved or unimproved are treated as limited","")</f>
        <v>^Facilities that cannot be classified as improved or unimproved are treated as limited</v>
      </c>
      <c r="Q26" s="275"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34" t="str">
        <f>+'Water Data'!C1</f>
        <v>Bolivia (Plurinational State of)</v>
      </c>
      <c r="C27" s="536" t="s">
        <v>13</v>
      </c>
      <c r="D27" s="536"/>
      <c r="E27" s="536"/>
      <c r="F27" s="536"/>
      <c r="G27" s="536"/>
      <c r="H27" s="536"/>
      <c r="I27" s="537" t="str">
        <f>B27</f>
        <v>Bolivia (Plurinational State of)</v>
      </c>
      <c r="J27" s="531" t="s">
        <v>14</v>
      </c>
      <c r="K27" s="531"/>
      <c r="L27" s="531"/>
      <c r="M27" s="531"/>
      <c r="N27" s="531"/>
      <c r="O27" s="531"/>
      <c r="P27" s="539" t="str">
        <f>I27</f>
        <v>Bolivia (Plurinational State of)</v>
      </c>
      <c r="Q27" s="532" t="s">
        <v>15</v>
      </c>
      <c r="R27" s="532"/>
      <c r="S27" s="532"/>
      <c r="T27" s="532"/>
      <c r="U27" s="532"/>
      <c r="V27" s="533"/>
      <c r="AM27" s="39"/>
      <c r="AN27" s="39"/>
      <c r="AO27" s="39"/>
      <c r="AP27" s="39"/>
      <c r="AQ27" s="39"/>
      <c r="AR27" s="39"/>
      <c r="AS27" s="39"/>
      <c r="AT27" s="39"/>
      <c r="AU27" s="39"/>
    </row>
    <row r="28" x14ac:dyDescent="0.2">
      <c r="B28" s="535"/>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38"/>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40"/>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5"/>
      <c r="C29" s="278">
        <f>IF(ISNUMBER(Regressions!B4), Regressions!B4, "-")</f>
        <v>2016</v>
      </c>
      <c r="D29" s="276">
        <f>C29</f>
        <v>2016</v>
      </c>
      <c r="E29" s="276">
        <f>D29</f>
        <v>2016</v>
      </c>
      <c r="F29" s="276">
        <f>E29</f>
        <v>2016</v>
      </c>
      <c r="G29" s="276">
        <f>F29</f>
        <v>2016</v>
      </c>
      <c r="H29" s="276">
        <f>G29</f>
        <v>2016</v>
      </c>
      <c r="I29" s="538"/>
      <c r="J29" s="278">
        <f>IF(ISNUMBER(Regressions!K4), Regressions!K4, "-")</f>
        <v>2015</v>
      </c>
      <c r="K29" s="276">
        <f>J29</f>
        <v>2015</v>
      </c>
      <c r="L29" s="276">
        <f>J29</f>
        <v>2015</v>
      </c>
      <c r="M29" s="276">
        <f>K29</f>
        <v>2015</v>
      </c>
      <c r="N29" s="276">
        <f>L29</f>
        <v>2015</v>
      </c>
      <c r="O29" s="276">
        <f>M29</f>
        <v>2015</v>
      </c>
      <c r="P29" s="540"/>
      <c r="Q29" s="278">
        <f>IF(ISNUMBER(Regressions!T4), Regressions!T4, "-")</f>
        <v>2015</v>
      </c>
      <c r="R29" s="278">
        <f>Q29</f>
        <v>2015</v>
      </c>
      <c r="S29" s="278">
        <f>R29</f>
        <v>2015</v>
      </c>
      <c r="T29" s="278">
        <f>S29</f>
        <v>2015</v>
      </c>
      <c r="U29" s="278">
        <f>T29</f>
        <v>2015</v>
      </c>
      <c r="V29" s="279">
        <f>U29</f>
        <v>2015</v>
      </c>
      <c r="AM29" s="39"/>
      <c r="AN29" s="39"/>
      <c r="AO29" s="39"/>
      <c r="AP29" s="39"/>
      <c r="AQ29" s="39"/>
      <c r="AR29" s="39"/>
      <c r="AS29" s="39"/>
      <c r="AT29" s="39"/>
      <c r="AU29" s="39"/>
    </row>
    <row r="30" x14ac:dyDescent="0.2">
      <c r="B30" s="288" t="s">
        <v>174</v>
      </c>
      <c r="C30" s="289" t="str">
        <f>IF(ISNUMBER(Regressions!C4), Regressions!C4, "-")</f>
        <v>-</v>
      </c>
      <c r="D30" s="290" t="str">
        <f>IF(ISNUMBER(Regressions!D4), Regressions!D4, "-")</f>
        <v>-</v>
      </c>
      <c r="E30" s="290" t="str">
        <f>IF(ISNUMBER(Regressions!E4), Regressions!E4, "-")</f>
        <v>-</v>
      </c>
      <c r="F30" s="290" t="str">
        <f>IF(ISNUMBER(Regressions!F4), Regressions!F4, "-")</f>
        <v>-</v>
      </c>
      <c r="G30" s="290" t="str">
        <f>IF(ISNUMBER(Regressions!G4), Regressions!G4, "-")</f>
        <v>-</v>
      </c>
      <c r="H30" s="290" t="str">
        <f>IF(ISNUMBER(Regressions!H4), Regressions!H4, "-")</f>
        <v>-</v>
      </c>
      <c r="I30" s="293" t="s">
        <v>174</v>
      </c>
      <c r="J30" s="294" t="str">
        <f>IF(ISNUMBER(Regressions!L4), Regressions!L4, "-")</f>
        <v>-</v>
      </c>
      <c r="K30" s="295" t="str">
        <f>IF(ISNUMBER(Regressions!M4), Regressions!M4, "-")</f>
        <v>-</v>
      </c>
      <c r="L30" s="295" t="str">
        <f>IF(ISNUMBER(Regressions!N4), Regressions!N4, "-")</f>
        <v>-</v>
      </c>
      <c r="M30" s="295" t="str">
        <f>IF(ISNUMBER(Regressions!O4), Regressions!O4, "-")</f>
        <v>-</v>
      </c>
      <c r="N30" s="295" t="str">
        <f>IF(ISNUMBER(Regressions!P4), Regressions!P4, "-")</f>
        <v>-</v>
      </c>
      <c r="O30" s="295" t="str">
        <f>IF(ISNUMBER(Regressions!Q4), Regressions!Q4, "-")</f>
        <v>-</v>
      </c>
      <c r="P30" s="298" t="s">
        <v>174</v>
      </c>
      <c r="Q30" s="299" t="str">
        <f>IF(ISNUMBER(Regressions!U4), Regressions!U4, "-")</f>
        <v>-</v>
      </c>
      <c r="R30" s="300" t="str">
        <f>IF(ISNUMBER(Regressions!V4), Regressions!V4, "-")</f>
        <v>-</v>
      </c>
      <c r="S30" s="300" t="str">
        <f>IF(ISNUMBER(Regressions!W4), Regressions!W4, "-")</f>
        <v>-</v>
      </c>
      <c r="T30" s="300" t="str">
        <f>IF(ISNUMBER(Regressions!X4), Regressions!X4, "-")</f>
        <v>-</v>
      </c>
      <c r="U30" s="300" t="str">
        <f>IF(ISNUMBER(Regressions!Y4), Regressions!Y4, "-")</f>
        <v>-</v>
      </c>
      <c r="V30" s="301" t="str">
        <f>IF(ISNUMBER(Regressions!Z4), Regressions!Z4, "-")</f>
        <v>-</v>
      </c>
      <c r="AM30" s="39"/>
      <c r="AN30" s="39"/>
      <c r="AO30" s="39"/>
      <c r="AP30" s="39"/>
      <c r="AQ30" s="39"/>
      <c r="AR30" s="39"/>
      <c r="AS30" s="39"/>
      <c r="AT30" s="39"/>
      <c r="AU30" s="39"/>
    </row>
    <row r="31" x14ac:dyDescent="0.2">
      <c r="B31" s="286" t="s">
        <v>175</v>
      </c>
      <c r="C31" s="280" t="str">
        <f>IF(ISNUMBER(Regressions!C5),Regressions!C5,"-")</f>
        <v>-</v>
      </c>
      <c r="D31" s="280">
        <f>IF(ISNUMBER(Regressions!D5),Regressions!D5,"-")</f>
        <v>100</v>
      </c>
      <c r="E31" s="280" t="str">
        <f>IF(ISNUMBER(Regressions!E5),Regressions!E5,"-")</f>
        <v>-</v>
      </c>
      <c r="F31" s="280" t="str">
        <f>IF(ISNUMBER(Regressions!F5),Regressions!F5,"-")</f>
        <v>-</v>
      </c>
      <c r="G31" s="280" t="str">
        <f>IF(ISNUMBER(Regressions!G5),Regressions!G5,"-")</f>
        <v>-</v>
      </c>
      <c r="H31" s="280" t="str">
        <f>IF(ISNUMBER(Regressions!H5),Regressions!H5,"-")</f>
        <v>-</v>
      </c>
      <c r="I31" s="291" t="s">
        <v>175</v>
      </c>
      <c r="J31" s="280">
        <f>IF(ISNUMBER(Regressions!L5),Regressions!L5,"-")</f>
        <v>76.597715339999993</v>
      </c>
      <c r="K31" s="280">
        <f>IF(ISNUMBER(Regressions!M5),Regressions!M5,"-")</f>
        <v>85.296105429999997</v>
      </c>
      <c r="L31" s="280">
        <f>IF(ISNUMBER(Regressions!N5),Regressions!N5,"-")</f>
        <v>73.928571430000005</v>
      </c>
      <c r="M31" s="280" t="str">
        <f>IF(ISNUMBER(Regressions!O5),Regressions!O5,"-")</f>
        <v>-</v>
      </c>
      <c r="N31" s="280" t="str">
        <f>IF(ISNUMBER(Regressions!P5),Regressions!P5,"-")</f>
        <v>-</v>
      </c>
      <c r="O31" s="280" t="str">
        <f>IF(ISNUMBER(Regressions!Q5),Regressions!Q5,"-")</f>
        <v>-</v>
      </c>
      <c r="P31" s="296" t="s">
        <v>175</v>
      </c>
      <c r="Q31" s="280">
        <f>IF(ISNUMBER(Regressions!U5),Regressions!U5,"-")</f>
        <v>41.855952010000003</v>
      </c>
      <c r="R31" s="280">
        <f>IF(ISNUMBER(Regressions!V5),Regressions!V5,"-")</f>
        <v>77.874461429999997</v>
      </c>
      <c r="S31" s="280">
        <f>IF(ISNUMBER(Regressions!W5),Regressions!W5,"-")</f>
        <v>29.920634920000001</v>
      </c>
      <c r="T31" s="280" t="str">
        <f>IF(ISNUMBER(Regressions!X5),Regressions!X5,"-")</f>
        <v>-</v>
      </c>
      <c r="U31" s="280" t="str">
        <f>IF(ISNUMBER(Regressions!Y5),Regressions!Y5,"-")</f>
        <v>-</v>
      </c>
      <c r="V31" s="281" t="str">
        <f>IF(ISNUMBER(Regressions!Z5),Regressions!Z5,"-")</f>
        <v>-</v>
      </c>
      <c r="AM31" s="39"/>
      <c r="AN31" s="39"/>
      <c r="AO31" s="39"/>
      <c r="AP31" s="39"/>
      <c r="AQ31" s="39"/>
      <c r="AR31" s="39"/>
      <c r="AS31" s="39"/>
      <c r="AT31" s="39"/>
      <c r="AU31" s="39"/>
    </row>
    <row r="32" ht="15.75" thickBot="true" x14ac:dyDescent="0.25">
      <c r="B32" s="287" t="s">
        <v>173</v>
      </c>
      <c r="C32" s="282" t="str">
        <f>IF(ISNUMBER(Regressions!C6), Regressions!C6, "-")</f>
        <v>-</v>
      </c>
      <c r="D32" s="282">
        <f>IF(ISNUMBER(Regressions!D6), Regressions!D6, "-")</f>
        <v>0</v>
      </c>
      <c r="E32" s="282" t="str">
        <f>IF(ISNUMBER(Regressions!E6), Regressions!E6, "-")</f>
        <v>-</v>
      </c>
      <c r="F32" s="282" t="str">
        <f>IF(ISNUMBER(Regressions!F6), Regressions!F6, "-")</f>
        <v>-</v>
      </c>
      <c r="G32" s="282" t="str">
        <f>IF(ISNUMBER(Regressions!G6), Regressions!G6, "-")</f>
        <v>-</v>
      </c>
      <c r="H32" s="282" t="str">
        <f>IF(ISNUMBER(Regressions!H6), Regressions!H6, "-")</f>
        <v>-</v>
      </c>
      <c r="I32" s="292" t="s">
        <v>173</v>
      </c>
      <c r="J32" s="282">
        <f>IF(ISNUMBER(Regressions!L6), Regressions!L6, "-")</f>
        <v>23.402284659999999</v>
      </c>
      <c r="K32" s="282">
        <f>IF(ISNUMBER(Regressions!M6), Regressions!M6, "-")</f>
        <v>14.703894569999999</v>
      </c>
      <c r="L32" s="282">
        <f>IF(ISNUMBER(Regressions!N6), Regressions!N6, "-")</f>
        <v>26.071428569999998</v>
      </c>
      <c r="M32" s="282" t="str">
        <f>IF(ISNUMBER(Regressions!O6), Regressions!O6, "-")</f>
        <v>-</v>
      </c>
      <c r="N32" s="282" t="str">
        <f>IF(ISNUMBER(Regressions!P6), Regressions!P6, "-")</f>
        <v>-</v>
      </c>
      <c r="O32" s="282" t="str">
        <f>IF(ISNUMBER(Regressions!Q6), Regressions!Q6, "-")</f>
        <v>-</v>
      </c>
      <c r="P32" s="297" t="s">
        <v>173</v>
      </c>
      <c r="Q32" s="282">
        <f>IF(ISNUMBER(Regressions!U6), Regressions!U6, "-")</f>
        <v>58.144047989999997</v>
      </c>
      <c r="R32" s="282">
        <f>IF(ISNUMBER(Regressions!V6), Regressions!V6, "-")</f>
        <v>22.12553857</v>
      </c>
      <c r="S32" s="282">
        <f>IF(ISNUMBER(Regressions!W6), Regressions!W6, "-")</f>
        <v>70.079365080000002</v>
      </c>
      <c r="T32" s="282" t="str">
        <f>IF(ISNUMBER(Regressions!X6), Regressions!X6, "-")</f>
        <v>-</v>
      </c>
      <c r="U32" s="282" t="str">
        <f>IF(ISNUMBER(Regressions!Y6), Regressions!Y6, "-")</f>
        <v>-</v>
      </c>
      <c r="V32" s="283" t="str">
        <f>IF(ISNUMBER(Regressions!Z6), Regressions!Z6, "-")</f>
        <v>-</v>
      </c>
      <c r="AM32" s="39"/>
      <c r="AN32" s="39"/>
      <c r="AO32" s="39"/>
      <c r="AP32" s="39"/>
      <c r="AQ32" s="39"/>
      <c r="AR32" s="39"/>
      <c r="AS32" s="39"/>
      <c r="AT32" s="39"/>
      <c r="AU32" s="39"/>
    </row>
    <row r="33" x14ac:dyDescent="0.2">
      <c r="B33" s="125"/>
      <c r="I33" s="125"/>
      <c r="P33" s="125"/>
    </row>
    <row r="34" x14ac:dyDescent="0.2">
      <c r="B34" s="259" t="s">
        <v>202</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5"/>
      <c r="B4" s="255"/>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255"/>
      <c r="AC4" s="255"/>
      <c r="AD4" s="255"/>
      <c r="AE4" s="255"/>
      <c r="AF4" s="255"/>
    </row>
    <row r="5" s="47" customFormat="true" x14ac:dyDescent="0.2">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row>
    <row r="6" s="47" customFormat="true" x14ac:dyDescent="0.2">
      <c r="A6" s="255"/>
      <c r="B6" s="255"/>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row>
    <row r="7" s="47" customFormat="true" x14ac:dyDescent="0.2">
      <c r="A7" s="25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row>
    <row r="8" s="47" customFormat="true" x14ac:dyDescent="0.2">
      <c r="A8" s="255"/>
      <c r="B8" s="255"/>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row>
    <row r="9" s="47" customFormat="true" x14ac:dyDescent="0.2">
      <c r="A9" s="255"/>
      <c r="B9" s="255"/>
      <c r="C9" s="255"/>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row>
    <row r="10" s="47" customFormat="true" x14ac:dyDescent="0.2">
      <c r="A10" s="255"/>
      <c r="B10" s="255"/>
      <c r="C10" s="255"/>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row>
    <row r="11" s="47" customFormat="true" x14ac:dyDescent="0.2">
      <c r="A11" s="255"/>
      <c r="B11" s="255"/>
      <c r="C11" s="255"/>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row>
    <row r="12" s="47" customFormat="true" x14ac:dyDescent="0.2">
      <c r="A12" s="255"/>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row>
    <row r="13" s="47" customFormat="true" x14ac:dyDescent="0.2">
      <c r="A13" s="255"/>
      <c r="B13" s="255"/>
      <c r="C13" s="255"/>
      <c r="D13" s="255"/>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row>
    <row r="14" s="47" customFormat="true" x14ac:dyDescent="0.2">
      <c r="A14" s="255"/>
      <c r="B14" s="255"/>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row>
    <row r="15" s="47" customFormat="true" x14ac:dyDescent="0.2">
      <c r="A15" s="255"/>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row>
    <row r="16" s="47" customFormat="true" x14ac:dyDescent="0.2">
      <c r="A16" s="25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row>
    <row r="17" s="47" customFormat="true" x14ac:dyDescent="0.2">
      <c r="A17" s="255"/>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row>
    <row r="18" s="47" customFormat="true" x14ac:dyDescent="0.2">
      <c r="A18" s="255"/>
      <c r="B18" s="255"/>
      <c r="C18" s="255"/>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row>
    <row r="19" s="47" customFormat="true" x14ac:dyDescent="0.2">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row>
    <row r="20" s="47" customFormat="true" x14ac:dyDescent="0.2">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row>
    <row r="21" s="47" customFormat="true" x14ac:dyDescent="0.2">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row>
    <row r="22" s="47" customFormat="true" x14ac:dyDescent="0.2">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row>
    <row r="23" s="47" customFormat="true" x14ac:dyDescent="0.2">
      <c r="A23" s="44" t="s">
        <v>202</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202</v>
      </c>
      <c r="B44" s="44"/>
    </row>
    <row r="45" s="47" customFormat="true" x14ac:dyDescent="0.2"/>
    <row r="46" s="47" customFormat="true" x14ac:dyDescent="0.2">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row>
    <row r="47" s="47" customFormat="true" x14ac:dyDescent="0.2">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row>
    <row r="48" s="47" customFormat="true" x14ac:dyDescent="0.2">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row>
    <row r="49" s="47" customFormat="true" x14ac:dyDescent="0.2">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row>
    <row r="50" s="47" customFormat="true" x14ac:dyDescent="0.2">
      <c r="A50" s="163"/>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row>
    <row r="51" s="47" customFormat="true" x14ac:dyDescent="0.2">
      <c r="A51" s="163"/>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row>
    <row r="52" s="47" customFormat="true" x14ac:dyDescent="0.2">
      <c r="A52" s="163"/>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row>
    <row r="53" s="47" customFormat="true" x14ac:dyDescent="0.2">
      <c r="A53" s="163"/>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row>
    <row r="54" s="47" customFormat="true" x14ac:dyDescent="0.2">
      <c r="A54" s="163"/>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row>
    <row r="55" s="47" customFormat="true" x14ac:dyDescent="0.2">
      <c r="A55" s="163"/>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row>
    <row r="56" s="47" customFormat="true" x14ac:dyDescent="0.2">
      <c r="A56" s="163"/>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row>
    <row r="57" s="47" customFormat="true" x14ac:dyDescent="0.2">
      <c r="A57" s="163"/>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row>
    <row r="58" s="47" customFormat="true" x14ac:dyDescent="0.2">
      <c r="A58" s="163"/>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row>
    <row r="59" s="47" customFormat="true" x14ac:dyDescent="0.2">
      <c r="A59" s="163"/>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row>
    <row r="60" s="47" customFormat="true" x14ac:dyDescent="0.2">
      <c r="A60" s="163"/>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row>
    <row r="61" s="47" customFormat="true" x14ac:dyDescent="0.2">
      <c r="A61" s="163"/>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row>
    <row r="62" s="47" customFormat="true" x14ac:dyDescent="0.2">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row>
    <row r="63" s="47" customFormat="true" x14ac:dyDescent="0.2">
      <c r="A63" s="163"/>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row>
    <row r="64" s="47" customFormat="true" x14ac:dyDescent="0.2">
      <c r="A64" s="163"/>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row>
    <row r="65" s="47" customFormat="true" x14ac:dyDescent="0.2">
      <c r="A65" s="44" t="s">
        <v>202</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4" t="s">
        <v>25</v>
      </c>
      <c r="E4" s="185" t="s">
        <v>19</v>
      </c>
      <c r="F4" s="176" t="s">
        <v>140</v>
      </c>
      <c r="G4" s="184" t="s">
        <v>25</v>
      </c>
      <c r="H4" s="182" t="s">
        <v>19</v>
      </c>
      <c r="I4" s="176" t="s">
        <v>140</v>
      </c>
      <c r="J4" s="184" t="s">
        <v>25</v>
      </c>
      <c r="K4" s="185" t="s">
        <v>19</v>
      </c>
      <c r="L4" s="176" t="s">
        <v>140</v>
      </c>
      <c r="M4" s="184" t="s">
        <v>25</v>
      </c>
      <c r="N4" s="182" t="s">
        <v>19</v>
      </c>
      <c r="O4" s="176" t="s">
        <v>140</v>
      </c>
      <c r="P4" s="184" t="s">
        <v>25</v>
      </c>
      <c r="Q4" s="185" t="s">
        <v>19</v>
      </c>
      <c r="R4" s="176" t="s">
        <v>140</v>
      </c>
      <c r="S4" s="184" t="s">
        <v>25</v>
      </c>
      <c r="T4" s="185" t="s">
        <v>19</v>
      </c>
      <c r="U4" s="176" t="s">
        <v>140</v>
      </c>
      <c r="V4" s="191" t="s">
        <v>25</v>
      </c>
      <c r="W4" s="189" t="s">
        <v>19</v>
      </c>
      <c r="X4" s="103" t="s">
        <v>21</v>
      </c>
      <c r="Y4" s="103" t="s">
        <v>30</v>
      </c>
      <c r="Z4" s="103" t="s">
        <v>141</v>
      </c>
      <c r="AA4" s="193" t="s">
        <v>25</v>
      </c>
      <c r="AB4" s="194" t="s">
        <v>19</v>
      </c>
      <c r="AC4" s="103" t="s">
        <v>21</v>
      </c>
      <c r="AD4" s="103" t="s">
        <v>30</v>
      </c>
      <c r="AE4" s="180" t="s">
        <v>141</v>
      </c>
      <c r="AF4" s="193" t="s">
        <v>25</v>
      </c>
      <c r="AG4" s="189" t="s">
        <v>19</v>
      </c>
      <c r="AH4" s="103" t="s">
        <v>21</v>
      </c>
      <c r="AI4" s="103" t="s">
        <v>30</v>
      </c>
      <c r="AJ4" s="103" t="s">
        <v>141</v>
      </c>
      <c r="AK4" s="193" t="s">
        <v>25</v>
      </c>
      <c r="AL4" s="194" t="s">
        <v>19</v>
      </c>
      <c r="AM4" s="103" t="s">
        <v>21</v>
      </c>
      <c r="AN4" s="103" t="s">
        <v>30</v>
      </c>
      <c r="AO4" s="180" t="s">
        <v>141</v>
      </c>
      <c r="AP4" s="193" t="s">
        <v>25</v>
      </c>
      <c r="AQ4" s="189" t="s">
        <v>19</v>
      </c>
      <c r="AR4" s="103" t="s">
        <v>21</v>
      </c>
      <c r="AS4" s="103" t="s">
        <v>30</v>
      </c>
      <c r="AT4" s="103" t="s">
        <v>141</v>
      </c>
      <c r="AU4" s="193" t="s">
        <v>25</v>
      </c>
      <c r="AV4" s="194" t="s">
        <v>19</v>
      </c>
      <c r="AW4" s="177" t="s">
        <v>21</v>
      </c>
      <c r="AX4" s="177" t="s">
        <v>30</v>
      </c>
      <c r="AY4" s="180" t="s">
        <v>141</v>
      </c>
      <c r="AZ4" s="197" t="s">
        <v>25</v>
      </c>
      <c r="BA4" s="117" t="s">
        <v>160</v>
      </c>
      <c r="BB4" s="116" t="s">
        <v>161</v>
      </c>
      <c r="BC4" s="200" t="s">
        <v>25</v>
      </c>
      <c r="BD4" s="201" t="s">
        <v>160</v>
      </c>
      <c r="BE4" s="124" t="s">
        <v>161</v>
      </c>
      <c r="BF4" s="200" t="s">
        <v>25</v>
      </c>
      <c r="BG4" s="201" t="s">
        <v>160</v>
      </c>
      <c r="BH4" s="124" t="s">
        <v>161</v>
      </c>
      <c r="BI4" s="202" t="s">
        <v>25</v>
      </c>
      <c r="BJ4" s="117" t="s">
        <v>160</v>
      </c>
      <c r="BK4" s="115" t="s">
        <v>161</v>
      </c>
      <c r="BL4" s="202" t="s">
        <v>25</v>
      </c>
      <c r="BM4" s="117" t="s">
        <v>160</v>
      </c>
      <c r="BN4" s="116" t="s">
        <v>161</v>
      </c>
      <c r="BO4" s="202" t="s">
        <v>25</v>
      </c>
      <c r="BP4" s="117" t="s">
        <v>160</v>
      </c>
      <c r="BQ4" s="116" t="s">
        <v>161</v>
      </c>
    </row>
    <row r="5" ht="50.25" x14ac:dyDescent="0.2">
      <c r="A5" s="57" t="s">
        <v>40</v>
      </c>
      <c r="B5" s="57" t="s">
        <v>41</v>
      </c>
      <c r="C5" s="57" t="s">
        <v>42</v>
      </c>
      <c r="D5" s="187" t="s">
        <v>154</v>
      </c>
      <c r="E5" s="188" t="s">
        <v>43</v>
      </c>
      <c r="F5" s="186" t="s">
        <v>66</v>
      </c>
      <c r="G5" s="187" t="s">
        <v>155</v>
      </c>
      <c r="H5" s="183" t="s">
        <v>44</v>
      </c>
      <c r="I5" s="101" t="s">
        <v>67</v>
      </c>
      <c r="J5" s="187" t="s">
        <v>156</v>
      </c>
      <c r="K5" s="183" t="s">
        <v>45</v>
      </c>
      <c r="L5" s="186" t="s">
        <v>68</v>
      </c>
      <c r="M5" s="187" t="s">
        <v>157</v>
      </c>
      <c r="N5" s="183" t="s">
        <v>96</v>
      </c>
      <c r="O5" s="101" t="s">
        <v>97</v>
      </c>
      <c r="P5" s="187" t="s">
        <v>158</v>
      </c>
      <c r="Q5" s="183" t="s">
        <v>98</v>
      </c>
      <c r="R5" s="101" t="s">
        <v>99</v>
      </c>
      <c r="S5" s="187" t="s">
        <v>159</v>
      </c>
      <c r="T5" s="183" t="s">
        <v>100</v>
      </c>
      <c r="U5" s="186" t="s">
        <v>101</v>
      </c>
      <c r="V5" s="192" t="s">
        <v>148</v>
      </c>
      <c r="W5" s="190" t="s">
        <v>46</v>
      </c>
      <c r="X5" s="104" t="s">
        <v>70</v>
      </c>
      <c r="Y5" s="104" t="s">
        <v>69</v>
      </c>
      <c r="Z5" s="104" t="s">
        <v>123</v>
      </c>
      <c r="AA5" s="195" t="s">
        <v>149</v>
      </c>
      <c r="AB5" s="190" t="s">
        <v>47</v>
      </c>
      <c r="AC5" s="104" t="s">
        <v>72</v>
      </c>
      <c r="AD5" s="104" t="s">
        <v>71</v>
      </c>
      <c r="AE5" s="196" t="s">
        <v>125</v>
      </c>
      <c r="AF5" s="195" t="s">
        <v>150</v>
      </c>
      <c r="AG5" s="190" t="s">
        <v>48</v>
      </c>
      <c r="AH5" s="104" t="s">
        <v>74</v>
      </c>
      <c r="AI5" s="104" t="s">
        <v>73</v>
      </c>
      <c r="AJ5" s="104" t="s">
        <v>126</v>
      </c>
      <c r="AK5" s="195" t="s">
        <v>151</v>
      </c>
      <c r="AL5" s="190" t="s">
        <v>75</v>
      </c>
      <c r="AM5" s="104" t="s">
        <v>77</v>
      </c>
      <c r="AN5" s="104" t="s">
        <v>76</v>
      </c>
      <c r="AO5" s="196" t="s">
        <v>127</v>
      </c>
      <c r="AP5" s="195" t="s">
        <v>152</v>
      </c>
      <c r="AQ5" s="190" t="s">
        <v>78</v>
      </c>
      <c r="AR5" s="104" t="s">
        <v>80</v>
      </c>
      <c r="AS5" s="104" t="s">
        <v>79</v>
      </c>
      <c r="AT5" s="104" t="s">
        <v>128</v>
      </c>
      <c r="AU5" s="195" t="s">
        <v>153</v>
      </c>
      <c r="AV5" s="190" t="s">
        <v>81</v>
      </c>
      <c r="AW5" s="104" t="s">
        <v>83</v>
      </c>
      <c r="AX5" s="104" t="s">
        <v>82</v>
      </c>
      <c r="AY5" s="196" t="s">
        <v>129</v>
      </c>
      <c r="AZ5" s="198" t="s">
        <v>84</v>
      </c>
      <c r="BA5" s="112" t="s">
        <v>133</v>
      </c>
      <c r="BB5" s="113" t="s">
        <v>85</v>
      </c>
      <c r="BC5" s="199" t="s">
        <v>95</v>
      </c>
      <c r="BD5" s="112" t="s">
        <v>134</v>
      </c>
      <c r="BE5" s="114" t="s">
        <v>94</v>
      </c>
      <c r="BF5" s="199" t="s">
        <v>93</v>
      </c>
      <c r="BG5" s="112" t="s">
        <v>135</v>
      </c>
      <c r="BH5" s="113" t="s">
        <v>92</v>
      </c>
      <c r="BI5" s="199" t="s">
        <v>91</v>
      </c>
      <c r="BJ5" s="112" t="s">
        <v>136</v>
      </c>
      <c r="BK5" s="114" t="s">
        <v>90</v>
      </c>
      <c r="BL5" s="199" t="s">
        <v>89</v>
      </c>
      <c r="BM5" s="112" t="s">
        <v>137</v>
      </c>
      <c r="BN5" s="113" t="s">
        <v>88</v>
      </c>
      <c r="BO5" s="199" t="s">
        <v>87</v>
      </c>
      <c r="BP5" s="112" t="s">
        <v>138</v>
      </c>
      <c r="BQ5" s="114" t="s">
        <v>86</v>
      </c>
    </row>
    <row r="6" x14ac:dyDescent="0.2">
      <c r="A6" s="58" t="str">
        <f>IF('Water Data'!B1="",NA(),'Water Data'!B1)</f>
        <v>EMIS02</v>
      </c>
      <c r="B6" s="58" t="str">
        <f>+IF('Water Data'!A3="",NA(),'Water Data'!A3)</f>
        <v>EMIS</v>
      </c>
      <c r="C6" s="58">
        <f>+IF('Water Data'!C3="",NA(),'Water Data'!C3)</f>
        <v>2002</v>
      </c>
      <c r="D6" s="59">
        <f>+IF(AND(ISNUMBER('Water Data'!C5),'Data Summary'!BS6="Yes"),100-'Water Data'!C5,NA())</f>
        <v>78</v>
      </c>
      <c r="E6" s="59" t="e">
        <f>+IF(AND(ISNUMBER('Water Data'!C7),'Data Summary'!BT6="Yes"),'Water Data'!C7,NA())</f>
        <v>#N/A</v>
      </c>
      <c r="F6" s="59" t="e">
        <f>+IF(AND(ISNUMBER('Water Data'!C10),'Data Summary'!BU6="Yes"),'Water Data'!C10,NA())</f>
        <v>#N/A</v>
      </c>
      <c r="G6" s="59">
        <f>+IF(AND(ISNUMBER('Water Data'!D5),'Data Summary'!BV6="Yes"),100-'Water Data'!D5,NA())</f>
        <v>82</v>
      </c>
      <c r="H6" s="59" t="e">
        <f>+IF(AND(ISNUMBER('Water Data'!D7),'Data Summary'!BW6="Yes"),'Water Data'!D7,NA())</f>
        <v>#N/A</v>
      </c>
      <c r="I6" s="59" t="e">
        <f>+IF(AND(ISNUMBER('Water Data'!D10),'Data Summary'!BX6="Yes"),'Water Data'!D10,NA())</f>
        <v>#N/A</v>
      </c>
      <c r="J6" s="59">
        <f>+IF(AND(ISNUMBER('Water Data'!E5),'Data Summary'!BY6="Yes"),100-'Water Data'!E5,NA())</f>
        <v>76</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t="e">
        <f>+IF(AND(ISNUMBER('Water Data'!G10),'Data Summary'!CG6="Yes"),'Water Data'!G10,NA())</f>
        <v>#N/A</v>
      </c>
      <c r="S6" s="59" t="e">
        <f>+IF(AND(ISNUMBER('Water Data'!H5),'Data Summary'!CH6="Yes"),100-'Water Data'!H5,NA())</f>
        <v>#N/A</v>
      </c>
      <c r="T6" s="59" t="e">
        <f>+IF(AND(ISNUMBER('Water Data'!H7),'Data Summary'!CI6="Yes"),'Water Data'!H7,NA())</f>
        <v>#N/A</v>
      </c>
      <c r="U6" s="59" t="e">
        <f>+IF(AND(ISNUMBER('Water Data'!H10),'Data Summary'!CJ6="Yes"),'Water Data'!H10,NA())</f>
        <v>#N/A</v>
      </c>
      <c r="V6" s="105" t="e">
        <f>+IF(AND(ISNUMBER('Sanitation Data'!C5),'Data Summary'!CK6="Yes"),100-'Sanitation Data'!C5,NA())</f>
        <v>#N/A</v>
      </c>
      <c r="W6" s="105">
        <f>+IF(AND(ISNUMBER('Sanitation Data'!C7),'Data Summary'!CL6="Yes"),'Sanitation Data'!C7,NA())</f>
        <v>72.151898734177209</v>
      </c>
      <c r="X6" s="105" t="e">
        <f>+IF(AND(ISNUMBER('Sanitation Data'!C11),'Data Summary'!CM6="Yes"),'Sanitation Data'!C11,NA())</f>
        <v>#N/A</v>
      </c>
      <c r="Y6" s="105" t="e">
        <f>+IF(AND(ISNUMBER('Sanitation Data'!C12),'Data Summary'!CN6="Yes"),'Sanitation Data'!C12,NA())</f>
        <v>#N/A</v>
      </c>
      <c r="Z6" s="105" t="e">
        <f>+IF(AND(ISNUMBER('Sanitation Data'!C13),'Data Summary'!CO6="Yes"),'Sanitation Data'!C13,NA())</f>
        <v>#N/A</v>
      </c>
      <c r="AA6" s="105" t="e">
        <f>+IF(AND(ISNUMBER('Sanitation Data'!D5),'Data Summary'!CP6="Yes"),100-'Sanitation Data'!D5,NA())</f>
        <v>#N/A</v>
      </c>
      <c r="AB6" s="105">
        <f>+IF(AND(ISNUMBER('Sanitation Data'!D7),'Data Summary'!CQ6="Yes"),'Sanitation Data'!D7,NA())</f>
        <v>90.789473684210535</v>
      </c>
      <c r="AC6" s="105" t="e">
        <f>+IF(AND(ISNUMBER('Sanitation Data'!D11),'Data Summary'!CR6="Yes"),'Sanitation Data'!D11,NA())</f>
        <v>#N/A</v>
      </c>
      <c r="AD6" s="105" t="e">
        <f>+IF(AND(ISNUMBER('Sanitation Data'!D12),'Data Summary'!CS6="Yes"),'Sanitation Data'!D12,NA())</f>
        <v>#N/A</v>
      </c>
      <c r="AE6" s="105" t="e">
        <f>+IF(AND(ISNUMBER('Sanitation Data'!D13),'Data Summary'!CT6="Yes"),'Sanitation Data'!D13,NA())</f>
        <v>#N/A</v>
      </c>
      <c r="AF6" s="105" t="e">
        <f>+IF(AND(ISNUMBER('Sanitation Data'!E5),'Data Summary'!CU6="Yes"),100-'Sanitation Data'!E5,NA())</f>
        <v>#N/A</v>
      </c>
      <c r="AG6" s="105">
        <f>+IF(AND(ISNUMBER('Sanitation Data'!E7),'Data Summary'!CV6="Yes"),'Sanitation Data'!E7,NA())</f>
        <v>67.5</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t="e">
        <f>+IF(AND(ISNUMBER('Sanitation Data'!G5),'Data Summary'!DE6="Yes"),100-'Sanitation Data'!G5,NA())</f>
        <v>#N/A</v>
      </c>
      <c r="AQ6" s="105" t="e">
        <f>+IF(AND(ISNUMBER('Sanitation Data'!G7),'Data Summary'!DF6="Yes"),'Sanitation Data'!G7,NA())</f>
        <v>#N/A</v>
      </c>
      <c r="AR6" s="105" t="e">
        <f>+IF(AND(ISNUMBER('Sanitation Data'!G11),'Data Summary'!DG6="Yes"),'Sanitation Data'!G11,NA())</f>
        <v>#N/A</v>
      </c>
      <c r="AS6" s="105" t="e">
        <f>+IF(AND(ISNUMBER('Sanitation Data'!G12),'Data Summary'!DH6="Yes"),'Sanitation Data'!G12,NA())</f>
        <v>#N/A</v>
      </c>
      <c r="AT6" s="105" t="e">
        <f>+IF(AND(ISNUMBER('Sanitation Data'!G13),'Data Summary'!DI6="Yes"),'Sanitation Data'!G13,NA())</f>
        <v>#N/A</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t="e">
        <f>+IF(AND(ISNUMBER('Sanitation Data'!H13),'Data Summary'!DN6="Yes"),'Sanitation Data'!H13,NA())</f>
        <v>#N/A</v>
      </c>
      <c r="AZ6" s="110">
        <f>+IF(AND(ISNUMBER('Hygiene Data'!C6),'Data Summary'!DO6="Yes"),'Hygiene Data'!C6,NA())</f>
        <v>29.11392405063291</v>
      </c>
      <c r="BA6" s="110" t="e">
        <f>+IF(AND(ISNUMBER('Hygiene Data'!C8),'Data Summary'!DP6="Yes"),'Hygiene Data'!C8,NA())</f>
        <v>#N/A</v>
      </c>
      <c r="BB6" s="110" t="e">
        <f>+IF(AND(ISNUMBER('Hygiene Data'!C10),'Data Summary'!DQ6="Yes"),'Hygiene Data'!C10,NA())</f>
        <v>#N/A</v>
      </c>
      <c r="BC6" s="110">
        <f>+IF(AND(ISNUMBER('Hygiene Data'!D6),'Data Summary'!DR6="Yes"),'Hygiene Data'!D6,NA())</f>
        <v>76.31578947368422</v>
      </c>
      <c r="BD6" s="110" t="e">
        <f>+IF(AND(ISNUMBER('Hygiene Data'!D8),'Data Summary'!DS6="Yes"),'Hygiene Data'!D8,NA())</f>
        <v>#N/A</v>
      </c>
      <c r="BE6" s="110" t="e">
        <f>+IF(AND(ISNUMBER('Hygiene Data'!D10),'Data Summary'!DT6="Yes"),'Hygiene Data'!D10,NA())</f>
        <v>#N/A</v>
      </c>
      <c r="BF6" s="110">
        <f>+IF(AND(ISNUMBER('Hygiene Data'!E6),'Data Summary'!DU6="Yes"),'Hygiene Data'!E6,NA())</f>
        <v>17.5</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t="e">
        <f>+IF(AND(ISNUMBER('Hygiene Data'!G10),'Data Summary'!EC6="Yes"),'Hygiene Data'!G10,NA())</f>
        <v>#N/A</v>
      </c>
      <c r="BO6" s="110" t="e">
        <f>+IF(AND(ISNUMBER('Hygiene Data'!H6),'Data Summary'!ED6="Yes"),'Hygiene Data'!H6,NA())</f>
        <v>#N/A</v>
      </c>
      <c r="BP6" s="110" t="e">
        <f>+IF(AND(ISNUMBER('Hygiene Data'!H8),'Data Summary'!EE6="Yes"),'Hygiene Data'!H8,NA())</f>
        <v>#N/A</v>
      </c>
      <c r="BQ6" s="110" t="e">
        <f>+IF(AND(ISNUMBER('Hygiene Data'!H10),'Data Summary'!EF6="Yes"),'Hygiene Data'!H10,NA())</f>
        <v>#N/A</v>
      </c>
    </row>
    <row r="7" x14ac:dyDescent="0.2">
      <c r="A7" s="58" t="str">
        <f ca="true">+IF(OFFSET('Water Data'!$B$1,0,10*ROW('Water Data'!B1))="",NA(),OFFSET('Water Data'!$B$1,0,10*ROW('Water Data'!B1)))</f>
        <v>EMIS09</v>
      </c>
      <c r="B7" s="58" t="str">
        <f ca="true">+IF(OFFSET('Water Data'!$A$3,0,10*ROW('Water Data'!A1))="",NA(),OFFSET('Water Data'!$A$3,0,10*ROW('Water Data'!A1)))</f>
        <v>EMIS</v>
      </c>
      <c r="C7" s="58">
        <f ca="true">+IF(OFFSET('Water Data'!$C$3,0,10*ROW('Water Data'!C1))="",NA(),OFFSET('Water Data'!$C$3,0,10*ROW('Water Data'!C1)))</f>
        <v>2009</v>
      </c>
      <c r="D7" s="59">
        <f ca="true">+IF(AND(ISNUMBER(OFFSET('Water Data'!$C$5,0,10*ROW('Water Data'!C1))),'Data Summary'!BS7="Yes"),100-OFFSET('Water Data'!$C$5,0,10*ROW('Water Data'!C1)),NA())</f>
        <v>88</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f ca="true">+IF(AND(ISNUMBER(OFFSET('Water Data'!$D$5,0,10*ROW('Water Data'!D1))),'Data Summary'!BV7="Yes"),100-OFFSET('Water Data'!$D$5,0,10*ROW('Water Data'!D1)),NA())</f>
        <v>99</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f ca="true">+IF(AND(ISNUMBER(OFFSET('Water Data'!$E$5,0,10*ROW('Water Data'!E1))),'Data Summary'!BY7="Yes"),100-OFFSET('Water Data'!$E$5,0,10*ROW('Water Data'!E1)),NA())</f>
        <v>85</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f ca="true">+IF(AND(ISNUMBER(OFFSET('Sanitation Data'!$C$7,0,10*ROW('Sanitation Data'!C1))),'Data Summary'!CL7="Yes"),OFFSET('Sanitation Data'!$C$7,0,10*ROW('Sanitation Data'!C1)),NA())</f>
        <v>75.609756097560975</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f ca="true">+IF(AND(ISNUMBER(OFFSET('Sanitation Data'!$D$7,0,10*ROW('Sanitation Data'!D1))),'Data Summary'!CQ7="Yes"),OFFSET('Sanitation Data'!$D$7,0,10*ROW('Sanitation Data'!D1)),NA())</f>
        <v>86.516853932584269</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f ca="true">+IF(AND(ISNUMBER(OFFSET('Sanitation Data'!$E$7,0,10*ROW('Sanitation Data'!E1))),'Data Summary'!CV7="Yes"),OFFSET('Sanitation Data'!$E$7,0,10*ROW('Sanitation Data'!E1)),NA())</f>
        <v>72.5</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f ca="true">+IF(AND(ISNUMBER(OFFSET('Hygiene Data'!$C$6,0,10*ROW('Hygiene Data'!C1))),'Data Summary'!DO7="Yes"),OFFSET('Hygiene Data'!$C$6,0,10*ROW('Hygiene Data'!C1)),NA())</f>
        <v>39.024390243902438</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f ca="true">+IF(AND(ISNUMBER(OFFSET('Hygiene Data'!$D$6,0,10*ROW('Hygiene Data'!D1))),'Data Summary'!DR7="Yes"),OFFSET('Hygiene Data'!$D$6,0,10*ROW('Hygiene Data'!D1)),NA())</f>
        <v>77.528089887640448</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f ca="true">+IF(AND(ISNUMBER(OFFSET('Hygiene Data'!$E$6,0,10*ROW('Hygiene Data'!E1))),'Data Summary'!DU7="Yes"),OFFSET('Hygiene Data'!$E$6,0,10*ROW('Hygiene Data'!E1)),NA())</f>
        <v>27.160493827160494</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1" customWidth="true"/>
    <col min="2" max="2" width="6.5" style="130" customWidth="true"/>
    <col min="3" max="3" width="9" style="239" customWidth="true"/>
    <col min="4" max="4" width="9.75" style="35" customWidth="true"/>
    <col min="5" max="5" width="8" style="232" customWidth="true"/>
    <col min="6" max="6" width="8" style="233" customWidth="true"/>
    <col min="7" max="7" width="8" style="234" customWidth="true"/>
    <col min="8" max="8" width="8" style="236" customWidth="true"/>
    <col min="9" max="9" width="8" style="118" customWidth="true"/>
    <col min="10" max="10" width="8" style="237" customWidth="true"/>
    <col min="11" max="11" width="8" style="254" customWidth="true"/>
    <col min="12" max="12" width="8" style="233" customWidth="true"/>
    <col min="13" max="13" width="8" style="253" customWidth="true"/>
    <col min="14" max="14" width="8" style="260" customWidth="true"/>
    <col min="15" max="19" width="8" style="35" customWidth="true"/>
    <col min="20" max="16384" width="9" style="35"/>
  </cols>
  <sheetData>
    <row r="1" ht="20.25" customHeight="true" x14ac:dyDescent="0.2">
      <c r="A1" s="544" t="s">
        <v>203</v>
      </c>
      <c r="B1" s="545"/>
      <c r="C1" s="545"/>
      <c r="D1" s="545"/>
      <c r="E1" s="546" t="s">
        <v>53</v>
      </c>
      <c r="F1" s="547"/>
      <c r="G1" s="547"/>
      <c r="H1" s="547"/>
      <c r="I1" s="548"/>
      <c r="J1" s="549" t="s">
        <v>10</v>
      </c>
      <c r="K1" s="549"/>
      <c r="L1" s="549"/>
      <c r="M1" s="549"/>
      <c r="N1" s="549"/>
      <c r="O1" s="541" t="s">
        <v>11</v>
      </c>
      <c r="P1" s="542"/>
      <c r="Q1" s="542"/>
      <c r="R1" s="542"/>
      <c r="S1" s="543"/>
    </row>
    <row r="2" x14ac:dyDescent="0.2">
      <c r="A2" s="545"/>
      <c r="B2" s="545"/>
      <c r="C2" s="545"/>
      <c r="D2" s="545"/>
      <c r="E2" s="369"/>
      <c r="F2" s="370"/>
      <c r="G2" s="371"/>
      <c r="H2" s="372"/>
      <c r="I2" s="373"/>
      <c r="J2" s="374"/>
      <c r="K2" s="370"/>
      <c r="L2" s="375"/>
      <c r="M2" s="372"/>
      <c r="N2" s="376"/>
      <c r="O2" s="369"/>
      <c r="P2" s="370"/>
      <c r="Q2" s="377"/>
      <c r="R2" s="372"/>
      <c r="S2" s="373"/>
    </row>
    <row r="3" ht="81" customHeight="true" x14ac:dyDescent="0.2">
      <c r="A3" s="404" t="s">
        <v>9</v>
      </c>
      <c r="B3" s="405" t="s">
        <v>4</v>
      </c>
      <c r="C3" s="408" t="s">
        <v>8</v>
      </c>
      <c r="D3" s="406" t="s">
        <v>219</v>
      </c>
      <c r="E3" s="378" t="s">
        <v>25</v>
      </c>
      <c r="F3" s="379" t="s">
        <v>19</v>
      </c>
      <c r="G3" s="380" t="s">
        <v>204</v>
      </c>
      <c r="H3" s="381" t="s">
        <v>213</v>
      </c>
      <c r="I3" s="382" t="s">
        <v>37</v>
      </c>
      <c r="J3" s="383" t="s">
        <v>25</v>
      </c>
      <c r="K3" s="384" t="s">
        <v>19</v>
      </c>
      <c r="L3" s="385" t="s">
        <v>205</v>
      </c>
      <c r="M3" s="381" t="s">
        <v>213</v>
      </c>
      <c r="N3" s="386" t="s">
        <v>37</v>
      </c>
      <c r="O3" s="378" t="s">
        <v>25</v>
      </c>
      <c r="P3" s="379" t="s">
        <v>160</v>
      </c>
      <c r="Q3" s="387" t="s">
        <v>206</v>
      </c>
      <c r="R3" s="381" t="s">
        <v>213</v>
      </c>
      <c r="S3" s="382" t="s">
        <v>37</v>
      </c>
    </row>
    <row r="4" x14ac:dyDescent="0.2">
      <c r="A4" s="240" t="str">
        <f>IF(ISBLANK(Regressions!A14), " ", Regressions!A14)</f>
        <v>Bolivia (Plurinational State of)</v>
      </c>
      <c r="B4" s="235">
        <f>IF(ISBLANK(Regressions!B14), " ", Regressions!B14)</f>
        <v>2000</v>
      </c>
      <c r="C4" s="407" t="str">
        <f>IF(ISBLANK(Regressions!C14), " ", Regressions!C14)</f>
        <v>National</v>
      </c>
      <c r="D4" s="242">
        <f>IF(ISBLANK(Regressions!D14), " ", Regressions!D14)</f>
        <v>2806501</v>
      </c>
      <c r="E4" s="388">
        <f>IF(ISNUMBER(Regressions!E14),ROUND(Regressions!E14, 1), NA())</f>
        <v>75.099999999999994</v>
      </c>
      <c r="F4" s="302" t="e">
        <f>IF(ISNUMBER(Regressions!F14),ROUND(Regressions!F14, 1), NA())</f>
        <v>#N/A</v>
      </c>
      <c r="G4" s="389" t="e">
        <f>IF(ISNUMBER(Regressions!G14),ROUND(Regressions!G14, 1), NA())</f>
        <v>#N/A</v>
      </c>
      <c r="H4" s="390">
        <f>IF(ISNUMBER(Regressions!H14),ROUND(Regressions!H14, 1), NA())</f>
        <v>75.099999999999994</v>
      </c>
      <c r="I4" s="391">
        <f>IF(ISNUMBER(Regressions!I14),ROUND(Regressions!I14, 1), NA())</f>
        <v>24.9</v>
      </c>
      <c r="J4" s="392" t="e">
        <f>IF(ISNUMBER(Regressions!J14),ROUND(Regressions!J14, 1), NA())</f>
        <v>#N/A</v>
      </c>
      <c r="K4" s="302">
        <f>IF(ISNUMBER(Regressions!K14),ROUND(Regressions!K14, 1), NA())</f>
        <v>71.2</v>
      </c>
      <c r="L4" s="393" t="e">
        <f>IF(ISNUMBER(Regressions!L14),ROUND(Regressions!L14, 1), NA())</f>
        <v>#N/A</v>
      </c>
      <c r="M4" s="390">
        <f>IF(ISNUMBER(Regressions!M14),ROUND(Regressions!M14, 1), NA())</f>
        <v>71.2</v>
      </c>
      <c r="N4" s="394">
        <f>IF(ISNUMBER(Regressions!N14),ROUND(Regressions!N14, 1), NA())</f>
        <v>28.8</v>
      </c>
      <c r="O4" s="388">
        <f>IF(ISNUMBER(Regressions!O14),ROUND(Regressions!O14, 1), NA())</f>
        <v>26.3</v>
      </c>
      <c r="P4" s="302" t="e">
        <f>IF(ISNUMBER(Regressions!P14),ROUND(Regressions!P14, 1), NA())</f>
        <v>#N/A</v>
      </c>
      <c r="Q4" s="395" t="e">
        <f>IF(ISNUMBER(Regressions!Q14),ROUND(Regressions!Q14, 1), NA())</f>
        <v>#N/A</v>
      </c>
      <c r="R4" s="390">
        <f>IF(ISNUMBER(Regressions!R14),ROUND(Regressions!R14, 1), NA())</f>
        <v>26.3</v>
      </c>
      <c r="S4" s="391">
        <f>IF(ISNUMBER(Regressions!S14),ROUND(Regressions!S14, 1), NA())</f>
        <v>73.7</v>
      </c>
    </row>
    <row r="5" x14ac:dyDescent="0.2">
      <c r="A5" s="240" t="str">
        <f>IF(ISBLANK(Regressions!A15), " ", Regressions!A15)</f>
        <v>Bolivia (Plurinational State of)</v>
      </c>
      <c r="B5" s="235">
        <f>IF(ISBLANK(Regressions!B15), " ", Regressions!B15)</f>
        <v>2001</v>
      </c>
      <c r="C5" s="238" t="str">
        <f>IF(ISBLANK(Regressions!C15), " ", Regressions!C15)</f>
        <v>National</v>
      </c>
      <c r="D5" s="242">
        <f>IF(ISBLANK(Regressions!D15), " ", Regressions!D15)</f>
        <v>2837940</v>
      </c>
      <c r="E5" s="388">
        <f>IF(ISNUMBER(Regressions!E15),ROUND(Regressions!E15, 1), NA())</f>
        <v>76.599999999999994</v>
      </c>
      <c r="F5" s="302" t="e">
        <f>IF(ISNUMBER(Regressions!F15),ROUND(Regressions!F15, 1), NA())</f>
        <v>#N/A</v>
      </c>
      <c r="G5" s="389" t="e">
        <f>IF(ISNUMBER(Regressions!G15),ROUND(Regressions!G15, 1), NA())</f>
        <v>#N/A</v>
      </c>
      <c r="H5" s="390">
        <f>IF(ISNUMBER(Regressions!H15),ROUND(Regressions!H15, 1), NA())</f>
        <v>76.599999999999994</v>
      </c>
      <c r="I5" s="391">
        <f>IF(ISNUMBER(Regressions!I15),ROUND(Regressions!I15, 1), NA())</f>
        <v>23.4</v>
      </c>
      <c r="J5" s="392" t="e">
        <f>IF(ISNUMBER(Regressions!J15),ROUND(Regressions!J15, 1), NA())</f>
        <v>#N/A</v>
      </c>
      <c r="K5" s="302">
        <f>IF(ISNUMBER(Regressions!K15),ROUND(Regressions!K15, 1), NA())</f>
        <v>71.7</v>
      </c>
      <c r="L5" s="393" t="e">
        <f>IF(ISNUMBER(Regressions!L15),ROUND(Regressions!L15, 1), NA())</f>
        <v>#N/A</v>
      </c>
      <c r="M5" s="390">
        <f>IF(ISNUMBER(Regressions!M15),ROUND(Regressions!M15, 1), NA())</f>
        <v>71.7</v>
      </c>
      <c r="N5" s="394">
        <f>IF(ISNUMBER(Regressions!N15),ROUND(Regressions!N15, 1), NA())</f>
        <v>28.3</v>
      </c>
      <c r="O5" s="388">
        <f>IF(ISNUMBER(Regressions!O15),ROUND(Regressions!O15, 1), NA())</f>
        <v>27.7</v>
      </c>
      <c r="P5" s="302" t="e">
        <f>IF(ISNUMBER(Regressions!P15),ROUND(Regressions!P15, 1), NA())</f>
        <v>#N/A</v>
      </c>
      <c r="Q5" s="395" t="e">
        <f>IF(ISNUMBER(Regressions!Q15),ROUND(Regressions!Q15, 1), NA())</f>
        <v>#N/A</v>
      </c>
      <c r="R5" s="390">
        <f>IF(ISNUMBER(Regressions!R15),ROUND(Regressions!R15, 1), NA())</f>
        <v>27.7</v>
      </c>
      <c r="S5" s="391">
        <f>IF(ISNUMBER(Regressions!S15),ROUND(Regressions!S15, 1), NA())</f>
        <v>72.3</v>
      </c>
      <c r="T5" s="118"/>
      <c r="U5" s="118"/>
      <c r="V5" s="118"/>
      <c r="W5" s="118"/>
      <c r="X5" s="118"/>
      <c r="Y5" s="118"/>
      <c r="Z5" s="118"/>
      <c r="AA5" s="118"/>
    </row>
    <row r="6" x14ac:dyDescent="0.2">
      <c r="A6" s="240" t="str">
        <f>IF(ISBLANK(Regressions!A16), " ", Regressions!A16)</f>
        <v>Bolivia (Plurinational State of)</v>
      </c>
      <c r="B6" s="235">
        <f>IF(ISBLANK(Regressions!B16), " ", Regressions!B16)</f>
        <v>2002</v>
      </c>
      <c r="C6" s="238" t="str">
        <f>IF(ISBLANK(Regressions!C16), " ", Regressions!C16)</f>
        <v>National</v>
      </c>
      <c r="D6" s="242">
        <f>IF(ISBLANK(Regressions!D16), " ", Regressions!D16)</f>
        <v>2871768</v>
      </c>
      <c r="E6" s="388">
        <f>IF(ISNUMBER(Regressions!E16),ROUND(Regressions!E16, 1), NA())</f>
        <v>78</v>
      </c>
      <c r="F6" s="302" t="e">
        <f>IF(ISNUMBER(Regressions!F16),ROUND(Regressions!F16, 1), NA())</f>
        <v>#N/A</v>
      </c>
      <c r="G6" s="389" t="e">
        <f>IF(ISNUMBER(Regressions!G16),ROUND(Regressions!G16, 1), NA())</f>
        <v>#N/A</v>
      </c>
      <c r="H6" s="390">
        <f>IF(ISNUMBER(Regressions!H16),ROUND(Regressions!H16, 1), NA())</f>
        <v>78</v>
      </c>
      <c r="I6" s="391">
        <f>IF(ISNUMBER(Regressions!I16),ROUND(Regressions!I16, 1), NA())</f>
        <v>22</v>
      </c>
      <c r="J6" s="392" t="e">
        <f>IF(ISNUMBER(Regressions!J16),ROUND(Regressions!J16, 1), NA())</f>
        <v>#N/A</v>
      </c>
      <c r="K6" s="302">
        <f>IF(ISNUMBER(Regressions!K16),ROUND(Regressions!K16, 1), NA())</f>
        <v>72.2</v>
      </c>
      <c r="L6" s="393" t="e">
        <f>IF(ISNUMBER(Regressions!L16),ROUND(Regressions!L16, 1), NA())</f>
        <v>#N/A</v>
      </c>
      <c r="M6" s="390">
        <f>IF(ISNUMBER(Regressions!M16),ROUND(Regressions!M16, 1), NA())</f>
        <v>72.2</v>
      </c>
      <c r="N6" s="394">
        <f>IF(ISNUMBER(Regressions!N16),ROUND(Regressions!N16, 1), NA())</f>
        <v>27.8</v>
      </c>
      <c r="O6" s="388">
        <f>IF(ISNUMBER(Regressions!O16),ROUND(Regressions!O16, 1), NA())</f>
        <v>29.1</v>
      </c>
      <c r="P6" s="302" t="e">
        <f>IF(ISNUMBER(Regressions!P16),ROUND(Regressions!P16, 1), NA())</f>
        <v>#N/A</v>
      </c>
      <c r="Q6" s="395" t="e">
        <f>IF(ISNUMBER(Regressions!Q16),ROUND(Regressions!Q16, 1), NA())</f>
        <v>#N/A</v>
      </c>
      <c r="R6" s="390">
        <f>IF(ISNUMBER(Regressions!R16),ROUND(Regressions!R16, 1), NA())</f>
        <v>29.1</v>
      </c>
      <c r="S6" s="391">
        <f>IF(ISNUMBER(Regressions!S16),ROUND(Regressions!S16, 1), NA())</f>
        <v>70.900000000000006</v>
      </c>
      <c r="T6" s="118"/>
      <c r="U6" s="118"/>
      <c r="V6" s="118"/>
      <c r="W6" s="118"/>
      <c r="X6" s="118"/>
      <c r="Y6" s="118"/>
      <c r="Z6" s="118"/>
      <c r="AA6" s="118"/>
    </row>
    <row r="7" x14ac:dyDescent="0.2">
      <c r="A7" s="240" t="str">
        <f>IF(ISBLANK(Regressions!A17), " ", Regressions!A17)</f>
        <v>Bolivia (Plurinational State of)</v>
      </c>
      <c r="B7" s="235">
        <f>IF(ISBLANK(Regressions!B17), " ", Regressions!B17)</f>
        <v>2003</v>
      </c>
      <c r="C7" s="238" t="str">
        <f>IF(ISBLANK(Regressions!C17), " ", Regressions!C17)</f>
        <v>National</v>
      </c>
      <c r="D7" s="242">
        <f>IF(ISBLANK(Regressions!D17), " ", Regressions!D17)</f>
        <v>2906720</v>
      </c>
      <c r="E7" s="388">
        <f>IF(ISNUMBER(Regressions!E17),ROUND(Regressions!E17, 1), NA())</f>
        <v>79.400000000000006</v>
      </c>
      <c r="F7" s="302" t="e">
        <f>IF(ISNUMBER(Regressions!F17),ROUND(Regressions!F17, 1), NA())</f>
        <v>#N/A</v>
      </c>
      <c r="G7" s="389" t="e">
        <f>IF(ISNUMBER(Regressions!G17),ROUND(Regressions!G17, 1), NA())</f>
        <v>#N/A</v>
      </c>
      <c r="H7" s="390">
        <f>IF(ISNUMBER(Regressions!H17),ROUND(Regressions!H17, 1), NA())</f>
        <v>79.400000000000006</v>
      </c>
      <c r="I7" s="391">
        <f>IF(ISNUMBER(Regressions!I17),ROUND(Regressions!I17, 1), NA())</f>
        <v>20.6</v>
      </c>
      <c r="J7" s="392" t="e">
        <f>IF(ISNUMBER(Regressions!J17),ROUND(Regressions!J17, 1), NA())</f>
        <v>#N/A</v>
      </c>
      <c r="K7" s="302">
        <f>IF(ISNUMBER(Regressions!K17),ROUND(Regressions!K17, 1), NA())</f>
        <v>72.599999999999994</v>
      </c>
      <c r="L7" s="393" t="e">
        <f>IF(ISNUMBER(Regressions!L17),ROUND(Regressions!L17, 1), NA())</f>
        <v>#N/A</v>
      </c>
      <c r="M7" s="390">
        <f>IF(ISNUMBER(Regressions!M17),ROUND(Regressions!M17, 1), NA())</f>
        <v>72.599999999999994</v>
      </c>
      <c r="N7" s="394">
        <f>IF(ISNUMBER(Regressions!N17),ROUND(Regressions!N17, 1), NA())</f>
        <v>27.4</v>
      </c>
      <c r="O7" s="388">
        <f>IF(ISNUMBER(Regressions!O17),ROUND(Regressions!O17, 1), NA())</f>
        <v>30.5</v>
      </c>
      <c r="P7" s="302" t="e">
        <f>IF(ISNUMBER(Regressions!P17),ROUND(Regressions!P17, 1), NA())</f>
        <v>#N/A</v>
      </c>
      <c r="Q7" s="395" t="e">
        <f>IF(ISNUMBER(Regressions!Q17),ROUND(Regressions!Q17, 1), NA())</f>
        <v>#N/A</v>
      </c>
      <c r="R7" s="390">
        <f>IF(ISNUMBER(Regressions!R17),ROUND(Regressions!R17, 1), NA())</f>
        <v>30.5</v>
      </c>
      <c r="S7" s="391">
        <f>IF(ISNUMBER(Regressions!S17),ROUND(Regressions!S17, 1), NA())</f>
        <v>69.5</v>
      </c>
      <c r="T7" s="118"/>
      <c r="U7" s="118"/>
      <c r="V7" s="118"/>
      <c r="W7" s="118"/>
      <c r="X7" s="118"/>
      <c r="Y7" s="118"/>
      <c r="Z7" s="118"/>
      <c r="AA7" s="118"/>
    </row>
    <row r="8" x14ac:dyDescent="0.2">
      <c r="A8" s="240" t="str">
        <f>IF(ISBLANK(Regressions!A18), " ", Regressions!A18)</f>
        <v>Bolivia (Plurinational State of)</v>
      </c>
      <c r="B8" s="235">
        <f>IF(ISBLANK(Regressions!B18), " ", Regressions!B18)</f>
        <v>2004</v>
      </c>
      <c r="C8" s="238" t="str">
        <f>IF(ISBLANK(Regressions!C18), " ", Regressions!C18)</f>
        <v>National</v>
      </c>
      <c r="D8" s="242">
        <f>IF(ISBLANK(Regressions!D18), " ", Regressions!D18)</f>
        <v>2940789</v>
      </c>
      <c r="E8" s="388">
        <f>IF(ISNUMBER(Regressions!E18),ROUND(Regressions!E18, 1), NA())</f>
        <v>80.900000000000006</v>
      </c>
      <c r="F8" s="302" t="e">
        <f>IF(ISNUMBER(Regressions!F18),ROUND(Regressions!F18, 1), NA())</f>
        <v>#N/A</v>
      </c>
      <c r="G8" s="389" t="e">
        <f>IF(ISNUMBER(Regressions!G18),ROUND(Regressions!G18, 1), NA())</f>
        <v>#N/A</v>
      </c>
      <c r="H8" s="390">
        <f>IF(ISNUMBER(Regressions!H18),ROUND(Regressions!H18, 1), NA())</f>
        <v>80.900000000000006</v>
      </c>
      <c r="I8" s="391">
        <f>IF(ISNUMBER(Regressions!I18),ROUND(Regressions!I18, 1), NA())</f>
        <v>19.100000000000001</v>
      </c>
      <c r="J8" s="392" t="e">
        <f>IF(ISNUMBER(Regressions!J18),ROUND(Regressions!J18, 1), NA())</f>
        <v>#N/A</v>
      </c>
      <c r="K8" s="302">
        <f>IF(ISNUMBER(Regressions!K18),ROUND(Regressions!K18, 1), NA())</f>
        <v>73.099999999999994</v>
      </c>
      <c r="L8" s="393" t="e">
        <f>IF(ISNUMBER(Regressions!L18),ROUND(Regressions!L18, 1), NA())</f>
        <v>#N/A</v>
      </c>
      <c r="M8" s="390">
        <f>IF(ISNUMBER(Regressions!M18),ROUND(Regressions!M18, 1), NA())</f>
        <v>73.099999999999994</v>
      </c>
      <c r="N8" s="394">
        <f>IF(ISNUMBER(Regressions!N18),ROUND(Regressions!N18, 1), NA())</f>
        <v>26.9</v>
      </c>
      <c r="O8" s="388">
        <f>IF(ISNUMBER(Regressions!O18),ROUND(Regressions!O18, 1), NA())</f>
        <v>31.9</v>
      </c>
      <c r="P8" s="302" t="e">
        <f>IF(ISNUMBER(Regressions!P18),ROUND(Regressions!P18, 1), NA())</f>
        <v>#N/A</v>
      </c>
      <c r="Q8" s="395" t="e">
        <f>IF(ISNUMBER(Regressions!Q18),ROUND(Regressions!Q18, 1), NA())</f>
        <v>#N/A</v>
      </c>
      <c r="R8" s="390">
        <f>IF(ISNUMBER(Regressions!R18),ROUND(Regressions!R18, 1), NA())</f>
        <v>31.9</v>
      </c>
      <c r="S8" s="391">
        <f>IF(ISNUMBER(Regressions!S18),ROUND(Regressions!S18, 1), NA())</f>
        <v>68.099999999999994</v>
      </c>
      <c r="T8" s="118"/>
      <c r="U8" s="118"/>
      <c r="V8" s="118"/>
      <c r="W8" s="118"/>
      <c r="X8" s="118"/>
      <c r="Y8" s="118"/>
      <c r="Z8" s="118"/>
      <c r="AA8" s="118"/>
    </row>
    <row r="9" x14ac:dyDescent="0.2">
      <c r="A9" s="240" t="str">
        <f>IF(ISBLANK(Regressions!A19), " ", Regressions!A19)</f>
        <v>Bolivia (Plurinational State of)</v>
      </c>
      <c r="B9" s="235">
        <f>IF(ISBLANK(Regressions!B19), " ", Regressions!B19)</f>
        <v>2005</v>
      </c>
      <c r="C9" s="238" t="str">
        <f>IF(ISBLANK(Regressions!C19), " ", Regressions!C19)</f>
        <v>National</v>
      </c>
      <c r="D9" s="242">
        <f>IF(ISBLANK(Regressions!D19), " ", Regressions!D19)</f>
        <v>2971832</v>
      </c>
      <c r="E9" s="388">
        <f>IF(ISNUMBER(Regressions!E19),ROUND(Regressions!E19, 1), NA())</f>
        <v>82.3</v>
      </c>
      <c r="F9" s="302" t="e">
        <f>IF(ISNUMBER(Regressions!F19),ROUND(Regressions!F19, 1), NA())</f>
        <v>#N/A</v>
      </c>
      <c r="G9" s="389" t="e">
        <f>IF(ISNUMBER(Regressions!G19),ROUND(Regressions!G19, 1), NA())</f>
        <v>#N/A</v>
      </c>
      <c r="H9" s="390">
        <f>IF(ISNUMBER(Regressions!H19),ROUND(Regressions!H19, 1), NA())</f>
        <v>82.3</v>
      </c>
      <c r="I9" s="391">
        <f>IF(ISNUMBER(Regressions!I19),ROUND(Regressions!I19, 1), NA())</f>
        <v>17.7</v>
      </c>
      <c r="J9" s="392" t="e">
        <f>IF(ISNUMBER(Regressions!J19),ROUND(Regressions!J19, 1), NA())</f>
        <v>#N/A</v>
      </c>
      <c r="K9" s="302">
        <f>IF(ISNUMBER(Regressions!K19),ROUND(Regressions!K19, 1), NA())</f>
        <v>73.599999999999994</v>
      </c>
      <c r="L9" s="393" t="e">
        <f>IF(ISNUMBER(Regressions!L19),ROUND(Regressions!L19, 1), NA())</f>
        <v>#N/A</v>
      </c>
      <c r="M9" s="390">
        <f>IF(ISNUMBER(Regressions!M19),ROUND(Regressions!M19, 1), NA())</f>
        <v>73.599999999999994</v>
      </c>
      <c r="N9" s="394">
        <f>IF(ISNUMBER(Regressions!N19),ROUND(Regressions!N19, 1), NA())</f>
        <v>26.4</v>
      </c>
      <c r="O9" s="388">
        <f>IF(ISNUMBER(Regressions!O19),ROUND(Regressions!O19, 1), NA())</f>
        <v>33.4</v>
      </c>
      <c r="P9" s="302" t="e">
        <f>IF(ISNUMBER(Regressions!P19),ROUND(Regressions!P19, 1), NA())</f>
        <v>#N/A</v>
      </c>
      <c r="Q9" s="395" t="e">
        <f>IF(ISNUMBER(Regressions!Q19),ROUND(Regressions!Q19, 1), NA())</f>
        <v>#N/A</v>
      </c>
      <c r="R9" s="390">
        <f>IF(ISNUMBER(Regressions!R19),ROUND(Regressions!R19, 1), NA())</f>
        <v>33.4</v>
      </c>
      <c r="S9" s="391">
        <f>IF(ISNUMBER(Regressions!S19),ROUND(Regressions!S19, 1), NA())</f>
        <v>66.599999999999994</v>
      </c>
    </row>
    <row r="10" x14ac:dyDescent="0.2">
      <c r="A10" s="240" t="str">
        <f>IF(ISBLANK(Regressions!A20), " ", Regressions!A20)</f>
        <v>Bolivia (Plurinational State of)</v>
      </c>
      <c r="B10" s="235">
        <f>IF(ISBLANK(Regressions!B20), " ", Regressions!B20)</f>
        <v>2006</v>
      </c>
      <c r="C10" s="238" t="str">
        <f>IF(ISBLANK(Regressions!C20), " ", Regressions!C20)</f>
        <v>National</v>
      </c>
      <c r="D10" s="242">
        <f>IF(ISBLANK(Regressions!D20), " ", Regressions!D20)</f>
        <v>3001927</v>
      </c>
      <c r="E10" s="388">
        <f>IF(ISNUMBER(Regressions!E20),ROUND(Regressions!E20, 1), NA())</f>
        <v>83.7</v>
      </c>
      <c r="F10" s="302" t="e">
        <f>IF(ISNUMBER(Regressions!F20),ROUND(Regressions!F20, 1), NA())</f>
        <v>#N/A</v>
      </c>
      <c r="G10" s="389" t="e">
        <f>IF(ISNUMBER(Regressions!G20),ROUND(Regressions!G20, 1), NA())</f>
        <v>#N/A</v>
      </c>
      <c r="H10" s="390">
        <f>IF(ISNUMBER(Regressions!H20),ROUND(Regressions!H20, 1), NA())</f>
        <v>83.7</v>
      </c>
      <c r="I10" s="391">
        <f>IF(ISNUMBER(Regressions!I20),ROUND(Regressions!I20, 1), NA())</f>
        <v>16.3</v>
      </c>
      <c r="J10" s="392" t="e">
        <f>IF(ISNUMBER(Regressions!J20),ROUND(Regressions!J20, 1), NA())</f>
        <v>#N/A</v>
      </c>
      <c r="K10" s="302">
        <f>IF(ISNUMBER(Regressions!K20),ROUND(Regressions!K20, 1), NA())</f>
        <v>74.099999999999994</v>
      </c>
      <c r="L10" s="393" t="e">
        <f>IF(ISNUMBER(Regressions!L20),ROUND(Regressions!L20, 1), NA())</f>
        <v>#N/A</v>
      </c>
      <c r="M10" s="390">
        <f>IF(ISNUMBER(Regressions!M20),ROUND(Regressions!M20, 1), NA())</f>
        <v>74.099999999999994</v>
      </c>
      <c r="N10" s="394">
        <f>IF(ISNUMBER(Regressions!N20),ROUND(Regressions!N20, 1), NA())</f>
        <v>25.9</v>
      </c>
      <c r="O10" s="388">
        <f>IF(ISNUMBER(Regressions!O20),ROUND(Regressions!O20, 1), NA())</f>
        <v>34.799999999999997</v>
      </c>
      <c r="P10" s="302" t="e">
        <f>IF(ISNUMBER(Regressions!P20),ROUND(Regressions!P20, 1), NA())</f>
        <v>#N/A</v>
      </c>
      <c r="Q10" s="395" t="e">
        <f>IF(ISNUMBER(Regressions!Q20),ROUND(Regressions!Q20, 1), NA())</f>
        <v>#N/A</v>
      </c>
      <c r="R10" s="390">
        <f>IF(ISNUMBER(Regressions!R20),ROUND(Regressions!R20, 1), NA())</f>
        <v>34.799999999999997</v>
      </c>
      <c r="S10" s="391">
        <f>IF(ISNUMBER(Regressions!S20),ROUND(Regressions!S20, 1), NA())</f>
        <v>65.2</v>
      </c>
    </row>
    <row r="11" x14ac:dyDescent="0.2">
      <c r="A11" s="240" t="str">
        <f>IF(ISBLANK(Regressions!A21), " ", Regressions!A21)</f>
        <v>Bolivia (Plurinational State of)</v>
      </c>
      <c r="B11" s="235">
        <f>IF(ISBLANK(Regressions!B21), " ", Regressions!B21)</f>
        <v>2007</v>
      </c>
      <c r="C11" s="238" t="str">
        <f>IF(ISBLANK(Regressions!C21), " ", Regressions!C21)</f>
        <v>National</v>
      </c>
      <c r="D11" s="242">
        <f>IF(ISBLANK(Regressions!D21), " ", Regressions!D21)</f>
        <v>3030728</v>
      </c>
      <c r="E11" s="388">
        <f>IF(ISNUMBER(Regressions!E21),ROUND(Regressions!E21, 1), NA())</f>
        <v>85.1</v>
      </c>
      <c r="F11" s="302" t="e">
        <f>IF(ISNUMBER(Regressions!F21),ROUND(Regressions!F21, 1), NA())</f>
        <v>#N/A</v>
      </c>
      <c r="G11" s="389" t="e">
        <f>IF(ISNUMBER(Regressions!G21),ROUND(Regressions!G21, 1), NA())</f>
        <v>#N/A</v>
      </c>
      <c r="H11" s="390">
        <f>IF(ISNUMBER(Regressions!H21),ROUND(Regressions!H21, 1), NA())</f>
        <v>85.1</v>
      </c>
      <c r="I11" s="391">
        <f>IF(ISNUMBER(Regressions!I21),ROUND(Regressions!I21, 1), NA())</f>
        <v>14.9</v>
      </c>
      <c r="J11" s="392" t="e">
        <f>IF(ISNUMBER(Regressions!J21),ROUND(Regressions!J21, 1), NA())</f>
        <v>#N/A</v>
      </c>
      <c r="K11" s="302">
        <f>IF(ISNUMBER(Regressions!K21),ROUND(Regressions!K21, 1), NA())</f>
        <v>74.599999999999994</v>
      </c>
      <c r="L11" s="393" t="e">
        <f>IF(ISNUMBER(Regressions!L21),ROUND(Regressions!L21, 1), NA())</f>
        <v>#N/A</v>
      </c>
      <c r="M11" s="390">
        <f>IF(ISNUMBER(Regressions!M21),ROUND(Regressions!M21, 1), NA())</f>
        <v>74.599999999999994</v>
      </c>
      <c r="N11" s="394">
        <f>IF(ISNUMBER(Regressions!N21),ROUND(Regressions!N21, 1), NA())</f>
        <v>25.4</v>
      </c>
      <c r="O11" s="388">
        <f>IF(ISNUMBER(Regressions!O21),ROUND(Regressions!O21, 1), NA())</f>
        <v>36.200000000000003</v>
      </c>
      <c r="P11" s="302" t="e">
        <f>IF(ISNUMBER(Regressions!P21),ROUND(Regressions!P21, 1), NA())</f>
        <v>#N/A</v>
      </c>
      <c r="Q11" s="395" t="e">
        <f>IF(ISNUMBER(Regressions!Q21),ROUND(Regressions!Q21, 1), NA())</f>
        <v>#N/A</v>
      </c>
      <c r="R11" s="390">
        <f>IF(ISNUMBER(Regressions!R21),ROUND(Regressions!R21, 1), NA())</f>
        <v>36.200000000000003</v>
      </c>
      <c r="S11" s="391">
        <f>IF(ISNUMBER(Regressions!S21),ROUND(Regressions!S21, 1), NA())</f>
        <v>63.8</v>
      </c>
    </row>
    <row r="12" x14ac:dyDescent="0.2">
      <c r="A12" s="240" t="str">
        <f>IF(ISBLANK(Regressions!A22), " ", Regressions!A22)</f>
        <v>Bolivia (Plurinational State of)</v>
      </c>
      <c r="B12" s="235">
        <f>IF(ISBLANK(Regressions!B22), " ", Regressions!B22)</f>
        <v>2008</v>
      </c>
      <c r="C12" s="238" t="str">
        <f>IF(ISBLANK(Regressions!C22), " ", Regressions!C22)</f>
        <v>National</v>
      </c>
      <c r="D12" s="242">
        <f>IF(ISBLANK(Regressions!D22), " ", Regressions!D22)</f>
        <v>3057544</v>
      </c>
      <c r="E12" s="388">
        <f>IF(ISNUMBER(Regressions!E22),ROUND(Regressions!E22, 1), NA())</f>
        <v>86.6</v>
      </c>
      <c r="F12" s="302" t="e">
        <f>IF(ISNUMBER(Regressions!F22),ROUND(Regressions!F22, 1), NA())</f>
        <v>#N/A</v>
      </c>
      <c r="G12" s="389" t="e">
        <f>IF(ISNUMBER(Regressions!G22),ROUND(Regressions!G22, 1), NA())</f>
        <v>#N/A</v>
      </c>
      <c r="H12" s="390">
        <f>IF(ISNUMBER(Regressions!H22),ROUND(Regressions!H22, 1), NA())</f>
        <v>86.6</v>
      </c>
      <c r="I12" s="391">
        <f>IF(ISNUMBER(Regressions!I22),ROUND(Regressions!I22, 1), NA())</f>
        <v>13.4</v>
      </c>
      <c r="J12" s="392" t="e">
        <f>IF(ISNUMBER(Regressions!J22),ROUND(Regressions!J22, 1), NA())</f>
        <v>#N/A</v>
      </c>
      <c r="K12" s="302">
        <f>IF(ISNUMBER(Regressions!K22),ROUND(Regressions!K22, 1), NA())</f>
        <v>75.099999999999994</v>
      </c>
      <c r="L12" s="393" t="e">
        <f>IF(ISNUMBER(Regressions!L22),ROUND(Regressions!L22, 1), NA())</f>
        <v>#N/A</v>
      </c>
      <c r="M12" s="390">
        <f>IF(ISNUMBER(Regressions!M22),ROUND(Regressions!M22, 1), NA())</f>
        <v>75.099999999999994</v>
      </c>
      <c r="N12" s="394">
        <f>IF(ISNUMBER(Regressions!N22),ROUND(Regressions!N22, 1), NA())</f>
        <v>24.9</v>
      </c>
      <c r="O12" s="388">
        <f>IF(ISNUMBER(Regressions!O22),ROUND(Regressions!O22, 1), NA())</f>
        <v>37.6</v>
      </c>
      <c r="P12" s="302" t="e">
        <f>IF(ISNUMBER(Regressions!P22),ROUND(Regressions!P22, 1), NA())</f>
        <v>#N/A</v>
      </c>
      <c r="Q12" s="395" t="e">
        <f>IF(ISNUMBER(Regressions!Q22),ROUND(Regressions!Q22, 1), NA())</f>
        <v>#N/A</v>
      </c>
      <c r="R12" s="390">
        <f>IF(ISNUMBER(Regressions!R22),ROUND(Regressions!R22, 1), NA())</f>
        <v>37.6</v>
      </c>
      <c r="S12" s="391">
        <f>IF(ISNUMBER(Regressions!S22),ROUND(Regressions!S22, 1), NA())</f>
        <v>62.4</v>
      </c>
    </row>
    <row r="13" x14ac:dyDescent="0.2">
      <c r="A13" s="240" t="str">
        <f>IF(ISBLANK(Regressions!A23), " ", Regressions!A23)</f>
        <v>Bolivia (Plurinational State of)</v>
      </c>
      <c r="B13" s="235">
        <f>IF(ISBLANK(Regressions!B23), " ", Regressions!B23)</f>
        <v>2009</v>
      </c>
      <c r="C13" s="238" t="str">
        <f>IF(ISBLANK(Regressions!C23), " ", Regressions!C23)</f>
        <v>National</v>
      </c>
      <c r="D13" s="242">
        <f>IF(ISBLANK(Regressions!D23), " ", Regressions!D23)</f>
        <v>3082270</v>
      </c>
      <c r="E13" s="388">
        <f>IF(ISNUMBER(Regressions!E23),ROUND(Regressions!E23, 1), NA())</f>
        <v>88</v>
      </c>
      <c r="F13" s="302" t="e">
        <f>IF(ISNUMBER(Regressions!F23),ROUND(Regressions!F23, 1), NA())</f>
        <v>#N/A</v>
      </c>
      <c r="G13" s="389" t="e">
        <f>IF(ISNUMBER(Regressions!G23),ROUND(Regressions!G23, 1), NA())</f>
        <v>#N/A</v>
      </c>
      <c r="H13" s="390">
        <f>IF(ISNUMBER(Regressions!H23),ROUND(Regressions!H23, 1), NA())</f>
        <v>88</v>
      </c>
      <c r="I13" s="391">
        <f>IF(ISNUMBER(Regressions!I23),ROUND(Regressions!I23, 1), NA())</f>
        <v>12</v>
      </c>
      <c r="J13" s="392" t="e">
        <f>IF(ISNUMBER(Regressions!J23),ROUND(Regressions!J23, 1), NA())</f>
        <v>#N/A</v>
      </c>
      <c r="K13" s="302">
        <f>IF(ISNUMBER(Regressions!K23),ROUND(Regressions!K23, 1), NA())</f>
        <v>75.599999999999994</v>
      </c>
      <c r="L13" s="393" t="e">
        <f>IF(ISNUMBER(Regressions!L23),ROUND(Regressions!L23, 1), NA())</f>
        <v>#N/A</v>
      </c>
      <c r="M13" s="390">
        <f>IF(ISNUMBER(Regressions!M23),ROUND(Regressions!M23, 1), NA())</f>
        <v>75.599999999999994</v>
      </c>
      <c r="N13" s="394">
        <f>IF(ISNUMBER(Regressions!N23),ROUND(Regressions!N23, 1), NA())</f>
        <v>24.4</v>
      </c>
      <c r="O13" s="388">
        <f>IF(ISNUMBER(Regressions!O23),ROUND(Regressions!O23, 1), NA())</f>
        <v>39</v>
      </c>
      <c r="P13" s="302" t="e">
        <f>IF(ISNUMBER(Regressions!P23),ROUND(Regressions!P23, 1), NA())</f>
        <v>#N/A</v>
      </c>
      <c r="Q13" s="395" t="e">
        <f>IF(ISNUMBER(Regressions!Q23),ROUND(Regressions!Q23, 1), NA())</f>
        <v>#N/A</v>
      </c>
      <c r="R13" s="390">
        <f>IF(ISNUMBER(Regressions!R23),ROUND(Regressions!R23, 1), NA())</f>
        <v>39</v>
      </c>
      <c r="S13" s="391">
        <f>IF(ISNUMBER(Regressions!S23),ROUND(Regressions!S23, 1), NA())</f>
        <v>61</v>
      </c>
    </row>
    <row r="14" x14ac:dyDescent="0.2">
      <c r="A14" s="240" t="str">
        <f>IF(ISBLANK(Regressions!A24), " ", Regressions!A24)</f>
        <v>Bolivia (Plurinational State of)</v>
      </c>
      <c r="B14" s="235">
        <f>IF(ISBLANK(Regressions!B24), " ", Regressions!B24)</f>
        <v>2010</v>
      </c>
      <c r="C14" s="238" t="str">
        <f>IF(ISBLANK(Regressions!C24), " ", Regressions!C24)</f>
        <v>National</v>
      </c>
      <c r="D14" s="242">
        <f>IF(ISBLANK(Regressions!D24), " ", Regressions!D24)</f>
        <v>3104813</v>
      </c>
      <c r="E14" s="388">
        <f>IF(ISNUMBER(Regressions!E24),ROUND(Regressions!E24, 1), NA())</f>
        <v>89.4</v>
      </c>
      <c r="F14" s="302" t="e">
        <f>IF(ISNUMBER(Regressions!F24),ROUND(Regressions!F24, 1), NA())</f>
        <v>#N/A</v>
      </c>
      <c r="G14" s="389" t="e">
        <f>IF(ISNUMBER(Regressions!G24),ROUND(Regressions!G24, 1), NA())</f>
        <v>#N/A</v>
      </c>
      <c r="H14" s="390">
        <f>IF(ISNUMBER(Regressions!H24),ROUND(Regressions!H24, 1), NA())</f>
        <v>89.4</v>
      </c>
      <c r="I14" s="391">
        <f>IF(ISNUMBER(Regressions!I24),ROUND(Regressions!I24, 1), NA())</f>
        <v>10.6</v>
      </c>
      <c r="J14" s="392" t="e">
        <f>IF(ISNUMBER(Regressions!J24),ROUND(Regressions!J24, 1), NA())</f>
        <v>#N/A</v>
      </c>
      <c r="K14" s="302">
        <f>IF(ISNUMBER(Regressions!K24),ROUND(Regressions!K24, 1), NA())</f>
        <v>76.099999999999994</v>
      </c>
      <c r="L14" s="393" t="e">
        <f>IF(ISNUMBER(Regressions!L24),ROUND(Regressions!L24, 1), NA())</f>
        <v>#N/A</v>
      </c>
      <c r="M14" s="390">
        <f>IF(ISNUMBER(Regressions!M24),ROUND(Regressions!M24, 1), NA())</f>
        <v>76.099999999999994</v>
      </c>
      <c r="N14" s="394">
        <f>IF(ISNUMBER(Regressions!N24),ROUND(Regressions!N24, 1), NA())</f>
        <v>23.9</v>
      </c>
      <c r="O14" s="388">
        <f>IF(ISNUMBER(Regressions!O24),ROUND(Regressions!O24, 1), NA())</f>
        <v>40.4</v>
      </c>
      <c r="P14" s="302" t="e">
        <f>IF(ISNUMBER(Regressions!P24),ROUND(Regressions!P24, 1), NA())</f>
        <v>#N/A</v>
      </c>
      <c r="Q14" s="395" t="e">
        <f>IF(ISNUMBER(Regressions!Q24),ROUND(Regressions!Q24, 1), NA())</f>
        <v>#N/A</v>
      </c>
      <c r="R14" s="390">
        <f>IF(ISNUMBER(Regressions!R24),ROUND(Regressions!R24, 1), NA())</f>
        <v>40.4</v>
      </c>
      <c r="S14" s="391">
        <f>IF(ISNUMBER(Regressions!S24),ROUND(Regressions!S24, 1), NA())</f>
        <v>59.6</v>
      </c>
    </row>
    <row r="15" x14ac:dyDescent="0.2">
      <c r="A15" s="240" t="str">
        <f>IF(ISBLANK(Regressions!A25), " ", Regressions!A25)</f>
        <v>Bolivia (Plurinational State of)</v>
      </c>
      <c r="B15" s="235">
        <f>IF(ISBLANK(Regressions!B25), " ", Regressions!B25)</f>
        <v>2011</v>
      </c>
      <c r="C15" s="238" t="str">
        <f>IF(ISBLANK(Regressions!C25), " ", Regressions!C25)</f>
        <v>National</v>
      </c>
      <c r="D15" s="242">
        <f>IF(ISBLANK(Regressions!D25), " ", Regressions!D25)</f>
        <v>3125564</v>
      </c>
      <c r="E15" s="388">
        <f>IF(ISNUMBER(Regressions!E25),ROUND(Regressions!E25, 1), NA())</f>
        <v>90.9</v>
      </c>
      <c r="F15" s="302" t="e">
        <f>IF(ISNUMBER(Regressions!F25),ROUND(Regressions!F25, 1), NA())</f>
        <v>#N/A</v>
      </c>
      <c r="G15" s="389" t="e">
        <f>IF(ISNUMBER(Regressions!G25),ROUND(Regressions!G25, 1), NA())</f>
        <v>#N/A</v>
      </c>
      <c r="H15" s="390">
        <f>IF(ISNUMBER(Regressions!H25),ROUND(Regressions!H25, 1), NA())</f>
        <v>90.9</v>
      </c>
      <c r="I15" s="391">
        <f>IF(ISNUMBER(Regressions!I25),ROUND(Regressions!I25, 1), NA())</f>
        <v>9.1</v>
      </c>
      <c r="J15" s="392" t="e">
        <f>IF(ISNUMBER(Regressions!J25),ROUND(Regressions!J25, 1), NA())</f>
        <v>#N/A</v>
      </c>
      <c r="K15" s="302">
        <f>IF(ISNUMBER(Regressions!K25),ROUND(Regressions!K25, 1), NA())</f>
        <v>76.599999999999994</v>
      </c>
      <c r="L15" s="393" t="e">
        <f>IF(ISNUMBER(Regressions!L25),ROUND(Regressions!L25, 1), NA())</f>
        <v>#N/A</v>
      </c>
      <c r="M15" s="390">
        <f>IF(ISNUMBER(Regressions!M25),ROUND(Regressions!M25, 1), NA())</f>
        <v>76.599999999999994</v>
      </c>
      <c r="N15" s="394">
        <f>IF(ISNUMBER(Regressions!N25),ROUND(Regressions!N25, 1), NA())</f>
        <v>23.4</v>
      </c>
      <c r="O15" s="388">
        <f>IF(ISNUMBER(Regressions!O25),ROUND(Regressions!O25, 1), NA())</f>
        <v>41.9</v>
      </c>
      <c r="P15" s="302" t="e">
        <f>IF(ISNUMBER(Regressions!P25),ROUND(Regressions!P25, 1), NA())</f>
        <v>#N/A</v>
      </c>
      <c r="Q15" s="395" t="e">
        <f>IF(ISNUMBER(Regressions!Q25),ROUND(Regressions!Q25, 1), NA())</f>
        <v>#N/A</v>
      </c>
      <c r="R15" s="390">
        <f>IF(ISNUMBER(Regressions!R25),ROUND(Regressions!R25, 1), NA())</f>
        <v>41.9</v>
      </c>
      <c r="S15" s="391">
        <f>IF(ISNUMBER(Regressions!S25),ROUND(Regressions!S25, 1), NA())</f>
        <v>58.1</v>
      </c>
    </row>
    <row r="16" x14ac:dyDescent="0.2">
      <c r="A16" s="240" t="str">
        <f>IF(ISBLANK(Regressions!A26), " ", Regressions!A26)</f>
        <v>Bolivia (Plurinational State of)</v>
      </c>
      <c r="B16" s="235">
        <f>IF(ISBLANK(Regressions!B26), " ", Regressions!B26)</f>
        <v>2012</v>
      </c>
      <c r="C16" s="238" t="str">
        <f>IF(ISBLANK(Regressions!C26), " ", Regressions!C26)</f>
        <v>National</v>
      </c>
      <c r="D16" s="242">
        <f>IF(ISBLANK(Regressions!D26), " ", Regressions!D26)</f>
        <v>3145341</v>
      </c>
      <c r="E16" s="388">
        <f>IF(ISNUMBER(Regressions!E26),ROUND(Regressions!E26, 1), NA())</f>
        <v>90.9</v>
      </c>
      <c r="F16" s="302" t="e">
        <f>IF(ISNUMBER(Regressions!F26),ROUND(Regressions!F26, 1), NA())</f>
        <v>#N/A</v>
      </c>
      <c r="G16" s="389" t="e">
        <f>IF(ISNUMBER(Regressions!G26),ROUND(Regressions!G26, 1), NA())</f>
        <v>#N/A</v>
      </c>
      <c r="H16" s="390">
        <f>IF(ISNUMBER(Regressions!H26),ROUND(Regressions!H26, 1), NA())</f>
        <v>90.9</v>
      </c>
      <c r="I16" s="391">
        <f>IF(ISNUMBER(Regressions!I26),ROUND(Regressions!I26, 1), NA())</f>
        <v>9.1</v>
      </c>
      <c r="J16" s="392" t="e">
        <f>IF(ISNUMBER(Regressions!J26),ROUND(Regressions!J26, 1), NA())</f>
        <v>#N/A</v>
      </c>
      <c r="K16" s="302">
        <f>IF(ISNUMBER(Regressions!K26),ROUND(Regressions!K26, 1), NA())</f>
        <v>76.599999999999994</v>
      </c>
      <c r="L16" s="393" t="e">
        <f>IF(ISNUMBER(Regressions!L26),ROUND(Regressions!L26, 1), NA())</f>
        <v>#N/A</v>
      </c>
      <c r="M16" s="390">
        <f>IF(ISNUMBER(Regressions!M26),ROUND(Regressions!M26, 1), NA())</f>
        <v>76.599999999999994</v>
      </c>
      <c r="N16" s="394">
        <f>IF(ISNUMBER(Regressions!N26),ROUND(Regressions!N26, 1), NA())</f>
        <v>23.4</v>
      </c>
      <c r="O16" s="388">
        <f>IF(ISNUMBER(Regressions!O26),ROUND(Regressions!O26, 1), NA())</f>
        <v>41.9</v>
      </c>
      <c r="P16" s="302" t="e">
        <f>IF(ISNUMBER(Regressions!P26),ROUND(Regressions!P26, 1), NA())</f>
        <v>#N/A</v>
      </c>
      <c r="Q16" s="395" t="e">
        <f>IF(ISNUMBER(Regressions!Q26),ROUND(Regressions!Q26, 1), NA())</f>
        <v>#N/A</v>
      </c>
      <c r="R16" s="390">
        <f>IF(ISNUMBER(Regressions!R26),ROUND(Regressions!R26, 1), NA())</f>
        <v>41.9</v>
      </c>
      <c r="S16" s="391">
        <f>IF(ISNUMBER(Regressions!S26),ROUND(Regressions!S26, 1), NA())</f>
        <v>58.1</v>
      </c>
    </row>
    <row r="17" x14ac:dyDescent="0.2">
      <c r="A17" s="240" t="str">
        <f>IF(ISBLANK(Regressions!A27), " ", Regressions!A27)</f>
        <v>Bolivia (Plurinational State of)</v>
      </c>
      <c r="B17" s="235">
        <f>IF(ISBLANK(Regressions!B27), " ", Regressions!B27)</f>
        <v>2013</v>
      </c>
      <c r="C17" s="238" t="str">
        <f>IF(ISBLANK(Regressions!C27), " ", Regressions!C27)</f>
        <v>National</v>
      </c>
      <c r="D17" s="242">
        <f>IF(ISBLANK(Regressions!D27), " ", Regressions!D27)</f>
        <v>3163105</v>
      </c>
      <c r="E17" s="388">
        <f>IF(ISNUMBER(Regressions!E27),ROUND(Regressions!E27, 1), NA())</f>
        <v>90.9</v>
      </c>
      <c r="F17" s="302" t="e">
        <f>IF(ISNUMBER(Regressions!F27),ROUND(Regressions!F27, 1), NA())</f>
        <v>#N/A</v>
      </c>
      <c r="G17" s="389" t="e">
        <f>IF(ISNUMBER(Regressions!G27),ROUND(Regressions!G27, 1), NA())</f>
        <v>#N/A</v>
      </c>
      <c r="H17" s="390">
        <f>IF(ISNUMBER(Regressions!H27),ROUND(Regressions!H27, 1), NA())</f>
        <v>90.9</v>
      </c>
      <c r="I17" s="391">
        <f>IF(ISNUMBER(Regressions!I27),ROUND(Regressions!I27, 1), NA())</f>
        <v>9.1</v>
      </c>
      <c r="J17" s="392" t="e">
        <f>IF(ISNUMBER(Regressions!J27),ROUND(Regressions!J27, 1), NA())</f>
        <v>#N/A</v>
      </c>
      <c r="K17" s="302">
        <f>IF(ISNUMBER(Regressions!K27),ROUND(Regressions!K27, 1), NA())</f>
        <v>76.599999999999994</v>
      </c>
      <c r="L17" s="393" t="e">
        <f>IF(ISNUMBER(Regressions!L27),ROUND(Regressions!L27, 1), NA())</f>
        <v>#N/A</v>
      </c>
      <c r="M17" s="390">
        <f>IF(ISNUMBER(Regressions!M27),ROUND(Regressions!M27, 1), NA())</f>
        <v>76.599999999999994</v>
      </c>
      <c r="N17" s="394">
        <f>IF(ISNUMBER(Regressions!N27),ROUND(Regressions!N27, 1), NA())</f>
        <v>23.4</v>
      </c>
      <c r="O17" s="388">
        <f>IF(ISNUMBER(Regressions!O27),ROUND(Regressions!O27, 1), NA())</f>
        <v>41.9</v>
      </c>
      <c r="P17" s="302" t="e">
        <f>IF(ISNUMBER(Regressions!P27),ROUND(Regressions!P27, 1), NA())</f>
        <v>#N/A</v>
      </c>
      <c r="Q17" s="395" t="e">
        <f>IF(ISNUMBER(Regressions!Q27),ROUND(Regressions!Q27, 1), NA())</f>
        <v>#N/A</v>
      </c>
      <c r="R17" s="390">
        <f>IF(ISNUMBER(Regressions!R27),ROUND(Regressions!R27, 1), NA())</f>
        <v>41.9</v>
      </c>
      <c r="S17" s="391">
        <f>IF(ISNUMBER(Regressions!S27),ROUND(Regressions!S27, 1), NA())</f>
        <v>58.1</v>
      </c>
    </row>
    <row r="18" x14ac:dyDescent="0.2">
      <c r="A18" s="240" t="str">
        <f>IF(ISBLANK(Regressions!A28), " ", Regressions!A28)</f>
        <v>Bolivia (Plurinational State of)</v>
      </c>
      <c r="B18" s="235">
        <f>IF(ISBLANK(Regressions!B28), " ", Regressions!B28)</f>
        <v>2014</v>
      </c>
      <c r="C18" s="238" t="str">
        <f>IF(ISBLANK(Regressions!C28), " ", Regressions!C28)</f>
        <v>National</v>
      </c>
      <c r="D18" s="242">
        <f>IF(ISBLANK(Regressions!D28), " ", Regressions!D28)</f>
        <v>3177537</v>
      </c>
      <c r="E18" s="388">
        <f>IF(ISNUMBER(Regressions!E28),ROUND(Regressions!E28, 1), NA())</f>
        <v>90.9</v>
      </c>
      <c r="F18" s="302" t="e">
        <f>IF(ISNUMBER(Regressions!F28),ROUND(Regressions!F28, 1), NA())</f>
        <v>#N/A</v>
      </c>
      <c r="G18" s="389" t="e">
        <f>IF(ISNUMBER(Regressions!G28),ROUND(Regressions!G28, 1), NA())</f>
        <v>#N/A</v>
      </c>
      <c r="H18" s="390">
        <f>IF(ISNUMBER(Regressions!H28),ROUND(Regressions!H28, 1), NA())</f>
        <v>90.9</v>
      </c>
      <c r="I18" s="391">
        <f>IF(ISNUMBER(Regressions!I28),ROUND(Regressions!I28, 1), NA())</f>
        <v>9.1</v>
      </c>
      <c r="J18" s="392" t="e">
        <f>IF(ISNUMBER(Regressions!J28),ROUND(Regressions!J28, 1), NA())</f>
        <v>#N/A</v>
      </c>
      <c r="K18" s="302">
        <f>IF(ISNUMBER(Regressions!K28),ROUND(Regressions!K28, 1), NA())</f>
        <v>76.599999999999994</v>
      </c>
      <c r="L18" s="393" t="e">
        <f>IF(ISNUMBER(Regressions!L28),ROUND(Regressions!L28, 1), NA())</f>
        <v>#N/A</v>
      </c>
      <c r="M18" s="390">
        <f>IF(ISNUMBER(Regressions!M28),ROUND(Regressions!M28, 1), NA())</f>
        <v>76.599999999999994</v>
      </c>
      <c r="N18" s="394">
        <f>IF(ISNUMBER(Regressions!N28),ROUND(Regressions!N28, 1), NA())</f>
        <v>23.4</v>
      </c>
      <c r="O18" s="388">
        <f>IF(ISNUMBER(Regressions!O28),ROUND(Regressions!O28, 1), NA())</f>
        <v>41.9</v>
      </c>
      <c r="P18" s="302" t="e">
        <f>IF(ISNUMBER(Regressions!P28),ROUND(Regressions!P28, 1), NA())</f>
        <v>#N/A</v>
      </c>
      <c r="Q18" s="395" t="e">
        <f>IF(ISNUMBER(Regressions!Q28),ROUND(Regressions!Q28, 1), NA())</f>
        <v>#N/A</v>
      </c>
      <c r="R18" s="390">
        <f>IF(ISNUMBER(Regressions!R28),ROUND(Regressions!R28, 1), NA())</f>
        <v>41.9</v>
      </c>
      <c r="S18" s="391">
        <f>IF(ISNUMBER(Regressions!S28),ROUND(Regressions!S28, 1), NA())</f>
        <v>58.1</v>
      </c>
    </row>
    <row r="19" x14ac:dyDescent="0.2">
      <c r="A19" s="240" t="str">
        <f>IF(ISBLANK(Regressions!A29), " ", Regressions!A29)</f>
        <v>Bolivia (Plurinational State of)</v>
      </c>
      <c r="B19" s="235">
        <f>IF(ISBLANK(Regressions!B29), " ", Regressions!B29)</f>
        <v>2015</v>
      </c>
      <c r="C19" s="238" t="str">
        <f>IF(ISBLANK(Regressions!C29), " ", Regressions!C29)</f>
        <v>National</v>
      </c>
      <c r="D19" s="242">
        <f>IF(ISBLANK(Regressions!D29), " ", Regressions!D29)</f>
        <v>3187306</v>
      </c>
      <c r="E19" s="388">
        <f>IF(ISNUMBER(Regressions!E29),ROUND(Regressions!E29, 1), NA())</f>
        <v>90.9</v>
      </c>
      <c r="F19" s="302" t="e">
        <f>IF(ISNUMBER(Regressions!F29),ROUND(Regressions!F29, 1), NA())</f>
        <v>#N/A</v>
      </c>
      <c r="G19" s="389" t="e">
        <f>IF(ISNUMBER(Regressions!G29),ROUND(Regressions!G29, 1), NA())</f>
        <v>#N/A</v>
      </c>
      <c r="H19" s="390">
        <f>IF(ISNUMBER(Regressions!H29),ROUND(Regressions!H29, 1), NA())</f>
        <v>90.9</v>
      </c>
      <c r="I19" s="391">
        <f>IF(ISNUMBER(Regressions!I29),ROUND(Regressions!I29, 1), NA())</f>
        <v>9.1</v>
      </c>
      <c r="J19" s="392" t="e">
        <f>IF(ISNUMBER(Regressions!J29),ROUND(Regressions!J29, 1), NA())</f>
        <v>#N/A</v>
      </c>
      <c r="K19" s="302">
        <f>IF(ISNUMBER(Regressions!K29),ROUND(Regressions!K29, 1), NA())</f>
        <v>76.599999999999994</v>
      </c>
      <c r="L19" s="393" t="e">
        <f>IF(ISNUMBER(Regressions!L29),ROUND(Regressions!L29, 1), NA())</f>
        <v>#N/A</v>
      </c>
      <c r="M19" s="390">
        <f>IF(ISNUMBER(Regressions!M29),ROUND(Regressions!M29, 1), NA())</f>
        <v>76.599999999999994</v>
      </c>
      <c r="N19" s="394">
        <f>IF(ISNUMBER(Regressions!N29),ROUND(Regressions!N29, 1), NA())</f>
        <v>23.4</v>
      </c>
      <c r="O19" s="388">
        <f>IF(ISNUMBER(Regressions!O29),ROUND(Regressions!O29, 1), NA())</f>
        <v>41.9</v>
      </c>
      <c r="P19" s="302" t="e">
        <f>IF(ISNUMBER(Regressions!P29),ROUND(Regressions!P29, 1), NA())</f>
        <v>#N/A</v>
      </c>
      <c r="Q19" s="395" t="e">
        <f>IF(ISNUMBER(Regressions!Q29),ROUND(Regressions!Q29, 1), NA())</f>
        <v>#N/A</v>
      </c>
      <c r="R19" s="390">
        <f>IF(ISNUMBER(Regressions!R29),ROUND(Regressions!R29, 1), NA())</f>
        <v>41.9</v>
      </c>
      <c r="S19" s="391">
        <f>IF(ISNUMBER(Regressions!S29),ROUND(Regressions!S29, 1), NA())</f>
        <v>58.1</v>
      </c>
    </row>
    <row r="20" x14ac:dyDescent="0.2">
      <c r="A20" s="243" t="str">
        <f>IF(ISBLANK(Regressions!A30), " ", Regressions!A30)</f>
        <v>Bolivia (Plurinational State of)</v>
      </c>
      <c r="B20" s="244">
        <f>IF(ISBLANK(Regressions!B30), " ", Regressions!B30)</f>
        <v>2016</v>
      </c>
      <c r="C20" s="245" t="str">
        <f>IF(ISBLANK(Regressions!C30), " ", Regressions!C30)</f>
        <v>National</v>
      </c>
      <c r="D20" s="246">
        <f>IF(ISBLANK(Regressions!D30), " ", Regressions!D30)</f>
        <v>3196666</v>
      </c>
      <c r="E20" s="396" t="e">
        <f>IF(ISNUMBER(Regressions!E30),ROUND(Regressions!E30, 1), NA())</f>
        <v>#N/A</v>
      </c>
      <c r="F20" s="303" t="e">
        <f>IF(ISNUMBER(Regressions!F30),ROUND(Regressions!F30, 1), NA())</f>
        <v>#N/A</v>
      </c>
      <c r="G20" s="397" t="e">
        <f>IF(ISNUMBER(Regressions!G30),ROUND(Regressions!G30, 1), NA())</f>
        <v>#N/A</v>
      </c>
      <c r="H20" s="398" t="e">
        <f>IF(ISNUMBER(Regressions!H30),ROUND(Regressions!H30, 1), NA())</f>
        <v>#N/A</v>
      </c>
      <c r="I20" s="399" t="e">
        <f>IF(ISNUMBER(Regressions!I30),ROUND(Regressions!I30, 1), NA())</f>
        <v>#N/A</v>
      </c>
      <c r="J20" s="400" t="e">
        <f>IF(ISNUMBER(Regressions!J30),ROUND(Regressions!J30, 1), NA())</f>
        <v>#N/A</v>
      </c>
      <c r="K20" s="303" t="e">
        <f>IF(ISNUMBER(Regressions!K30),ROUND(Regressions!K30, 1), NA())</f>
        <v>#N/A</v>
      </c>
      <c r="L20" s="401" t="e">
        <f>IF(ISNUMBER(Regressions!L30),ROUND(Regressions!L30, 1), NA())</f>
        <v>#N/A</v>
      </c>
      <c r="M20" s="398" t="e">
        <f>IF(ISNUMBER(Regressions!M30),ROUND(Regressions!M30, 1), NA())</f>
        <v>#N/A</v>
      </c>
      <c r="N20" s="402" t="e">
        <f>IF(ISNUMBER(Regressions!N30),ROUND(Regressions!N30, 1), NA())</f>
        <v>#N/A</v>
      </c>
      <c r="O20" s="396" t="e">
        <f>IF(ISNUMBER(Regressions!O30),ROUND(Regressions!O30, 1), NA())</f>
        <v>#N/A</v>
      </c>
      <c r="P20" s="303" t="e">
        <f>IF(ISNUMBER(Regressions!P30),ROUND(Regressions!P30, 1), NA())</f>
        <v>#N/A</v>
      </c>
      <c r="Q20" s="403" t="e">
        <f>IF(ISNUMBER(Regressions!Q30),ROUND(Regressions!Q30, 1), NA())</f>
        <v>#N/A</v>
      </c>
      <c r="R20" s="398" t="e">
        <f>IF(ISNUMBER(Regressions!R30),ROUND(Regressions!R30, 1), NA())</f>
        <v>#N/A</v>
      </c>
      <c r="S20" s="399" t="e">
        <f>IF(ISNUMBER(Regressions!S30),ROUND(Regressions!S30, 1), NA())</f>
        <v>#N/A</v>
      </c>
    </row>
    <row r="21" x14ac:dyDescent="0.2">
      <c r="A21" s="240" t="str">
        <f>IF(ISBLANK(Regressions!A31), " ", Regressions!A31)</f>
        <v>Bolivia (Plurinational State of)</v>
      </c>
      <c r="B21" s="235">
        <f>IF(ISBLANK(Regressions!B31), " ", Regressions!B31)</f>
        <v>2000</v>
      </c>
      <c r="C21" s="238" t="str">
        <f>IF(ISBLANK(Regressions!C31), " ", Regressions!C31)</f>
        <v>Urban</v>
      </c>
      <c r="D21" s="242">
        <f>IF(ISBLANK(Regressions!D31), " ", Regressions!D31)</f>
        <v>1735372.0321813202</v>
      </c>
      <c r="E21" s="388">
        <f>IF(ISNUMBER(Regressions!E31),ROUND(Regressions!E31, 1), NA())</f>
        <v>77.099999999999994</v>
      </c>
      <c r="F21" s="302" t="e">
        <f>IF(ISNUMBER(Regressions!F31),ROUND(Regressions!F31, 1), NA())</f>
        <v>#N/A</v>
      </c>
      <c r="G21" s="389" t="e">
        <f>IF(ISNUMBER(Regressions!G31),ROUND(Regressions!G31, 1), NA())</f>
        <v>#N/A</v>
      </c>
      <c r="H21" s="390">
        <f>IF(ISNUMBER(Regressions!H31),ROUND(Regressions!H31, 1), NA())</f>
        <v>77.099999999999994</v>
      </c>
      <c r="I21" s="391">
        <f>IF(ISNUMBER(Regressions!I31),ROUND(Regressions!I31, 1), NA())</f>
        <v>22.9</v>
      </c>
      <c r="J21" s="392" t="e">
        <f>IF(ISNUMBER(Regressions!J31),ROUND(Regressions!J31, 1), NA())</f>
        <v>#N/A</v>
      </c>
      <c r="K21" s="302">
        <f>IF(ISNUMBER(Regressions!K31),ROUND(Regressions!K31, 1), NA())</f>
        <v>92</v>
      </c>
      <c r="L21" s="393" t="e">
        <f>IF(ISNUMBER(Regressions!L31),ROUND(Regressions!L31, 1), NA())</f>
        <v>#N/A</v>
      </c>
      <c r="M21" s="390">
        <f>IF(ISNUMBER(Regressions!M31),ROUND(Regressions!M31, 1), NA())</f>
        <v>92</v>
      </c>
      <c r="N21" s="394">
        <f>IF(ISNUMBER(Regressions!N31),ROUND(Regressions!N31, 1), NA())</f>
        <v>8</v>
      </c>
      <c r="O21" s="388">
        <f>IF(ISNUMBER(Regressions!O31),ROUND(Regressions!O31, 1), NA())</f>
        <v>76</v>
      </c>
      <c r="P21" s="302" t="e">
        <f>IF(ISNUMBER(Regressions!P31),ROUND(Regressions!P31, 1), NA())</f>
        <v>#N/A</v>
      </c>
      <c r="Q21" s="395" t="e">
        <f>IF(ISNUMBER(Regressions!Q31),ROUND(Regressions!Q31, 1), NA())</f>
        <v>#N/A</v>
      </c>
      <c r="R21" s="390">
        <f>IF(ISNUMBER(Regressions!R31),ROUND(Regressions!R31, 1), NA())</f>
        <v>76</v>
      </c>
      <c r="S21" s="391">
        <f>IF(ISNUMBER(Regressions!S31),ROUND(Regressions!S31, 1), NA())</f>
        <v>24</v>
      </c>
    </row>
    <row r="22" x14ac:dyDescent="0.2">
      <c r="A22" s="240" t="str">
        <f>IF(ISBLANK(Regressions!A32), " ", Regressions!A32)</f>
        <v>Bolivia (Plurinational State of)</v>
      </c>
      <c r="B22" s="235">
        <f>IF(ISBLANK(Regressions!B32), " ", Regressions!B32)</f>
        <v>2001</v>
      </c>
      <c r="C22" s="238" t="str">
        <f>IF(ISBLANK(Regressions!C32), " ", Regressions!C32)</f>
        <v>Urban</v>
      </c>
      <c r="D22" s="242">
        <f>IF(ISBLANK(Regressions!D32), " ", Regressions!D32)</f>
        <v>1768405.9774406431</v>
      </c>
      <c r="E22" s="388">
        <f>IF(ISNUMBER(Regressions!E32),ROUND(Regressions!E32, 1), NA())</f>
        <v>79.599999999999994</v>
      </c>
      <c r="F22" s="302" t="e">
        <f>IF(ISNUMBER(Regressions!F32),ROUND(Regressions!F32, 1), NA())</f>
        <v>#N/A</v>
      </c>
      <c r="G22" s="389" t="e">
        <f>IF(ISNUMBER(Regressions!G32),ROUND(Regressions!G32, 1), NA())</f>
        <v>#N/A</v>
      </c>
      <c r="H22" s="390">
        <f>IF(ISNUMBER(Regressions!H32),ROUND(Regressions!H32, 1), NA())</f>
        <v>79.599999999999994</v>
      </c>
      <c r="I22" s="391">
        <f>IF(ISNUMBER(Regressions!I32),ROUND(Regressions!I32, 1), NA())</f>
        <v>20.399999999999999</v>
      </c>
      <c r="J22" s="392" t="e">
        <f>IF(ISNUMBER(Regressions!J32),ROUND(Regressions!J32, 1), NA())</f>
        <v>#N/A</v>
      </c>
      <c r="K22" s="302">
        <f>IF(ISNUMBER(Regressions!K32),ROUND(Regressions!K32, 1), NA())</f>
        <v>91.4</v>
      </c>
      <c r="L22" s="393" t="e">
        <f>IF(ISNUMBER(Regressions!L32),ROUND(Regressions!L32, 1), NA())</f>
        <v>#N/A</v>
      </c>
      <c r="M22" s="390">
        <f>IF(ISNUMBER(Regressions!M32),ROUND(Regressions!M32, 1), NA())</f>
        <v>91.4</v>
      </c>
      <c r="N22" s="394">
        <f>IF(ISNUMBER(Regressions!N32),ROUND(Regressions!N32, 1), NA())</f>
        <v>8.6</v>
      </c>
      <c r="O22" s="388">
        <f>IF(ISNUMBER(Regressions!O32),ROUND(Regressions!O32, 1), NA())</f>
        <v>76.099999999999994</v>
      </c>
      <c r="P22" s="302" t="e">
        <f>IF(ISNUMBER(Regressions!P32),ROUND(Regressions!P32, 1), NA())</f>
        <v>#N/A</v>
      </c>
      <c r="Q22" s="395" t="e">
        <f>IF(ISNUMBER(Regressions!Q32),ROUND(Regressions!Q32, 1), NA())</f>
        <v>#N/A</v>
      </c>
      <c r="R22" s="390">
        <f>IF(ISNUMBER(Regressions!R32),ROUND(Regressions!R32, 1), NA())</f>
        <v>76.099999999999994</v>
      </c>
      <c r="S22" s="391">
        <f>IF(ISNUMBER(Regressions!S32),ROUND(Regressions!S32, 1), NA())</f>
        <v>23.9</v>
      </c>
    </row>
    <row r="23" x14ac:dyDescent="0.2">
      <c r="A23" s="240" t="str">
        <f>IF(ISBLANK(Regressions!A33), " ", Regressions!A33)</f>
        <v>Bolivia (Plurinational State of)</v>
      </c>
      <c r="B23" s="235">
        <f>IF(ISBLANK(Regressions!B33), " ", Regressions!B33)</f>
        <v>2002</v>
      </c>
      <c r="C23" s="238" t="str">
        <f>IF(ISBLANK(Regressions!C33), " ", Regressions!C33)</f>
        <v>Urban</v>
      </c>
      <c r="D23" s="242">
        <f>IF(ISBLANK(Regressions!D33), " ", Regressions!D33)</f>
        <v>1803211.9649459838</v>
      </c>
      <c r="E23" s="388">
        <f>IF(ISNUMBER(Regressions!E33),ROUND(Regressions!E33, 1), NA())</f>
        <v>82</v>
      </c>
      <c r="F23" s="302" t="e">
        <f>IF(ISNUMBER(Regressions!F33),ROUND(Regressions!F33, 1), NA())</f>
        <v>#N/A</v>
      </c>
      <c r="G23" s="389" t="e">
        <f>IF(ISNUMBER(Regressions!G33),ROUND(Regressions!G33, 1), NA())</f>
        <v>#N/A</v>
      </c>
      <c r="H23" s="390">
        <f>IF(ISNUMBER(Regressions!H33),ROUND(Regressions!H33, 1), NA())</f>
        <v>82</v>
      </c>
      <c r="I23" s="391">
        <f>IF(ISNUMBER(Regressions!I33),ROUND(Regressions!I33, 1), NA())</f>
        <v>18</v>
      </c>
      <c r="J23" s="392" t="e">
        <f>IF(ISNUMBER(Regressions!J33),ROUND(Regressions!J33, 1), NA())</f>
        <v>#N/A</v>
      </c>
      <c r="K23" s="302">
        <f>IF(ISNUMBER(Regressions!K33),ROUND(Regressions!K33, 1), NA())</f>
        <v>90.8</v>
      </c>
      <c r="L23" s="393" t="e">
        <f>IF(ISNUMBER(Regressions!L33),ROUND(Regressions!L33, 1), NA())</f>
        <v>#N/A</v>
      </c>
      <c r="M23" s="390">
        <f>IF(ISNUMBER(Regressions!M33),ROUND(Regressions!M33, 1), NA())</f>
        <v>90.8</v>
      </c>
      <c r="N23" s="394">
        <f>IF(ISNUMBER(Regressions!N33),ROUND(Regressions!N33, 1), NA())</f>
        <v>9.1999999999999993</v>
      </c>
      <c r="O23" s="388">
        <f>IF(ISNUMBER(Regressions!O33),ROUND(Regressions!O33, 1), NA())</f>
        <v>76.3</v>
      </c>
      <c r="P23" s="302" t="e">
        <f>IF(ISNUMBER(Regressions!P33),ROUND(Regressions!P33, 1), NA())</f>
        <v>#N/A</v>
      </c>
      <c r="Q23" s="395" t="e">
        <f>IF(ISNUMBER(Regressions!Q33),ROUND(Regressions!Q33, 1), NA())</f>
        <v>#N/A</v>
      </c>
      <c r="R23" s="390">
        <f>IF(ISNUMBER(Regressions!R33),ROUND(Regressions!R33, 1), NA())</f>
        <v>76.3</v>
      </c>
      <c r="S23" s="391">
        <f>IF(ISNUMBER(Regressions!S33),ROUND(Regressions!S33, 1), NA())</f>
        <v>23.7</v>
      </c>
    </row>
    <row r="24" x14ac:dyDescent="0.2">
      <c r="A24" s="240" t="str">
        <f>IF(ISBLANK(Regressions!A34), " ", Regressions!A34)</f>
        <v>Bolivia (Plurinational State of)</v>
      </c>
      <c r="B24" s="235">
        <f>IF(ISBLANK(Regressions!B34), " ", Regressions!B34)</f>
        <v>2003</v>
      </c>
      <c r="C24" s="238" t="str">
        <f>IF(ISBLANK(Regressions!C34), " ", Regressions!C34)</f>
        <v>Urban</v>
      </c>
      <c r="D24" s="242">
        <f>IF(ISBLANK(Regressions!D34), " ", Regressions!D34)</f>
        <v>1838907.0063781738</v>
      </c>
      <c r="E24" s="388">
        <f>IF(ISNUMBER(Regressions!E34),ROUND(Regressions!E34, 1), NA())</f>
        <v>84.4</v>
      </c>
      <c r="F24" s="302" t="e">
        <f>IF(ISNUMBER(Regressions!F34),ROUND(Regressions!F34, 1), NA())</f>
        <v>#N/A</v>
      </c>
      <c r="G24" s="389" t="e">
        <f>IF(ISNUMBER(Regressions!G34),ROUND(Regressions!G34, 1), NA())</f>
        <v>#N/A</v>
      </c>
      <c r="H24" s="390">
        <f>IF(ISNUMBER(Regressions!H34),ROUND(Regressions!H34, 1), NA())</f>
        <v>84.4</v>
      </c>
      <c r="I24" s="391">
        <f>IF(ISNUMBER(Regressions!I34),ROUND(Regressions!I34, 1), NA())</f>
        <v>15.6</v>
      </c>
      <c r="J24" s="392" t="e">
        <f>IF(ISNUMBER(Regressions!J34),ROUND(Regressions!J34, 1), NA())</f>
        <v>#N/A</v>
      </c>
      <c r="K24" s="302">
        <f>IF(ISNUMBER(Regressions!K34),ROUND(Regressions!K34, 1), NA())</f>
        <v>90.2</v>
      </c>
      <c r="L24" s="393" t="e">
        <f>IF(ISNUMBER(Regressions!L34),ROUND(Regressions!L34, 1), NA())</f>
        <v>#N/A</v>
      </c>
      <c r="M24" s="390">
        <f>IF(ISNUMBER(Regressions!M34),ROUND(Regressions!M34, 1), NA())</f>
        <v>90.2</v>
      </c>
      <c r="N24" s="394">
        <f>IF(ISNUMBER(Regressions!N34),ROUND(Regressions!N34, 1), NA())</f>
        <v>9.8000000000000007</v>
      </c>
      <c r="O24" s="388">
        <f>IF(ISNUMBER(Regressions!O34),ROUND(Regressions!O34, 1), NA())</f>
        <v>76.5</v>
      </c>
      <c r="P24" s="302" t="e">
        <f>IF(ISNUMBER(Regressions!P34),ROUND(Regressions!P34, 1), NA())</f>
        <v>#N/A</v>
      </c>
      <c r="Q24" s="395" t="e">
        <f>IF(ISNUMBER(Regressions!Q34),ROUND(Regressions!Q34, 1), NA())</f>
        <v>#N/A</v>
      </c>
      <c r="R24" s="390">
        <f>IF(ISNUMBER(Regressions!R34),ROUND(Regressions!R34, 1), NA())</f>
        <v>76.5</v>
      </c>
      <c r="S24" s="391">
        <f>IF(ISNUMBER(Regressions!S34),ROUND(Regressions!S34, 1), NA())</f>
        <v>23.5</v>
      </c>
    </row>
    <row r="25" x14ac:dyDescent="0.2">
      <c r="A25" s="240" t="str">
        <f>IF(ISBLANK(Regressions!A35), " ", Regressions!A35)</f>
        <v>Bolivia (Plurinational State of)</v>
      </c>
      <c r="B25" s="235">
        <f>IF(ISBLANK(Regressions!B35), " ", Regressions!B35)</f>
        <v>2004</v>
      </c>
      <c r="C25" s="238" t="str">
        <f>IF(ISBLANK(Regressions!C35), " ", Regressions!C35)</f>
        <v>Urban</v>
      </c>
      <c r="D25" s="242">
        <f>IF(ISBLANK(Regressions!D35), " ", Regressions!D35)</f>
        <v>1874224.0484384536</v>
      </c>
      <c r="E25" s="388">
        <f>IF(ISNUMBER(Regressions!E35),ROUND(Regressions!E35, 1), NA())</f>
        <v>86.9</v>
      </c>
      <c r="F25" s="302" t="e">
        <f>IF(ISNUMBER(Regressions!F35),ROUND(Regressions!F35, 1), NA())</f>
        <v>#N/A</v>
      </c>
      <c r="G25" s="389" t="e">
        <f>IF(ISNUMBER(Regressions!G35),ROUND(Regressions!G35, 1), NA())</f>
        <v>#N/A</v>
      </c>
      <c r="H25" s="390">
        <f>IF(ISNUMBER(Regressions!H35),ROUND(Regressions!H35, 1), NA())</f>
        <v>86.9</v>
      </c>
      <c r="I25" s="391">
        <f>IF(ISNUMBER(Regressions!I35),ROUND(Regressions!I35, 1), NA())</f>
        <v>13.1</v>
      </c>
      <c r="J25" s="392" t="e">
        <f>IF(ISNUMBER(Regressions!J35),ROUND(Regressions!J35, 1), NA())</f>
        <v>#N/A</v>
      </c>
      <c r="K25" s="302">
        <f>IF(ISNUMBER(Regressions!K35),ROUND(Regressions!K35, 1), NA())</f>
        <v>89.6</v>
      </c>
      <c r="L25" s="393" t="e">
        <f>IF(ISNUMBER(Regressions!L35),ROUND(Regressions!L35, 1), NA())</f>
        <v>#N/A</v>
      </c>
      <c r="M25" s="390">
        <f>IF(ISNUMBER(Regressions!M35),ROUND(Regressions!M35, 1), NA())</f>
        <v>89.6</v>
      </c>
      <c r="N25" s="394">
        <f>IF(ISNUMBER(Regressions!N35),ROUND(Regressions!N35, 1), NA())</f>
        <v>10.4</v>
      </c>
      <c r="O25" s="388">
        <f>IF(ISNUMBER(Regressions!O35),ROUND(Regressions!O35, 1), NA())</f>
        <v>76.7</v>
      </c>
      <c r="P25" s="302" t="e">
        <f>IF(ISNUMBER(Regressions!P35),ROUND(Regressions!P35, 1), NA())</f>
        <v>#N/A</v>
      </c>
      <c r="Q25" s="395" t="e">
        <f>IF(ISNUMBER(Regressions!Q35),ROUND(Regressions!Q35, 1), NA())</f>
        <v>#N/A</v>
      </c>
      <c r="R25" s="390">
        <f>IF(ISNUMBER(Regressions!R35),ROUND(Regressions!R35, 1), NA())</f>
        <v>76.7</v>
      </c>
      <c r="S25" s="391">
        <f>IF(ISNUMBER(Regressions!S35),ROUND(Regressions!S35, 1), NA())</f>
        <v>23.3</v>
      </c>
    </row>
    <row r="26" x14ac:dyDescent="0.2">
      <c r="A26" s="240" t="str">
        <f>IF(ISBLANK(Regressions!A36), " ", Regressions!A36)</f>
        <v>Bolivia (Plurinational State of)</v>
      </c>
      <c r="B26" s="235">
        <f>IF(ISBLANK(Regressions!B36), " ", Regressions!B36)</f>
        <v>2005</v>
      </c>
      <c r="C26" s="238" t="str">
        <f>IF(ISBLANK(Regressions!C36), " ", Regressions!C36)</f>
        <v>Urban</v>
      </c>
      <c r="D26" s="242">
        <f>IF(ISBLANK(Regressions!D36), " ", Regressions!D36)</f>
        <v>1907738.0680682373</v>
      </c>
      <c r="E26" s="388">
        <f>IF(ISNUMBER(Regressions!E36),ROUND(Regressions!E36, 1), NA())</f>
        <v>89.3</v>
      </c>
      <c r="F26" s="302" t="e">
        <f>IF(ISNUMBER(Regressions!F36),ROUND(Regressions!F36, 1), NA())</f>
        <v>#N/A</v>
      </c>
      <c r="G26" s="389" t="e">
        <f>IF(ISNUMBER(Regressions!G36),ROUND(Regressions!G36, 1), NA())</f>
        <v>#N/A</v>
      </c>
      <c r="H26" s="390">
        <f>IF(ISNUMBER(Regressions!H36),ROUND(Regressions!H36, 1), NA())</f>
        <v>89.3</v>
      </c>
      <c r="I26" s="391">
        <f>IF(ISNUMBER(Regressions!I36),ROUND(Regressions!I36, 1), NA())</f>
        <v>10.7</v>
      </c>
      <c r="J26" s="392" t="e">
        <f>IF(ISNUMBER(Regressions!J36),ROUND(Regressions!J36, 1), NA())</f>
        <v>#N/A</v>
      </c>
      <c r="K26" s="302">
        <f>IF(ISNUMBER(Regressions!K36),ROUND(Regressions!K36, 1), NA())</f>
        <v>89</v>
      </c>
      <c r="L26" s="393" t="e">
        <f>IF(ISNUMBER(Regressions!L36),ROUND(Regressions!L36, 1), NA())</f>
        <v>#N/A</v>
      </c>
      <c r="M26" s="390">
        <f>IF(ISNUMBER(Regressions!M36),ROUND(Regressions!M36, 1), NA())</f>
        <v>89</v>
      </c>
      <c r="N26" s="394">
        <f>IF(ISNUMBER(Regressions!N36),ROUND(Regressions!N36, 1), NA())</f>
        <v>11</v>
      </c>
      <c r="O26" s="388">
        <f>IF(ISNUMBER(Regressions!O36),ROUND(Regressions!O36, 1), NA())</f>
        <v>76.8</v>
      </c>
      <c r="P26" s="302" t="e">
        <f>IF(ISNUMBER(Regressions!P36),ROUND(Regressions!P36, 1), NA())</f>
        <v>#N/A</v>
      </c>
      <c r="Q26" s="395" t="e">
        <f>IF(ISNUMBER(Regressions!Q36),ROUND(Regressions!Q36, 1), NA())</f>
        <v>#N/A</v>
      </c>
      <c r="R26" s="390">
        <f>IF(ISNUMBER(Regressions!R36),ROUND(Regressions!R36, 1), NA())</f>
        <v>76.8</v>
      </c>
      <c r="S26" s="391">
        <f>IF(ISNUMBER(Regressions!S36),ROUND(Regressions!S36, 1), NA())</f>
        <v>23.2</v>
      </c>
    </row>
    <row r="27" x14ac:dyDescent="0.2">
      <c r="A27" s="240" t="str">
        <f>IF(ISBLANK(Regressions!A37), " ", Regressions!A37)</f>
        <v>Bolivia (Plurinational State of)</v>
      </c>
      <c r="B27" s="235">
        <f>IF(ISBLANK(Regressions!B37), " ", Regressions!B37)</f>
        <v>2006</v>
      </c>
      <c r="C27" s="238" t="str">
        <f>IF(ISBLANK(Regressions!C37), " ", Regressions!C37)</f>
        <v>Urban</v>
      </c>
      <c r="D27" s="242">
        <f>IF(ISBLANK(Regressions!D37), " ", Regressions!D37)</f>
        <v>1940806.0858944701</v>
      </c>
      <c r="E27" s="388">
        <f>IF(ISNUMBER(Regressions!E37),ROUND(Regressions!E37, 1), NA())</f>
        <v>91.7</v>
      </c>
      <c r="F27" s="302" t="e">
        <f>IF(ISNUMBER(Regressions!F37),ROUND(Regressions!F37, 1), NA())</f>
        <v>#N/A</v>
      </c>
      <c r="G27" s="389" t="e">
        <f>IF(ISNUMBER(Regressions!G37),ROUND(Regressions!G37, 1), NA())</f>
        <v>#N/A</v>
      </c>
      <c r="H27" s="390">
        <f>IF(ISNUMBER(Regressions!H37),ROUND(Regressions!H37, 1), NA())</f>
        <v>91.7</v>
      </c>
      <c r="I27" s="391">
        <f>IF(ISNUMBER(Regressions!I37),ROUND(Regressions!I37, 1), NA())</f>
        <v>8.3000000000000007</v>
      </c>
      <c r="J27" s="392" t="e">
        <f>IF(ISNUMBER(Regressions!J37),ROUND(Regressions!J37, 1), NA())</f>
        <v>#N/A</v>
      </c>
      <c r="K27" s="302">
        <f>IF(ISNUMBER(Regressions!K37),ROUND(Regressions!K37, 1), NA())</f>
        <v>88.3</v>
      </c>
      <c r="L27" s="393" t="e">
        <f>IF(ISNUMBER(Regressions!L37),ROUND(Regressions!L37, 1), NA())</f>
        <v>#N/A</v>
      </c>
      <c r="M27" s="390">
        <f>IF(ISNUMBER(Regressions!M37),ROUND(Regressions!M37, 1), NA())</f>
        <v>88.3</v>
      </c>
      <c r="N27" s="394">
        <f>IF(ISNUMBER(Regressions!N37),ROUND(Regressions!N37, 1), NA())</f>
        <v>11.7</v>
      </c>
      <c r="O27" s="388">
        <f>IF(ISNUMBER(Regressions!O37),ROUND(Regressions!O37, 1), NA())</f>
        <v>77</v>
      </c>
      <c r="P27" s="302" t="e">
        <f>IF(ISNUMBER(Regressions!P37),ROUND(Regressions!P37, 1), NA())</f>
        <v>#N/A</v>
      </c>
      <c r="Q27" s="395" t="e">
        <f>IF(ISNUMBER(Regressions!Q37),ROUND(Regressions!Q37, 1), NA())</f>
        <v>#N/A</v>
      </c>
      <c r="R27" s="390">
        <f>IF(ISNUMBER(Regressions!R37),ROUND(Regressions!R37, 1), NA())</f>
        <v>77</v>
      </c>
      <c r="S27" s="391">
        <f>IF(ISNUMBER(Regressions!S37),ROUND(Regressions!S37, 1), NA())</f>
        <v>23</v>
      </c>
    </row>
    <row r="28" x14ac:dyDescent="0.2">
      <c r="A28" s="240" t="str">
        <f>IF(ISBLANK(Regressions!A38), " ", Regressions!A38)</f>
        <v>Bolivia (Plurinational State of)</v>
      </c>
      <c r="B28" s="235">
        <f>IF(ISBLANK(Regressions!B38), " ", Regressions!B38)</f>
        <v>2007</v>
      </c>
      <c r="C28" s="238" t="str">
        <f>IF(ISBLANK(Regressions!C38), " ", Regressions!C38)</f>
        <v>Urban</v>
      </c>
      <c r="D28" s="242">
        <f>IF(ISBLANK(Regressions!D38), " ", Regressions!D38)</f>
        <v>1973125.0442816161</v>
      </c>
      <c r="E28" s="388">
        <f>IF(ISNUMBER(Regressions!E38),ROUND(Regressions!E38, 1), NA())</f>
        <v>94.1</v>
      </c>
      <c r="F28" s="302" t="e">
        <f>IF(ISNUMBER(Regressions!F38),ROUND(Regressions!F38, 1), NA())</f>
        <v>#N/A</v>
      </c>
      <c r="G28" s="389" t="e">
        <f>IF(ISNUMBER(Regressions!G38),ROUND(Regressions!G38, 1), NA())</f>
        <v>#N/A</v>
      </c>
      <c r="H28" s="390">
        <f>IF(ISNUMBER(Regressions!H38),ROUND(Regressions!H38, 1), NA())</f>
        <v>94.1</v>
      </c>
      <c r="I28" s="391">
        <f>IF(ISNUMBER(Regressions!I38),ROUND(Regressions!I38, 1), NA())</f>
        <v>5.9</v>
      </c>
      <c r="J28" s="392" t="e">
        <f>IF(ISNUMBER(Regressions!J38),ROUND(Regressions!J38, 1), NA())</f>
        <v>#N/A</v>
      </c>
      <c r="K28" s="302">
        <f>IF(ISNUMBER(Regressions!K38),ROUND(Regressions!K38, 1), NA())</f>
        <v>87.7</v>
      </c>
      <c r="L28" s="393" t="e">
        <f>IF(ISNUMBER(Regressions!L38),ROUND(Regressions!L38, 1), NA())</f>
        <v>#N/A</v>
      </c>
      <c r="M28" s="390">
        <f>IF(ISNUMBER(Regressions!M38),ROUND(Regressions!M38, 1), NA())</f>
        <v>87.7</v>
      </c>
      <c r="N28" s="394">
        <f>IF(ISNUMBER(Regressions!N38),ROUND(Regressions!N38, 1), NA())</f>
        <v>12.3</v>
      </c>
      <c r="O28" s="388">
        <f>IF(ISNUMBER(Regressions!O38),ROUND(Regressions!O38, 1), NA())</f>
        <v>77.2</v>
      </c>
      <c r="P28" s="302" t="e">
        <f>IF(ISNUMBER(Regressions!P38),ROUND(Regressions!P38, 1), NA())</f>
        <v>#N/A</v>
      </c>
      <c r="Q28" s="395" t="e">
        <f>IF(ISNUMBER(Regressions!Q38),ROUND(Regressions!Q38, 1), NA())</f>
        <v>#N/A</v>
      </c>
      <c r="R28" s="390">
        <f>IF(ISNUMBER(Regressions!R38),ROUND(Regressions!R38, 1), NA())</f>
        <v>77.2</v>
      </c>
      <c r="S28" s="391">
        <f>IF(ISNUMBER(Regressions!S38),ROUND(Regressions!S38, 1), NA())</f>
        <v>22.8</v>
      </c>
    </row>
    <row r="29" x14ac:dyDescent="0.2">
      <c r="A29" s="240" t="str">
        <f>IF(ISBLANK(Regressions!A39), " ", Regressions!A39)</f>
        <v>Bolivia (Plurinational State of)</v>
      </c>
      <c r="B29" s="235">
        <f>IF(ISBLANK(Regressions!B39), " ", Regressions!B39)</f>
        <v>2008</v>
      </c>
      <c r="C29" s="238" t="str">
        <f>IF(ISBLANK(Regressions!C39), " ", Regressions!C39)</f>
        <v>Urban</v>
      </c>
      <c r="D29" s="242">
        <f>IF(ISBLANK(Regressions!D39), " ", Regressions!D39)</f>
        <v>2004219.9520367433</v>
      </c>
      <c r="E29" s="388">
        <f>IF(ISNUMBER(Regressions!E39),ROUND(Regressions!E39, 1), NA())</f>
        <v>96.6</v>
      </c>
      <c r="F29" s="302" t="e">
        <f>IF(ISNUMBER(Regressions!F39),ROUND(Regressions!F39, 1), NA())</f>
        <v>#N/A</v>
      </c>
      <c r="G29" s="389" t="e">
        <f>IF(ISNUMBER(Regressions!G39),ROUND(Regressions!G39, 1), NA())</f>
        <v>#N/A</v>
      </c>
      <c r="H29" s="390">
        <f>IF(ISNUMBER(Regressions!H39),ROUND(Regressions!H39, 1), NA())</f>
        <v>96.6</v>
      </c>
      <c r="I29" s="391">
        <f>IF(ISNUMBER(Regressions!I39),ROUND(Regressions!I39, 1), NA())</f>
        <v>3.4</v>
      </c>
      <c r="J29" s="392" t="e">
        <f>IF(ISNUMBER(Regressions!J39),ROUND(Regressions!J39, 1), NA())</f>
        <v>#N/A</v>
      </c>
      <c r="K29" s="302">
        <f>IF(ISNUMBER(Regressions!K39),ROUND(Regressions!K39, 1), NA())</f>
        <v>87.1</v>
      </c>
      <c r="L29" s="393" t="e">
        <f>IF(ISNUMBER(Regressions!L39),ROUND(Regressions!L39, 1), NA())</f>
        <v>#N/A</v>
      </c>
      <c r="M29" s="390">
        <f>IF(ISNUMBER(Regressions!M39),ROUND(Regressions!M39, 1), NA())</f>
        <v>87.1</v>
      </c>
      <c r="N29" s="394">
        <f>IF(ISNUMBER(Regressions!N39),ROUND(Regressions!N39, 1), NA())</f>
        <v>12.9</v>
      </c>
      <c r="O29" s="388">
        <f>IF(ISNUMBER(Regressions!O39),ROUND(Regressions!O39, 1), NA())</f>
        <v>77.400000000000006</v>
      </c>
      <c r="P29" s="302" t="e">
        <f>IF(ISNUMBER(Regressions!P39),ROUND(Regressions!P39, 1), NA())</f>
        <v>#N/A</v>
      </c>
      <c r="Q29" s="395" t="e">
        <f>IF(ISNUMBER(Regressions!Q39),ROUND(Regressions!Q39, 1), NA())</f>
        <v>#N/A</v>
      </c>
      <c r="R29" s="390">
        <f>IF(ISNUMBER(Regressions!R39),ROUND(Regressions!R39, 1), NA())</f>
        <v>77.400000000000006</v>
      </c>
      <c r="S29" s="391">
        <f>IF(ISNUMBER(Regressions!S39),ROUND(Regressions!S39, 1), NA())</f>
        <v>22.6</v>
      </c>
    </row>
    <row r="30" x14ac:dyDescent="0.2">
      <c r="A30" s="240" t="str">
        <f>IF(ISBLANK(Regressions!A40), " ", Regressions!A40)</f>
        <v>Bolivia (Plurinational State of)</v>
      </c>
      <c r="B30" s="235">
        <f>IF(ISBLANK(Regressions!B40), " ", Regressions!B40)</f>
        <v>2009</v>
      </c>
      <c r="C30" s="238" t="str">
        <f>IF(ISBLANK(Regressions!C40), " ", Regressions!C40)</f>
        <v>Urban</v>
      </c>
      <c r="D30" s="242">
        <f>IF(ISBLANK(Regressions!D40), " ", Regressions!D40)</f>
        <v>2034020.948082733</v>
      </c>
      <c r="E30" s="388">
        <f>IF(ISNUMBER(Regressions!E40),ROUND(Regressions!E40, 1), NA())</f>
        <v>99</v>
      </c>
      <c r="F30" s="302" t="e">
        <f>IF(ISNUMBER(Regressions!F40),ROUND(Regressions!F40, 1), NA())</f>
        <v>#N/A</v>
      </c>
      <c r="G30" s="389" t="e">
        <f>IF(ISNUMBER(Regressions!G40),ROUND(Regressions!G40, 1), NA())</f>
        <v>#N/A</v>
      </c>
      <c r="H30" s="390">
        <f>IF(ISNUMBER(Regressions!H40),ROUND(Regressions!H40, 1), NA())</f>
        <v>99</v>
      </c>
      <c r="I30" s="391">
        <f>IF(ISNUMBER(Regressions!I40),ROUND(Regressions!I40, 1), NA())</f>
        <v>1</v>
      </c>
      <c r="J30" s="392" t="e">
        <f>IF(ISNUMBER(Regressions!J40),ROUND(Regressions!J40, 1), NA())</f>
        <v>#N/A</v>
      </c>
      <c r="K30" s="302">
        <f>IF(ISNUMBER(Regressions!K40),ROUND(Regressions!K40, 1), NA())</f>
        <v>86.5</v>
      </c>
      <c r="L30" s="393" t="e">
        <f>IF(ISNUMBER(Regressions!L40),ROUND(Regressions!L40, 1), NA())</f>
        <v>#N/A</v>
      </c>
      <c r="M30" s="390">
        <f>IF(ISNUMBER(Regressions!M40),ROUND(Regressions!M40, 1), NA())</f>
        <v>86.5</v>
      </c>
      <c r="N30" s="394">
        <f>IF(ISNUMBER(Regressions!N40),ROUND(Regressions!N40, 1), NA())</f>
        <v>13.5</v>
      </c>
      <c r="O30" s="388">
        <f>IF(ISNUMBER(Regressions!O40),ROUND(Regressions!O40, 1), NA())</f>
        <v>77.5</v>
      </c>
      <c r="P30" s="302" t="e">
        <f>IF(ISNUMBER(Regressions!P40),ROUND(Regressions!P40, 1), NA())</f>
        <v>#N/A</v>
      </c>
      <c r="Q30" s="395" t="e">
        <f>IF(ISNUMBER(Regressions!Q40),ROUND(Regressions!Q40, 1), NA())</f>
        <v>#N/A</v>
      </c>
      <c r="R30" s="390">
        <f>IF(ISNUMBER(Regressions!R40),ROUND(Regressions!R40, 1), NA())</f>
        <v>77.5</v>
      </c>
      <c r="S30" s="391">
        <f>IF(ISNUMBER(Regressions!S40),ROUND(Regressions!S40, 1), NA())</f>
        <v>22.5</v>
      </c>
    </row>
    <row r="31" x14ac:dyDescent="0.2">
      <c r="A31" s="240" t="str">
        <f>IF(ISBLANK(Regressions!A41), " ", Regressions!A41)</f>
        <v>Bolivia (Plurinational State of)</v>
      </c>
      <c r="B31" s="235">
        <f>IF(ISBLANK(Regressions!B41), " ", Regressions!B41)</f>
        <v>2010</v>
      </c>
      <c r="C31" s="238" t="str">
        <f>IF(ISBLANK(Regressions!C41), " ", Regressions!C41)</f>
        <v>Urban</v>
      </c>
      <c r="D31" s="242">
        <f>IF(ISBLANK(Regressions!D41), " ", Regressions!D41)</f>
        <v>2062402.9241976929</v>
      </c>
      <c r="E31" s="388">
        <f>IF(ISNUMBER(Regressions!E41),ROUND(Regressions!E41, 1), NA())</f>
        <v>100</v>
      </c>
      <c r="F31" s="302" t="e">
        <f>IF(ISNUMBER(Regressions!F41),ROUND(Regressions!F41, 1), NA())</f>
        <v>#N/A</v>
      </c>
      <c r="G31" s="389" t="e">
        <f>IF(ISNUMBER(Regressions!G41),ROUND(Regressions!G41, 1), NA())</f>
        <v>#N/A</v>
      </c>
      <c r="H31" s="390">
        <f>IF(ISNUMBER(Regressions!H41),ROUND(Regressions!H41, 1), NA())</f>
        <v>100</v>
      </c>
      <c r="I31" s="391">
        <f>IF(ISNUMBER(Regressions!I41),ROUND(Regressions!I41, 1), NA())</f>
        <v>0</v>
      </c>
      <c r="J31" s="392" t="e">
        <f>IF(ISNUMBER(Regressions!J41),ROUND(Regressions!J41, 1), NA())</f>
        <v>#N/A</v>
      </c>
      <c r="K31" s="302">
        <f>IF(ISNUMBER(Regressions!K41),ROUND(Regressions!K41, 1), NA())</f>
        <v>85.9</v>
      </c>
      <c r="L31" s="393" t="e">
        <f>IF(ISNUMBER(Regressions!L41),ROUND(Regressions!L41, 1), NA())</f>
        <v>#N/A</v>
      </c>
      <c r="M31" s="390">
        <f>IF(ISNUMBER(Regressions!M41),ROUND(Regressions!M41, 1), NA())</f>
        <v>85.9</v>
      </c>
      <c r="N31" s="394">
        <f>IF(ISNUMBER(Regressions!N41),ROUND(Regressions!N41, 1), NA())</f>
        <v>14.1</v>
      </c>
      <c r="O31" s="388">
        <f>IF(ISNUMBER(Regressions!O41),ROUND(Regressions!O41, 1), NA())</f>
        <v>77.7</v>
      </c>
      <c r="P31" s="302" t="e">
        <f>IF(ISNUMBER(Regressions!P41),ROUND(Regressions!P41, 1), NA())</f>
        <v>#N/A</v>
      </c>
      <c r="Q31" s="395" t="e">
        <f>IF(ISNUMBER(Regressions!Q41),ROUND(Regressions!Q41, 1), NA())</f>
        <v>#N/A</v>
      </c>
      <c r="R31" s="390">
        <f>IF(ISNUMBER(Regressions!R41),ROUND(Regressions!R41, 1), NA())</f>
        <v>77.7</v>
      </c>
      <c r="S31" s="391">
        <f>IF(ISNUMBER(Regressions!S41),ROUND(Regressions!S41, 1), NA())</f>
        <v>22.3</v>
      </c>
    </row>
    <row r="32" x14ac:dyDescent="0.2">
      <c r="A32" s="240" t="str">
        <f>IF(ISBLANK(Regressions!A42), " ", Regressions!A42)</f>
        <v>Bolivia (Plurinational State of)</v>
      </c>
      <c r="B32" s="235">
        <f>IF(ISBLANK(Regressions!B42), " ", Regressions!B42)</f>
        <v>2011</v>
      </c>
      <c r="C32" s="238" t="str">
        <f>IF(ISBLANK(Regressions!C42), " ", Regressions!C42)</f>
        <v>Urban</v>
      </c>
      <c r="D32" s="242">
        <f>IF(ISBLANK(Regressions!D42), " ", Regressions!D42)</f>
        <v>2089595.9171231079</v>
      </c>
      <c r="E32" s="388">
        <f>IF(ISNUMBER(Regressions!E42),ROUND(Regressions!E42, 1), NA())</f>
        <v>100</v>
      </c>
      <c r="F32" s="302" t="e">
        <f>IF(ISNUMBER(Regressions!F42),ROUND(Regressions!F42, 1), NA())</f>
        <v>#N/A</v>
      </c>
      <c r="G32" s="389" t="e">
        <f>IF(ISNUMBER(Regressions!G42),ROUND(Regressions!G42, 1), NA())</f>
        <v>#N/A</v>
      </c>
      <c r="H32" s="390">
        <f>IF(ISNUMBER(Regressions!H42),ROUND(Regressions!H42, 1), NA())</f>
        <v>100</v>
      </c>
      <c r="I32" s="391">
        <f>IF(ISNUMBER(Regressions!I42),ROUND(Regressions!I42, 1), NA())</f>
        <v>0</v>
      </c>
      <c r="J32" s="392" t="e">
        <f>IF(ISNUMBER(Regressions!J42),ROUND(Regressions!J42, 1), NA())</f>
        <v>#N/A</v>
      </c>
      <c r="K32" s="302">
        <f>IF(ISNUMBER(Regressions!K42),ROUND(Regressions!K42, 1), NA())</f>
        <v>85.3</v>
      </c>
      <c r="L32" s="393" t="e">
        <f>IF(ISNUMBER(Regressions!L42),ROUND(Regressions!L42, 1), NA())</f>
        <v>#N/A</v>
      </c>
      <c r="M32" s="390">
        <f>IF(ISNUMBER(Regressions!M42),ROUND(Regressions!M42, 1), NA())</f>
        <v>85.3</v>
      </c>
      <c r="N32" s="394">
        <f>IF(ISNUMBER(Regressions!N42),ROUND(Regressions!N42, 1), NA())</f>
        <v>14.7</v>
      </c>
      <c r="O32" s="388">
        <f>IF(ISNUMBER(Regressions!O42),ROUND(Regressions!O42, 1), NA())</f>
        <v>77.900000000000006</v>
      </c>
      <c r="P32" s="302" t="e">
        <f>IF(ISNUMBER(Regressions!P42),ROUND(Regressions!P42, 1), NA())</f>
        <v>#N/A</v>
      </c>
      <c r="Q32" s="395" t="e">
        <f>IF(ISNUMBER(Regressions!Q42),ROUND(Regressions!Q42, 1), NA())</f>
        <v>#N/A</v>
      </c>
      <c r="R32" s="390">
        <f>IF(ISNUMBER(Regressions!R42),ROUND(Regressions!R42, 1), NA())</f>
        <v>77.900000000000006</v>
      </c>
      <c r="S32" s="391">
        <f>IF(ISNUMBER(Regressions!S42),ROUND(Regressions!S42, 1), NA())</f>
        <v>22.1</v>
      </c>
    </row>
    <row r="33" x14ac:dyDescent="0.2">
      <c r="A33" s="240" t="str">
        <f>IF(ISBLANK(Regressions!A43), " ", Regressions!A43)</f>
        <v>Bolivia (Plurinational State of)</v>
      </c>
      <c r="B33" s="235">
        <f>IF(ISBLANK(Regressions!B43), " ", Regressions!B43)</f>
        <v>2012</v>
      </c>
      <c r="C33" s="238" t="str">
        <f>IF(ISBLANK(Regressions!C43), " ", Regressions!C43)</f>
        <v>Urban</v>
      </c>
      <c r="D33" s="242">
        <f>IF(ISBLANK(Regressions!D43), " ", Regressions!D43)</f>
        <v>2116153.9502725983</v>
      </c>
      <c r="E33" s="388">
        <f>IF(ISNUMBER(Regressions!E43),ROUND(Regressions!E43, 1), NA())</f>
        <v>100</v>
      </c>
      <c r="F33" s="302" t="e">
        <f>IF(ISNUMBER(Regressions!F43),ROUND(Regressions!F43, 1), NA())</f>
        <v>#N/A</v>
      </c>
      <c r="G33" s="389" t="e">
        <f>IF(ISNUMBER(Regressions!G43),ROUND(Regressions!G43, 1), NA())</f>
        <v>#N/A</v>
      </c>
      <c r="H33" s="390">
        <f>IF(ISNUMBER(Regressions!H43),ROUND(Regressions!H43, 1), NA())</f>
        <v>100</v>
      </c>
      <c r="I33" s="391">
        <f>IF(ISNUMBER(Regressions!I43),ROUND(Regressions!I43, 1), NA())</f>
        <v>0</v>
      </c>
      <c r="J33" s="392" t="e">
        <f>IF(ISNUMBER(Regressions!J43),ROUND(Regressions!J43, 1), NA())</f>
        <v>#N/A</v>
      </c>
      <c r="K33" s="302">
        <f>IF(ISNUMBER(Regressions!K43),ROUND(Regressions!K43, 1), NA())</f>
        <v>85.3</v>
      </c>
      <c r="L33" s="393" t="e">
        <f>IF(ISNUMBER(Regressions!L43),ROUND(Regressions!L43, 1), NA())</f>
        <v>#N/A</v>
      </c>
      <c r="M33" s="390">
        <f>IF(ISNUMBER(Regressions!M43),ROUND(Regressions!M43, 1), NA())</f>
        <v>85.3</v>
      </c>
      <c r="N33" s="394">
        <f>IF(ISNUMBER(Regressions!N43),ROUND(Regressions!N43, 1), NA())</f>
        <v>14.7</v>
      </c>
      <c r="O33" s="388">
        <f>IF(ISNUMBER(Regressions!O43),ROUND(Regressions!O43, 1), NA())</f>
        <v>77.900000000000006</v>
      </c>
      <c r="P33" s="302" t="e">
        <f>IF(ISNUMBER(Regressions!P43),ROUND(Regressions!P43, 1), NA())</f>
        <v>#N/A</v>
      </c>
      <c r="Q33" s="395" t="e">
        <f>IF(ISNUMBER(Regressions!Q43),ROUND(Regressions!Q43, 1), NA())</f>
        <v>#N/A</v>
      </c>
      <c r="R33" s="390">
        <f>IF(ISNUMBER(Regressions!R43),ROUND(Regressions!R43, 1), NA())</f>
        <v>77.900000000000006</v>
      </c>
      <c r="S33" s="391">
        <f>IF(ISNUMBER(Regressions!S43),ROUND(Regressions!S43, 1), NA())</f>
        <v>22.1</v>
      </c>
    </row>
    <row r="34" x14ac:dyDescent="0.2">
      <c r="A34" s="240" t="str">
        <f>IF(ISBLANK(Regressions!A44), " ", Regressions!A44)</f>
        <v>Bolivia (Plurinational State of)</v>
      </c>
      <c r="B34" s="235">
        <f>IF(ISBLANK(Regressions!B44), " ", Regressions!B44)</f>
        <v>2013</v>
      </c>
      <c r="C34" s="238" t="str">
        <f>IF(ISBLANK(Regressions!C44), " ", Regressions!C44)</f>
        <v>Urban</v>
      </c>
      <c r="D34" s="242">
        <f>IF(ISBLANK(Regressions!D44), " ", Regressions!D44)</f>
        <v>2141296.0164230349</v>
      </c>
      <c r="E34" s="388">
        <f>IF(ISNUMBER(Regressions!E44),ROUND(Regressions!E44, 1), NA())</f>
        <v>100</v>
      </c>
      <c r="F34" s="302" t="e">
        <f>IF(ISNUMBER(Regressions!F44),ROUND(Regressions!F44, 1), NA())</f>
        <v>#N/A</v>
      </c>
      <c r="G34" s="389" t="e">
        <f>IF(ISNUMBER(Regressions!G44),ROUND(Regressions!G44, 1), NA())</f>
        <v>#N/A</v>
      </c>
      <c r="H34" s="390">
        <f>IF(ISNUMBER(Regressions!H44),ROUND(Regressions!H44, 1), NA())</f>
        <v>100</v>
      </c>
      <c r="I34" s="391">
        <f>IF(ISNUMBER(Regressions!I44),ROUND(Regressions!I44, 1), NA())</f>
        <v>0</v>
      </c>
      <c r="J34" s="392" t="e">
        <f>IF(ISNUMBER(Regressions!J44),ROUND(Regressions!J44, 1), NA())</f>
        <v>#N/A</v>
      </c>
      <c r="K34" s="302">
        <f>IF(ISNUMBER(Regressions!K44),ROUND(Regressions!K44, 1), NA())</f>
        <v>85.3</v>
      </c>
      <c r="L34" s="393" t="e">
        <f>IF(ISNUMBER(Regressions!L44),ROUND(Regressions!L44, 1), NA())</f>
        <v>#N/A</v>
      </c>
      <c r="M34" s="390">
        <f>IF(ISNUMBER(Regressions!M44),ROUND(Regressions!M44, 1), NA())</f>
        <v>85.3</v>
      </c>
      <c r="N34" s="394">
        <f>IF(ISNUMBER(Regressions!N44),ROUND(Regressions!N44, 1), NA())</f>
        <v>14.7</v>
      </c>
      <c r="O34" s="388">
        <f>IF(ISNUMBER(Regressions!O44),ROUND(Regressions!O44, 1), NA())</f>
        <v>77.900000000000006</v>
      </c>
      <c r="P34" s="302" t="e">
        <f>IF(ISNUMBER(Regressions!P44),ROUND(Regressions!P44, 1), NA())</f>
        <v>#N/A</v>
      </c>
      <c r="Q34" s="395" t="e">
        <f>IF(ISNUMBER(Regressions!Q44),ROUND(Regressions!Q44, 1), NA())</f>
        <v>#N/A</v>
      </c>
      <c r="R34" s="390">
        <f>IF(ISNUMBER(Regressions!R44),ROUND(Regressions!R44, 1), NA())</f>
        <v>77.900000000000006</v>
      </c>
      <c r="S34" s="391">
        <f>IF(ISNUMBER(Regressions!S44),ROUND(Regressions!S44, 1), NA())</f>
        <v>22.1</v>
      </c>
    </row>
    <row r="35" x14ac:dyDescent="0.2">
      <c r="A35" s="240" t="str">
        <f>IF(ISBLANK(Regressions!A45), " ", Regressions!A45)</f>
        <v>Bolivia (Plurinational State of)</v>
      </c>
      <c r="B35" s="235">
        <f>IF(ISBLANK(Regressions!B45), " ", Regressions!B45)</f>
        <v>2014</v>
      </c>
      <c r="C35" s="238" t="str">
        <f>IF(ISBLANK(Regressions!C45), " ", Regressions!C45)</f>
        <v>Urban</v>
      </c>
      <c r="D35" s="242">
        <f>IF(ISBLANK(Regressions!D45), " ", Regressions!D45)</f>
        <v>2164124.9539215085</v>
      </c>
      <c r="E35" s="388">
        <f>IF(ISNUMBER(Regressions!E45),ROUND(Regressions!E45, 1), NA())</f>
        <v>100</v>
      </c>
      <c r="F35" s="302" t="e">
        <f>IF(ISNUMBER(Regressions!F45),ROUND(Regressions!F45, 1), NA())</f>
        <v>#N/A</v>
      </c>
      <c r="G35" s="389" t="e">
        <f>IF(ISNUMBER(Regressions!G45),ROUND(Regressions!G45, 1), NA())</f>
        <v>#N/A</v>
      </c>
      <c r="H35" s="390">
        <f>IF(ISNUMBER(Regressions!H45),ROUND(Regressions!H45, 1), NA())</f>
        <v>100</v>
      </c>
      <c r="I35" s="391">
        <f>IF(ISNUMBER(Regressions!I45),ROUND(Regressions!I45, 1), NA())</f>
        <v>0</v>
      </c>
      <c r="J35" s="392" t="e">
        <f>IF(ISNUMBER(Regressions!J45),ROUND(Regressions!J45, 1), NA())</f>
        <v>#N/A</v>
      </c>
      <c r="K35" s="302">
        <f>IF(ISNUMBER(Regressions!K45),ROUND(Regressions!K45, 1), NA())</f>
        <v>85.3</v>
      </c>
      <c r="L35" s="393" t="e">
        <f>IF(ISNUMBER(Regressions!L45),ROUND(Regressions!L45, 1), NA())</f>
        <v>#N/A</v>
      </c>
      <c r="M35" s="390">
        <f>IF(ISNUMBER(Regressions!M45),ROUND(Regressions!M45, 1), NA())</f>
        <v>85.3</v>
      </c>
      <c r="N35" s="394">
        <f>IF(ISNUMBER(Regressions!N45),ROUND(Regressions!N45, 1), NA())</f>
        <v>14.7</v>
      </c>
      <c r="O35" s="388">
        <f>IF(ISNUMBER(Regressions!O45),ROUND(Regressions!O45, 1), NA())</f>
        <v>77.900000000000006</v>
      </c>
      <c r="P35" s="302" t="e">
        <f>IF(ISNUMBER(Regressions!P45),ROUND(Regressions!P45, 1), NA())</f>
        <v>#N/A</v>
      </c>
      <c r="Q35" s="395" t="e">
        <f>IF(ISNUMBER(Regressions!Q45),ROUND(Regressions!Q45, 1), NA())</f>
        <v>#N/A</v>
      </c>
      <c r="R35" s="390">
        <f>IF(ISNUMBER(Regressions!R45),ROUND(Regressions!R45, 1), NA())</f>
        <v>77.900000000000006</v>
      </c>
      <c r="S35" s="391">
        <f>IF(ISNUMBER(Regressions!S45),ROUND(Regressions!S45, 1), NA())</f>
        <v>22.1</v>
      </c>
    </row>
    <row r="36" x14ac:dyDescent="0.2">
      <c r="A36" s="240" t="str">
        <f>IF(ISBLANK(Regressions!A46), " ", Regressions!A46)</f>
        <v>Bolivia (Plurinational State of)</v>
      </c>
      <c r="B36" s="235">
        <f>IF(ISBLANK(Regressions!B46), " ", Regressions!B46)</f>
        <v>2015</v>
      </c>
      <c r="C36" s="238" t="str">
        <f>IF(ISBLANK(Regressions!C46), " ", Regressions!C46)</f>
        <v>Urban</v>
      </c>
      <c r="D36" s="242">
        <f>IF(ISBLANK(Regressions!D46), " ", Regressions!D46)</f>
        <v>2183687.1197914123</v>
      </c>
      <c r="E36" s="388">
        <f>IF(ISNUMBER(Regressions!E46),ROUND(Regressions!E46, 1), NA())</f>
        <v>100</v>
      </c>
      <c r="F36" s="302" t="e">
        <f>IF(ISNUMBER(Regressions!F46),ROUND(Regressions!F46, 1), NA())</f>
        <v>#N/A</v>
      </c>
      <c r="G36" s="389" t="e">
        <f>IF(ISNUMBER(Regressions!G46),ROUND(Regressions!G46, 1), NA())</f>
        <v>#N/A</v>
      </c>
      <c r="H36" s="390">
        <f>IF(ISNUMBER(Regressions!H46),ROUND(Regressions!H46, 1), NA())</f>
        <v>100</v>
      </c>
      <c r="I36" s="391">
        <f>IF(ISNUMBER(Regressions!I46),ROUND(Regressions!I46, 1), NA())</f>
        <v>0</v>
      </c>
      <c r="J36" s="392" t="e">
        <f>IF(ISNUMBER(Regressions!J46),ROUND(Regressions!J46, 1), NA())</f>
        <v>#N/A</v>
      </c>
      <c r="K36" s="302">
        <f>IF(ISNUMBER(Regressions!K46),ROUND(Regressions!K46, 1), NA())</f>
        <v>85.3</v>
      </c>
      <c r="L36" s="393" t="e">
        <f>IF(ISNUMBER(Regressions!L46),ROUND(Regressions!L46, 1), NA())</f>
        <v>#N/A</v>
      </c>
      <c r="M36" s="390">
        <f>IF(ISNUMBER(Regressions!M46),ROUND(Regressions!M46, 1), NA())</f>
        <v>85.3</v>
      </c>
      <c r="N36" s="394">
        <f>IF(ISNUMBER(Regressions!N46),ROUND(Regressions!N46, 1), NA())</f>
        <v>14.7</v>
      </c>
      <c r="O36" s="388">
        <f>IF(ISNUMBER(Regressions!O46),ROUND(Regressions!O46, 1), NA())</f>
        <v>77.900000000000006</v>
      </c>
      <c r="P36" s="302" t="e">
        <f>IF(ISNUMBER(Regressions!P46),ROUND(Regressions!P46, 1), NA())</f>
        <v>#N/A</v>
      </c>
      <c r="Q36" s="395" t="e">
        <f>IF(ISNUMBER(Regressions!Q46),ROUND(Regressions!Q46, 1), NA())</f>
        <v>#N/A</v>
      </c>
      <c r="R36" s="390">
        <f>IF(ISNUMBER(Regressions!R46),ROUND(Regressions!R46, 1), NA())</f>
        <v>77.900000000000006</v>
      </c>
      <c r="S36" s="391">
        <f>IF(ISNUMBER(Regressions!S46),ROUND(Regressions!S46, 1), NA())</f>
        <v>22.1</v>
      </c>
    </row>
    <row r="37" x14ac:dyDescent="0.2">
      <c r="A37" s="365" t="str">
        <f>IF(ISBLANK(Regressions!A47), " ", Regressions!A47)</f>
        <v>Bolivia (Plurinational State of)</v>
      </c>
      <c r="B37" s="366">
        <f>IF(ISBLANK(Regressions!B47), " ", Regressions!B47)</f>
        <v>2016</v>
      </c>
      <c r="C37" s="367" t="str">
        <f>IF(ISBLANK(Regressions!C47), " ", Regressions!C47)</f>
        <v>Urban</v>
      </c>
      <c r="D37" s="368">
        <f>IF(ISBLANK(Regressions!D47), " ", Regressions!D47)</f>
        <v>2202855.0945381164</v>
      </c>
      <c r="E37" s="396">
        <f>IF(ISNUMBER(Regressions!E47),ROUND(Regressions!E47, 1), NA())</f>
        <v>100</v>
      </c>
      <c r="F37" s="303" t="e">
        <f>IF(ISNUMBER(Regressions!F47),ROUND(Regressions!F47, 1), NA())</f>
        <v>#N/A</v>
      </c>
      <c r="G37" s="397" t="e">
        <f>IF(ISNUMBER(Regressions!G47),ROUND(Regressions!G47, 1), NA())</f>
        <v>#N/A</v>
      </c>
      <c r="H37" s="398">
        <f>IF(ISNUMBER(Regressions!H47),ROUND(Regressions!H47, 1), NA())</f>
        <v>100</v>
      </c>
      <c r="I37" s="399">
        <f>IF(ISNUMBER(Regressions!I47),ROUND(Regressions!I47, 1), NA())</f>
        <v>0</v>
      </c>
      <c r="J37" s="400" t="e">
        <f>IF(ISNUMBER(Regressions!J47),ROUND(Regressions!J47, 1), NA())</f>
        <v>#N/A</v>
      </c>
      <c r="K37" s="303" t="e">
        <f>IF(ISNUMBER(Regressions!K47),ROUND(Regressions!K47, 1), NA())</f>
        <v>#N/A</v>
      </c>
      <c r="L37" s="401" t="e">
        <f>IF(ISNUMBER(Regressions!L47),ROUND(Regressions!L47, 1), NA())</f>
        <v>#N/A</v>
      </c>
      <c r="M37" s="398" t="e">
        <f>IF(ISNUMBER(Regressions!M47),ROUND(Regressions!M47, 1), NA())</f>
        <v>#N/A</v>
      </c>
      <c r="N37" s="402" t="e">
        <f>IF(ISNUMBER(Regressions!N47),ROUND(Regressions!N47, 1), NA())</f>
        <v>#N/A</v>
      </c>
      <c r="O37" s="396" t="e">
        <f>IF(ISNUMBER(Regressions!O47),ROUND(Regressions!O47, 1), NA())</f>
        <v>#N/A</v>
      </c>
      <c r="P37" s="303" t="e">
        <f>IF(ISNUMBER(Regressions!P47),ROUND(Regressions!P47, 1), NA())</f>
        <v>#N/A</v>
      </c>
      <c r="Q37" s="403" t="e">
        <f>IF(ISNUMBER(Regressions!Q47),ROUND(Regressions!Q47, 1), NA())</f>
        <v>#N/A</v>
      </c>
      <c r="R37" s="398" t="e">
        <f>IF(ISNUMBER(Regressions!R47),ROUND(Regressions!R47, 1), NA())</f>
        <v>#N/A</v>
      </c>
      <c r="S37" s="399" t="e">
        <f>IF(ISNUMBER(Regressions!S47),ROUND(Regressions!S47, 1), NA())</f>
        <v>#N/A</v>
      </c>
    </row>
    <row r="38" x14ac:dyDescent="0.2">
      <c r="A38" s="240" t="str">
        <f>IF(ISBLANK(Regressions!A48), " ", Regressions!A48)</f>
        <v>Bolivia (Plurinational State of)</v>
      </c>
      <c r="B38" s="235">
        <f>IF(ISBLANK(Regressions!B48), " ", Regressions!B48)</f>
        <v>2000</v>
      </c>
      <c r="C38" s="238" t="str">
        <f>IF(ISBLANK(Regressions!C48), " ", Regressions!C48)</f>
        <v>Rural</v>
      </c>
      <c r="D38" s="242">
        <f>IF(ISBLANK(Regressions!D48), " ", Regressions!D48)</f>
        <v>1071128.9678186798</v>
      </c>
      <c r="E38" s="388">
        <f>IF(ISNUMBER(Regressions!E48),ROUND(Regressions!E48, 1), NA())</f>
        <v>73.400000000000006</v>
      </c>
      <c r="F38" s="302" t="e">
        <f>IF(ISNUMBER(Regressions!F48),ROUND(Regressions!F48, 1), NA())</f>
        <v>#N/A</v>
      </c>
      <c r="G38" s="389" t="e">
        <f>IF(ISNUMBER(Regressions!G48),ROUND(Regressions!G48, 1), NA())</f>
        <v>#N/A</v>
      </c>
      <c r="H38" s="390">
        <f>IF(ISNUMBER(Regressions!H48),ROUND(Regressions!H48, 1), NA())</f>
        <v>73.400000000000006</v>
      </c>
      <c r="I38" s="391">
        <f>IF(ISNUMBER(Regressions!I48),ROUND(Regressions!I48, 1), NA())</f>
        <v>26.6</v>
      </c>
      <c r="J38" s="392" t="e">
        <f>IF(ISNUMBER(Regressions!J48),ROUND(Regressions!J48, 1), NA())</f>
        <v>#N/A</v>
      </c>
      <c r="K38" s="302">
        <f>IF(ISNUMBER(Regressions!K48),ROUND(Regressions!K48, 1), NA())</f>
        <v>66.099999999999994</v>
      </c>
      <c r="L38" s="393" t="e">
        <f>IF(ISNUMBER(Regressions!L48),ROUND(Regressions!L48, 1), NA())</f>
        <v>#N/A</v>
      </c>
      <c r="M38" s="390">
        <f>IF(ISNUMBER(Regressions!M48),ROUND(Regressions!M48, 1), NA())</f>
        <v>66.099999999999994</v>
      </c>
      <c r="N38" s="394">
        <f>IF(ISNUMBER(Regressions!N48),ROUND(Regressions!N48, 1), NA())</f>
        <v>33.9</v>
      </c>
      <c r="O38" s="388">
        <f>IF(ISNUMBER(Regressions!O48),ROUND(Regressions!O48, 1), NA())</f>
        <v>14.7</v>
      </c>
      <c r="P38" s="302" t="e">
        <f>IF(ISNUMBER(Regressions!P48),ROUND(Regressions!P48, 1), NA())</f>
        <v>#N/A</v>
      </c>
      <c r="Q38" s="395" t="e">
        <f>IF(ISNUMBER(Regressions!Q48),ROUND(Regressions!Q48, 1), NA())</f>
        <v>#N/A</v>
      </c>
      <c r="R38" s="390">
        <f>IF(ISNUMBER(Regressions!R48),ROUND(Regressions!R48, 1), NA())</f>
        <v>14.7</v>
      </c>
      <c r="S38" s="391">
        <f>IF(ISNUMBER(Regressions!S48),ROUND(Regressions!S48, 1), NA())</f>
        <v>85.3</v>
      </c>
    </row>
    <row r="39" x14ac:dyDescent="0.2">
      <c r="A39" s="240" t="str">
        <f>IF(ISBLANK(Regressions!A49), " ", Regressions!A49)</f>
        <v>Bolivia (Plurinational State of)</v>
      </c>
      <c r="B39" s="235">
        <f>IF(ISBLANK(Regressions!B49), " ", Regressions!B49)</f>
        <v>2001</v>
      </c>
      <c r="C39" s="238" t="str">
        <f>IF(ISBLANK(Regressions!C49), " ", Regressions!C49)</f>
        <v>Rural</v>
      </c>
      <c r="D39" s="242">
        <f>IF(ISBLANK(Regressions!D49), " ", Regressions!D49)</f>
        <v>1069534.0225593566</v>
      </c>
      <c r="E39" s="388">
        <f>IF(ISNUMBER(Regressions!E49),ROUND(Regressions!E49, 1), NA())</f>
        <v>74.7</v>
      </c>
      <c r="F39" s="302" t="e">
        <f>IF(ISNUMBER(Regressions!F49),ROUND(Regressions!F49, 1), NA())</f>
        <v>#N/A</v>
      </c>
      <c r="G39" s="389" t="e">
        <f>IF(ISNUMBER(Regressions!G49),ROUND(Regressions!G49, 1), NA())</f>
        <v>#N/A</v>
      </c>
      <c r="H39" s="390">
        <f>IF(ISNUMBER(Regressions!H49),ROUND(Regressions!H49, 1), NA())</f>
        <v>74.7</v>
      </c>
      <c r="I39" s="391">
        <f>IF(ISNUMBER(Regressions!I49),ROUND(Regressions!I49, 1), NA())</f>
        <v>25.3</v>
      </c>
      <c r="J39" s="392" t="e">
        <f>IF(ISNUMBER(Regressions!J49),ROUND(Regressions!J49, 1), NA())</f>
        <v>#N/A</v>
      </c>
      <c r="K39" s="302">
        <f>IF(ISNUMBER(Regressions!K49),ROUND(Regressions!K49, 1), NA())</f>
        <v>66.8</v>
      </c>
      <c r="L39" s="393" t="e">
        <f>IF(ISNUMBER(Regressions!L49),ROUND(Regressions!L49, 1), NA())</f>
        <v>#N/A</v>
      </c>
      <c r="M39" s="390">
        <f>IF(ISNUMBER(Regressions!M49),ROUND(Regressions!M49, 1), NA())</f>
        <v>66.8</v>
      </c>
      <c r="N39" s="394">
        <f>IF(ISNUMBER(Regressions!N49),ROUND(Regressions!N49, 1), NA())</f>
        <v>33.200000000000003</v>
      </c>
      <c r="O39" s="388">
        <f>IF(ISNUMBER(Regressions!O49),ROUND(Regressions!O49, 1), NA())</f>
        <v>16.100000000000001</v>
      </c>
      <c r="P39" s="302" t="e">
        <f>IF(ISNUMBER(Regressions!P49),ROUND(Regressions!P49, 1), NA())</f>
        <v>#N/A</v>
      </c>
      <c r="Q39" s="395" t="e">
        <f>IF(ISNUMBER(Regressions!Q49),ROUND(Regressions!Q49, 1), NA())</f>
        <v>#N/A</v>
      </c>
      <c r="R39" s="390">
        <f>IF(ISNUMBER(Regressions!R49),ROUND(Regressions!R49, 1), NA())</f>
        <v>16.100000000000001</v>
      </c>
      <c r="S39" s="391">
        <f>IF(ISNUMBER(Regressions!S49),ROUND(Regressions!S49, 1), NA())</f>
        <v>83.9</v>
      </c>
    </row>
    <row r="40" x14ac:dyDescent="0.2">
      <c r="A40" s="240" t="str">
        <f>IF(ISBLANK(Regressions!A50), " ", Regressions!A50)</f>
        <v>Bolivia (Plurinational State of)</v>
      </c>
      <c r="B40" s="235">
        <f>IF(ISBLANK(Regressions!B50), " ", Regressions!B50)</f>
        <v>2002</v>
      </c>
      <c r="C40" s="238" t="str">
        <f>IF(ISBLANK(Regressions!C50), " ", Regressions!C50)</f>
        <v>Rural</v>
      </c>
      <c r="D40" s="242">
        <f>IF(ISBLANK(Regressions!D50), " ", Regressions!D50)</f>
        <v>1068556.0350540162</v>
      </c>
      <c r="E40" s="388">
        <f>IF(ISNUMBER(Regressions!E50),ROUND(Regressions!E50, 1), NA())</f>
        <v>76</v>
      </c>
      <c r="F40" s="302" t="e">
        <f>IF(ISNUMBER(Regressions!F50),ROUND(Regressions!F50, 1), NA())</f>
        <v>#N/A</v>
      </c>
      <c r="G40" s="389" t="e">
        <f>IF(ISNUMBER(Regressions!G50),ROUND(Regressions!G50, 1), NA())</f>
        <v>#N/A</v>
      </c>
      <c r="H40" s="390">
        <f>IF(ISNUMBER(Regressions!H50),ROUND(Regressions!H50, 1), NA())</f>
        <v>76</v>
      </c>
      <c r="I40" s="391">
        <f>IF(ISNUMBER(Regressions!I50),ROUND(Regressions!I50, 1), NA())</f>
        <v>24</v>
      </c>
      <c r="J40" s="392" t="e">
        <f>IF(ISNUMBER(Regressions!J50),ROUND(Regressions!J50, 1), NA())</f>
        <v>#N/A</v>
      </c>
      <c r="K40" s="302">
        <f>IF(ISNUMBER(Regressions!K50),ROUND(Regressions!K50, 1), NA())</f>
        <v>67.5</v>
      </c>
      <c r="L40" s="393" t="e">
        <f>IF(ISNUMBER(Regressions!L50),ROUND(Regressions!L50, 1), NA())</f>
        <v>#N/A</v>
      </c>
      <c r="M40" s="390">
        <f>IF(ISNUMBER(Regressions!M50),ROUND(Regressions!M50, 1), NA())</f>
        <v>67.5</v>
      </c>
      <c r="N40" s="394">
        <f>IF(ISNUMBER(Regressions!N50),ROUND(Regressions!N50, 1), NA())</f>
        <v>32.5</v>
      </c>
      <c r="O40" s="388">
        <f>IF(ISNUMBER(Regressions!O50),ROUND(Regressions!O50, 1), NA())</f>
        <v>17.5</v>
      </c>
      <c r="P40" s="302" t="e">
        <f>IF(ISNUMBER(Regressions!P50),ROUND(Regressions!P50, 1), NA())</f>
        <v>#N/A</v>
      </c>
      <c r="Q40" s="395" t="e">
        <f>IF(ISNUMBER(Regressions!Q50),ROUND(Regressions!Q50, 1), NA())</f>
        <v>#N/A</v>
      </c>
      <c r="R40" s="390">
        <f>IF(ISNUMBER(Regressions!R50),ROUND(Regressions!R50, 1), NA())</f>
        <v>17.5</v>
      </c>
      <c r="S40" s="391">
        <f>IF(ISNUMBER(Regressions!S50),ROUND(Regressions!S50, 1), NA())</f>
        <v>82.5</v>
      </c>
    </row>
    <row r="41" x14ac:dyDescent="0.2">
      <c r="A41" s="240" t="str">
        <f>IF(ISBLANK(Regressions!A51), " ", Regressions!A51)</f>
        <v>Bolivia (Plurinational State of)</v>
      </c>
      <c r="B41" s="235">
        <f>IF(ISBLANK(Regressions!B51), " ", Regressions!B51)</f>
        <v>2003</v>
      </c>
      <c r="C41" s="238" t="str">
        <f>IF(ISBLANK(Regressions!C51), " ", Regressions!C51)</f>
        <v>Rural</v>
      </c>
      <c r="D41" s="242">
        <f>IF(ISBLANK(Regressions!D51), " ", Regressions!D51)</f>
        <v>1067812.9936218262</v>
      </c>
      <c r="E41" s="388">
        <f>IF(ISNUMBER(Regressions!E51),ROUND(Regressions!E51, 1), NA())</f>
        <v>77.3</v>
      </c>
      <c r="F41" s="302" t="e">
        <f>IF(ISNUMBER(Regressions!F51),ROUND(Regressions!F51, 1), NA())</f>
        <v>#N/A</v>
      </c>
      <c r="G41" s="389" t="e">
        <f>IF(ISNUMBER(Regressions!G51),ROUND(Regressions!G51, 1), NA())</f>
        <v>#N/A</v>
      </c>
      <c r="H41" s="390">
        <f>IF(ISNUMBER(Regressions!H51),ROUND(Regressions!H51, 1), NA())</f>
        <v>77.3</v>
      </c>
      <c r="I41" s="391">
        <f>IF(ISNUMBER(Regressions!I51),ROUND(Regressions!I51, 1), NA())</f>
        <v>22.7</v>
      </c>
      <c r="J41" s="392" t="e">
        <f>IF(ISNUMBER(Regressions!J51),ROUND(Regressions!J51, 1), NA())</f>
        <v>#N/A</v>
      </c>
      <c r="K41" s="302">
        <f>IF(ISNUMBER(Regressions!K51),ROUND(Regressions!K51, 1), NA())</f>
        <v>68.2</v>
      </c>
      <c r="L41" s="393" t="e">
        <f>IF(ISNUMBER(Regressions!L51),ROUND(Regressions!L51, 1), NA())</f>
        <v>#N/A</v>
      </c>
      <c r="M41" s="390">
        <f>IF(ISNUMBER(Regressions!M51),ROUND(Regressions!M51, 1), NA())</f>
        <v>68.2</v>
      </c>
      <c r="N41" s="394">
        <f>IF(ISNUMBER(Regressions!N51),ROUND(Regressions!N51, 1), NA())</f>
        <v>31.8</v>
      </c>
      <c r="O41" s="388">
        <f>IF(ISNUMBER(Regressions!O51),ROUND(Regressions!O51, 1), NA())</f>
        <v>18.899999999999999</v>
      </c>
      <c r="P41" s="302" t="e">
        <f>IF(ISNUMBER(Regressions!P51),ROUND(Regressions!P51, 1), NA())</f>
        <v>#N/A</v>
      </c>
      <c r="Q41" s="395" t="e">
        <f>IF(ISNUMBER(Regressions!Q51),ROUND(Regressions!Q51, 1), NA())</f>
        <v>#N/A</v>
      </c>
      <c r="R41" s="390">
        <f>IF(ISNUMBER(Regressions!R51),ROUND(Regressions!R51, 1), NA())</f>
        <v>18.899999999999999</v>
      </c>
      <c r="S41" s="391">
        <f>IF(ISNUMBER(Regressions!S51),ROUND(Regressions!S51, 1), NA())</f>
        <v>81.099999999999994</v>
      </c>
    </row>
    <row r="42" x14ac:dyDescent="0.2">
      <c r="A42" s="240" t="str">
        <f>IF(ISBLANK(Regressions!A52), " ", Regressions!A52)</f>
        <v>Bolivia (Plurinational State of)</v>
      </c>
      <c r="B42" s="235">
        <f>IF(ISBLANK(Regressions!B52), " ", Regressions!B52)</f>
        <v>2004</v>
      </c>
      <c r="C42" s="238" t="str">
        <f>IF(ISBLANK(Regressions!C52), " ", Regressions!C52)</f>
        <v>Rural</v>
      </c>
      <c r="D42" s="242">
        <f>IF(ISBLANK(Regressions!D52), " ", Regressions!D52)</f>
        <v>1066564.9515615464</v>
      </c>
      <c r="E42" s="388">
        <f>IF(ISNUMBER(Regressions!E52),ROUND(Regressions!E52, 1), NA())</f>
        <v>78.599999999999994</v>
      </c>
      <c r="F42" s="302" t="e">
        <f>IF(ISNUMBER(Regressions!F52),ROUND(Regressions!F52, 1), NA())</f>
        <v>#N/A</v>
      </c>
      <c r="G42" s="389" t="e">
        <f>IF(ISNUMBER(Regressions!G52),ROUND(Regressions!G52, 1), NA())</f>
        <v>#N/A</v>
      </c>
      <c r="H42" s="390">
        <f>IF(ISNUMBER(Regressions!H52),ROUND(Regressions!H52, 1), NA())</f>
        <v>78.599999999999994</v>
      </c>
      <c r="I42" s="391">
        <f>IF(ISNUMBER(Regressions!I52),ROUND(Regressions!I52, 1), NA())</f>
        <v>21.4</v>
      </c>
      <c r="J42" s="392" t="e">
        <f>IF(ISNUMBER(Regressions!J52),ROUND(Regressions!J52, 1), NA())</f>
        <v>#N/A</v>
      </c>
      <c r="K42" s="302">
        <f>IF(ISNUMBER(Regressions!K52),ROUND(Regressions!K52, 1), NA())</f>
        <v>68.900000000000006</v>
      </c>
      <c r="L42" s="393" t="e">
        <f>IF(ISNUMBER(Regressions!L52),ROUND(Regressions!L52, 1), NA())</f>
        <v>#N/A</v>
      </c>
      <c r="M42" s="390">
        <f>IF(ISNUMBER(Regressions!M52),ROUND(Regressions!M52, 1), NA())</f>
        <v>68.900000000000006</v>
      </c>
      <c r="N42" s="394">
        <f>IF(ISNUMBER(Regressions!N52),ROUND(Regressions!N52, 1), NA())</f>
        <v>31.1</v>
      </c>
      <c r="O42" s="388">
        <f>IF(ISNUMBER(Regressions!O52),ROUND(Regressions!O52, 1), NA())</f>
        <v>20.3</v>
      </c>
      <c r="P42" s="302" t="e">
        <f>IF(ISNUMBER(Regressions!P52),ROUND(Regressions!P52, 1), NA())</f>
        <v>#N/A</v>
      </c>
      <c r="Q42" s="395" t="e">
        <f>IF(ISNUMBER(Regressions!Q52),ROUND(Regressions!Q52, 1), NA())</f>
        <v>#N/A</v>
      </c>
      <c r="R42" s="390">
        <f>IF(ISNUMBER(Regressions!R52),ROUND(Regressions!R52, 1), NA())</f>
        <v>20.3</v>
      </c>
      <c r="S42" s="391">
        <f>IF(ISNUMBER(Regressions!S52),ROUND(Regressions!S52, 1), NA())</f>
        <v>79.7</v>
      </c>
    </row>
    <row r="43" x14ac:dyDescent="0.2">
      <c r="A43" s="240" t="str">
        <f>IF(ISBLANK(Regressions!A53), " ", Regressions!A53)</f>
        <v>Bolivia (Plurinational State of)</v>
      </c>
      <c r="B43" s="235">
        <f>IF(ISBLANK(Regressions!B53), " ", Regressions!B53)</f>
        <v>2005</v>
      </c>
      <c r="C43" s="238" t="str">
        <f>IF(ISBLANK(Regressions!C53), " ", Regressions!C53)</f>
        <v>Rural</v>
      </c>
      <c r="D43" s="242">
        <f>IF(ISBLANK(Regressions!D53), " ", Regressions!D53)</f>
        <v>1064093.9319317627</v>
      </c>
      <c r="E43" s="388">
        <f>IF(ISNUMBER(Regressions!E53),ROUND(Regressions!E53, 1), NA())</f>
        <v>79.900000000000006</v>
      </c>
      <c r="F43" s="302" t="e">
        <f>IF(ISNUMBER(Regressions!F53),ROUND(Regressions!F53, 1), NA())</f>
        <v>#N/A</v>
      </c>
      <c r="G43" s="389" t="e">
        <f>IF(ISNUMBER(Regressions!G53),ROUND(Regressions!G53, 1), NA())</f>
        <v>#N/A</v>
      </c>
      <c r="H43" s="390">
        <f>IF(ISNUMBER(Regressions!H53),ROUND(Regressions!H53, 1), NA())</f>
        <v>79.900000000000006</v>
      </c>
      <c r="I43" s="391">
        <f>IF(ISNUMBER(Regressions!I53),ROUND(Regressions!I53, 1), NA())</f>
        <v>20.100000000000001</v>
      </c>
      <c r="J43" s="392" t="e">
        <f>IF(ISNUMBER(Regressions!J53),ROUND(Regressions!J53, 1), NA())</f>
        <v>#N/A</v>
      </c>
      <c r="K43" s="302">
        <f>IF(ISNUMBER(Regressions!K53),ROUND(Regressions!K53, 1), NA())</f>
        <v>69.599999999999994</v>
      </c>
      <c r="L43" s="393" t="e">
        <f>IF(ISNUMBER(Regressions!L53),ROUND(Regressions!L53, 1), NA())</f>
        <v>#N/A</v>
      </c>
      <c r="M43" s="390">
        <f>IF(ISNUMBER(Regressions!M53),ROUND(Regressions!M53, 1), NA())</f>
        <v>69.599999999999994</v>
      </c>
      <c r="N43" s="394">
        <f>IF(ISNUMBER(Regressions!N53),ROUND(Regressions!N53, 1), NA())</f>
        <v>30.4</v>
      </c>
      <c r="O43" s="388">
        <f>IF(ISNUMBER(Regressions!O53),ROUND(Regressions!O53, 1), NA())</f>
        <v>21.6</v>
      </c>
      <c r="P43" s="302" t="e">
        <f>IF(ISNUMBER(Regressions!P53),ROUND(Regressions!P53, 1), NA())</f>
        <v>#N/A</v>
      </c>
      <c r="Q43" s="395" t="e">
        <f>IF(ISNUMBER(Regressions!Q53),ROUND(Regressions!Q53, 1), NA())</f>
        <v>#N/A</v>
      </c>
      <c r="R43" s="390">
        <f>IF(ISNUMBER(Regressions!R53),ROUND(Regressions!R53, 1), NA())</f>
        <v>21.6</v>
      </c>
      <c r="S43" s="391">
        <f>IF(ISNUMBER(Regressions!S53),ROUND(Regressions!S53, 1), NA())</f>
        <v>78.400000000000006</v>
      </c>
    </row>
    <row r="44" x14ac:dyDescent="0.2">
      <c r="A44" s="240" t="str">
        <f>IF(ISBLANK(Regressions!A54), " ", Regressions!A54)</f>
        <v>Bolivia (Plurinational State of)</v>
      </c>
      <c r="B44" s="235">
        <f>IF(ISBLANK(Regressions!B54), " ", Regressions!B54)</f>
        <v>2006</v>
      </c>
      <c r="C44" s="238" t="str">
        <f>IF(ISBLANK(Regressions!C54), " ", Regressions!C54)</f>
        <v>Rural</v>
      </c>
      <c r="D44" s="242">
        <f>IF(ISBLANK(Regressions!D54), " ", Regressions!D54)</f>
        <v>1061120.9141055297</v>
      </c>
      <c r="E44" s="388">
        <f>IF(ISNUMBER(Regressions!E54),ROUND(Regressions!E54, 1), NA())</f>
        <v>81.099999999999994</v>
      </c>
      <c r="F44" s="302" t="e">
        <f>IF(ISNUMBER(Regressions!F54),ROUND(Regressions!F54, 1), NA())</f>
        <v>#N/A</v>
      </c>
      <c r="G44" s="389" t="e">
        <f>IF(ISNUMBER(Regressions!G54),ROUND(Regressions!G54, 1), NA())</f>
        <v>#N/A</v>
      </c>
      <c r="H44" s="390">
        <f>IF(ISNUMBER(Regressions!H54),ROUND(Regressions!H54, 1), NA())</f>
        <v>81.099999999999994</v>
      </c>
      <c r="I44" s="391">
        <f>IF(ISNUMBER(Regressions!I54),ROUND(Regressions!I54, 1), NA())</f>
        <v>18.899999999999999</v>
      </c>
      <c r="J44" s="392" t="e">
        <f>IF(ISNUMBER(Regressions!J54),ROUND(Regressions!J54, 1), NA())</f>
        <v>#N/A</v>
      </c>
      <c r="K44" s="302">
        <f>IF(ISNUMBER(Regressions!K54),ROUND(Regressions!K54, 1), NA())</f>
        <v>70.400000000000006</v>
      </c>
      <c r="L44" s="393" t="e">
        <f>IF(ISNUMBER(Regressions!L54),ROUND(Regressions!L54, 1), NA())</f>
        <v>#N/A</v>
      </c>
      <c r="M44" s="390">
        <f>IF(ISNUMBER(Regressions!M54),ROUND(Regressions!M54, 1), NA())</f>
        <v>70.400000000000006</v>
      </c>
      <c r="N44" s="394">
        <f>IF(ISNUMBER(Regressions!N54),ROUND(Regressions!N54, 1), NA())</f>
        <v>29.6</v>
      </c>
      <c r="O44" s="388">
        <f>IF(ISNUMBER(Regressions!O54),ROUND(Regressions!O54, 1), NA())</f>
        <v>23</v>
      </c>
      <c r="P44" s="302" t="e">
        <f>IF(ISNUMBER(Regressions!P54),ROUND(Regressions!P54, 1), NA())</f>
        <v>#N/A</v>
      </c>
      <c r="Q44" s="395" t="e">
        <f>IF(ISNUMBER(Regressions!Q54),ROUND(Regressions!Q54, 1), NA())</f>
        <v>#N/A</v>
      </c>
      <c r="R44" s="390">
        <f>IF(ISNUMBER(Regressions!R54),ROUND(Regressions!R54, 1), NA())</f>
        <v>23</v>
      </c>
      <c r="S44" s="391">
        <f>IF(ISNUMBER(Regressions!S54),ROUND(Regressions!S54, 1), NA())</f>
        <v>77</v>
      </c>
    </row>
    <row r="45" x14ac:dyDescent="0.2">
      <c r="A45" s="240" t="str">
        <f>IF(ISBLANK(Regressions!A55), " ", Regressions!A55)</f>
        <v>Bolivia (Plurinational State of)</v>
      </c>
      <c r="B45" s="235">
        <f>IF(ISBLANK(Regressions!B55), " ", Regressions!B55)</f>
        <v>2007</v>
      </c>
      <c r="C45" s="238" t="str">
        <f>IF(ISBLANK(Regressions!C55), " ", Regressions!C55)</f>
        <v>Rural</v>
      </c>
      <c r="D45" s="242">
        <f>IF(ISBLANK(Regressions!D55), " ", Regressions!D55)</f>
        <v>1057602.9557183839</v>
      </c>
      <c r="E45" s="388">
        <f>IF(ISNUMBER(Regressions!E55),ROUND(Regressions!E55, 1), NA())</f>
        <v>82.4</v>
      </c>
      <c r="F45" s="302" t="e">
        <f>IF(ISNUMBER(Regressions!F55),ROUND(Regressions!F55, 1), NA())</f>
        <v>#N/A</v>
      </c>
      <c r="G45" s="389" t="e">
        <f>IF(ISNUMBER(Regressions!G55),ROUND(Regressions!G55, 1), NA())</f>
        <v>#N/A</v>
      </c>
      <c r="H45" s="390">
        <f>IF(ISNUMBER(Regressions!H55),ROUND(Regressions!H55, 1), NA())</f>
        <v>82.4</v>
      </c>
      <c r="I45" s="391">
        <f>IF(ISNUMBER(Regressions!I55),ROUND(Regressions!I55, 1), NA())</f>
        <v>17.600000000000001</v>
      </c>
      <c r="J45" s="392" t="e">
        <f>IF(ISNUMBER(Regressions!J55),ROUND(Regressions!J55, 1), NA())</f>
        <v>#N/A</v>
      </c>
      <c r="K45" s="302">
        <f>IF(ISNUMBER(Regressions!K55),ROUND(Regressions!K55, 1), NA())</f>
        <v>71.099999999999994</v>
      </c>
      <c r="L45" s="393" t="e">
        <f>IF(ISNUMBER(Regressions!L55),ROUND(Regressions!L55, 1), NA())</f>
        <v>#N/A</v>
      </c>
      <c r="M45" s="390">
        <f>IF(ISNUMBER(Regressions!M55),ROUND(Regressions!M55, 1), NA())</f>
        <v>71.099999999999994</v>
      </c>
      <c r="N45" s="394">
        <f>IF(ISNUMBER(Regressions!N55),ROUND(Regressions!N55, 1), NA())</f>
        <v>28.9</v>
      </c>
      <c r="O45" s="388">
        <f>IF(ISNUMBER(Regressions!O55),ROUND(Regressions!O55, 1), NA())</f>
        <v>24.4</v>
      </c>
      <c r="P45" s="302" t="e">
        <f>IF(ISNUMBER(Regressions!P55),ROUND(Regressions!P55, 1), NA())</f>
        <v>#N/A</v>
      </c>
      <c r="Q45" s="395" t="e">
        <f>IF(ISNUMBER(Regressions!Q55),ROUND(Regressions!Q55, 1), NA())</f>
        <v>#N/A</v>
      </c>
      <c r="R45" s="390">
        <f>IF(ISNUMBER(Regressions!R55),ROUND(Regressions!R55, 1), NA())</f>
        <v>24.4</v>
      </c>
      <c r="S45" s="391">
        <f>IF(ISNUMBER(Regressions!S55),ROUND(Regressions!S55, 1), NA())</f>
        <v>75.599999999999994</v>
      </c>
    </row>
    <row r="46" x14ac:dyDescent="0.2">
      <c r="A46" s="240" t="str">
        <f>IF(ISBLANK(Regressions!A56), " ", Regressions!A56)</f>
        <v>Bolivia (Plurinational State of)</v>
      </c>
      <c r="B46" s="235">
        <f>IF(ISBLANK(Regressions!B56), " ", Regressions!B56)</f>
        <v>2008</v>
      </c>
      <c r="C46" s="238" t="str">
        <f>IF(ISBLANK(Regressions!C56), " ", Regressions!C56)</f>
        <v>Rural</v>
      </c>
      <c r="D46" s="242">
        <f>IF(ISBLANK(Regressions!D56), " ", Regressions!D56)</f>
        <v>1053324.0479632567</v>
      </c>
      <c r="E46" s="388">
        <f>IF(ISNUMBER(Regressions!E56),ROUND(Regressions!E56, 1), NA())</f>
        <v>83.7</v>
      </c>
      <c r="F46" s="302" t="e">
        <f>IF(ISNUMBER(Regressions!F56),ROUND(Regressions!F56, 1), NA())</f>
        <v>#N/A</v>
      </c>
      <c r="G46" s="389" t="e">
        <f>IF(ISNUMBER(Regressions!G56),ROUND(Regressions!G56, 1), NA())</f>
        <v>#N/A</v>
      </c>
      <c r="H46" s="390">
        <f>IF(ISNUMBER(Regressions!H56),ROUND(Regressions!H56, 1), NA())</f>
        <v>83.7</v>
      </c>
      <c r="I46" s="391">
        <f>IF(ISNUMBER(Regressions!I56),ROUND(Regressions!I56, 1), NA())</f>
        <v>16.3</v>
      </c>
      <c r="J46" s="392" t="e">
        <f>IF(ISNUMBER(Regressions!J56),ROUND(Regressions!J56, 1), NA())</f>
        <v>#N/A</v>
      </c>
      <c r="K46" s="302">
        <f>IF(ISNUMBER(Regressions!K56),ROUND(Regressions!K56, 1), NA())</f>
        <v>71.8</v>
      </c>
      <c r="L46" s="393" t="e">
        <f>IF(ISNUMBER(Regressions!L56),ROUND(Regressions!L56, 1), NA())</f>
        <v>#N/A</v>
      </c>
      <c r="M46" s="390">
        <f>IF(ISNUMBER(Regressions!M56),ROUND(Regressions!M56, 1), NA())</f>
        <v>71.8</v>
      </c>
      <c r="N46" s="394">
        <f>IF(ISNUMBER(Regressions!N56),ROUND(Regressions!N56, 1), NA())</f>
        <v>28.2</v>
      </c>
      <c r="O46" s="388">
        <f>IF(ISNUMBER(Regressions!O56),ROUND(Regressions!O56, 1), NA())</f>
        <v>25.8</v>
      </c>
      <c r="P46" s="302" t="e">
        <f>IF(ISNUMBER(Regressions!P56),ROUND(Regressions!P56, 1), NA())</f>
        <v>#N/A</v>
      </c>
      <c r="Q46" s="395" t="e">
        <f>IF(ISNUMBER(Regressions!Q56),ROUND(Regressions!Q56, 1), NA())</f>
        <v>#N/A</v>
      </c>
      <c r="R46" s="390">
        <f>IF(ISNUMBER(Regressions!R56),ROUND(Regressions!R56, 1), NA())</f>
        <v>25.8</v>
      </c>
      <c r="S46" s="391">
        <f>IF(ISNUMBER(Regressions!S56),ROUND(Regressions!S56, 1), NA())</f>
        <v>74.2</v>
      </c>
    </row>
    <row r="47" x14ac:dyDescent="0.2">
      <c r="A47" s="240" t="str">
        <f>IF(ISBLANK(Regressions!A57), " ", Regressions!A57)</f>
        <v>Bolivia (Plurinational State of)</v>
      </c>
      <c r="B47" s="235">
        <f>IF(ISBLANK(Regressions!B57), " ", Regressions!B57)</f>
        <v>2009</v>
      </c>
      <c r="C47" s="238" t="str">
        <f>IF(ISBLANK(Regressions!C57), " ", Regressions!C57)</f>
        <v>Rural</v>
      </c>
      <c r="D47" s="242">
        <f>IF(ISBLANK(Regressions!D57), " ", Regressions!D57)</f>
        <v>1048249.0519172668</v>
      </c>
      <c r="E47" s="388">
        <f>IF(ISNUMBER(Regressions!E57),ROUND(Regressions!E57, 1), NA())</f>
        <v>85</v>
      </c>
      <c r="F47" s="302" t="e">
        <f>IF(ISNUMBER(Regressions!F57),ROUND(Regressions!F57, 1), NA())</f>
        <v>#N/A</v>
      </c>
      <c r="G47" s="389" t="e">
        <f>IF(ISNUMBER(Regressions!G57),ROUND(Regressions!G57, 1), NA())</f>
        <v>#N/A</v>
      </c>
      <c r="H47" s="390">
        <f>IF(ISNUMBER(Regressions!H57),ROUND(Regressions!H57, 1), NA())</f>
        <v>85</v>
      </c>
      <c r="I47" s="391">
        <f>IF(ISNUMBER(Regressions!I57),ROUND(Regressions!I57, 1), NA())</f>
        <v>15</v>
      </c>
      <c r="J47" s="392" t="e">
        <f>IF(ISNUMBER(Regressions!J57),ROUND(Regressions!J57, 1), NA())</f>
        <v>#N/A</v>
      </c>
      <c r="K47" s="302">
        <f>IF(ISNUMBER(Regressions!K57),ROUND(Regressions!K57, 1), NA())</f>
        <v>72.5</v>
      </c>
      <c r="L47" s="393" t="e">
        <f>IF(ISNUMBER(Regressions!L57),ROUND(Regressions!L57, 1), NA())</f>
        <v>#N/A</v>
      </c>
      <c r="M47" s="390">
        <f>IF(ISNUMBER(Regressions!M57),ROUND(Regressions!M57, 1), NA())</f>
        <v>72.5</v>
      </c>
      <c r="N47" s="394">
        <f>IF(ISNUMBER(Regressions!N57),ROUND(Regressions!N57, 1), NA())</f>
        <v>27.5</v>
      </c>
      <c r="O47" s="388">
        <f>IF(ISNUMBER(Regressions!O57),ROUND(Regressions!O57, 1), NA())</f>
        <v>27.2</v>
      </c>
      <c r="P47" s="302" t="e">
        <f>IF(ISNUMBER(Regressions!P57),ROUND(Regressions!P57, 1), NA())</f>
        <v>#N/A</v>
      </c>
      <c r="Q47" s="395" t="e">
        <f>IF(ISNUMBER(Regressions!Q57),ROUND(Regressions!Q57, 1), NA())</f>
        <v>#N/A</v>
      </c>
      <c r="R47" s="390">
        <f>IF(ISNUMBER(Regressions!R57),ROUND(Regressions!R57, 1), NA())</f>
        <v>27.2</v>
      </c>
      <c r="S47" s="391">
        <f>IF(ISNUMBER(Regressions!S57),ROUND(Regressions!S57, 1), NA())</f>
        <v>72.8</v>
      </c>
    </row>
    <row r="48" x14ac:dyDescent="0.2">
      <c r="A48" s="240" t="str">
        <f>IF(ISBLANK(Regressions!A58), " ", Regressions!A58)</f>
        <v>Bolivia (Plurinational State of)</v>
      </c>
      <c r="B48" s="235">
        <f>IF(ISBLANK(Regressions!B58), " ", Regressions!B58)</f>
        <v>2010</v>
      </c>
      <c r="C48" s="238" t="str">
        <f>IF(ISBLANK(Regressions!C58), " ", Regressions!C58)</f>
        <v>Rural</v>
      </c>
      <c r="D48" s="242">
        <f>IF(ISBLANK(Regressions!D58), " ", Regressions!D58)</f>
        <v>1042410.0758023072</v>
      </c>
      <c r="E48" s="388">
        <f>IF(ISNUMBER(Regressions!E58),ROUND(Regressions!E58, 1), NA())</f>
        <v>86.3</v>
      </c>
      <c r="F48" s="302" t="e">
        <f>IF(ISNUMBER(Regressions!F58),ROUND(Regressions!F58, 1), NA())</f>
        <v>#N/A</v>
      </c>
      <c r="G48" s="389" t="e">
        <f>IF(ISNUMBER(Regressions!G58),ROUND(Regressions!G58, 1), NA())</f>
        <v>#N/A</v>
      </c>
      <c r="H48" s="390">
        <f>IF(ISNUMBER(Regressions!H58),ROUND(Regressions!H58, 1), NA())</f>
        <v>86.3</v>
      </c>
      <c r="I48" s="391">
        <f>IF(ISNUMBER(Regressions!I58),ROUND(Regressions!I58, 1), NA())</f>
        <v>13.7</v>
      </c>
      <c r="J48" s="392" t="e">
        <f>IF(ISNUMBER(Regressions!J58),ROUND(Regressions!J58, 1), NA())</f>
        <v>#N/A</v>
      </c>
      <c r="K48" s="302">
        <f>IF(ISNUMBER(Regressions!K58),ROUND(Regressions!K58, 1), NA())</f>
        <v>73.2</v>
      </c>
      <c r="L48" s="393" t="e">
        <f>IF(ISNUMBER(Regressions!L58),ROUND(Regressions!L58, 1), NA())</f>
        <v>#N/A</v>
      </c>
      <c r="M48" s="390">
        <f>IF(ISNUMBER(Regressions!M58),ROUND(Regressions!M58, 1), NA())</f>
        <v>73.2</v>
      </c>
      <c r="N48" s="394">
        <f>IF(ISNUMBER(Regressions!N58),ROUND(Regressions!N58, 1), NA())</f>
        <v>26.8</v>
      </c>
      <c r="O48" s="388">
        <f>IF(ISNUMBER(Regressions!O58),ROUND(Regressions!O58, 1), NA())</f>
        <v>28.5</v>
      </c>
      <c r="P48" s="302" t="e">
        <f>IF(ISNUMBER(Regressions!P58),ROUND(Regressions!P58, 1), NA())</f>
        <v>#N/A</v>
      </c>
      <c r="Q48" s="395" t="e">
        <f>IF(ISNUMBER(Regressions!Q58),ROUND(Regressions!Q58, 1), NA())</f>
        <v>#N/A</v>
      </c>
      <c r="R48" s="390">
        <f>IF(ISNUMBER(Regressions!R58),ROUND(Regressions!R58, 1), NA())</f>
        <v>28.5</v>
      </c>
      <c r="S48" s="391">
        <f>IF(ISNUMBER(Regressions!S58),ROUND(Regressions!S58, 1), NA())</f>
        <v>71.5</v>
      </c>
    </row>
    <row r="49" x14ac:dyDescent="0.2">
      <c r="A49" s="240" t="str">
        <f>IF(ISBLANK(Regressions!A59), " ", Regressions!A59)</f>
        <v>Bolivia (Plurinational State of)</v>
      </c>
      <c r="B49" s="235">
        <f>IF(ISBLANK(Regressions!B59), " ", Regressions!B59)</f>
        <v>2011</v>
      </c>
      <c r="C49" s="238" t="str">
        <f>IF(ISBLANK(Regressions!C59), " ", Regressions!C59)</f>
        <v>Rural</v>
      </c>
      <c r="D49" s="242">
        <f>IF(ISBLANK(Regressions!D59), " ", Regressions!D59)</f>
        <v>1035968.0828768921</v>
      </c>
      <c r="E49" s="388">
        <f>IF(ISNUMBER(Regressions!E59),ROUND(Regressions!E59, 1), NA())</f>
        <v>87.6</v>
      </c>
      <c r="F49" s="302" t="e">
        <f>IF(ISNUMBER(Regressions!F59),ROUND(Regressions!F59, 1), NA())</f>
        <v>#N/A</v>
      </c>
      <c r="G49" s="389" t="e">
        <f>IF(ISNUMBER(Regressions!G59),ROUND(Regressions!G59, 1), NA())</f>
        <v>#N/A</v>
      </c>
      <c r="H49" s="390">
        <f>IF(ISNUMBER(Regressions!H59),ROUND(Regressions!H59, 1), NA())</f>
        <v>87.6</v>
      </c>
      <c r="I49" s="391">
        <f>IF(ISNUMBER(Regressions!I59),ROUND(Regressions!I59, 1), NA())</f>
        <v>12.4</v>
      </c>
      <c r="J49" s="392" t="e">
        <f>IF(ISNUMBER(Regressions!J59),ROUND(Regressions!J59, 1), NA())</f>
        <v>#N/A</v>
      </c>
      <c r="K49" s="302">
        <f>IF(ISNUMBER(Regressions!K59),ROUND(Regressions!K59, 1), NA())</f>
        <v>73.900000000000006</v>
      </c>
      <c r="L49" s="393" t="e">
        <f>IF(ISNUMBER(Regressions!L59),ROUND(Regressions!L59, 1), NA())</f>
        <v>#N/A</v>
      </c>
      <c r="M49" s="390">
        <f>IF(ISNUMBER(Regressions!M59),ROUND(Regressions!M59, 1), NA())</f>
        <v>73.900000000000006</v>
      </c>
      <c r="N49" s="394">
        <f>IF(ISNUMBER(Regressions!N59),ROUND(Regressions!N59, 1), NA())</f>
        <v>26.1</v>
      </c>
      <c r="O49" s="388">
        <f>IF(ISNUMBER(Regressions!O59),ROUND(Regressions!O59, 1), NA())</f>
        <v>29.9</v>
      </c>
      <c r="P49" s="302" t="e">
        <f>IF(ISNUMBER(Regressions!P59),ROUND(Regressions!P59, 1), NA())</f>
        <v>#N/A</v>
      </c>
      <c r="Q49" s="395" t="e">
        <f>IF(ISNUMBER(Regressions!Q59),ROUND(Regressions!Q59, 1), NA())</f>
        <v>#N/A</v>
      </c>
      <c r="R49" s="390">
        <f>IF(ISNUMBER(Regressions!R59),ROUND(Regressions!R59, 1), NA())</f>
        <v>29.9</v>
      </c>
      <c r="S49" s="391">
        <f>IF(ISNUMBER(Regressions!S59),ROUND(Regressions!S59, 1), NA())</f>
        <v>70.099999999999994</v>
      </c>
    </row>
    <row r="50" x14ac:dyDescent="0.2">
      <c r="A50" s="240" t="str">
        <f>IF(ISBLANK(Regressions!A60), " ", Regressions!A60)</f>
        <v>Bolivia (Plurinational State of)</v>
      </c>
      <c r="B50" s="235">
        <f>IF(ISBLANK(Regressions!B60), " ", Regressions!B60)</f>
        <v>2012</v>
      </c>
      <c r="C50" s="238" t="str">
        <f>IF(ISBLANK(Regressions!C60), " ", Regressions!C60)</f>
        <v>Rural</v>
      </c>
      <c r="D50" s="242">
        <f>IF(ISBLANK(Regressions!D60), " ", Regressions!D60)</f>
        <v>1029187.0497274017</v>
      </c>
      <c r="E50" s="388">
        <f>IF(ISNUMBER(Regressions!E60),ROUND(Regressions!E60, 1), NA())</f>
        <v>87.6</v>
      </c>
      <c r="F50" s="302" t="e">
        <f>IF(ISNUMBER(Regressions!F60),ROUND(Regressions!F60, 1), NA())</f>
        <v>#N/A</v>
      </c>
      <c r="G50" s="389" t="e">
        <f>IF(ISNUMBER(Regressions!G60),ROUND(Regressions!G60, 1), NA())</f>
        <v>#N/A</v>
      </c>
      <c r="H50" s="390">
        <f>IF(ISNUMBER(Regressions!H60),ROUND(Regressions!H60, 1), NA())</f>
        <v>87.6</v>
      </c>
      <c r="I50" s="391">
        <f>IF(ISNUMBER(Regressions!I60),ROUND(Regressions!I60, 1), NA())</f>
        <v>12.4</v>
      </c>
      <c r="J50" s="392" t="e">
        <f>IF(ISNUMBER(Regressions!J60),ROUND(Regressions!J60, 1), NA())</f>
        <v>#N/A</v>
      </c>
      <c r="K50" s="302">
        <f>IF(ISNUMBER(Regressions!K60),ROUND(Regressions!K60, 1), NA())</f>
        <v>73.900000000000006</v>
      </c>
      <c r="L50" s="393" t="e">
        <f>IF(ISNUMBER(Regressions!L60),ROUND(Regressions!L60, 1), NA())</f>
        <v>#N/A</v>
      </c>
      <c r="M50" s="390">
        <f>IF(ISNUMBER(Regressions!M60),ROUND(Regressions!M60, 1), NA())</f>
        <v>73.900000000000006</v>
      </c>
      <c r="N50" s="394">
        <f>IF(ISNUMBER(Regressions!N60),ROUND(Regressions!N60, 1), NA())</f>
        <v>26.1</v>
      </c>
      <c r="O50" s="388">
        <f>IF(ISNUMBER(Regressions!O60),ROUND(Regressions!O60, 1), NA())</f>
        <v>29.9</v>
      </c>
      <c r="P50" s="302" t="e">
        <f>IF(ISNUMBER(Regressions!P60),ROUND(Regressions!P60, 1), NA())</f>
        <v>#N/A</v>
      </c>
      <c r="Q50" s="395" t="e">
        <f>IF(ISNUMBER(Regressions!Q60),ROUND(Regressions!Q60, 1), NA())</f>
        <v>#N/A</v>
      </c>
      <c r="R50" s="390">
        <f>IF(ISNUMBER(Regressions!R60),ROUND(Regressions!R60, 1), NA())</f>
        <v>29.9</v>
      </c>
      <c r="S50" s="391">
        <f>IF(ISNUMBER(Regressions!S60),ROUND(Regressions!S60, 1), NA())</f>
        <v>70.099999999999994</v>
      </c>
    </row>
    <row r="51" x14ac:dyDescent="0.2">
      <c r="A51" s="240" t="str">
        <f>IF(ISBLANK(Regressions!A61), " ", Regressions!A61)</f>
        <v>Bolivia (Plurinational State of)</v>
      </c>
      <c r="B51" s="235">
        <f>IF(ISBLANK(Regressions!B61), " ", Regressions!B61)</f>
        <v>2013</v>
      </c>
      <c r="C51" s="238" t="str">
        <f>IF(ISBLANK(Regressions!C61), " ", Regressions!C61)</f>
        <v>Rural</v>
      </c>
      <c r="D51" s="242">
        <f>IF(ISBLANK(Regressions!D61), " ", Regressions!D61)</f>
        <v>1021808.9835769654</v>
      </c>
      <c r="E51" s="388">
        <f>IF(ISNUMBER(Regressions!E61),ROUND(Regressions!E61, 1), NA())</f>
        <v>87.6</v>
      </c>
      <c r="F51" s="302" t="e">
        <f>IF(ISNUMBER(Regressions!F61),ROUND(Regressions!F61, 1), NA())</f>
        <v>#N/A</v>
      </c>
      <c r="G51" s="389" t="e">
        <f>IF(ISNUMBER(Regressions!G61),ROUND(Regressions!G61, 1), NA())</f>
        <v>#N/A</v>
      </c>
      <c r="H51" s="390">
        <f>IF(ISNUMBER(Regressions!H61),ROUND(Regressions!H61, 1), NA())</f>
        <v>87.6</v>
      </c>
      <c r="I51" s="391">
        <f>IF(ISNUMBER(Regressions!I61),ROUND(Regressions!I61, 1), NA())</f>
        <v>12.4</v>
      </c>
      <c r="J51" s="392" t="e">
        <f>IF(ISNUMBER(Regressions!J61),ROUND(Regressions!J61, 1), NA())</f>
        <v>#N/A</v>
      </c>
      <c r="K51" s="302">
        <f>IF(ISNUMBER(Regressions!K61),ROUND(Regressions!K61, 1), NA())</f>
        <v>73.900000000000006</v>
      </c>
      <c r="L51" s="393" t="e">
        <f>IF(ISNUMBER(Regressions!L61),ROUND(Regressions!L61, 1), NA())</f>
        <v>#N/A</v>
      </c>
      <c r="M51" s="390">
        <f>IF(ISNUMBER(Regressions!M61),ROUND(Regressions!M61, 1), NA())</f>
        <v>73.900000000000006</v>
      </c>
      <c r="N51" s="394">
        <f>IF(ISNUMBER(Regressions!N61),ROUND(Regressions!N61, 1), NA())</f>
        <v>26.1</v>
      </c>
      <c r="O51" s="388">
        <f>IF(ISNUMBER(Regressions!O61),ROUND(Regressions!O61, 1), NA())</f>
        <v>29.9</v>
      </c>
      <c r="P51" s="302" t="e">
        <f>IF(ISNUMBER(Regressions!P61),ROUND(Regressions!P61, 1), NA())</f>
        <v>#N/A</v>
      </c>
      <c r="Q51" s="395" t="e">
        <f>IF(ISNUMBER(Regressions!Q61),ROUND(Regressions!Q61, 1), NA())</f>
        <v>#N/A</v>
      </c>
      <c r="R51" s="390">
        <f>IF(ISNUMBER(Regressions!R61),ROUND(Regressions!R61, 1), NA())</f>
        <v>29.9</v>
      </c>
      <c r="S51" s="391">
        <f>IF(ISNUMBER(Regressions!S61),ROUND(Regressions!S61, 1), NA())</f>
        <v>70.099999999999994</v>
      </c>
    </row>
    <row r="52" x14ac:dyDescent="0.2">
      <c r="A52" s="240" t="str">
        <f>IF(ISBLANK(Regressions!A62), " ", Regressions!A62)</f>
        <v>Bolivia (Plurinational State of)</v>
      </c>
      <c r="B52" s="235">
        <f>IF(ISBLANK(Regressions!B62), " ", Regressions!B62)</f>
        <v>2014</v>
      </c>
      <c r="C52" s="238" t="str">
        <f>IF(ISBLANK(Regressions!C62), " ", Regressions!C62)</f>
        <v>Rural</v>
      </c>
      <c r="D52" s="242">
        <f>IF(ISBLANK(Regressions!D62), " ", Regressions!D62)</f>
        <v>1013412.0460784913</v>
      </c>
      <c r="E52" s="388">
        <f>IF(ISNUMBER(Regressions!E62),ROUND(Regressions!E62, 1), NA())</f>
        <v>87.6</v>
      </c>
      <c r="F52" s="302" t="e">
        <f>IF(ISNUMBER(Regressions!F62),ROUND(Regressions!F62, 1), NA())</f>
        <v>#N/A</v>
      </c>
      <c r="G52" s="389" t="e">
        <f>IF(ISNUMBER(Regressions!G62),ROUND(Regressions!G62, 1), NA())</f>
        <v>#N/A</v>
      </c>
      <c r="H52" s="390">
        <f>IF(ISNUMBER(Regressions!H62),ROUND(Regressions!H62, 1), NA())</f>
        <v>87.6</v>
      </c>
      <c r="I52" s="391">
        <f>IF(ISNUMBER(Regressions!I62),ROUND(Regressions!I62, 1), NA())</f>
        <v>12.4</v>
      </c>
      <c r="J52" s="392" t="e">
        <f>IF(ISNUMBER(Regressions!J62),ROUND(Regressions!J62, 1), NA())</f>
        <v>#N/A</v>
      </c>
      <c r="K52" s="302">
        <f>IF(ISNUMBER(Regressions!K62),ROUND(Regressions!K62, 1), NA())</f>
        <v>73.900000000000006</v>
      </c>
      <c r="L52" s="393" t="e">
        <f>IF(ISNUMBER(Regressions!L62),ROUND(Regressions!L62, 1), NA())</f>
        <v>#N/A</v>
      </c>
      <c r="M52" s="390">
        <f>IF(ISNUMBER(Regressions!M62),ROUND(Regressions!M62, 1), NA())</f>
        <v>73.900000000000006</v>
      </c>
      <c r="N52" s="394">
        <f>IF(ISNUMBER(Regressions!N62),ROUND(Regressions!N62, 1), NA())</f>
        <v>26.1</v>
      </c>
      <c r="O52" s="388">
        <f>IF(ISNUMBER(Regressions!O62),ROUND(Regressions!O62, 1), NA())</f>
        <v>29.9</v>
      </c>
      <c r="P52" s="302" t="e">
        <f>IF(ISNUMBER(Regressions!P62),ROUND(Regressions!P62, 1), NA())</f>
        <v>#N/A</v>
      </c>
      <c r="Q52" s="395" t="e">
        <f>IF(ISNUMBER(Regressions!Q62),ROUND(Regressions!Q62, 1), NA())</f>
        <v>#N/A</v>
      </c>
      <c r="R52" s="390">
        <f>IF(ISNUMBER(Regressions!R62),ROUND(Regressions!R62, 1), NA())</f>
        <v>29.9</v>
      </c>
      <c r="S52" s="391">
        <f>IF(ISNUMBER(Regressions!S62),ROUND(Regressions!S62, 1), NA())</f>
        <v>70.099999999999994</v>
      </c>
    </row>
    <row r="53" x14ac:dyDescent="0.2">
      <c r="A53" s="240" t="str">
        <f>IF(ISBLANK(Regressions!A63), " ", Regressions!A63)</f>
        <v>Bolivia (Plurinational State of)</v>
      </c>
      <c r="B53" s="235">
        <f>IF(ISBLANK(Regressions!B63), " ", Regressions!B63)</f>
        <v>2015</v>
      </c>
      <c r="C53" s="238" t="str">
        <f>IF(ISBLANK(Regressions!C63), " ", Regressions!C63)</f>
        <v>Rural</v>
      </c>
      <c r="D53" s="242">
        <f>IF(ISBLANK(Regressions!D63), " ", Regressions!D63)</f>
        <v>1003618.8802085876</v>
      </c>
      <c r="E53" s="388">
        <f>IF(ISNUMBER(Regressions!E63),ROUND(Regressions!E63, 1), NA())</f>
        <v>87.6</v>
      </c>
      <c r="F53" s="302" t="e">
        <f>IF(ISNUMBER(Regressions!F63),ROUND(Regressions!F63, 1), NA())</f>
        <v>#N/A</v>
      </c>
      <c r="G53" s="389" t="e">
        <f>IF(ISNUMBER(Regressions!G63),ROUND(Regressions!G63, 1), NA())</f>
        <v>#N/A</v>
      </c>
      <c r="H53" s="390">
        <f>IF(ISNUMBER(Regressions!H63),ROUND(Regressions!H63, 1), NA())</f>
        <v>87.6</v>
      </c>
      <c r="I53" s="391">
        <f>IF(ISNUMBER(Regressions!I63),ROUND(Regressions!I63, 1), NA())</f>
        <v>12.4</v>
      </c>
      <c r="J53" s="392" t="e">
        <f>IF(ISNUMBER(Regressions!J63),ROUND(Regressions!J63, 1), NA())</f>
        <v>#N/A</v>
      </c>
      <c r="K53" s="302">
        <f>IF(ISNUMBER(Regressions!K63),ROUND(Regressions!K63, 1), NA())</f>
        <v>73.900000000000006</v>
      </c>
      <c r="L53" s="393" t="e">
        <f>IF(ISNUMBER(Regressions!L63),ROUND(Regressions!L63, 1), NA())</f>
        <v>#N/A</v>
      </c>
      <c r="M53" s="390">
        <f>IF(ISNUMBER(Regressions!M63),ROUND(Regressions!M63, 1), NA())</f>
        <v>73.900000000000006</v>
      </c>
      <c r="N53" s="394">
        <f>IF(ISNUMBER(Regressions!N63),ROUND(Regressions!N63, 1), NA())</f>
        <v>26.1</v>
      </c>
      <c r="O53" s="388">
        <f>IF(ISNUMBER(Regressions!O63),ROUND(Regressions!O63, 1), NA())</f>
        <v>29.9</v>
      </c>
      <c r="P53" s="302" t="e">
        <f>IF(ISNUMBER(Regressions!P63),ROUND(Regressions!P63, 1), NA())</f>
        <v>#N/A</v>
      </c>
      <c r="Q53" s="395" t="e">
        <f>IF(ISNUMBER(Regressions!Q63),ROUND(Regressions!Q63, 1), NA())</f>
        <v>#N/A</v>
      </c>
      <c r="R53" s="390">
        <f>IF(ISNUMBER(Regressions!R63),ROUND(Regressions!R63, 1), NA())</f>
        <v>29.9</v>
      </c>
      <c r="S53" s="391">
        <f>IF(ISNUMBER(Regressions!S63),ROUND(Regressions!S63, 1), NA())</f>
        <v>70.099999999999994</v>
      </c>
    </row>
    <row r="54" x14ac:dyDescent="0.2">
      <c r="A54" s="365" t="str">
        <f>IF(ISBLANK(Regressions!A64), " ", Regressions!A64)</f>
        <v>Bolivia (Plurinational State of)</v>
      </c>
      <c r="B54" s="366">
        <f>IF(ISBLANK(Regressions!B64), " ", Regressions!B64)</f>
        <v>2016</v>
      </c>
      <c r="C54" s="367" t="str">
        <f>IF(ISBLANK(Regressions!C64), " ", Regressions!C64)</f>
        <v>Rural</v>
      </c>
      <c r="D54" s="368">
        <f>IF(ISBLANK(Regressions!D64), " ", Regressions!D64)</f>
        <v>993810.90546188352</v>
      </c>
      <c r="E54" s="396" t="e">
        <f>IF(ISNUMBER(Regressions!E64),ROUND(Regressions!E64, 1), NA())</f>
        <v>#N/A</v>
      </c>
      <c r="F54" s="303" t="e">
        <f>IF(ISNUMBER(Regressions!F64),ROUND(Regressions!F64, 1), NA())</f>
        <v>#N/A</v>
      </c>
      <c r="G54" s="397" t="e">
        <f>IF(ISNUMBER(Regressions!G64),ROUND(Regressions!G64, 1), NA())</f>
        <v>#N/A</v>
      </c>
      <c r="H54" s="398" t="e">
        <f>IF(ISNUMBER(Regressions!H64),ROUND(Regressions!H64, 1), NA())</f>
        <v>#N/A</v>
      </c>
      <c r="I54" s="399" t="e">
        <f>IF(ISNUMBER(Regressions!I64),ROUND(Regressions!I64, 1), NA())</f>
        <v>#N/A</v>
      </c>
      <c r="J54" s="400" t="e">
        <f>IF(ISNUMBER(Regressions!J64),ROUND(Regressions!J64, 1), NA())</f>
        <v>#N/A</v>
      </c>
      <c r="K54" s="303" t="e">
        <f>IF(ISNUMBER(Regressions!K64),ROUND(Regressions!K64, 1), NA())</f>
        <v>#N/A</v>
      </c>
      <c r="L54" s="401" t="e">
        <f>IF(ISNUMBER(Regressions!L64),ROUND(Regressions!L64, 1), NA())</f>
        <v>#N/A</v>
      </c>
      <c r="M54" s="398" t="e">
        <f>IF(ISNUMBER(Regressions!M64),ROUND(Regressions!M64, 1), NA())</f>
        <v>#N/A</v>
      </c>
      <c r="N54" s="402" t="e">
        <f>IF(ISNUMBER(Regressions!N64),ROUND(Regressions!N64, 1), NA())</f>
        <v>#N/A</v>
      </c>
      <c r="O54" s="396" t="e">
        <f>IF(ISNUMBER(Regressions!O64),ROUND(Regressions!O64, 1), NA())</f>
        <v>#N/A</v>
      </c>
      <c r="P54" s="303" t="e">
        <f>IF(ISNUMBER(Regressions!P64),ROUND(Regressions!P64, 1), NA())</f>
        <v>#N/A</v>
      </c>
      <c r="Q54" s="403" t="e">
        <f>IF(ISNUMBER(Regressions!Q64),ROUND(Regressions!Q64, 1), NA())</f>
        <v>#N/A</v>
      </c>
      <c r="R54" s="398" t="e">
        <f>IF(ISNUMBER(Regressions!R64),ROUND(Regressions!R64, 1), NA())</f>
        <v>#N/A</v>
      </c>
      <c r="S54" s="399" t="e">
        <f>IF(ISNUMBER(Regressions!S64),ROUND(Regressions!S64, 1), NA())</f>
        <v>#N/A</v>
      </c>
    </row>
    <row r="55" x14ac:dyDescent="0.2">
      <c r="A55" s="240" t="str">
        <f>IF(ISBLANK(Regressions!A65), " ", Regressions!A65)</f>
        <v>Bolivia (Plurinational State of)</v>
      </c>
      <c r="B55" s="235">
        <f>IF(ISBLANK(Regressions!B65), " ", Regressions!B65)</f>
        <v>2000</v>
      </c>
      <c r="C55" s="238" t="str">
        <f>IF(ISBLANK(Regressions!C65), " ", Regressions!C65)</f>
        <v>Pre-primary</v>
      </c>
      <c r="D55" s="242">
        <f>IF(ISBLANK(Regressions!D65), " ", Regressions!D65)</f>
        <v>441508</v>
      </c>
      <c r="E55" s="388" t="e">
        <f>IF(ISNUMBER(Regressions!E65),ROUND(Regressions!E65, 1), NA())</f>
        <v>#N/A</v>
      </c>
      <c r="F55" s="302" t="e">
        <f>IF(ISNUMBER(Regressions!F65),ROUND(Regressions!F65, 1), NA())</f>
        <v>#N/A</v>
      </c>
      <c r="G55" s="389" t="e">
        <f>IF(ISNUMBER(Regressions!G65),ROUND(Regressions!G65, 1), NA())</f>
        <v>#N/A</v>
      </c>
      <c r="H55" s="390" t="e">
        <f>IF(ISNUMBER(Regressions!H65),ROUND(Regressions!H65, 1), NA())</f>
        <v>#N/A</v>
      </c>
      <c r="I55" s="391" t="e">
        <f>IF(ISNUMBER(Regressions!I65),ROUND(Regressions!I65, 1), NA())</f>
        <v>#N/A</v>
      </c>
      <c r="J55" s="392" t="e">
        <f>IF(ISNUMBER(Regressions!J65),ROUND(Regressions!J65, 1), NA())</f>
        <v>#N/A</v>
      </c>
      <c r="K55" s="302" t="e">
        <f>IF(ISNUMBER(Regressions!K65),ROUND(Regressions!K65, 1), NA())</f>
        <v>#N/A</v>
      </c>
      <c r="L55" s="393" t="e">
        <f>IF(ISNUMBER(Regressions!L65),ROUND(Regressions!L65, 1), NA())</f>
        <v>#N/A</v>
      </c>
      <c r="M55" s="390" t="e">
        <f>IF(ISNUMBER(Regressions!M65),ROUND(Regressions!M65, 1), NA())</f>
        <v>#N/A</v>
      </c>
      <c r="N55" s="394" t="e">
        <f>IF(ISNUMBER(Regressions!N65),ROUND(Regressions!N65, 1), NA())</f>
        <v>#N/A</v>
      </c>
      <c r="O55" s="388" t="e">
        <f>IF(ISNUMBER(Regressions!O65),ROUND(Regressions!O65, 1), NA())</f>
        <v>#N/A</v>
      </c>
      <c r="P55" s="302" t="e">
        <f>IF(ISNUMBER(Regressions!P65),ROUND(Regressions!P65, 1), NA())</f>
        <v>#N/A</v>
      </c>
      <c r="Q55" s="395" t="e">
        <f>IF(ISNUMBER(Regressions!Q65),ROUND(Regressions!Q65, 1), NA())</f>
        <v>#N/A</v>
      </c>
      <c r="R55" s="390" t="e">
        <f>IF(ISNUMBER(Regressions!R65),ROUND(Regressions!R65, 1), NA())</f>
        <v>#N/A</v>
      </c>
      <c r="S55" s="391" t="e">
        <f>IF(ISNUMBER(Regressions!S65),ROUND(Regressions!S65, 1), NA())</f>
        <v>#N/A</v>
      </c>
    </row>
    <row r="56" x14ac:dyDescent="0.2">
      <c r="A56" s="240" t="str">
        <f>IF(ISBLANK(Regressions!A66), " ", Regressions!A66)</f>
        <v>Bolivia (Plurinational State of)</v>
      </c>
      <c r="B56" s="235">
        <f>IF(ISBLANK(Regressions!B66), " ", Regressions!B66)</f>
        <v>2001</v>
      </c>
      <c r="C56" s="238" t="str">
        <f>IF(ISBLANK(Regressions!C66), " ", Regressions!C66)</f>
        <v>Pre-primary</v>
      </c>
      <c r="D56" s="242">
        <f>IF(ISBLANK(Regressions!D66), " ", Regressions!D66)</f>
        <v>447356</v>
      </c>
      <c r="E56" s="388" t="e">
        <f>IF(ISNUMBER(Regressions!E66),ROUND(Regressions!E66, 1), NA())</f>
        <v>#N/A</v>
      </c>
      <c r="F56" s="302" t="e">
        <f>IF(ISNUMBER(Regressions!F66),ROUND(Regressions!F66, 1), NA())</f>
        <v>#N/A</v>
      </c>
      <c r="G56" s="389" t="e">
        <f>IF(ISNUMBER(Regressions!G66),ROUND(Regressions!G66, 1), NA())</f>
        <v>#N/A</v>
      </c>
      <c r="H56" s="390" t="e">
        <f>IF(ISNUMBER(Regressions!H66),ROUND(Regressions!H66, 1), NA())</f>
        <v>#N/A</v>
      </c>
      <c r="I56" s="391" t="e">
        <f>IF(ISNUMBER(Regressions!I66),ROUND(Regressions!I66, 1), NA())</f>
        <v>#N/A</v>
      </c>
      <c r="J56" s="392" t="e">
        <f>IF(ISNUMBER(Regressions!J66),ROUND(Regressions!J66, 1), NA())</f>
        <v>#N/A</v>
      </c>
      <c r="K56" s="302" t="e">
        <f>IF(ISNUMBER(Regressions!K66),ROUND(Regressions!K66, 1), NA())</f>
        <v>#N/A</v>
      </c>
      <c r="L56" s="393" t="e">
        <f>IF(ISNUMBER(Regressions!L66),ROUND(Regressions!L66, 1), NA())</f>
        <v>#N/A</v>
      </c>
      <c r="M56" s="390" t="e">
        <f>IF(ISNUMBER(Regressions!M66),ROUND(Regressions!M66, 1), NA())</f>
        <v>#N/A</v>
      </c>
      <c r="N56" s="394" t="e">
        <f>IF(ISNUMBER(Regressions!N66),ROUND(Regressions!N66, 1), NA())</f>
        <v>#N/A</v>
      </c>
      <c r="O56" s="388" t="e">
        <f>IF(ISNUMBER(Regressions!O66),ROUND(Regressions!O66, 1), NA())</f>
        <v>#N/A</v>
      </c>
      <c r="P56" s="302" t="e">
        <f>IF(ISNUMBER(Regressions!P66),ROUND(Regressions!P66, 1), NA())</f>
        <v>#N/A</v>
      </c>
      <c r="Q56" s="395" t="e">
        <f>IF(ISNUMBER(Regressions!Q66),ROUND(Regressions!Q66, 1), NA())</f>
        <v>#N/A</v>
      </c>
      <c r="R56" s="390" t="e">
        <f>IF(ISNUMBER(Regressions!R66),ROUND(Regressions!R66, 1), NA())</f>
        <v>#N/A</v>
      </c>
      <c r="S56" s="391" t="e">
        <f>IF(ISNUMBER(Regressions!S66),ROUND(Regressions!S66, 1), NA())</f>
        <v>#N/A</v>
      </c>
    </row>
    <row r="57" x14ac:dyDescent="0.2">
      <c r="A57" s="240" t="str">
        <f>IF(ISBLANK(Regressions!A67), " ", Regressions!A67)</f>
        <v>Bolivia (Plurinational State of)</v>
      </c>
      <c r="B57" s="235">
        <f>IF(ISBLANK(Regressions!B67), " ", Regressions!B67)</f>
        <v>2002</v>
      </c>
      <c r="C57" s="238" t="str">
        <f>IF(ISBLANK(Regressions!C67), " ", Regressions!C67)</f>
        <v>Pre-primary</v>
      </c>
      <c r="D57" s="242">
        <f>IF(ISBLANK(Regressions!D67), " ", Regressions!D67)</f>
        <v>452987</v>
      </c>
      <c r="E57" s="388" t="e">
        <f>IF(ISNUMBER(Regressions!E67),ROUND(Regressions!E67, 1), NA())</f>
        <v>#N/A</v>
      </c>
      <c r="F57" s="302" t="e">
        <f>IF(ISNUMBER(Regressions!F67),ROUND(Regressions!F67, 1), NA())</f>
        <v>#N/A</v>
      </c>
      <c r="G57" s="389" t="e">
        <f>IF(ISNUMBER(Regressions!G67),ROUND(Regressions!G67, 1), NA())</f>
        <v>#N/A</v>
      </c>
      <c r="H57" s="390" t="e">
        <f>IF(ISNUMBER(Regressions!H67),ROUND(Regressions!H67, 1), NA())</f>
        <v>#N/A</v>
      </c>
      <c r="I57" s="391" t="e">
        <f>IF(ISNUMBER(Regressions!I67),ROUND(Regressions!I67, 1), NA())</f>
        <v>#N/A</v>
      </c>
      <c r="J57" s="392" t="e">
        <f>IF(ISNUMBER(Regressions!J67),ROUND(Regressions!J67, 1), NA())</f>
        <v>#N/A</v>
      </c>
      <c r="K57" s="302" t="e">
        <f>IF(ISNUMBER(Regressions!K67),ROUND(Regressions!K67, 1), NA())</f>
        <v>#N/A</v>
      </c>
      <c r="L57" s="393" t="e">
        <f>IF(ISNUMBER(Regressions!L67),ROUND(Regressions!L67, 1), NA())</f>
        <v>#N/A</v>
      </c>
      <c r="M57" s="390" t="e">
        <f>IF(ISNUMBER(Regressions!M67),ROUND(Regressions!M67, 1), NA())</f>
        <v>#N/A</v>
      </c>
      <c r="N57" s="394" t="e">
        <f>IF(ISNUMBER(Regressions!N67),ROUND(Regressions!N67, 1), NA())</f>
        <v>#N/A</v>
      </c>
      <c r="O57" s="388" t="e">
        <f>IF(ISNUMBER(Regressions!O67),ROUND(Regressions!O67, 1), NA())</f>
        <v>#N/A</v>
      </c>
      <c r="P57" s="302" t="e">
        <f>IF(ISNUMBER(Regressions!P67),ROUND(Regressions!P67, 1), NA())</f>
        <v>#N/A</v>
      </c>
      <c r="Q57" s="395" t="e">
        <f>IF(ISNUMBER(Regressions!Q67),ROUND(Regressions!Q67, 1), NA())</f>
        <v>#N/A</v>
      </c>
      <c r="R57" s="390" t="e">
        <f>IF(ISNUMBER(Regressions!R67),ROUND(Regressions!R67, 1), NA())</f>
        <v>#N/A</v>
      </c>
      <c r="S57" s="391" t="e">
        <f>IF(ISNUMBER(Regressions!S67),ROUND(Regressions!S67, 1), NA())</f>
        <v>#N/A</v>
      </c>
    </row>
    <row r="58" x14ac:dyDescent="0.2">
      <c r="A58" s="240" t="str">
        <f>IF(ISBLANK(Regressions!A68), " ", Regressions!A68)</f>
        <v>Bolivia (Plurinational State of)</v>
      </c>
      <c r="B58" s="235">
        <f>IF(ISBLANK(Regressions!B68), " ", Regressions!B68)</f>
        <v>2003</v>
      </c>
      <c r="C58" s="238" t="str">
        <f>IF(ISBLANK(Regressions!C68), " ", Regressions!C68)</f>
        <v>Pre-primary</v>
      </c>
      <c r="D58" s="242">
        <f>IF(ISBLANK(Regressions!D68), " ", Regressions!D68)</f>
        <v>457819</v>
      </c>
      <c r="E58" s="388" t="e">
        <f>IF(ISNUMBER(Regressions!E68),ROUND(Regressions!E68, 1), NA())</f>
        <v>#N/A</v>
      </c>
      <c r="F58" s="302" t="e">
        <f>IF(ISNUMBER(Regressions!F68),ROUND(Regressions!F68, 1), NA())</f>
        <v>#N/A</v>
      </c>
      <c r="G58" s="389" t="e">
        <f>IF(ISNUMBER(Regressions!G68),ROUND(Regressions!G68, 1), NA())</f>
        <v>#N/A</v>
      </c>
      <c r="H58" s="390" t="e">
        <f>IF(ISNUMBER(Regressions!H68),ROUND(Regressions!H68, 1), NA())</f>
        <v>#N/A</v>
      </c>
      <c r="I58" s="391" t="e">
        <f>IF(ISNUMBER(Regressions!I68),ROUND(Regressions!I68, 1), NA())</f>
        <v>#N/A</v>
      </c>
      <c r="J58" s="392" t="e">
        <f>IF(ISNUMBER(Regressions!J68),ROUND(Regressions!J68, 1), NA())</f>
        <v>#N/A</v>
      </c>
      <c r="K58" s="302" t="e">
        <f>IF(ISNUMBER(Regressions!K68),ROUND(Regressions!K68, 1), NA())</f>
        <v>#N/A</v>
      </c>
      <c r="L58" s="393" t="e">
        <f>IF(ISNUMBER(Regressions!L68),ROUND(Regressions!L68, 1), NA())</f>
        <v>#N/A</v>
      </c>
      <c r="M58" s="390" t="e">
        <f>IF(ISNUMBER(Regressions!M68),ROUND(Regressions!M68, 1), NA())</f>
        <v>#N/A</v>
      </c>
      <c r="N58" s="394" t="e">
        <f>IF(ISNUMBER(Regressions!N68),ROUND(Regressions!N68, 1), NA())</f>
        <v>#N/A</v>
      </c>
      <c r="O58" s="388" t="e">
        <f>IF(ISNUMBER(Regressions!O68),ROUND(Regressions!O68, 1), NA())</f>
        <v>#N/A</v>
      </c>
      <c r="P58" s="302" t="e">
        <f>IF(ISNUMBER(Regressions!P68),ROUND(Regressions!P68, 1), NA())</f>
        <v>#N/A</v>
      </c>
      <c r="Q58" s="395" t="e">
        <f>IF(ISNUMBER(Regressions!Q68),ROUND(Regressions!Q68, 1), NA())</f>
        <v>#N/A</v>
      </c>
      <c r="R58" s="390" t="e">
        <f>IF(ISNUMBER(Regressions!R68),ROUND(Regressions!R68, 1), NA())</f>
        <v>#N/A</v>
      </c>
      <c r="S58" s="391" t="e">
        <f>IF(ISNUMBER(Regressions!S68),ROUND(Regressions!S68, 1), NA())</f>
        <v>#N/A</v>
      </c>
    </row>
    <row r="59" x14ac:dyDescent="0.2">
      <c r="A59" s="240" t="str">
        <f>IF(ISBLANK(Regressions!A69), " ", Regressions!A69)</f>
        <v>Bolivia (Plurinational State of)</v>
      </c>
      <c r="B59" s="235">
        <f>IF(ISBLANK(Regressions!B69), " ", Regressions!B69)</f>
        <v>2004</v>
      </c>
      <c r="C59" s="238" t="str">
        <f>IF(ISBLANK(Regressions!C69), " ", Regressions!C69)</f>
        <v>Pre-primary</v>
      </c>
      <c r="D59" s="242">
        <f>IF(ISBLANK(Regressions!D69), " ", Regressions!D69)</f>
        <v>461183</v>
      </c>
      <c r="E59" s="388" t="e">
        <f>IF(ISNUMBER(Regressions!E69),ROUND(Regressions!E69, 1), NA())</f>
        <v>#N/A</v>
      </c>
      <c r="F59" s="302" t="e">
        <f>IF(ISNUMBER(Regressions!F69),ROUND(Regressions!F69, 1), NA())</f>
        <v>#N/A</v>
      </c>
      <c r="G59" s="389" t="e">
        <f>IF(ISNUMBER(Regressions!G69),ROUND(Regressions!G69, 1), NA())</f>
        <v>#N/A</v>
      </c>
      <c r="H59" s="390" t="e">
        <f>IF(ISNUMBER(Regressions!H69),ROUND(Regressions!H69, 1), NA())</f>
        <v>#N/A</v>
      </c>
      <c r="I59" s="391" t="e">
        <f>IF(ISNUMBER(Regressions!I69),ROUND(Regressions!I69, 1), NA())</f>
        <v>#N/A</v>
      </c>
      <c r="J59" s="392" t="e">
        <f>IF(ISNUMBER(Regressions!J69),ROUND(Regressions!J69, 1), NA())</f>
        <v>#N/A</v>
      </c>
      <c r="K59" s="302" t="e">
        <f>IF(ISNUMBER(Regressions!K69),ROUND(Regressions!K69, 1), NA())</f>
        <v>#N/A</v>
      </c>
      <c r="L59" s="393" t="e">
        <f>IF(ISNUMBER(Regressions!L69),ROUND(Regressions!L69, 1), NA())</f>
        <v>#N/A</v>
      </c>
      <c r="M59" s="390" t="e">
        <f>IF(ISNUMBER(Regressions!M69),ROUND(Regressions!M69, 1), NA())</f>
        <v>#N/A</v>
      </c>
      <c r="N59" s="394" t="e">
        <f>IF(ISNUMBER(Regressions!N69),ROUND(Regressions!N69, 1), NA())</f>
        <v>#N/A</v>
      </c>
      <c r="O59" s="388" t="e">
        <f>IF(ISNUMBER(Regressions!O69),ROUND(Regressions!O69, 1), NA())</f>
        <v>#N/A</v>
      </c>
      <c r="P59" s="302" t="e">
        <f>IF(ISNUMBER(Regressions!P69),ROUND(Regressions!P69, 1), NA())</f>
        <v>#N/A</v>
      </c>
      <c r="Q59" s="395" t="e">
        <f>IF(ISNUMBER(Regressions!Q69),ROUND(Regressions!Q69, 1), NA())</f>
        <v>#N/A</v>
      </c>
      <c r="R59" s="390" t="e">
        <f>IF(ISNUMBER(Regressions!R69),ROUND(Regressions!R69, 1), NA())</f>
        <v>#N/A</v>
      </c>
      <c r="S59" s="391" t="e">
        <f>IF(ISNUMBER(Regressions!S69),ROUND(Regressions!S69, 1), NA())</f>
        <v>#N/A</v>
      </c>
    </row>
    <row r="60" x14ac:dyDescent="0.2">
      <c r="A60" s="240" t="str">
        <f>IF(ISBLANK(Regressions!A70), " ", Regressions!A70)</f>
        <v>Bolivia (Plurinational State of)</v>
      </c>
      <c r="B60" s="235">
        <f>IF(ISBLANK(Regressions!B70), " ", Regressions!B70)</f>
        <v>2005</v>
      </c>
      <c r="C60" s="238" t="str">
        <f>IF(ISBLANK(Regressions!C70), " ", Regressions!C70)</f>
        <v>Pre-primary</v>
      </c>
      <c r="D60" s="242">
        <f>IF(ISBLANK(Regressions!D70), " ", Regressions!D70)</f>
        <v>462358</v>
      </c>
      <c r="E60" s="388" t="e">
        <f>IF(ISNUMBER(Regressions!E70),ROUND(Regressions!E70, 1), NA())</f>
        <v>#N/A</v>
      </c>
      <c r="F60" s="302" t="e">
        <f>IF(ISNUMBER(Regressions!F70),ROUND(Regressions!F70, 1), NA())</f>
        <v>#N/A</v>
      </c>
      <c r="G60" s="389" t="e">
        <f>IF(ISNUMBER(Regressions!G70),ROUND(Regressions!G70, 1), NA())</f>
        <v>#N/A</v>
      </c>
      <c r="H60" s="390" t="e">
        <f>IF(ISNUMBER(Regressions!H70),ROUND(Regressions!H70, 1), NA())</f>
        <v>#N/A</v>
      </c>
      <c r="I60" s="391" t="e">
        <f>IF(ISNUMBER(Regressions!I70),ROUND(Regressions!I70, 1), NA())</f>
        <v>#N/A</v>
      </c>
      <c r="J60" s="392" t="e">
        <f>IF(ISNUMBER(Regressions!J70),ROUND(Regressions!J70, 1), NA())</f>
        <v>#N/A</v>
      </c>
      <c r="K60" s="302" t="e">
        <f>IF(ISNUMBER(Regressions!K70),ROUND(Regressions!K70, 1), NA())</f>
        <v>#N/A</v>
      </c>
      <c r="L60" s="393" t="e">
        <f>IF(ISNUMBER(Regressions!L70),ROUND(Regressions!L70, 1), NA())</f>
        <v>#N/A</v>
      </c>
      <c r="M60" s="390" t="e">
        <f>IF(ISNUMBER(Regressions!M70),ROUND(Regressions!M70, 1), NA())</f>
        <v>#N/A</v>
      </c>
      <c r="N60" s="394" t="e">
        <f>IF(ISNUMBER(Regressions!N70),ROUND(Regressions!N70, 1), NA())</f>
        <v>#N/A</v>
      </c>
      <c r="O60" s="388" t="e">
        <f>IF(ISNUMBER(Regressions!O70),ROUND(Regressions!O70, 1), NA())</f>
        <v>#N/A</v>
      </c>
      <c r="P60" s="302" t="e">
        <f>IF(ISNUMBER(Regressions!P70),ROUND(Regressions!P70, 1), NA())</f>
        <v>#N/A</v>
      </c>
      <c r="Q60" s="395" t="e">
        <f>IF(ISNUMBER(Regressions!Q70),ROUND(Regressions!Q70, 1), NA())</f>
        <v>#N/A</v>
      </c>
      <c r="R60" s="390" t="e">
        <f>IF(ISNUMBER(Regressions!R70),ROUND(Regressions!R70, 1), NA())</f>
        <v>#N/A</v>
      </c>
      <c r="S60" s="391" t="e">
        <f>IF(ISNUMBER(Regressions!S70),ROUND(Regressions!S70, 1), NA())</f>
        <v>#N/A</v>
      </c>
    </row>
    <row r="61" x14ac:dyDescent="0.2">
      <c r="A61" s="240" t="str">
        <f>IF(ISBLANK(Regressions!A71), " ", Regressions!A71)</f>
        <v>Bolivia (Plurinational State of)</v>
      </c>
      <c r="B61" s="235">
        <f>IF(ISBLANK(Regressions!B71), " ", Regressions!B71)</f>
        <v>2006</v>
      </c>
      <c r="C61" s="238" t="str">
        <f>IF(ISBLANK(Regressions!C71), " ", Regressions!C71)</f>
        <v>Pre-primary</v>
      </c>
      <c r="D61" s="242">
        <f>IF(ISBLANK(Regressions!D71), " ", Regressions!D71)</f>
        <v>464714</v>
      </c>
      <c r="E61" s="388" t="e">
        <f>IF(ISNUMBER(Regressions!E71),ROUND(Regressions!E71, 1), NA())</f>
        <v>#N/A</v>
      </c>
      <c r="F61" s="302" t="e">
        <f>IF(ISNUMBER(Regressions!F71),ROUND(Regressions!F71, 1), NA())</f>
        <v>#N/A</v>
      </c>
      <c r="G61" s="389" t="e">
        <f>IF(ISNUMBER(Regressions!G71),ROUND(Regressions!G71, 1), NA())</f>
        <v>#N/A</v>
      </c>
      <c r="H61" s="390" t="e">
        <f>IF(ISNUMBER(Regressions!H71),ROUND(Regressions!H71, 1), NA())</f>
        <v>#N/A</v>
      </c>
      <c r="I61" s="391" t="e">
        <f>IF(ISNUMBER(Regressions!I71),ROUND(Regressions!I71, 1), NA())</f>
        <v>#N/A</v>
      </c>
      <c r="J61" s="392" t="e">
        <f>IF(ISNUMBER(Regressions!J71),ROUND(Regressions!J71, 1), NA())</f>
        <v>#N/A</v>
      </c>
      <c r="K61" s="302" t="e">
        <f>IF(ISNUMBER(Regressions!K71),ROUND(Regressions!K71, 1), NA())</f>
        <v>#N/A</v>
      </c>
      <c r="L61" s="393" t="e">
        <f>IF(ISNUMBER(Regressions!L71),ROUND(Regressions!L71, 1), NA())</f>
        <v>#N/A</v>
      </c>
      <c r="M61" s="390" t="e">
        <f>IF(ISNUMBER(Regressions!M71),ROUND(Regressions!M71, 1), NA())</f>
        <v>#N/A</v>
      </c>
      <c r="N61" s="394" t="e">
        <f>IF(ISNUMBER(Regressions!N71),ROUND(Regressions!N71, 1), NA())</f>
        <v>#N/A</v>
      </c>
      <c r="O61" s="388" t="e">
        <f>IF(ISNUMBER(Regressions!O71),ROUND(Regressions!O71, 1), NA())</f>
        <v>#N/A</v>
      </c>
      <c r="P61" s="302" t="e">
        <f>IF(ISNUMBER(Regressions!P71),ROUND(Regressions!P71, 1), NA())</f>
        <v>#N/A</v>
      </c>
      <c r="Q61" s="395" t="e">
        <f>IF(ISNUMBER(Regressions!Q71),ROUND(Regressions!Q71, 1), NA())</f>
        <v>#N/A</v>
      </c>
      <c r="R61" s="390" t="e">
        <f>IF(ISNUMBER(Regressions!R71),ROUND(Regressions!R71, 1), NA())</f>
        <v>#N/A</v>
      </c>
      <c r="S61" s="391" t="e">
        <f>IF(ISNUMBER(Regressions!S71),ROUND(Regressions!S71, 1), NA())</f>
        <v>#N/A</v>
      </c>
    </row>
    <row r="62" x14ac:dyDescent="0.2">
      <c r="A62" s="240" t="str">
        <f>IF(ISBLANK(Regressions!A72), " ", Regressions!A72)</f>
        <v>Bolivia (Plurinational State of)</v>
      </c>
      <c r="B62" s="235">
        <f>IF(ISBLANK(Regressions!B72), " ", Regressions!B72)</f>
        <v>2007</v>
      </c>
      <c r="C62" s="238" t="str">
        <f>IF(ISBLANK(Regressions!C72), " ", Regressions!C72)</f>
        <v>Pre-primary</v>
      </c>
      <c r="D62" s="242">
        <f>IF(ISBLANK(Regressions!D72), " ", Regressions!D72)</f>
        <v>466133</v>
      </c>
      <c r="E62" s="388" t="e">
        <f>IF(ISNUMBER(Regressions!E72),ROUND(Regressions!E72, 1), NA())</f>
        <v>#N/A</v>
      </c>
      <c r="F62" s="302" t="e">
        <f>IF(ISNUMBER(Regressions!F72),ROUND(Regressions!F72, 1), NA())</f>
        <v>#N/A</v>
      </c>
      <c r="G62" s="389" t="e">
        <f>IF(ISNUMBER(Regressions!G72),ROUND(Regressions!G72, 1), NA())</f>
        <v>#N/A</v>
      </c>
      <c r="H62" s="390" t="e">
        <f>IF(ISNUMBER(Regressions!H72),ROUND(Regressions!H72, 1), NA())</f>
        <v>#N/A</v>
      </c>
      <c r="I62" s="391" t="e">
        <f>IF(ISNUMBER(Regressions!I72),ROUND(Regressions!I72, 1), NA())</f>
        <v>#N/A</v>
      </c>
      <c r="J62" s="392" t="e">
        <f>IF(ISNUMBER(Regressions!J72),ROUND(Regressions!J72, 1), NA())</f>
        <v>#N/A</v>
      </c>
      <c r="K62" s="302" t="e">
        <f>IF(ISNUMBER(Regressions!K72),ROUND(Regressions!K72, 1), NA())</f>
        <v>#N/A</v>
      </c>
      <c r="L62" s="393" t="e">
        <f>IF(ISNUMBER(Regressions!L72),ROUND(Regressions!L72, 1), NA())</f>
        <v>#N/A</v>
      </c>
      <c r="M62" s="390" t="e">
        <f>IF(ISNUMBER(Regressions!M72),ROUND(Regressions!M72, 1), NA())</f>
        <v>#N/A</v>
      </c>
      <c r="N62" s="394" t="e">
        <f>IF(ISNUMBER(Regressions!N72),ROUND(Regressions!N72, 1), NA())</f>
        <v>#N/A</v>
      </c>
      <c r="O62" s="388" t="e">
        <f>IF(ISNUMBER(Regressions!O72),ROUND(Regressions!O72, 1), NA())</f>
        <v>#N/A</v>
      </c>
      <c r="P62" s="302" t="e">
        <f>IF(ISNUMBER(Regressions!P72),ROUND(Regressions!P72, 1), NA())</f>
        <v>#N/A</v>
      </c>
      <c r="Q62" s="395" t="e">
        <f>IF(ISNUMBER(Regressions!Q72),ROUND(Regressions!Q72, 1), NA())</f>
        <v>#N/A</v>
      </c>
      <c r="R62" s="390" t="e">
        <f>IF(ISNUMBER(Regressions!R72),ROUND(Regressions!R72, 1), NA())</f>
        <v>#N/A</v>
      </c>
      <c r="S62" s="391" t="e">
        <f>IF(ISNUMBER(Regressions!S72),ROUND(Regressions!S72, 1), NA())</f>
        <v>#N/A</v>
      </c>
    </row>
    <row r="63" x14ac:dyDescent="0.2">
      <c r="A63" s="240" t="str">
        <f>IF(ISBLANK(Regressions!A73), " ", Regressions!A73)</f>
        <v>Bolivia (Plurinational State of)</v>
      </c>
      <c r="B63" s="235">
        <f>IF(ISBLANK(Regressions!B73), " ", Regressions!B73)</f>
        <v>2008</v>
      </c>
      <c r="C63" s="238" t="str">
        <f>IF(ISBLANK(Regressions!C73), " ", Regressions!C73)</f>
        <v>Pre-primary</v>
      </c>
      <c r="D63" s="242">
        <f>IF(ISBLANK(Regressions!D73), " ", Regressions!D73)</f>
        <v>466776</v>
      </c>
      <c r="E63" s="388" t="e">
        <f>IF(ISNUMBER(Regressions!E73),ROUND(Regressions!E73, 1), NA())</f>
        <v>#N/A</v>
      </c>
      <c r="F63" s="302" t="e">
        <f>IF(ISNUMBER(Regressions!F73),ROUND(Regressions!F73, 1), NA())</f>
        <v>#N/A</v>
      </c>
      <c r="G63" s="389" t="e">
        <f>IF(ISNUMBER(Regressions!G73),ROUND(Regressions!G73, 1), NA())</f>
        <v>#N/A</v>
      </c>
      <c r="H63" s="390" t="e">
        <f>IF(ISNUMBER(Regressions!H73),ROUND(Regressions!H73, 1), NA())</f>
        <v>#N/A</v>
      </c>
      <c r="I63" s="391" t="e">
        <f>IF(ISNUMBER(Regressions!I73),ROUND(Regressions!I73, 1), NA())</f>
        <v>#N/A</v>
      </c>
      <c r="J63" s="392" t="e">
        <f>IF(ISNUMBER(Regressions!J73),ROUND(Regressions!J73, 1), NA())</f>
        <v>#N/A</v>
      </c>
      <c r="K63" s="302" t="e">
        <f>IF(ISNUMBER(Regressions!K73),ROUND(Regressions!K73, 1), NA())</f>
        <v>#N/A</v>
      </c>
      <c r="L63" s="393" t="e">
        <f>IF(ISNUMBER(Regressions!L73),ROUND(Regressions!L73, 1), NA())</f>
        <v>#N/A</v>
      </c>
      <c r="M63" s="390" t="e">
        <f>IF(ISNUMBER(Regressions!M73),ROUND(Regressions!M73, 1), NA())</f>
        <v>#N/A</v>
      </c>
      <c r="N63" s="394" t="e">
        <f>IF(ISNUMBER(Regressions!N73),ROUND(Regressions!N73, 1), NA())</f>
        <v>#N/A</v>
      </c>
      <c r="O63" s="388" t="e">
        <f>IF(ISNUMBER(Regressions!O73),ROUND(Regressions!O73, 1), NA())</f>
        <v>#N/A</v>
      </c>
      <c r="P63" s="302" t="e">
        <f>IF(ISNUMBER(Regressions!P73),ROUND(Regressions!P73, 1), NA())</f>
        <v>#N/A</v>
      </c>
      <c r="Q63" s="395" t="e">
        <f>IF(ISNUMBER(Regressions!Q73),ROUND(Regressions!Q73, 1), NA())</f>
        <v>#N/A</v>
      </c>
      <c r="R63" s="390" t="e">
        <f>IF(ISNUMBER(Regressions!R73),ROUND(Regressions!R73, 1), NA())</f>
        <v>#N/A</v>
      </c>
      <c r="S63" s="391" t="e">
        <f>IF(ISNUMBER(Regressions!S73),ROUND(Regressions!S73, 1), NA())</f>
        <v>#N/A</v>
      </c>
    </row>
    <row r="64" x14ac:dyDescent="0.2">
      <c r="A64" s="240" t="str">
        <f>IF(ISBLANK(Regressions!A74), " ", Regressions!A74)</f>
        <v>Bolivia (Plurinational State of)</v>
      </c>
      <c r="B64" s="235">
        <f>IF(ISBLANK(Regressions!B74), " ", Regressions!B74)</f>
        <v>2009</v>
      </c>
      <c r="C64" s="238" t="str">
        <f>IF(ISBLANK(Regressions!C74), " ", Regressions!C74)</f>
        <v>Pre-primary</v>
      </c>
      <c r="D64" s="242">
        <f>IF(ISBLANK(Regressions!D74), " ", Regressions!D74)</f>
        <v>466947</v>
      </c>
      <c r="E64" s="388" t="e">
        <f>IF(ISNUMBER(Regressions!E74),ROUND(Regressions!E74, 1), NA())</f>
        <v>#N/A</v>
      </c>
      <c r="F64" s="302" t="e">
        <f>IF(ISNUMBER(Regressions!F74),ROUND(Regressions!F74, 1), NA())</f>
        <v>#N/A</v>
      </c>
      <c r="G64" s="389" t="e">
        <f>IF(ISNUMBER(Regressions!G74),ROUND(Regressions!G74, 1), NA())</f>
        <v>#N/A</v>
      </c>
      <c r="H64" s="390" t="e">
        <f>IF(ISNUMBER(Regressions!H74),ROUND(Regressions!H74, 1), NA())</f>
        <v>#N/A</v>
      </c>
      <c r="I64" s="391" t="e">
        <f>IF(ISNUMBER(Regressions!I74),ROUND(Regressions!I74, 1), NA())</f>
        <v>#N/A</v>
      </c>
      <c r="J64" s="392" t="e">
        <f>IF(ISNUMBER(Regressions!J74),ROUND(Regressions!J74, 1), NA())</f>
        <v>#N/A</v>
      </c>
      <c r="K64" s="302" t="e">
        <f>IF(ISNUMBER(Regressions!K74),ROUND(Regressions!K74, 1), NA())</f>
        <v>#N/A</v>
      </c>
      <c r="L64" s="393" t="e">
        <f>IF(ISNUMBER(Regressions!L74),ROUND(Regressions!L74, 1), NA())</f>
        <v>#N/A</v>
      </c>
      <c r="M64" s="390" t="e">
        <f>IF(ISNUMBER(Regressions!M74),ROUND(Regressions!M74, 1), NA())</f>
        <v>#N/A</v>
      </c>
      <c r="N64" s="394" t="e">
        <f>IF(ISNUMBER(Regressions!N74),ROUND(Regressions!N74, 1), NA())</f>
        <v>#N/A</v>
      </c>
      <c r="O64" s="388" t="e">
        <f>IF(ISNUMBER(Regressions!O74),ROUND(Regressions!O74, 1), NA())</f>
        <v>#N/A</v>
      </c>
      <c r="P64" s="302" t="e">
        <f>IF(ISNUMBER(Regressions!P74),ROUND(Regressions!P74, 1), NA())</f>
        <v>#N/A</v>
      </c>
      <c r="Q64" s="395" t="e">
        <f>IF(ISNUMBER(Regressions!Q74),ROUND(Regressions!Q74, 1), NA())</f>
        <v>#N/A</v>
      </c>
      <c r="R64" s="390" t="e">
        <f>IF(ISNUMBER(Regressions!R74),ROUND(Regressions!R74, 1), NA())</f>
        <v>#N/A</v>
      </c>
      <c r="S64" s="391" t="e">
        <f>IF(ISNUMBER(Regressions!S74),ROUND(Regressions!S74, 1), NA())</f>
        <v>#N/A</v>
      </c>
    </row>
    <row r="65" x14ac:dyDescent="0.2">
      <c r="A65" s="240" t="str">
        <f>IF(ISBLANK(Regressions!A75), " ", Regressions!A75)</f>
        <v>Bolivia (Plurinational State of)</v>
      </c>
      <c r="B65" s="235">
        <f>IF(ISBLANK(Regressions!B75), " ", Regressions!B75)</f>
        <v>2010</v>
      </c>
      <c r="C65" s="238" t="str">
        <f>IF(ISBLANK(Regressions!C75), " ", Regressions!C75)</f>
        <v>Pre-primary</v>
      </c>
      <c r="D65" s="242">
        <f>IF(ISBLANK(Regressions!D75), " ", Regressions!D75)</f>
        <v>467031</v>
      </c>
      <c r="E65" s="388" t="e">
        <f>IF(ISNUMBER(Regressions!E75),ROUND(Regressions!E75, 1), NA())</f>
        <v>#N/A</v>
      </c>
      <c r="F65" s="302" t="e">
        <f>IF(ISNUMBER(Regressions!F75),ROUND(Regressions!F75, 1), NA())</f>
        <v>#N/A</v>
      </c>
      <c r="G65" s="389" t="e">
        <f>IF(ISNUMBER(Regressions!G75),ROUND(Regressions!G75, 1), NA())</f>
        <v>#N/A</v>
      </c>
      <c r="H65" s="390" t="e">
        <f>IF(ISNUMBER(Regressions!H75),ROUND(Regressions!H75, 1), NA())</f>
        <v>#N/A</v>
      </c>
      <c r="I65" s="391" t="e">
        <f>IF(ISNUMBER(Regressions!I75),ROUND(Regressions!I75, 1), NA())</f>
        <v>#N/A</v>
      </c>
      <c r="J65" s="392" t="e">
        <f>IF(ISNUMBER(Regressions!J75),ROUND(Regressions!J75, 1), NA())</f>
        <v>#N/A</v>
      </c>
      <c r="K65" s="302" t="e">
        <f>IF(ISNUMBER(Regressions!K75),ROUND(Regressions!K75, 1), NA())</f>
        <v>#N/A</v>
      </c>
      <c r="L65" s="393" t="e">
        <f>IF(ISNUMBER(Regressions!L75),ROUND(Regressions!L75, 1), NA())</f>
        <v>#N/A</v>
      </c>
      <c r="M65" s="390" t="e">
        <f>IF(ISNUMBER(Regressions!M75),ROUND(Regressions!M75, 1), NA())</f>
        <v>#N/A</v>
      </c>
      <c r="N65" s="394" t="e">
        <f>IF(ISNUMBER(Regressions!N75),ROUND(Regressions!N75, 1), NA())</f>
        <v>#N/A</v>
      </c>
      <c r="O65" s="388" t="e">
        <f>IF(ISNUMBER(Regressions!O75),ROUND(Regressions!O75, 1), NA())</f>
        <v>#N/A</v>
      </c>
      <c r="P65" s="302" t="e">
        <f>IF(ISNUMBER(Regressions!P75),ROUND(Regressions!P75, 1), NA())</f>
        <v>#N/A</v>
      </c>
      <c r="Q65" s="395" t="e">
        <f>IF(ISNUMBER(Regressions!Q75),ROUND(Regressions!Q75, 1), NA())</f>
        <v>#N/A</v>
      </c>
      <c r="R65" s="390" t="e">
        <f>IF(ISNUMBER(Regressions!R75),ROUND(Regressions!R75, 1), NA())</f>
        <v>#N/A</v>
      </c>
      <c r="S65" s="391" t="e">
        <f>IF(ISNUMBER(Regressions!S75),ROUND(Regressions!S75, 1), NA())</f>
        <v>#N/A</v>
      </c>
    </row>
    <row r="66" x14ac:dyDescent="0.2">
      <c r="A66" s="240" t="str">
        <f>IF(ISBLANK(Regressions!A76), " ", Regressions!A76)</f>
        <v>Bolivia (Plurinational State of)</v>
      </c>
      <c r="B66" s="235">
        <f>IF(ISBLANK(Regressions!B76), " ", Regressions!B76)</f>
        <v>2011</v>
      </c>
      <c r="C66" s="238" t="str">
        <f>IF(ISBLANK(Regressions!C76), " ", Regressions!C76)</f>
        <v>Pre-primary</v>
      </c>
      <c r="D66" s="242">
        <f>IF(ISBLANK(Regressions!D76), " ", Regressions!D76)</f>
        <v>468157</v>
      </c>
      <c r="E66" s="388" t="e">
        <f>IF(ISNUMBER(Regressions!E76),ROUND(Regressions!E76, 1), NA())</f>
        <v>#N/A</v>
      </c>
      <c r="F66" s="302" t="e">
        <f>IF(ISNUMBER(Regressions!F76),ROUND(Regressions!F76, 1), NA())</f>
        <v>#N/A</v>
      </c>
      <c r="G66" s="389" t="e">
        <f>IF(ISNUMBER(Regressions!G76),ROUND(Regressions!G76, 1), NA())</f>
        <v>#N/A</v>
      </c>
      <c r="H66" s="390" t="e">
        <f>IF(ISNUMBER(Regressions!H76),ROUND(Regressions!H76, 1), NA())</f>
        <v>#N/A</v>
      </c>
      <c r="I66" s="391" t="e">
        <f>IF(ISNUMBER(Regressions!I76),ROUND(Regressions!I76, 1), NA())</f>
        <v>#N/A</v>
      </c>
      <c r="J66" s="392" t="e">
        <f>IF(ISNUMBER(Regressions!J76),ROUND(Regressions!J76, 1), NA())</f>
        <v>#N/A</v>
      </c>
      <c r="K66" s="302" t="e">
        <f>IF(ISNUMBER(Regressions!K76),ROUND(Regressions!K76, 1), NA())</f>
        <v>#N/A</v>
      </c>
      <c r="L66" s="393" t="e">
        <f>IF(ISNUMBER(Regressions!L76),ROUND(Regressions!L76, 1), NA())</f>
        <v>#N/A</v>
      </c>
      <c r="M66" s="390" t="e">
        <f>IF(ISNUMBER(Regressions!M76),ROUND(Regressions!M76, 1), NA())</f>
        <v>#N/A</v>
      </c>
      <c r="N66" s="394" t="e">
        <f>IF(ISNUMBER(Regressions!N76),ROUND(Regressions!N76, 1), NA())</f>
        <v>#N/A</v>
      </c>
      <c r="O66" s="388" t="e">
        <f>IF(ISNUMBER(Regressions!O76),ROUND(Regressions!O76, 1), NA())</f>
        <v>#N/A</v>
      </c>
      <c r="P66" s="302" t="e">
        <f>IF(ISNUMBER(Regressions!P76),ROUND(Regressions!P76, 1), NA())</f>
        <v>#N/A</v>
      </c>
      <c r="Q66" s="395" t="e">
        <f>IF(ISNUMBER(Regressions!Q76),ROUND(Regressions!Q76, 1), NA())</f>
        <v>#N/A</v>
      </c>
      <c r="R66" s="390" t="e">
        <f>IF(ISNUMBER(Regressions!R76),ROUND(Regressions!R76, 1), NA())</f>
        <v>#N/A</v>
      </c>
      <c r="S66" s="391" t="e">
        <f>IF(ISNUMBER(Regressions!S76),ROUND(Regressions!S76, 1), NA())</f>
        <v>#N/A</v>
      </c>
    </row>
    <row r="67" x14ac:dyDescent="0.2">
      <c r="A67" s="240" t="str">
        <f>IF(ISBLANK(Regressions!A77), " ", Regressions!A77)</f>
        <v>Bolivia (Plurinational State of)</v>
      </c>
      <c r="B67" s="235">
        <f>IF(ISBLANK(Regressions!B77), " ", Regressions!B77)</f>
        <v>2012</v>
      </c>
      <c r="C67" s="238" t="str">
        <f>IF(ISBLANK(Regressions!C77), " ", Regressions!C77)</f>
        <v>Pre-primary</v>
      </c>
      <c r="D67" s="242">
        <f>IF(ISBLANK(Regressions!D77), " ", Regressions!D77)</f>
        <v>469085</v>
      </c>
      <c r="E67" s="388" t="e">
        <f>IF(ISNUMBER(Regressions!E77),ROUND(Regressions!E77, 1), NA())</f>
        <v>#N/A</v>
      </c>
      <c r="F67" s="302" t="e">
        <f>IF(ISNUMBER(Regressions!F77),ROUND(Regressions!F77, 1), NA())</f>
        <v>#N/A</v>
      </c>
      <c r="G67" s="389" t="e">
        <f>IF(ISNUMBER(Regressions!G77),ROUND(Regressions!G77, 1), NA())</f>
        <v>#N/A</v>
      </c>
      <c r="H67" s="390" t="e">
        <f>IF(ISNUMBER(Regressions!H77),ROUND(Regressions!H77, 1), NA())</f>
        <v>#N/A</v>
      </c>
      <c r="I67" s="391" t="e">
        <f>IF(ISNUMBER(Regressions!I77),ROUND(Regressions!I77, 1), NA())</f>
        <v>#N/A</v>
      </c>
      <c r="J67" s="392" t="e">
        <f>IF(ISNUMBER(Regressions!J77),ROUND(Regressions!J77, 1), NA())</f>
        <v>#N/A</v>
      </c>
      <c r="K67" s="302" t="e">
        <f>IF(ISNUMBER(Regressions!K77),ROUND(Regressions!K77, 1), NA())</f>
        <v>#N/A</v>
      </c>
      <c r="L67" s="393" t="e">
        <f>IF(ISNUMBER(Regressions!L77),ROUND(Regressions!L77, 1), NA())</f>
        <v>#N/A</v>
      </c>
      <c r="M67" s="390" t="e">
        <f>IF(ISNUMBER(Regressions!M77),ROUND(Regressions!M77, 1), NA())</f>
        <v>#N/A</v>
      </c>
      <c r="N67" s="394" t="e">
        <f>IF(ISNUMBER(Regressions!N77),ROUND(Regressions!N77, 1), NA())</f>
        <v>#N/A</v>
      </c>
      <c r="O67" s="388" t="e">
        <f>IF(ISNUMBER(Regressions!O77),ROUND(Regressions!O77, 1), NA())</f>
        <v>#N/A</v>
      </c>
      <c r="P67" s="302" t="e">
        <f>IF(ISNUMBER(Regressions!P77),ROUND(Regressions!P77, 1), NA())</f>
        <v>#N/A</v>
      </c>
      <c r="Q67" s="395" t="e">
        <f>IF(ISNUMBER(Regressions!Q77),ROUND(Regressions!Q77, 1), NA())</f>
        <v>#N/A</v>
      </c>
      <c r="R67" s="390" t="e">
        <f>IF(ISNUMBER(Regressions!R77),ROUND(Regressions!R77, 1), NA())</f>
        <v>#N/A</v>
      </c>
      <c r="S67" s="391" t="e">
        <f>IF(ISNUMBER(Regressions!S77),ROUND(Regressions!S77, 1), NA())</f>
        <v>#N/A</v>
      </c>
    </row>
    <row r="68" x14ac:dyDescent="0.2">
      <c r="A68" s="240" t="str">
        <f>IF(ISBLANK(Regressions!A78), " ", Regressions!A78)</f>
        <v>Bolivia (Plurinational State of)</v>
      </c>
      <c r="B68" s="235">
        <f>IF(ISBLANK(Regressions!B78), " ", Regressions!B78)</f>
        <v>2013</v>
      </c>
      <c r="C68" s="238" t="str">
        <f>IF(ISBLANK(Regressions!C78), " ", Regressions!C78)</f>
        <v>Pre-primary</v>
      </c>
      <c r="D68" s="242">
        <f>IF(ISBLANK(Regressions!D78), " ", Regressions!D78)</f>
        <v>469609</v>
      </c>
      <c r="E68" s="388" t="e">
        <f>IF(ISNUMBER(Regressions!E78),ROUND(Regressions!E78, 1), NA())</f>
        <v>#N/A</v>
      </c>
      <c r="F68" s="302" t="e">
        <f>IF(ISNUMBER(Regressions!F78),ROUND(Regressions!F78, 1), NA())</f>
        <v>#N/A</v>
      </c>
      <c r="G68" s="389" t="e">
        <f>IF(ISNUMBER(Regressions!G78),ROUND(Regressions!G78, 1), NA())</f>
        <v>#N/A</v>
      </c>
      <c r="H68" s="390" t="e">
        <f>IF(ISNUMBER(Regressions!H78),ROUND(Regressions!H78, 1), NA())</f>
        <v>#N/A</v>
      </c>
      <c r="I68" s="391" t="e">
        <f>IF(ISNUMBER(Regressions!I78),ROUND(Regressions!I78, 1), NA())</f>
        <v>#N/A</v>
      </c>
      <c r="J68" s="392" t="e">
        <f>IF(ISNUMBER(Regressions!J78),ROUND(Regressions!J78, 1), NA())</f>
        <v>#N/A</v>
      </c>
      <c r="K68" s="302" t="e">
        <f>IF(ISNUMBER(Regressions!K78),ROUND(Regressions!K78, 1), NA())</f>
        <v>#N/A</v>
      </c>
      <c r="L68" s="393" t="e">
        <f>IF(ISNUMBER(Regressions!L78),ROUND(Regressions!L78, 1), NA())</f>
        <v>#N/A</v>
      </c>
      <c r="M68" s="390" t="e">
        <f>IF(ISNUMBER(Regressions!M78),ROUND(Regressions!M78, 1), NA())</f>
        <v>#N/A</v>
      </c>
      <c r="N68" s="394" t="e">
        <f>IF(ISNUMBER(Regressions!N78),ROUND(Regressions!N78, 1), NA())</f>
        <v>#N/A</v>
      </c>
      <c r="O68" s="388" t="e">
        <f>IF(ISNUMBER(Regressions!O78),ROUND(Regressions!O78, 1), NA())</f>
        <v>#N/A</v>
      </c>
      <c r="P68" s="302" t="e">
        <f>IF(ISNUMBER(Regressions!P78),ROUND(Regressions!P78, 1), NA())</f>
        <v>#N/A</v>
      </c>
      <c r="Q68" s="395" t="e">
        <f>IF(ISNUMBER(Regressions!Q78),ROUND(Regressions!Q78, 1), NA())</f>
        <v>#N/A</v>
      </c>
      <c r="R68" s="390" t="e">
        <f>IF(ISNUMBER(Regressions!R78),ROUND(Regressions!R78, 1), NA())</f>
        <v>#N/A</v>
      </c>
      <c r="S68" s="391" t="e">
        <f>IF(ISNUMBER(Regressions!S78),ROUND(Regressions!S78, 1), NA())</f>
        <v>#N/A</v>
      </c>
    </row>
    <row r="69" x14ac:dyDescent="0.2">
      <c r="A69" s="240" t="str">
        <f>IF(ISBLANK(Regressions!A79), " ", Regressions!A79)</f>
        <v>Bolivia (Plurinational State of)</v>
      </c>
      <c r="B69" s="235">
        <f>IF(ISBLANK(Regressions!B79), " ", Regressions!B79)</f>
        <v>2014</v>
      </c>
      <c r="C69" s="238" t="str">
        <f>IF(ISBLANK(Regressions!C79), " ", Regressions!C79)</f>
        <v>Pre-primary</v>
      </c>
      <c r="D69" s="242">
        <f>IF(ISBLANK(Regressions!D79), " ", Regressions!D79)</f>
        <v>469458</v>
      </c>
      <c r="E69" s="388" t="e">
        <f>IF(ISNUMBER(Regressions!E79),ROUND(Regressions!E79, 1), NA())</f>
        <v>#N/A</v>
      </c>
      <c r="F69" s="302" t="e">
        <f>IF(ISNUMBER(Regressions!F79),ROUND(Regressions!F79, 1), NA())</f>
        <v>#N/A</v>
      </c>
      <c r="G69" s="389" t="e">
        <f>IF(ISNUMBER(Regressions!G79),ROUND(Regressions!G79, 1), NA())</f>
        <v>#N/A</v>
      </c>
      <c r="H69" s="390" t="e">
        <f>IF(ISNUMBER(Regressions!H79),ROUND(Regressions!H79, 1), NA())</f>
        <v>#N/A</v>
      </c>
      <c r="I69" s="391" t="e">
        <f>IF(ISNUMBER(Regressions!I79),ROUND(Regressions!I79, 1), NA())</f>
        <v>#N/A</v>
      </c>
      <c r="J69" s="392" t="e">
        <f>IF(ISNUMBER(Regressions!J79),ROUND(Regressions!J79, 1), NA())</f>
        <v>#N/A</v>
      </c>
      <c r="K69" s="302" t="e">
        <f>IF(ISNUMBER(Regressions!K79),ROUND(Regressions!K79, 1), NA())</f>
        <v>#N/A</v>
      </c>
      <c r="L69" s="393" t="e">
        <f>IF(ISNUMBER(Regressions!L79),ROUND(Regressions!L79, 1), NA())</f>
        <v>#N/A</v>
      </c>
      <c r="M69" s="390" t="e">
        <f>IF(ISNUMBER(Regressions!M79),ROUND(Regressions!M79, 1), NA())</f>
        <v>#N/A</v>
      </c>
      <c r="N69" s="394" t="e">
        <f>IF(ISNUMBER(Regressions!N79),ROUND(Regressions!N79, 1), NA())</f>
        <v>#N/A</v>
      </c>
      <c r="O69" s="388" t="e">
        <f>IF(ISNUMBER(Regressions!O79),ROUND(Regressions!O79, 1), NA())</f>
        <v>#N/A</v>
      </c>
      <c r="P69" s="302" t="e">
        <f>IF(ISNUMBER(Regressions!P79),ROUND(Regressions!P79, 1), NA())</f>
        <v>#N/A</v>
      </c>
      <c r="Q69" s="395" t="e">
        <f>IF(ISNUMBER(Regressions!Q79),ROUND(Regressions!Q79, 1), NA())</f>
        <v>#N/A</v>
      </c>
      <c r="R69" s="390" t="e">
        <f>IF(ISNUMBER(Regressions!R79),ROUND(Regressions!R79, 1), NA())</f>
        <v>#N/A</v>
      </c>
      <c r="S69" s="391" t="e">
        <f>IF(ISNUMBER(Regressions!S79),ROUND(Regressions!S79, 1), NA())</f>
        <v>#N/A</v>
      </c>
    </row>
    <row r="70" x14ac:dyDescent="0.2">
      <c r="A70" s="240" t="str">
        <f>IF(ISBLANK(Regressions!A80), " ", Regressions!A80)</f>
        <v>Bolivia (Plurinational State of)</v>
      </c>
      <c r="B70" s="235">
        <f>IF(ISBLANK(Regressions!B80), " ", Regressions!B80)</f>
        <v>2015</v>
      </c>
      <c r="C70" s="238" t="str">
        <f>IF(ISBLANK(Regressions!C80), " ", Regressions!C80)</f>
        <v>Pre-primary</v>
      </c>
      <c r="D70" s="242">
        <f>IF(ISBLANK(Regressions!D80), " ", Regressions!D80)</f>
        <v>468369</v>
      </c>
      <c r="E70" s="388" t="e">
        <f>IF(ISNUMBER(Regressions!E80),ROUND(Regressions!E80, 1), NA())</f>
        <v>#N/A</v>
      </c>
      <c r="F70" s="302" t="e">
        <f>IF(ISNUMBER(Regressions!F80),ROUND(Regressions!F80, 1), NA())</f>
        <v>#N/A</v>
      </c>
      <c r="G70" s="389" t="e">
        <f>IF(ISNUMBER(Regressions!G80),ROUND(Regressions!G80, 1), NA())</f>
        <v>#N/A</v>
      </c>
      <c r="H70" s="390" t="e">
        <f>IF(ISNUMBER(Regressions!H80),ROUND(Regressions!H80, 1), NA())</f>
        <v>#N/A</v>
      </c>
      <c r="I70" s="391" t="e">
        <f>IF(ISNUMBER(Regressions!I80),ROUND(Regressions!I80, 1), NA())</f>
        <v>#N/A</v>
      </c>
      <c r="J70" s="392" t="e">
        <f>IF(ISNUMBER(Regressions!J80),ROUND(Regressions!J80, 1), NA())</f>
        <v>#N/A</v>
      </c>
      <c r="K70" s="302" t="e">
        <f>IF(ISNUMBER(Regressions!K80),ROUND(Regressions!K80, 1), NA())</f>
        <v>#N/A</v>
      </c>
      <c r="L70" s="393" t="e">
        <f>IF(ISNUMBER(Regressions!L80),ROUND(Regressions!L80, 1), NA())</f>
        <v>#N/A</v>
      </c>
      <c r="M70" s="390" t="e">
        <f>IF(ISNUMBER(Regressions!M80),ROUND(Regressions!M80, 1), NA())</f>
        <v>#N/A</v>
      </c>
      <c r="N70" s="394" t="e">
        <f>IF(ISNUMBER(Regressions!N80),ROUND(Regressions!N80, 1), NA())</f>
        <v>#N/A</v>
      </c>
      <c r="O70" s="388" t="e">
        <f>IF(ISNUMBER(Regressions!O80),ROUND(Regressions!O80, 1), NA())</f>
        <v>#N/A</v>
      </c>
      <c r="P70" s="302" t="e">
        <f>IF(ISNUMBER(Regressions!P80),ROUND(Regressions!P80, 1), NA())</f>
        <v>#N/A</v>
      </c>
      <c r="Q70" s="395" t="e">
        <f>IF(ISNUMBER(Regressions!Q80),ROUND(Regressions!Q80, 1), NA())</f>
        <v>#N/A</v>
      </c>
      <c r="R70" s="390" t="e">
        <f>IF(ISNUMBER(Regressions!R80),ROUND(Regressions!R80, 1), NA())</f>
        <v>#N/A</v>
      </c>
      <c r="S70" s="391" t="e">
        <f>IF(ISNUMBER(Regressions!S80),ROUND(Regressions!S80, 1), NA())</f>
        <v>#N/A</v>
      </c>
    </row>
    <row r="71" x14ac:dyDescent="0.2">
      <c r="A71" s="365" t="str">
        <f>IF(ISBLANK(Regressions!A81), " ", Regressions!A81)</f>
        <v>Bolivia (Plurinational State of)</v>
      </c>
      <c r="B71" s="366">
        <f>IF(ISBLANK(Regressions!B81), " ", Regressions!B81)</f>
        <v>2016</v>
      </c>
      <c r="C71" s="367" t="str">
        <f>IF(ISBLANK(Regressions!C81), " ", Regressions!C81)</f>
        <v>Pre-primary</v>
      </c>
      <c r="D71" s="368">
        <f>IF(ISBLANK(Regressions!D81), " ", Regressions!D81)</f>
        <v>468708</v>
      </c>
      <c r="E71" s="396" t="e">
        <f>IF(ISNUMBER(Regressions!E81),ROUND(Regressions!E81, 1), NA())</f>
        <v>#N/A</v>
      </c>
      <c r="F71" s="303" t="e">
        <f>IF(ISNUMBER(Regressions!F81),ROUND(Regressions!F81, 1), NA())</f>
        <v>#N/A</v>
      </c>
      <c r="G71" s="397" t="e">
        <f>IF(ISNUMBER(Regressions!G81),ROUND(Regressions!G81, 1), NA())</f>
        <v>#N/A</v>
      </c>
      <c r="H71" s="398" t="e">
        <f>IF(ISNUMBER(Regressions!H81),ROUND(Regressions!H81, 1), NA())</f>
        <v>#N/A</v>
      </c>
      <c r="I71" s="399" t="e">
        <f>IF(ISNUMBER(Regressions!I81),ROUND(Regressions!I81, 1), NA())</f>
        <v>#N/A</v>
      </c>
      <c r="J71" s="400" t="e">
        <f>IF(ISNUMBER(Regressions!J81),ROUND(Regressions!J81, 1), NA())</f>
        <v>#N/A</v>
      </c>
      <c r="K71" s="303" t="e">
        <f>IF(ISNUMBER(Regressions!K81),ROUND(Regressions!K81, 1), NA())</f>
        <v>#N/A</v>
      </c>
      <c r="L71" s="401" t="e">
        <f>IF(ISNUMBER(Regressions!L81),ROUND(Regressions!L81, 1), NA())</f>
        <v>#N/A</v>
      </c>
      <c r="M71" s="398" t="e">
        <f>IF(ISNUMBER(Regressions!M81),ROUND(Regressions!M81, 1), NA())</f>
        <v>#N/A</v>
      </c>
      <c r="N71" s="402" t="e">
        <f>IF(ISNUMBER(Regressions!N81),ROUND(Regressions!N81, 1), NA())</f>
        <v>#N/A</v>
      </c>
      <c r="O71" s="396" t="e">
        <f>IF(ISNUMBER(Regressions!O81),ROUND(Regressions!O81, 1), NA())</f>
        <v>#N/A</v>
      </c>
      <c r="P71" s="303" t="e">
        <f>IF(ISNUMBER(Regressions!P81),ROUND(Regressions!P81, 1), NA())</f>
        <v>#N/A</v>
      </c>
      <c r="Q71" s="403" t="e">
        <f>IF(ISNUMBER(Regressions!Q81),ROUND(Regressions!Q81, 1), NA())</f>
        <v>#N/A</v>
      </c>
      <c r="R71" s="398" t="e">
        <f>IF(ISNUMBER(Regressions!R81),ROUND(Regressions!R81, 1), NA())</f>
        <v>#N/A</v>
      </c>
      <c r="S71" s="399" t="e">
        <f>IF(ISNUMBER(Regressions!S81),ROUND(Regressions!S81, 1), NA())</f>
        <v>#N/A</v>
      </c>
    </row>
    <row r="72" x14ac:dyDescent="0.2">
      <c r="A72" s="240" t="str">
        <f>IF(ISBLANK(Regressions!A82), " ", Regressions!A82)</f>
        <v>Bolivia (Plurinational State of)</v>
      </c>
      <c r="B72" s="235">
        <f>IF(ISBLANK(Regressions!B82), " ", Regressions!B82)</f>
        <v>2000</v>
      </c>
      <c r="C72" s="238" t="str">
        <f>IF(ISBLANK(Regressions!C82), " ", Regressions!C82)</f>
        <v>Primary</v>
      </c>
      <c r="D72" s="242">
        <f>IF(ISBLANK(Regressions!D82), " ", Regressions!D82)</f>
        <v>1239232</v>
      </c>
      <c r="E72" s="388" t="e">
        <f>IF(ISNUMBER(Regressions!E82),ROUND(Regressions!E82, 1), NA())</f>
        <v>#N/A</v>
      </c>
      <c r="F72" s="302" t="e">
        <f>IF(ISNUMBER(Regressions!F82),ROUND(Regressions!F82, 1), NA())</f>
        <v>#N/A</v>
      </c>
      <c r="G72" s="389" t="e">
        <f>IF(ISNUMBER(Regressions!G82),ROUND(Regressions!G82, 1), NA())</f>
        <v>#N/A</v>
      </c>
      <c r="H72" s="390" t="e">
        <f>IF(ISNUMBER(Regressions!H82),ROUND(Regressions!H82, 1), NA())</f>
        <v>#N/A</v>
      </c>
      <c r="I72" s="391" t="e">
        <f>IF(ISNUMBER(Regressions!I82),ROUND(Regressions!I82, 1), NA())</f>
        <v>#N/A</v>
      </c>
      <c r="J72" s="392" t="e">
        <f>IF(ISNUMBER(Regressions!J82),ROUND(Regressions!J82, 1), NA())</f>
        <v>#N/A</v>
      </c>
      <c r="K72" s="302" t="e">
        <f>IF(ISNUMBER(Regressions!K82),ROUND(Regressions!K82, 1), NA())</f>
        <v>#N/A</v>
      </c>
      <c r="L72" s="393" t="e">
        <f>IF(ISNUMBER(Regressions!L82),ROUND(Regressions!L82, 1), NA())</f>
        <v>#N/A</v>
      </c>
      <c r="M72" s="390" t="e">
        <f>IF(ISNUMBER(Regressions!M82),ROUND(Regressions!M82, 1), NA())</f>
        <v>#N/A</v>
      </c>
      <c r="N72" s="394" t="e">
        <f>IF(ISNUMBER(Regressions!N82),ROUND(Regressions!N82, 1), NA())</f>
        <v>#N/A</v>
      </c>
      <c r="O72" s="388" t="e">
        <f>IF(ISNUMBER(Regressions!O82),ROUND(Regressions!O82, 1), NA())</f>
        <v>#N/A</v>
      </c>
      <c r="P72" s="302" t="e">
        <f>IF(ISNUMBER(Regressions!P82),ROUND(Regressions!P82, 1), NA())</f>
        <v>#N/A</v>
      </c>
      <c r="Q72" s="395" t="e">
        <f>IF(ISNUMBER(Regressions!Q82),ROUND(Regressions!Q82, 1), NA())</f>
        <v>#N/A</v>
      </c>
      <c r="R72" s="390" t="e">
        <f>IF(ISNUMBER(Regressions!R82),ROUND(Regressions!R82, 1), NA())</f>
        <v>#N/A</v>
      </c>
      <c r="S72" s="391" t="e">
        <f>IF(ISNUMBER(Regressions!S82),ROUND(Regressions!S82, 1), NA())</f>
        <v>#N/A</v>
      </c>
    </row>
    <row r="73" x14ac:dyDescent="0.2">
      <c r="A73" s="240" t="str">
        <f>IF(ISBLANK(Regressions!A83), " ", Regressions!A83)</f>
        <v>Bolivia (Plurinational State of)</v>
      </c>
      <c r="B73" s="235">
        <f>IF(ISBLANK(Regressions!B83), " ", Regressions!B83)</f>
        <v>2001</v>
      </c>
      <c r="C73" s="238" t="str">
        <f>IF(ISBLANK(Regressions!C83), " ", Regressions!C83)</f>
        <v>Primary</v>
      </c>
      <c r="D73" s="242">
        <f>IF(ISBLANK(Regressions!D83), " ", Regressions!D83)</f>
        <v>1253837</v>
      </c>
      <c r="E73" s="388" t="e">
        <f>IF(ISNUMBER(Regressions!E83),ROUND(Regressions!E83, 1), NA())</f>
        <v>#N/A</v>
      </c>
      <c r="F73" s="302" t="e">
        <f>IF(ISNUMBER(Regressions!F83),ROUND(Regressions!F83, 1), NA())</f>
        <v>#N/A</v>
      </c>
      <c r="G73" s="389" t="e">
        <f>IF(ISNUMBER(Regressions!G83),ROUND(Regressions!G83, 1), NA())</f>
        <v>#N/A</v>
      </c>
      <c r="H73" s="390" t="e">
        <f>IF(ISNUMBER(Regressions!H83),ROUND(Regressions!H83, 1), NA())</f>
        <v>#N/A</v>
      </c>
      <c r="I73" s="391" t="e">
        <f>IF(ISNUMBER(Regressions!I83),ROUND(Regressions!I83, 1), NA())</f>
        <v>#N/A</v>
      </c>
      <c r="J73" s="392" t="e">
        <f>IF(ISNUMBER(Regressions!J83),ROUND(Regressions!J83, 1), NA())</f>
        <v>#N/A</v>
      </c>
      <c r="K73" s="302" t="e">
        <f>IF(ISNUMBER(Regressions!K83),ROUND(Regressions!K83, 1), NA())</f>
        <v>#N/A</v>
      </c>
      <c r="L73" s="393" t="e">
        <f>IF(ISNUMBER(Regressions!L83),ROUND(Regressions!L83, 1), NA())</f>
        <v>#N/A</v>
      </c>
      <c r="M73" s="390" t="e">
        <f>IF(ISNUMBER(Regressions!M83),ROUND(Regressions!M83, 1), NA())</f>
        <v>#N/A</v>
      </c>
      <c r="N73" s="394" t="e">
        <f>IF(ISNUMBER(Regressions!N83),ROUND(Regressions!N83, 1), NA())</f>
        <v>#N/A</v>
      </c>
      <c r="O73" s="388" t="e">
        <f>IF(ISNUMBER(Regressions!O83),ROUND(Regressions!O83, 1), NA())</f>
        <v>#N/A</v>
      </c>
      <c r="P73" s="302" t="e">
        <f>IF(ISNUMBER(Regressions!P83),ROUND(Regressions!P83, 1), NA())</f>
        <v>#N/A</v>
      </c>
      <c r="Q73" s="395" t="e">
        <f>IF(ISNUMBER(Regressions!Q83),ROUND(Regressions!Q83, 1), NA())</f>
        <v>#N/A</v>
      </c>
      <c r="R73" s="390" t="e">
        <f>IF(ISNUMBER(Regressions!R83),ROUND(Regressions!R83, 1), NA())</f>
        <v>#N/A</v>
      </c>
      <c r="S73" s="391" t="e">
        <f>IF(ISNUMBER(Regressions!S83),ROUND(Regressions!S83, 1), NA())</f>
        <v>#N/A</v>
      </c>
    </row>
    <row r="74" x14ac:dyDescent="0.2">
      <c r="A74" s="240" t="str">
        <f>IF(ISBLANK(Regressions!A84), " ", Regressions!A84)</f>
        <v>Bolivia (Plurinational State of)</v>
      </c>
      <c r="B74" s="235">
        <f>IF(ISBLANK(Regressions!B84), " ", Regressions!B84)</f>
        <v>2002</v>
      </c>
      <c r="C74" s="238" t="str">
        <f>IF(ISBLANK(Regressions!C84), " ", Regressions!C84)</f>
        <v>Primary</v>
      </c>
      <c r="D74" s="242">
        <f>IF(ISBLANK(Regressions!D84), " ", Regressions!D84)</f>
        <v>1269805</v>
      </c>
      <c r="E74" s="388" t="e">
        <f>IF(ISNUMBER(Regressions!E84),ROUND(Regressions!E84, 1), NA())</f>
        <v>#N/A</v>
      </c>
      <c r="F74" s="302" t="e">
        <f>IF(ISNUMBER(Regressions!F84),ROUND(Regressions!F84, 1), NA())</f>
        <v>#N/A</v>
      </c>
      <c r="G74" s="389" t="e">
        <f>IF(ISNUMBER(Regressions!G84),ROUND(Regressions!G84, 1), NA())</f>
        <v>#N/A</v>
      </c>
      <c r="H74" s="390" t="e">
        <f>IF(ISNUMBER(Regressions!H84),ROUND(Regressions!H84, 1), NA())</f>
        <v>#N/A</v>
      </c>
      <c r="I74" s="391" t="e">
        <f>IF(ISNUMBER(Regressions!I84),ROUND(Regressions!I84, 1), NA())</f>
        <v>#N/A</v>
      </c>
      <c r="J74" s="392" t="e">
        <f>IF(ISNUMBER(Regressions!J84),ROUND(Regressions!J84, 1), NA())</f>
        <v>#N/A</v>
      </c>
      <c r="K74" s="302" t="e">
        <f>IF(ISNUMBER(Regressions!K84),ROUND(Regressions!K84, 1), NA())</f>
        <v>#N/A</v>
      </c>
      <c r="L74" s="393" t="e">
        <f>IF(ISNUMBER(Regressions!L84),ROUND(Regressions!L84, 1), NA())</f>
        <v>#N/A</v>
      </c>
      <c r="M74" s="390" t="e">
        <f>IF(ISNUMBER(Regressions!M84),ROUND(Regressions!M84, 1), NA())</f>
        <v>#N/A</v>
      </c>
      <c r="N74" s="394" t="e">
        <f>IF(ISNUMBER(Regressions!N84),ROUND(Regressions!N84, 1), NA())</f>
        <v>#N/A</v>
      </c>
      <c r="O74" s="388" t="e">
        <f>IF(ISNUMBER(Regressions!O84),ROUND(Regressions!O84, 1), NA())</f>
        <v>#N/A</v>
      </c>
      <c r="P74" s="302" t="e">
        <f>IF(ISNUMBER(Regressions!P84),ROUND(Regressions!P84, 1), NA())</f>
        <v>#N/A</v>
      </c>
      <c r="Q74" s="395" t="e">
        <f>IF(ISNUMBER(Regressions!Q84),ROUND(Regressions!Q84, 1), NA())</f>
        <v>#N/A</v>
      </c>
      <c r="R74" s="390" t="e">
        <f>IF(ISNUMBER(Regressions!R84),ROUND(Regressions!R84, 1), NA())</f>
        <v>#N/A</v>
      </c>
      <c r="S74" s="391" t="e">
        <f>IF(ISNUMBER(Regressions!S84),ROUND(Regressions!S84, 1), NA())</f>
        <v>#N/A</v>
      </c>
    </row>
    <row r="75" x14ac:dyDescent="0.2">
      <c r="A75" s="240" t="str">
        <f>IF(ISBLANK(Regressions!A85), " ", Regressions!A85)</f>
        <v>Bolivia (Plurinational State of)</v>
      </c>
      <c r="B75" s="235">
        <f>IF(ISBLANK(Regressions!B85), " ", Regressions!B85)</f>
        <v>2003</v>
      </c>
      <c r="C75" s="238" t="str">
        <f>IF(ISBLANK(Regressions!C85), " ", Regressions!C85)</f>
        <v>Primary</v>
      </c>
      <c r="D75" s="242">
        <f>IF(ISBLANK(Regressions!D85), " ", Regressions!D85)</f>
        <v>1286254</v>
      </c>
      <c r="E75" s="388" t="e">
        <f>IF(ISNUMBER(Regressions!E85),ROUND(Regressions!E85, 1), NA())</f>
        <v>#N/A</v>
      </c>
      <c r="F75" s="302" t="e">
        <f>IF(ISNUMBER(Regressions!F85),ROUND(Regressions!F85, 1), NA())</f>
        <v>#N/A</v>
      </c>
      <c r="G75" s="389" t="e">
        <f>IF(ISNUMBER(Regressions!G85),ROUND(Regressions!G85, 1), NA())</f>
        <v>#N/A</v>
      </c>
      <c r="H75" s="390" t="e">
        <f>IF(ISNUMBER(Regressions!H85),ROUND(Regressions!H85, 1), NA())</f>
        <v>#N/A</v>
      </c>
      <c r="I75" s="391" t="e">
        <f>IF(ISNUMBER(Regressions!I85),ROUND(Regressions!I85, 1), NA())</f>
        <v>#N/A</v>
      </c>
      <c r="J75" s="392" t="e">
        <f>IF(ISNUMBER(Regressions!J85),ROUND(Regressions!J85, 1), NA())</f>
        <v>#N/A</v>
      </c>
      <c r="K75" s="302" t="e">
        <f>IF(ISNUMBER(Regressions!K85),ROUND(Regressions!K85, 1), NA())</f>
        <v>#N/A</v>
      </c>
      <c r="L75" s="393" t="e">
        <f>IF(ISNUMBER(Regressions!L85),ROUND(Regressions!L85, 1), NA())</f>
        <v>#N/A</v>
      </c>
      <c r="M75" s="390" t="e">
        <f>IF(ISNUMBER(Regressions!M85),ROUND(Regressions!M85, 1), NA())</f>
        <v>#N/A</v>
      </c>
      <c r="N75" s="394" t="e">
        <f>IF(ISNUMBER(Regressions!N85),ROUND(Regressions!N85, 1), NA())</f>
        <v>#N/A</v>
      </c>
      <c r="O75" s="388" t="e">
        <f>IF(ISNUMBER(Regressions!O85),ROUND(Regressions!O85, 1), NA())</f>
        <v>#N/A</v>
      </c>
      <c r="P75" s="302" t="e">
        <f>IF(ISNUMBER(Regressions!P85),ROUND(Regressions!P85, 1), NA())</f>
        <v>#N/A</v>
      </c>
      <c r="Q75" s="395" t="e">
        <f>IF(ISNUMBER(Regressions!Q85),ROUND(Regressions!Q85, 1), NA())</f>
        <v>#N/A</v>
      </c>
      <c r="R75" s="390" t="e">
        <f>IF(ISNUMBER(Regressions!R85),ROUND(Regressions!R85, 1), NA())</f>
        <v>#N/A</v>
      </c>
      <c r="S75" s="391" t="e">
        <f>IF(ISNUMBER(Regressions!S85),ROUND(Regressions!S85, 1), NA())</f>
        <v>#N/A</v>
      </c>
    </row>
    <row r="76" x14ac:dyDescent="0.2">
      <c r="A76" s="240" t="str">
        <f>IF(ISBLANK(Regressions!A86), " ", Regressions!A86)</f>
        <v>Bolivia (Plurinational State of)</v>
      </c>
      <c r="B76" s="235">
        <f>IF(ISBLANK(Regressions!B86), " ", Regressions!B86)</f>
        <v>2004</v>
      </c>
      <c r="C76" s="238" t="str">
        <f>IF(ISBLANK(Regressions!C86), " ", Regressions!C86)</f>
        <v>Primary</v>
      </c>
      <c r="D76" s="242">
        <f>IF(ISBLANK(Regressions!D86), " ", Regressions!D86)</f>
        <v>1302096</v>
      </c>
      <c r="E76" s="388" t="e">
        <f>IF(ISNUMBER(Regressions!E86),ROUND(Regressions!E86, 1), NA())</f>
        <v>#N/A</v>
      </c>
      <c r="F76" s="302" t="e">
        <f>IF(ISNUMBER(Regressions!F86),ROUND(Regressions!F86, 1), NA())</f>
        <v>#N/A</v>
      </c>
      <c r="G76" s="389" t="e">
        <f>IF(ISNUMBER(Regressions!G86),ROUND(Regressions!G86, 1), NA())</f>
        <v>#N/A</v>
      </c>
      <c r="H76" s="390" t="e">
        <f>IF(ISNUMBER(Regressions!H86),ROUND(Regressions!H86, 1), NA())</f>
        <v>#N/A</v>
      </c>
      <c r="I76" s="391" t="e">
        <f>IF(ISNUMBER(Regressions!I86),ROUND(Regressions!I86, 1), NA())</f>
        <v>#N/A</v>
      </c>
      <c r="J76" s="392" t="e">
        <f>IF(ISNUMBER(Regressions!J86),ROUND(Regressions!J86, 1), NA())</f>
        <v>#N/A</v>
      </c>
      <c r="K76" s="302" t="e">
        <f>IF(ISNUMBER(Regressions!K86),ROUND(Regressions!K86, 1), NA())</f>
        <v>#N/A</v>
      </c>
      <c r="L76" s="393" t="e">
        <f>IF(ISNUMBER(Regressions!L86),ROUND(Regressions!L86, 1), NA())</f>
        <v>#N/A</v>
      </c>
      <c r="M76" s="390" t="e">
        <f>IF(ISNUMBER(Regressions!M86),ROUND(Regressions!M86, 1), NA())</f>
        <v>#N/A</v>
      </c>
      <c r="N76" s="394" t="e">
        <f>IF(ISNUMBER(Regressions!N86),ROUND(Regressions!N86, 1), NA())</f>
        <v>#N/A</v>
      </c>
      <c r="O76" s="388" t="e">
        <f>IF(ISNUMBER(Regressions!O86),ROUND(Regressions!O86, 1), NA())</f>
        <v>#N/A</v>
      </c>
      <c r="P76" s="302" t="e">
        <f>IF(ISNUMBER(Regressions!P86),ROUND(Regressions!P86, 1), NA())</f>
        <v>#N/A</v>
      </c>
      <c r="Q76" s="395" t="e">
        <f>IF(ISNUMBER(Regressions!Q86),ROUND(Regressions!Q86, 1), NA())</f>
        <v>#N/A</v>
      </c>
      <c r="R76" s="390" t="e">
        <f>IF(ISNUMBER(Regressions!R86),ROUND(Regressions!R86, 1), NA())</f>
        <v>#N/A</v>
      </c>
      <c r="S76" s="391" t="e">
        <f>IF(ISNUMBER(Regressions!S86),ROUND(Regressions!S86, 1), NA())</f>
        <v>#N/A</v>
      </c>
    </row>
    <row r="77" x14ac:dyDescent="0.2">
      <c r="A77" s="240" t="str">
        <f>IF(ISBLANK(Regressions!A87), " ", Regressions!A87)</f>
        <v>Bolivia (Plurinational State of)</v>
      </c>
      <c r="B77" s="235">
        <f>IF(ISBLANK(Regressions!B87), " ", Regressions!B87)</f>
        <v>2005</v>
      </c>
      <c r="C77" s="238" t="str">
        <f>IF(ISBLANK(Regressions!C87), " ", Regressions!C87)</f>
        <v>Primary</v>
      </c>
      <c r="D77" s="242">
        <f>IF(ISBLANK(Regressions!D87), " ", Regressions!D87)</f>
        <v>1316029</v>
      </c>
      <c r="E77" s="388" t="e">
        <f>IF(ISNUMBER(Regressions!E87),ROUND(Regressions!E87, 1), NA())</f>
        <v>#N/A</v>
      </c>
      <c r="F77" s="302" t="e">
        <f>IF(ISNUMBER(Regressions!F87),ROUND(Regressions!F87, 1), NA())</f>
        <v>#N/A</v>
      </c>
      <c r="G77" s="389" t="e">
        <f>IF(ISNUMBER(Regressions!G87),ROUND(Regressions!G87, 1), NA())</f>
        <v>#N/A</v>
      </c>
      <c r="H77" s="390" t="e">
        <f>IF(ISNUMBER(Regressions!H87),ROUND(Regressions!H87, 1), NA())</f>
        <v>#N/A</v>
      </c>
      <c r="I77" s="391" t="e">
        <f>IF(ISNUMBER(Regressions!I87),ROUND(Regressions!I87, 1), NA())</f>
        <v>#N/A</v>
      </c>
      <c r="J77" s="392" t="e">
        <f>IF(ISNUMBER(Regressions!J87),ROUND(Regressions!J87, 1), NA())</f>
        <v>#N/A</v>
      </c>
      <c r="K77" s="302" t="e">
        <f>IF(ISNUMBER(Regressions!K87),ROUND(Regressions!K87, 1), NA())</f>
        <v>#N/A</v>
      </c>
      <c r="L77" s="393" t="e">
        <f>IF(ISNUMBER(Regressions!L87),ROUND(Regressions!L87, 1), NA())</f>
        <v>#N/A</v>
      </c>
      <c r="M77" s="390" t="e">
        <f>IF(ISNUMBER(Regressions!M87),ROUND(Regressions!M87, 1), NA())</f>
        <v>#N/A</v>
      </c>
      <c r="N77" s="394" t="e">
        <f>IF(ISNUMBER(Regressions!N87),ROUND(Regressions!N87, 1), NA())</f>
        <v>#N/A</v>
      </c>
      <c r="O77" s="388" t="e">
        <f>IF(ISNUMBER(Regressions!O87),ROUND(Regressions!O87, 1), NA())</f>
        <v>#N/A</v>
      </c>
      <c r="P77" s="302" t="e">
        <f>IF(ISNUMBER(Regressions!P87),ROUND(Regressions!P87, 1), NA())</f>
        <v>#N/A</v>
      </c>
      <c r="Q77" s="395" t="e">
        <f>IF(ISNUMBER(Regressions!Q87),ROUND(Regressions!Q87, 1), NA())</f>
        <v>#N/A</v>
      </c>
      <c r="R77" s="390" t="e">
        <f>IF(ISNUMBER(Regressions!R87),ROUND(Regressions!R87, 1), NA())</f>
        <v>#N/A</v>
      </c>
      <c r="S77" s="391" t="e">
        <f>IF(ISNUMBER(Regressions!S87),ROUND(Regressions!S87, 1), NA())</f>
        <v>#N/A</v>
      </c>
    </row>
    <row r="78" x14ac:dyDescent="0.2">
      <c r="A78" s="240" t="str">
        <f>IF(ISBLANK(Regressions!A88), " ", Regressions!A88)</f>
        <v>Bolivia (Plurinational State of)</v>
      </c>
      <c r="B78" s="235">
        <f>IF(ISBLANK(Regressions!B88), " ", Regressions!B88)</f>
        <v>2006</v>
      </c>
      <c r="C78" s="238" t="str">
        <f>IF(ISBLANK(Regressions!C88), " ", Regressions!C88)</f>
        <v>Primary</v>
      </c>
      <c r="D78" s="242">
        <f>IF(ISBLANK(Regressions!D88), " ", Regressions!D88)</f>
        <v>1329796</v>
      </c>
      <c r="E78" s="388" t="e">
        <f>IF(ISNUMBER(Regressions!E88),ROUND(Regressions!E88, 1), NA())</f>
        <v>#N/A</v>
      </c>
      <c r="F78" s="302" t="e">
        <f>IF(ISNUMBER(Regressions!F88),ROUND(Regressions!F88, 1), NA())</f>
        <v>#N/A</v>
      </c>
      <c r="G78" s="389" t="e">
        <f>IF(ISNUMBER(Regressions!G88),ROUND(Regressions!G88, 1), NA())</f>
        <v>#N/A</v>
      </c>
      <c r="H78" s="390" t="e">
        <f>IF(ISNUMBER(Regressions!H88),ROUND(Regressions!H88, 1), NA())</f>
        <v>#N/A</v>
      </c>
      <c r="I78" s="391" t="e">
        <f>IF(ISNUMBER(Regressions!I88),ROUND(Regressions!I88, 1), NA())</f>
        <v>#N/A</v>
      </c>
      <c r="J78" s="392" t="e">
        <f>IF(ISNUMBER(Regressions!J88),ROUND(Regressions!J88, 1), NA())</f>
        <v>#N/A</v>
      </c>
      <c r="K78" s="302" t="e">
        <f>IF(ISNUMBER(Regressions!K88),ROUND(Regressions!K88, 1), NA())</f>
        <v>#N/A</v>
      </c>
      <c r="L78" s="393" t="e">
        <f>IF(ISNUMBER(Regressions!L88),ROUND(Regressions!L88, 1), NA())</f>
        <v>#N/A</v>
      </c>
      <c r="M78" s="390" t="e">
        <f>IF(ISNUMBER(Regressions!M88),ROUND(Regressions!M88, 1), NA())</f>
        <v>#N/A</v>
      </c>
      <c r="N78" s="394" t="e">
        <f>IF(ISNUMBER(Regressions!N88),ROUND(Regressions!N88, 1), NA())</f>
        <v>#N/A</v>
      </c>
      <c r="O78" s="388" t="e">
        <f>IF(ISNUMBER(Regressions!O88),ROUND(Regressions!O88, 1), NA())</f>
        <v>#N/A</v>
      </c>
      <c r="P78" s="302" t="e">
        <f>IF(ISNUMBER(Regressions!P88),ROUND(Regressions!P88, 1), NA())</f>
        <v>#N/A</v>
      </c>
      <c r="Q78" s="395" t="e">
        <f>IF(ISNUMBER(Regressions!Q88),ROUND(Regressions!Q88, 1), NA())</f>
        <v>#N/A</v>
      </c>
      <c r="R78" s="390" t="e">
        <f>IF(ISNUMBER(Regressions!R88),ROUND(Regressions!R88, 1), NA())</f>
        <v>#N/A</v>
      </c>
      <c r="S78" s="391" t="e">
        <f>IF(ISNUMBER(Regressions!S88),ROUND(Regressions!S88, 1), NA())</f>
        <v>#N/A</v>
      </c>
    </row>
    <row r="79" x14ac:dyDescent="0.2">
      <c r="A79" s="240" t="str">
        <f>IF(ISBLANK(Regressions!A89), " ", Regressions!A89)</f>
        <v>Bolivia (Plurinational State of)</v>
      </c>
      <c r="B79" s="235">
        <f>IF(ISBLANK(Regressions!B89), " ", Regressions!B89)</f>
        <v>2007</v>
      </c>
      <c r="C79" s="238" t="str">
        <f>IF(ISBLANK(Regressions!C89), " ", Regressions!C89)</f>
        <v>Primary</v>
      </c>
      <c r="D79" s="242">
        <f>IF(ISBLANK(Regressions!D89), " ", Regressions!D89)</f>
        <v>1342230</v>
      </c>
      <c r="E79" s="388" t="e">
        <f>IF(ISNUMBER(Regressions!E89),ROUND(Regressions!E89, 1), NA())</f>
        <v>#N/A</v>
      </c>
      <c r="F79" s="302" t="e">
        <f>IF(ISNUMBER(Regressions!F89),ROUND(Regressions!F89, 1), NA())</f>
        <v>#N/A</v>
      </c>
      <c r="G79" s="389" t="e">
        <f>IF(ISNUMBER(Regressions!G89),ROUND(Regressions!G89, 1), NA())</f>
        <v>#N/A</v>
      </c>
      <c r="H79" s="390" t="e">
        <f>IF(ISNUMBER(Regressions!H89),ROUND(Regressions!H89, 1), NA())</f>
        <v>#N/A</v>
      </c>
      <c r="I79" s="391" t="e">
        <f>IF(ISNUMBER(Regressions!I89),ROUND(Regressions!I89, 1), NA())</f>
        <v>#N/A</v>
      </c>
      <c r="J79" s="392" t="e">
        <f>IF(ISNUMBER(Regressions!J89),ROUND(Regressions!J89, 1), NA())</f>
        <v>#N/A</v>
      </c>
      <c r="K79" s="302" t="e">
        <f>IF(ISNUMBER(Regressions!K89),ROUND(Regressions!K89, 1), NA())</f>
        <v>#N/A</v>
      </c>
      <c r="L79" s="393" t="e">
        <f>IF(ISNUMBER(Regressions!L89),ROUND(Regressions!L89, 1), NA())</f>
        <v>#N/A</v>
      </c>
      <c r="M79" s="390" t="e">
        <f>IF(ISNUMBER(Regressions!M89),ROUND(Regressions!M89, 1), NA())</f>
        <v>#N/A</v>
      </c>
      <c r="N79" s="394" t="e">
        <f>IF(ISNUMBER(Regressions!N89),ROUND(Regressions!N89, 1), NA())</f>
        <v>#N/A</v>
      </c>
      <c r="O79" s="388" t="e">
        <f>IF(ISNUMBER(Regressions!O89),ROUND(Regressions!O89, 1), NA())</f>
        <v>#N/A</v>
      </c>
      <c r="P79" s="302" t="e">
        <f>IF(ISNUMBER(Regressions!P89),ROUND(Regressions!P89, 1), NA())</f>
        <v>#N/A</v>
      </c>
      <c r="Q79" s="395" t="e">
        <f>IF(ISNUMBER(Regressions!Q89),ROUND(Regressions!Q89, 1), NA())</f>
        <v>#N/A</v>
      </c>
      <c r="R79" s="390" t="e">
        <f>IF(ISNUMBER(Regressions!R89),ROUND(Regressions!R89, 1), NA())</f>
        <v>#N/A</v>
      </c>
      <c r="S79" s="391" t="e">
        <f>IF(ISNUMBER(Regressions!S89),ROUND(Regressions!S89, 1), NA())</f>
        <v>#N/A</v>
      </c>
    </row>
    <row r="80" x14ac:dyDescent="0.2">
      <c r="A80" s="240" t="str">
        <f>IF(ISBLANK(Regressions!A90), " ", Regressions!A90)</f>
        <v>Bolivia (Plurinational State of)</v>
      </c>
      <c r="B80" s="235">
        <f>IF(ISBLANK(Regressions!B90), " ", Regressions!B90)</f>
        <v>2008</v>
      </c>
      <c r="C80" s="238" t="str">
        <f>IF(ISBLANK(Regressions!C90), " ", Regressions!C90)</f>
        <v>Primary</v>
      </c>
      <c r="D80" s="242">
        <f>IF(ISBLANK(Regressions!D90), " ", Regressions!D90)</f>
        <v>1352571</v>
      </c>
      <c r="E80" s="388" t="e">
        <f>IF(ISNUMBER(Regressions!E90),ROUND(Regressions!E90, 1), NA())</f>
        <v>#N/A</v>
      </c>
      <c r="F80" s="302" t="e">
        <f>IF(ISNUMBER(Regressions!F90),ROUND(Regressions!F90, 1), NA())</f>
        <v>#N/A</v>
      </c>
      <c r="G80" s="389" t="e">
        <f>IF(ISNUMBER(Regressions!G90),ROUND(Regressions!G90, 1), NA())</f>
        <v>#N/A</v>
      </c>
      <c r="H80" s="390" t="e">
        <f>IF(ISNUMBER(Regressions!H90),ROUND(Regressions!H90, 1), NA())</f>
        <v>#N/A</v>
      </c>
      <c r="I80" s="391" t="e">
        <f>IF(ISNUMBER(Regressions!I90),ROUND(Regressions!I90, 1), NA())</f>
        <v>#N/A</v>
      </c>
      <c r="J80" s="392" t="e">
        <f>IF(ISNUMBER(Regressions!J90),ROUND(Regressions!J90, 1), NA())</f>
        <v>#N/A</v>
      </c>
      <c r="K80" s="302" t="e">
        <f>IF(ISNUMBER(Regressions!K90),ROUND(Regressions!K90, 1), NA())</f>
        <v>#N/A</v>
      </c>
      <c r="L80" s="393" t="e">
        <f>IF(ISNUMBER(Regressions!L90),ROUND(Regressions!L90, 1), NA())</f>
        <v>#N/A</v>
      </c>
      <c r="M80" s="390" t="e">
        <f>IF(ISNUMBER(Regressions!M90),ROUND(Regressions!M90, 1), NA())</f>
        <v>#N/A</v>
      </c>
      <c r="N80" s="394" t="e">
        <f>IF(ISNUMBER(Regressions!N90),ROUND(Regressions!N90, 1), NA())</f>
        <v>#N/A</v>
      </c>
      <c r="O80" s="388" t="e">
        <f>IF(ISNUMBER(Regressions!O90),ROUND(Regressions!O90, 1), NA())</f>
        <v>#N/A</v>
      </c>
      <c r="P80" s="302" t="e">
        <f>IF(ISNUMBER(Regressions!P90),ROUND(Regressions!P90, 1), NA())</f>
        <v>#N/A</v>
      </c>
      <c r="Q80" s="395" t="e">
        <f>IF(ISNUMBER(Regressions!Q90),ROUND(Regressions!Q90, 1), NA())</f>
        <v>#N/A</v>
      </c>
      <c r="R80" s="390" t="e">
        <f>IF(ISNUMBER(Regressions!R90),ROUND(Regressions!R90, 1), NA())</f>
        <v>#N/A</v>
      </c>
      <c r="S80" s="391" t="e">
        <f>IF(ISNUMBER(Regressions!S90),ROUND(Regressions!S90, 1), NA())</f>
        <v>#N/A</v>
      </c>
    </row>
    <row r="81" x14ac:dyDescent="0.2">
      <c r="A81" s="240" t="str">
        <f>IF(ISBLANK(Regressions!A91), " ", Regressions!A91)</f>
        <v>Bolivia (Plurinational State of)</v>
      </c>
      <c r="B81" s="235">
        <f>IF(ISBLANK(Regressions!B91), " ", Regressions!B91)</f>
        <v>2009</v>
      </c>
      <c r="C81" s="238" t="str">
        <f>IF(ISBLANK(Regressions!C91), " ", Regressions!C91)</f>
        <v>Primary</v>
      </c>
      <c r="D81" s="242">
        <f>IF(ISBLANK(Regressions!D91), " ", Regressions!D91)</f>
        <v>1360155</v>
      </c>
      <c r="E81" s="388" t="e">
        <f>IF(ISNUMBER(Regressions!E91),ROUND(Regressions!E91, 1), NA())</f>
        <v>#N/A</v>
      </c>
      <c r="F81" s="302" t="e">
        <f>IF(ISNUMBER(Regressions!F91),ROUND(Regressions!F91, 1), NA())</f>
        <v>#N/A</v>
      </c>
      <c r="G81" s="389" t="e">
        <f>IF(ISNUMBER(Regressions!G91),ROUND(Regressions!G91, 1), NA())</f>
        <v>#N/A</v>
      </c>
      <c r="H81" s="390" t="e">
        <f>IF(ISNUMBER(Regressions!H91),ROUND(Regressions!H91, 1), NA())</f>
        <v>#N/A</v>
      </c>
      <c r="I81" s="391" t="e">
        <f>IF(ISNUMBER(Regressions!I91),ROUND(Regressions!I91, 1), NA())</f>
        <v>#N/A</v>
      </c>
      <c r="J81" s="392" t="e">
        <f>IF(ISNUMBER(Regressions!J91),ROUND(Regressions!J91, 1), NA())</f>
        <v>#N/A</v>
      </c>
      <c r="K81" s="302" t="e">
        <f>IF(ISNUMBER(Regressions!K91),ROUND(Regressions!K91, 1), NA())</f>
        <v>#N/A</v>
      </c>
      <c r="L81" s="393" t="e">
        <f>IF(ISNUMBER(Regressions!L91),ROUND(Regressions!L91, 1), NA())</f>
        <v>#N/A</v>
      </c>
      <c r="M81" s="390" t="e">
        <f>IF(ISNUMBER(Regressions!M91),ROUND(Regressions!M91, 1), NA())</f>
        <v>#N/A</v>
      </c>
      <c r="N81" s="394" t="e">
        <f>IF(ISNUMBER(Regressions!N91),ROUND(Regressions!N91, 1), NA())</f>
        <v>#N/A</v>
      </c>
      <c r="O81" s="388" t="e">
        <f>IF(ISNUMBER(Regressions!O91),ROUND(Regressions!O91, 1), NA())</f>
        <v>#N/A</v>
      </c>
      <c r="P81" s="302" t="e">
        <f>IF(ISNUMBER(Regressions!P91),ROUND(Regressions!P91, 1), NA())</f>
        <v>#N/A</v>
      </c>
      <c r="Q81" s="395" t="e">
        <f>IF(ISNUMBER(Regressions!Q91),ROUND(Regressions!Q91, 1), NA())</f>
        <v>#N/A</v>
      </c>
      <c r="R81" s="390" t="e">
        <f>IF(ISNUMBER(Regressions!R91),ROUND(Regressions!R91, 1), NA())</f>
        <v>#N/A</v>
      </c>
      <c r="S81" s="391" t="e">
        <f>IF(ISNUMBER(Regressions!S91),ROUND(Regressions!S91, 1), NA())</f>
        <v>#N/A</v>
      </c>
    </row>
    <row r="82" x14ac:dyDescent="0.2">
      <c r="A82" s="240" t="str">
        <f>IF(ISBLANK(Regressions!A92), " ", Regressions!A92)</f>
        <v>Bolivia (Plurinational State of)</v>
      </c>
      <c r="B82" s="235">
        <f>IF(ISBLANK(Regressions!B92), " ", Regressions!B92)</f>
        <v>2010</v>
      </c>
      <c r="C82" s="238" t="str">
        <f>IF(ISBLANK(Regressions!C92), " ", Regressions!C92)</f>
        <v>Primary</v>
      </c>
      <c r="D82" s="242">
        <f>IF(ISBLANK(Regressions!D92), " ", Regressions!D92)</f>
        <v>1364833</v>
      </c>
      <c r="E82" s="388" t="e">
        <f>IF(ISNUMBER(Regressions!E92),ROUND(Regressions!E92, 1), NA())</f>
        <v>#N/A</v>
      </c>
      <c r="F82" s="302" t="e">
        <f>IF(ISNUMBER(Regressions!F92),ROUND(Regressions!F92, 1), NA())</f>
        <v>#N/A</v>
      </c>
      <c r="G82" s="389" t="e">
        <f>IF(ISNUMBER(Regressions!G92),ROUND(Regressions!G92, 1), NA())</f>
        <v>#N/A</v>
      </c>
      <c r="H82" s="390" t="e">
        <f>IF(ISNUMBER(Regressions!H92),ROUND(Regressions!H92, 1), NA())</f>
        <v>#N/A</v>
      </c>
      <c r="I82" s="391" t="e">
        <f>IF(ISNUMBER(Regressions!I92),ROUND(Regressions!I92, 1), NA())</f>
        <v>#N/A</v>
      </c>
      <c r="J82" s="392" t="e">
        <f>IF(ISNUMBER(Regressions!J92),ROUND(Regressions!J92, 1), NA())</f>
        <v>#N/A</v>
      </c>
      <c r="K82" s="302" t="e">
        <f>IF(ISNUMBER(Regressions!K92),ROUND(Regressions!K92, 1), NA())</f>
        <v>#N/A</v>
      </c>
      <c r="L82" s="393" t="e">
        <f>IF(ISNUMBER(Regressions!L92),ROUND(Regressions!L92, 1), NA())</f>
        <v>#N/A</v>
      </c>
      <c r="M82" s="390" t="e">
        <f>IF(ISNUMBER(Regressions!M92),ROUND(Regressions!M92, 1), NA())</f>
        <v>#N/A</v>
      </c>
      <c r="N82" s="394" t="e">
        <f>IF(ISNUMBER(Regressions!N92),ROUND(Regressions!N92, 1), NA())</f>
        <v>#N/A</v>
      </c>
      <c r="O82" s="388" t="e">
        <f>IF(ISNUMBER(Regressions!O92),ROUND(Regressions!O92, 1), NA())</f>
        <v>#N/A</v>
      </c>
      <c r="P82" s="302" t="e">
        <f>IF(ISNUMBER(Regressions!P92),ROUND(Regressions!P92, 1), NA())</f>
        <v>#N/A</v>
      </c>
      <c r="Q82" s="395" t="e">
        <f>IF(ISNUMBER(Regressions!Q92),ROUND(Regressions!Q92, 1), NA())</f>
        <v>#N/A</v>
      </c>
      <c r="R82" s="390" t="e">
        <f>IF(ISNUMBER(Regressions!R92),ROUND(Regressions!R92, 1), NA())</f>
        <v>#N/A</v>
      </c>
      <c r="S82" s="391" t="e">
        <f>IF(ISNUMBER(Regressions!S92),ROUND(Regressions!S92, 1), NA())</f>
        <v>#N/A</v>
      </c>
    </row>
    <row r="83" x14ac:dyDescent="0.2">
      <c r="A83" s="240" t="str">
        <f>IF(ISBLANK(Regressions!A93), " ", Regressions!A93)</f>
        <v>Bolivia (Plurinational State of)</v>
      </c>
      <c r="B83" s="235">
        <f>IF(ISBLANK(Regressions!B93), " ", Regressions!B93)</f>
        <v>2011</v>
      </c>
      <c r="C83" s="238" t="str">
        <f>IF(ISBLANK(Regressions!C93), " ", Regressions!C93)</f>
        <v>Primary</v>
      </c>
      <c r="D83" s="242">
        <f>IF(ISBLANK(Regressions!D93), " ", Regressions!D93)</f>
        <v>1369754</v>
      </c>
      <c r="E83" s="388" t="e">
        <f>IF(ISNUMBER(Regressions!E93),ROUND(Regressions!E93, 1), NA())</f>
        <v>#N/A</v>
      </c>
      <c r="F83" s="302" t="e">
        <f>IF(ISNUMBER(Regressions!F93),ROUND(Regressions!F93, 1), NA())</f>
        <v>#N/A</v>
      </c>
      <c r="G83" s="389" t="e">
        <f>IF(ISNUMBER(Regressions!G93),ROUND(Regressions!G93, 1), NA())</f>
        <v>#N/A</v>
      </c>
      <c r="H83" s="390" t="e">
        <f>IF(ISNUMBER(Regressions!H93),ROUND(Regressions!H93, 1), NA())</f>
        <v>#N/A</v>
      </c>
      <c r="I83" s="391" t="e">
        <f>IF(ISNUMBER(Regressions!I93),ROUND(Regressions!I93, 1), NA())</f>
        <v>#N/A</v>
      </c>
      <c r="J83" s="392" t="e">
        <f>IF(ISNUMBER(Regressions!J93),ROUND(Regressions!J93, 1), NA())</f>
        <v>#N/A</v>
      </c>
      <c r="K83" s="302" t="e">
        <f>IF(ISNUMBER(Regressions!K93),ROUND(Regressions!K93, 1), NA())</f>
        <v>#N/A</v>
      </c>
      <c r="L83" s="393" t="e">
        <f>IF(ISNUMBER(Regressions!L93),ROUND(Regressions!L93, 1), NA())</f>
        <v>#N/A</v>
      </c>
      <c r="M83" s="390" t="e">
        <f>IF(ISNUMBER(Regressions!M93),ROUND(Regressions!M93, 1), NA())</f>
        <v>#N/A</v>
      </c>
      <c r="N83" s="394" t="e">
        <f>IF(ISNUMBER(Regressions!N93),ROUND(Regressions!N93, 1), NA())</f>
        <v>#N/A</v>
      </c>
      <c r="O83" s="388" t="e">
        <f>IF(ISNUMBER(Regressions!O93),ROUND(Regressions!O93, 1), NA())</f>
        <v>#N/A</v>
      </c>
      <c r="P83" s="302" t="e">
        <f>IF(ISNUMBER(Regressions!P93),ROUND(Regressions!P93, 1), NA())</f>
        <v>#N/A</v>
      </c>
      <c r="Q83" s="395" t="e">
        <f>IF(ISNUMBER(Regressions!Q93),ROUND(Regressions!Q93, 1), NA())</f>
        <v>#N/A</v>
      </c>
      <c r="R83" s="390" t="e">
        <f>IF(ISNUMBER(Regressions!R93),ROUND(Regressions!R93, 1), NA())</f>
        <v>#N/A</v>
      </c>
      <c r="S83" s="391" t="e">
        <f>IF(ISNUMBER(Regressions!S93),ROUND(Regressions!S93, 1), NA())</f>
        <v>#N/A</v>
      </c>
    </row>
    <row r="84" x14ac:dyDescent="0.2">
      <c r="A84" s="240" t="str">
        <f>IF(ISBLANK(Regressions!A94), " ", Regressions!A94)</f>
        <v>Bolivia (Plurinational State of)</v>
      </c>
      <c r="B84" s="235">
        <f>IF(ISBLANK(Regressions!B94), " ", Regressions!B94)</f>
        <v>2012</v>
      </c>
      <c r="C84" s="238" t="str">
        <f>IF(ISBLANK(Regressions!C94), " ", Regressions!C94)</f>
        <v>Primary</v>
      </c>
      <c r="D84" s="242">
        <f>IF(ISBLANK(Regressions!D94), " ", Regressions!D94)</f>
        <v>1374829</v>
      </c>
      <c r="E84" s="388" t="e">
        <f>IF(ISNUMBER(Regressions!E94),ROUND(Regressions!E94, 1), NA())</f>
        <v>#N/A</v>
      </c>
      <c r="F84" s="302" t="e">
        <f>IF(ISNUMBER(Regressions!F94),ROUND(Regressions!F94, 1), NA())</f>
        <v>#N/A</v>
      </c>
      <c r="G84" s="389" t="e">
        <f>IF(ISNUMBER(Regressions!G94),ROUND(Regressions!G94, 1), NA())</f>
        <v>#N/A</v>
      </c>
      <c r="H84" s="390" t="e">
        <f>IF(ISNUMBER(Regressions!H94),ROUND(Regressions!H94, 1), NA())</f>
        <v>#N/A</v>
      </c>
      <c r="I84" s="391" t="e">
        <f>IF(ISNUMBER(Regressions!I94),ROUND(Regressions!I94, 1), NA())</f>
        <v>#N/A</v>
      </c>
      <c r="J84" s="392" t="e">
        <f>IF(ISNUMBER(Regressions!J94),ROUND(Regressions!J94, 1), NA())</f>
        <v>#N/A</v>
      </c>
      <c r="K84" s="302" t="e">
        <f>IF(ISNUMBER(Regressions!K94),ROUND(Regressions!K94, 1), NA())</f>
        <v>#N/A</v>
      </c>
      <c r="L84" s="393" t="e">
        <f>IF(ISNUMBER(Regressions!L94),ROUND(Regressions!L94, 1), NA())</f>
        <v>#N/A</v>
      </c>
      <c r="M84" s="390" t="e">
        <f>IF(ISNUMBER(Regressions!M94),ROUND(Regressions!M94, 1), NA())</f>
        <v>#N/A</v>
      </c>
      <c r="N84" s="394" t="e">
        <f>IF(ISNUMBER(Regressions!N94),ROUND(Regressions!N94, 1), NA())</f>
        <v>#N/A</v>
      </c>
      <c r="O84" s="388" t="e">
        <f>IF(ISNUMBER(Regressions!O94),ROUND(Regressions!O94, 1), NA())</f>
        <v>#N/A</v>
      </c>
      <c r="P84" s="302" t="e">
        <f>IF(ISNUMBER(Regressions!P94),ROUND(Regressions!P94, 1), NA())</f>
        <v>#N/A</v>
      </c>
      <c r="Q84" s="395" t="e">
        <f>IF(ISNUMBER(Regressions!Q94),ROUND(Regressions!Q94, 1), NA())</f>
        <v>#N/A</v>
      </c>
      <c r="R84" s="390" t="e">
        <f>IF(ISNUMBER(Regressions!R94),ROUND(Regressions!R94, 1), NA())</f>
        <v>#N/A</v>
      </c>
      <c r="S84" s="391" t="e">
        <f>IF(ISNUMBER(Regressions!S94),ROUND(Regressions!S94, 1), NA())</f>
        <v>#N/A</v>
      </c>
    </row>
    <row r="85" x14ac:dyDescent="0.2">
      <c r="A85" s="240" t="str">
        <f>IF(ISBLANK(Regressions!A95), " ", Regressions!A95)</f>
        <v>Bolivia (Plurinational State of)</v>
      </c>
      <c r="B85" s="235">
        <f>IF(ISBLANK(Regressions!B95), " ", Regressions!B95)</f>
        <v>2013</v>
      </c>
      <c r="C85" s="238" t="str">
        <f>IF(ISBLANK(Regressions!C95), " ", Regressions!C95)</f>
        <v>Primary</v>
      </c>
      <c r="D85" s="242">
        <f>IF(ISBLANK(Regressions!D95), " ", Regressions!D95)</f>
        <v>1379394</v>
      </c>
      <c r="E85" s="388" t="e">
        <f>IF(ISNUMBER(Regressions!E95),ROUND(Regressions!E95, 1), NA())</f>
        <v>#N/A</v>
      </c>
      <c r="F85" s="302" t="e">
        <f>IF(ISNUMBER(Regressions!F95),ROUND(Regressions!F95, 1), NA())</f>
        <v>#N/A</v>
      </c>
      <c r="G85" s="389" t="e">
        <f>IF(ISNUMBER(Regressions!G95),ROUND(Regressions!G95, 1), NA())</f>
        <v>#N/A</v>
      </c>
      <c r="H85" s="390" t="e">
        <f>IF(ISNUMBER(Regressions!H95),ROUND(Regressions!H95, 1), NA())</f>
        <v>#N/A</v>
      </c>
      <c r="I85" s="391" t="e">
        <f>IF(ISNUMBER(Regressions!I95),ROUND(Regressions!I95, 1), NA())</f>
        <v>#N/A</v>
      </c>
      <c r="J85" s="392" t="e">
        <f>IF(ISNUMBER(Regressions!J95),ROUND(Regressions!J95, 1), NA())</f>
        <v>#N/A</v>
      </c>
      <c r="K85" s="302" t="e">
        <f>IF(ISNUMBER(Regressions!K95),ROUND(Regressions!K95, 1), NA())</f>
        <v>#N/A</v>
      </c>
      <c r="L85" s="393" t="e">
        <f>IF(ISNUMBER(Regressions!L95),ROUND(Regressions!L95, 1), NA())</f>
        <v>#N/A</v>
      </c>
      <c r="M85" s="390" t="e">
        <f>IF(ISNUMBER(Regressions!M95),ROUND(Regressions!M95, 1), NA())</f>
        <v>#N/A</v>
      </c>
      <c r="N85" s="394" t="e">
        <f>IF(ISNUMBER(Regressions!N95),ROUND(Regressions!N95, 1), NA())</f>
        <v>#N/A</v>
      </c>
      <c r="O85" s="388" t="e">
        <f>IF(ISNUMBER(Regressions!O95),ROUND(Regressions!O95, 1), NA())</f>
        <v>#N/A</v>
      </c>
      <c r="P85" s="302" t="e">
        <f>IF(ISNUMBER(Regressions!P95),ROUND(Regressions!P95, 1), NA())</f>
        <v>#N/A</v>
      </c>
      <c r="Q85" s="395" t="e">
        <f>IF(ISNUMBER(Regressions!Q95),ROUND(Regressions!Q95, 1), NA())</f>
        <v>#N/A</v>
      </c>
      <c r="R85" s="390" t="e">
        <f>IF(ISNUMBER(Regressions!R95),ROUND(Regressions!R95, 1), NA())</f>
        <v>#N/A</v>
      </c>
      <c r="S85" s="391" t="e">
        <f>IF(ISNUMBER(Regressions!S95),ROUND(Regressions!S95, 1), NA())</f>
        <v>#N/A</v>
      </c>
    </row>
    <row r="86" x14ac:dyDescent="0.2">
      <c r="A86" s="240" t="str">
        <f>IF(ISBLANK(Regressions!A96), " ", Regressions!A96)</f>
        <v>Bolivia (Plurinational State of)</v>
      </c>
      <c r="B86" s="235">
        <f>IF(ISBLANK(Regressions!B96), " ", Regressions!B96)</f>
        <v>2014</v>
      </c>
      <c r="C86" s="238" t="str">
        <f>IF(ISBLANK(Regressions!C96), " ", Regressions!C96)</f>
        <v>Primary</v>
      </c>
      <c r="D86" s="242">
        <f>IF(ISBLANK(Regressions!D96), " ", Regressions!D96)</f>
        <v>1382682</v>
      </c>
      <c r="E86" s="388" t="e">
        <f>IF(ISNUMBER(Regressions!E96),ROUND(Regressions!E96, 1), NA())</f>
        <v>#N/A</v>
      </c>
      <c r="F86" s="302" t="e">
        <f>IF(ISNUMBER(Regressions!F96),ROUND(Regressions!F96, 1), NA())</f>
        <v>#N/A</v>
      </c>
      <c r="G86" s="389" t="e">
        <f>IF(ISNUMBER(Regressions!G96),ROUND(Regressions!G96, 1), NA())</f>
        <v>#N/A</v>
      </c>
      <c r="H86" s="390" t="e">
        <f>IF(ISNUMBER(Regressions!H96),ROUND(Regressions!H96, 1), NA())</f>
        <v>#N/A</v>
      </c>
      <c r="I86" s="391" t="e">
        <f>IF(ISNUMBER(Regressions!I96),ROUND(Regressions!I96, 1), NA())</f>
        <v>#N/A</v>
      </c>
      <c r="J86" s="392" t="e">
        <f>IF(ISNUMBER(Regressions!J96),ROUND(Regressions!J96, 1), NA())</f>
        <v>#N/A</v>
      </c>
      <c r="K86" s="302" t="e">
        <f>IF(ISNUMBER(Regressions!K96),ROUND(Regressions!K96, 1), NA())</f>
        <v>#N/A</v>
      </c>
      <c r="L86" s="393" t="e">
        <f>IF(ISNUMBER(Regressions!L96),ROUND(Regressions!L96, 1), NA())</f>
        <v>#N/A</v>
      </c>
      <c r="M86" s="390" t="e">
        <f>IF(ISNUMBER(Regressions!M96),ROUND(Regressions!M96, 1), NA())</f>
        <v>#N/A</v>
      </c>
      <c r="N86" s="394" t="e">
        <f>IF(ISNUMBER(Regressions!N96),ROUND(Regressions!N96, 1), NA())</f>
        <v>#N/A</v>
      </c>
      <c r="O86" s="388" t="e">
        <f>IF(ISNUMBER(Regressions!O96),ROUND(Regressions!O96, 1), NA())</f>
        <v>#N/A</v>
      </c>
      <c r="P86" s="302" t="e">
        <f>IF(ISNUMBER(Regressions!P96),ROUND(Regressions!P96, 1), NA())</f>
        <v>#N/A</v>
      </c>
      <c r="Q86" s="395" t="e">
        <f>IF(ISNUMBER(Regressions!Q96),ROUND(Regressions!Q96, 1), NA())</f>
        <v>#N/A</v>
      </c>
      <c r="R86" s="390" t="e">
        <f>IF(ISNUMBER(Regressions!R96),ROUND(Regressions!R96, 1), NA())</f>
        <v>#N/A</v>
      </c>
      <c r="S86" s="391" t="e">
        <f>IF(ISNUMBER(Regressions!S96),ROUND(Regressions!S96, 1), NA())</f>
        <v>#N/A</v>
      </c>
    </row>
    <row r="87" x14ac:dyDescent="0.2">
      <c r="A87" s="240" t="str">
        <f>IF(ISBLANK(Regressions!A97), " ", Regressions!A97)</f>
        <v>Bolivia (Plurinational State of)</v>
      </c>
      <c r="B87" s="235">
        <f>IF(ISBLANK(Regressions!B97), " ", Regressions!B97)</f>
        <v>2015</v>
      </c>
      <c r="C87" s="238" t="str">
        <f>IF(ISBLANK(Regressions!C97), " ", Regressions!C97)</f>
        <v>Primary</v>
      </c>
      <c r="D87" s="242">
        <f>IF(ISBLANK(Regressions!D97), " ", Regressions!D97)</f>
        <v>1384085</v>
      </c>
      <c r="E87" s="388" t="e">
        <f>IF(ISNUMBER(Regressions!E97),ROUND(Regressions!E97, 1), NA())</f>
        <v>#N/A</v>
      </c>
      <c r="F87" s="302" t="e">
        <f>IF(ISNUMBER(Regressions!F97),ROUND(Regressions!F97, 1), NA())</f>
        <v>#N/A</v>
      </c>
      <c r="G87" s="389" t="e">
        <f>IF(ISNUMBER(Regressions!G97),ROUND(Regressions!G97, 1), NA())</f>
        <v>#N/A</v>
      </c>
      <c r="H87" s="390" t="e">
        <f>IF(ISNUMBER(Regressions!H97),ROUND(Regressions!H97, 1), NA())</f>
        <v>#N/A</v>
      </c>
      <c r="I87" s="391" t="e">
        <f>IF(ISNUMBER(Regressions!I97),ROUND(Regressions!I97, 1), NA())</f>
        <v>#N/A</v>
      </c>
      <c r="J87" s="392" t="e">
        <f>IF(ISNUMBER(Regressions!J97),ROUND(Regressions!J97, 1), NA())</f>
        <v>#N/A</v>
      </c>
      <c r="K87" s="302" t="e">
        <f>IF(ISNUMBER(Regressions!K97),ROUND(Regressions!K97, 1), NA())</f>
        <v>#N/A</v>
      </c>
      <c r="L87" s="393" t="e">
        <f>IF(ISNUMBER(Regressions!L97),ROUND(Regressions!L97, 1), NA())</f>
        <v>#N/A</v>
      </c>
      <c r="M87" s="390" t="e">
        <f>IF(ISNUMBER(Regressions!M97),ROUND(Regressions!M97, 1), NA())</f>
        <v>#N/A</v>
      </c>
      <c r="N87" s="394" t="e">
        <f>IF(ISNUMBER(Regressions!N97),ROUND(Regressions!N97, 1), NA())</f>
        <v>#N/A</v>
      </c>
      <c r="O87" s="388" t="e">
        <f>IF(ISNUMBER(Regressions!O97),ROUND(Regressions!O97, 1), NA())</f>
        <v>#N/A</v>
      </c>
      <c r="P87" s="302" t="e">
        <f>IF(ISNUMBER(Regressions!P97),ROUND(Regressions!P97, 1), NA())</f>
        <v>#N/A</v>
      </c>
      <c r="Q87" s="395" t="e">
        <f>IF(ISNUMBER(Regressions!Q97),ROUND(Regressions!Q97, 1), NA())</f>
        <v>#N/A</v>
      </c>
      <c r="R87" s="390" t="e">
        <f>IF(ISNUMBER(Regressions!R97),ROUND(Regressions!R97, 1), NA())</f>
        <v>#N/A</v>
      </c>
      <c r="S87" s="391" t="e">
        <f>IF(ISNUMBER(Regressions!S97),ROUND(Regressions!S97, 1), NA())</f>
        <v>#N/A</v>
      </c>
    </row>
    <row r="88" x14ac:dyDescent="0.2">
      <c r="A88" s="365" t="str">
        <f>IF(ISBLANK(Regressions!A98), " ", Regressions!A98)</f>
        <v>Bolivia (Plurinational State of)</v>
      </c>
      <c r="B88" s="366">
        <f>IF(ISBLANK(Regressions!B98), " ", Regressions!B98)</f>
        <v>2016</v>
      </c>
      <c r="C88" s="367" t="str">
        <f>IF(ISBLANK(Regressions!C98), " ", Regressions!C98)</f>
        <v>Primary</v>
      </c>
      <c r="D88" s="368">
        <f>IF(ISBLANK(Regressions!D98), " ", Regressions!D98)</f>
        <v>1386341</v>
      </c>
      <c r="E88" s="396" t="e">
        <f>IF(ISNUMBER(Regressions!E98),ROUND(Regressions!E98, 1), NA())</f>
        <v>#N/A</v>
      </c>
      <c r="F88" s="303" t="e">
        <f>IF(ISNUMBER(Regressions!F98),ROUND(Regressions!F98, 1), NA())</f>
        <v>#N/A</v>
      </c>
      <c r="G88" s="397" t="e">
        <f>IF(ISNUMBER(Regressions!G98),ROUND(Regressions!G98, 1), NA())</f>
        <v>#N/A</v>
      </c>
      <c r="H88" s="398" t="e">
        <f>IF(ISNUMBER(Regressions!H98),ROUND(Regressions!H98, 1), NA())</f>
        <v>#N/A</v>
      </c>
      <c r="I88" s="399" t="e">
        <f>IF(ISNUMBER(Regressions!I98),ROUND(Regressions!I98, 1), NA())</f>
        <v>#N/A</v>
      </c>
      <c r="J88" s="400" t="e">
        <f>IF(ISNUMBER(Regressions!J98),ROUND(Regressions!J98, 1), NA())</f>
        <v>#N/A</v>
      </c>
      <c r="K88" s="303" t="e">
        <f>IF(ISNUMBER(Regressions!K98),ROUND(Regressions!K98, 1), NA())</f>
        <v>#N/A</v>
      </c>
      <c r="L88" s="401" t="e">
        <f>IF(ISNUMBER(Regressions!L98),ROUND(Regressions!L98, 1), NA())</f>
        <v>#N/A</v>
      </c>
      <c r="M88" s="398" t="e">
        <f>IF(ISNUMBER(Regressions!M98),ROUND(Regressions!M98, 1), NA())</f>
        <v>#N/A</v>
      </c>
      <c r="N88" s="402" t="e">
        <f>IF(ISNUMBER(Regressions!N98),ROUND(Regressions!N98, 1), NA())</f>
        <v>#N/A</v>
      </c>
      <c r="O88" s="396" t="e">
        <f>IF(ISNUMBER(Regressions!O98),ROUND(Regressions!O98, 1), NA())</f>
        <v>#N/A</v>
      </c>
      <c r="P88" s="303" t="e">
        <f>IF(ISNUMBER(Regressions!P98),ROUND(Regressions!P98, 1), NA())</f>
        <v>#N/A</v>
      </c>
      <c r="Q88" s="403" t="e">
        <f>IF(ISNUMBER(Regressions!Q98),ROUND(Regressions!Q98, 1), NA())</f>
        <v>#N/A</v>
      </c>
      <c r="R88" s="398" t="e">
        <f>IF(ISNUMBER(Regressions!R98),ROUND(Regressions!R98, 1), NA())</f>
        <v>#N/A</v>
      </c>
      <c r="S88" s="399" t="e">
        <f>IF(ISNUMBER(Regressions!S98),ROUND(Regressions!S98, 1), NA())</f>
        <v>#N/A</v>
      </c>
    </row>
    <row r="89" x14ac:dyDescent="0.2">
      <c r="A89" s="240" t="str">
        <f>IF(ISBLANK(Regressions!A99), " ", Regressions!A99)</f>
        <v>Bolivia (Plurinational State of)</v>
      </c>
      <c r="B89" s="235">
        <f>IF(ISBLANK(Regressions!B99), " ", Regressions!B99)</f>
        <v>2000</v>
      </c>
      <c r="C89" s="238" t="str">
        <f>IF(ISBLANK(Regressions!C99), " ", Regressions!C99)</f>
        <v>Secondary</v>
      </c>
      <c r="D89" s="242">
        <f>IF(ISBLANK(Regressions!D99), " ", Regressions!D99)</f>
        <v>1125761</v>
      </c>
      <c r="E89" s="388" t="e">
        <f>IF(ISNUMBER(Regressions!E99),ROUND(Regressions!E99, 1), NA())</f>
        <v>#N/A</v>
      </c>
      <c r="F89" s="302" t="e">
        <f>IF(ISNUMBER(Regressions!F99),ROUND(Regressions!F99, 1), NA())</f>
        <v>#N/A</v>
      </c>
      <c r="G89" s="389" t="e">
        <f>IF(ISNUMBER(Regressions!G99),ROUND(Regressions!G99, 1), NA())</f>
        <v>#N/A</v>
      </c>
      <c r="H89" s="390" t="e">
        <f>IF(ISNUMBER(Regressions!H99),ROUND(Regressions!H99, 1), NA())</f>
        <v>#N/A</v>
      </c>
      <c r="I89" s="391" t="e">
        <f>IF(ISNUMBER(Regressions!I99),ROUND(Regressions!I99, 1), NA())</f>
        <v>#N/A</v>
      </c>
      <c r="J89" s="392" t="e">
        <f>IF(ISNUMBER(Regressions!J99),ROUND(Regressions!J99, 1), NA())</f>
        <v>#N/A</v>
      </c>
      <c r="K89" s="302" t="e">
        <f>IF(ISNUMBER(Regressions!K99),ROUND(Regressions!K99, 1), NA())</f>
        <v>#N/A</v>
      </c>
      <c r="L89" s="393" t="e">
        <f>IF(ISNUMBER(Regressions!L99),ROUND(Regressions!L99, 1), NA())</f>
        <v>#N/A</v>
      </c>
      <c r="M89" s="390" t="e">
        <f>IF(ISNUMBER(Regressions!M99),ROUND(Regressions!M99, 1), NA())</f>
        <v>#N/A</v>
      </c>
      <c r="N89" s="394" t="e">
        <f>IF(ISNUMBER(Regressions!N99),ROUND(Regressions!N99, 1), NA())</f>
        <v>#N/A</v>
      </c>
      <c r="O89" s="388" t="e">
        <f>IF(ISNUMBER(Regressions!O99),ROUND(Regressions!O99, 1), NA())</f>
        <v>#N/A</v>
      </c>
      <c r="P89" s="302" t="e">
        <f>IF(ISNUMBER(Regressions!P99),ROUND(Regressions!P99, 1), NA())</f>
        <v>#N/A</v>
      </c>
      <c r="Q89" s="395" t="e">
        <f>IF(ISNUMBER(Regressions!Q99),ROUND(Regressions!Q99, 1), NA())</f>
        <v>#N/A</v>
      </c>
      <c r="R89" s="390" t="e">
        <f>IF(ISNUMBER(Regressions!R99),ROUND(Regressions!R99, 1), NA())</f>
        <v>#N/A</v>
      </c>
      <c r="S89" s="391" t="e">
        <f>IF(ISNUMBER(Regressions!S99),ROUND(Regressions!S99, 1), NA())</f>
        <v>#N/A</v>
      </c>
    </row>
    <row r="90" x14ac:dyDescent="0.2">
      <c r="A90" s="240" t="str">
        <f>IF(ISBLANK(Regressions!A100), " ", Regressions!A100)</f>
        <v>Bolivia (Plurinational State of)</v>
      </c>
      <c r="B90" s="235">
        <f>IF(ISBLANK(Regressions!B100), " ", Regressions!B100)</f>
        <v>2001</v>
      </c>
      <c r="C90" s="238" t="str">
        <f>IF(ISBLANK(Regressions!C100), " ", Regressions!C100)</f>
        <v>Secondary</v>
      </c>
      <c r="D90" s="242">
        <f>IF(ISBLANK(Regressions!D100), " ", Regressions!D100)</f>
        <v>1136747</v>
      </c>
      <c r="E90" s="388" t="e">
        <f>IF(ISNUMBER(Regressions!E100),ROUND(Regressions!E100, 1), NA())</f>
        <v>#N/A</v>
      </c>
      <c r="F90" s="302" t="e">
        <f>IF(ISNUMBER(Regressions!F100),ROUND(Regressions!F100, 1), NA())</f>
        <v>#N/A</v>
      </c>
      <c r="G90" s="389" t="e">
        <f>IF(ISNUMBER(Regressions!G100),ROUND(Regressions!G100, 1), NA())</f>
        <v>#N/A</v>
      </c>
      <c r="H90" s="390" t="e">
        <f>IF(ISNUMBER(Regressions!H100),ROUND(Regressions!H100, 1), NA())</f>
        <v>#N/A</v>
      </c>
      <c r="I90" s="391" t="e">
        <f>IF(ISNUMBER(Regressions!I100),ROUND(Regressions!I100, 1), NA())</f>
        <v>#N/A</v>
      </c>
      <c r="J90" s="392" t="e">
        <f>IF(ISNUMBER(Regressions!J100),ROUND(Regressions!J100, 1), NA())</f>
        <v>#N/A</v>
      </c>
      <c r="K90" s="302" t="e">
        <f>IF(ISNUMBER(Regressions!K100),ROUND(Regressions!K100, 1), NA())</f>
        <v>#N/A</v>
      </c>
      <c r="L90" s="393" t="e">
        <f>IF(ISNUMBER(Regressions!L100),ROUND(Regressions!L100, 1), NA())</f>
        <v>#N/A</v>
      </c>
      <c r="M90" s="390" t="e">
        <f>IF(ISNUMBER(Regressions!M100),ROUND(Regressions!M100, 1), NA())</f>
        <v>#N/A</v>
      </c>
      <c r="N90" s="394" t="e">
        <f>IF(ISNUMBER(Regressions!N100),ROUND(Regressions!N100, 1), NA())</f>
        <v>#N/A</v>
      </c>
      <c r="O90" s="388" t="e">
        <f>IF(ISNUMBER(Regressions!O100),ROUND(Regressions!O100, 1), NA())</f>
        <v>#N/A</v>
      </c>
      <c r="P90" s="302" t="e">
        <f>IF(ISNUMBER(Regressions!P100),ROUND(Regressions!P100, 1), NA())</f>
        <v>#N/A</v>
      </c>
      <c r="Q90" s="395" t="e">
        <f>IF(ISNUMBER(Regressions!Q100),ROUND(Regressions!Q100, 1), NA())</f>
        <v>#N/A</v>
      </c>
      <c r="R90" s="390" t="e">
        <f>IF(ISNUMBER(Regressions!R100),ROUND(Regressions!R100, 1), NA())</f>
        <v>#N/A</v>
      </c>
      <c r="S90" s="391" t="e">
        <f>IF(ISNUMBER(Regressions!S100),ROUND(Regressions!S100, 1), NA())</f>
        <v>#N/A</v>
      </c>
    </row>
    <row r="91" x14ac:dyDescent="0.2">
      <c r="A91" s="240" t="str">
        <f>IF(ISBLANK(Regressions!A101), " ", Regressions!A101)</f>
        <v>Bolivia (Plurinational State of)</v>
      </c>
      <c r="B91" s="235">
        <f>IF(ISBLANK(Regressions!B101), " ", Regressions!B101)</f>
        <v>2002</v>
      </c>
      <c r="C91" s="238" t="str">
        <f>IF(ISBLANK(Regressions!C101), " ", Regressions!C101)</f>
        <v>Secondary</v>
      </c>
      <c r="D91" s="242">
        <f>IF(ISBLANK(Regressions!D101), " ", Regressions!D101)</f>
        <v>1148976</v>
      </c>
      <c r="E91" s="388" t="e">
        <f>IF(ISNUMBER(Regressions!E101),ROUND(Regressions!E101, 1), NA())</f>
        <v>#N/A</v>
      </c>
      <c r="F91" s="302" t="e">
        <f>IF(ISNUMBER(Regressions!F101),ROUND(Regressions!F101, 1), NA())</f>
        <v>#N/A</v>
      </c>
      <c r="G91" s="389" t="e">
        <f>IF(ISNUMBER(Regressions!G101),ROUND(Regressions!G101, 1), NA())</f>
        <v>#N/A</v>
      </c>
      <c r="H91" s="390" t="e">
        <f>IF(ISNUMBER(Regressions!H101),ROUND(Regressions!H101, 1), NA())</f>
        <v>#N/A</v>
      </c>
      <c r="I91" s="391" t="e">
        <f>IF(ISNUMBER(Regressions!I101),ROUND(Regressions!I101, 1), NA())</f>
        <v>#N/A</v>
      </c>
      <c r="J91" s="392" t="e">
        <f>IF(ISNUMBER(Regressions!J101),ROUND(Regressions!J101, 1), NA())</f>
        <v>#N/A</v>
      </c>
      <c r="K91" s="302" t="e">
        <f>IF(ISNUMBER(Regressions!K101),ROUND(Regressions!K101, 1), NA())</f>
        <v>#N/A</v>
      </c>
      <c r="L91" s="393" t="e">
        <f>IF(ISNUMBER(Regressions!L101),ROUND(Regressions!L101, 1), NA())</f>
        <v>#N/A</v>
      </c>
      <c r="M91" s="390" t="e">
        <f>IF(ISNUMBER(Regressions!M101),ROUND(Regressions!M101, 1), NA())</f>
        <v>#N/A</v>
      </c>
      <c r="N91" s="394" t="e">
        <f>IF(ISNUMBER(Regressions!N101),ROUND(Regressions!N101, 1), NA())</f>
        <v>#N/A</v>
      </c>
      <c r="O91" s="388" t="e">
        <f>IF(ISNUMBER(Regressions!O101),ROUND(Regressions!O101, 1), NA())</f>
        <v>#N/A</v>
      </c>
      <c r="P91" s="302" t="e">
        <f>IF(ISNUMBER(Regressions!P101),ROUND(Regressions!P101, 1), NA())</f>
        <v>#N/A</v>
      </c>
      <c r="Q91" s="395" t="e">
        <f>IF(ISNUMBER(Regressions!Q101),ROUND(Regressions!Q101, 1), NA())</f>
        <v>#N/A</v>
      </c>
      <c r="R91" s="390" t="e">
        <f>IF(ISNUMBER(Regressions!R101),ROUND(Regressions!R101, 1), NA())</f>
        <v>#N/A</v>
      </c>
      <c r="S91" s="391" t="e">
        <f>IF(ISNUMBER(Regressions!S101),ROUND(Regressions!S101, 1), NA())</f>
        <v>#N/A</v>
      </c>
    </row>
    <row r="92" x14ac:dyDescent="0.2">
      <c r="A92" s="240" t="str">
        <f>IF(ISBLANK(Regressions!A102), " ", Regressions!A102)</f>
        <v>Bolivia (Plurinational State of)</v>
      </c>
      <c r="B92" s="235">
        <f>IF(ISBLANK(Regressions!B102), " ", Regressions!B102)</f>
        <v>2003</v>
      </c>
      <c r="C92" s="238" t="str">
        <f>IF(ISBLANK(Regressions!C102), " ", Regressions!C102)</f>
        <v>Secondary</v>
      </c>
      <c r="D92" s="242">
        <f>IF(ISBLANK(Regressions!D102), " ", Regressions!D102)</f>
        <v>1162647</v>
      </c>
      <c r="E92" s="388" t="e">
        <f>IF(ISNUMBER(Regressions!E102),ROUND(Regressions!E102, 1), NA())</f>
        <v>#N/A</v>
      </c>
      <c r="F92" s="302" t="e">
        <f>IF(ISNUMBER(Regressions!F102),ROUND(Regressions!F102, 1), NA())</f>
        <v>#N/A</v>
      </c>
      <c r="G92" s="389" t="e">
        <f>IF(ISNUMBER(Regressions!G102),ROUND(Regressions!G102, 1), NA())</f>
        <v>#N/A</v>
      </c>
      <c r="H92" s="390" t="e">
        <f>IF(ISNUMBER(Regressions!H102),ROUND(Regressions!H102, 1), NA())</f>
        <v>#N/A</v>
      </c>
      <c r="I92" s="391" t="e">
        <f>IF(ISNUMBER(Regressions!I102),ROUND(Regressions!I102, 1), NA())</f>
        <v>#N/A</v>
      </c>
      <c r="J92" s="392" t="e">
        <f>IF(ISNUMBER(Regressions!J102),ROUND(Regressions!J102, 1), NA())</f>
        <v>#N/A</v>
      </c>
      <c r="K92" s="302" t="e">
        <f>IF(ISNUMBER(Regressions!K102),ROUND(Regressions!K102, 1), NA())</f>
        <v>#N/A</v>
      </c>
      <c r="L92" s="393" t="e">
        <f>IF(ISNUMBER(Regressions!L102),ROUND(Regressions!L102, 1), NA())</f>
        <v>#N/A</v>
      </c>
      <c r="M92" s="390" t="e">
        <f>IF(ISNUMBER(Regressions!M102),ROUND(Regressions!M102, 1), NA())</f>
        <v>#N/A</v>
      </c>
      <c r="N92" s="394" t="e">
        <f>IF(ISNUMBER(Regressions!N102),ROUND(Regressions!N102, 1), NA())</f>
        <v>#N/A</v>
      </c>
      <c r="O92" s="388" t="e">
        <f>IF(ISNUMBER(Regressions!O102),ROUND(Regressions!O102, 1), NA())</f>
        <v>#N/A</v>
      </c>
      <c r="P92" s="302" t="e">
        <f>IF(ISNUMBER(Regressions!P102),ROUND(Regressions!P102, 1), NA())</f>
        <v>#N/A</v>
      </c>
      <c r="Q92" s="395" t="e">
        <f>IF(ISNUMBER(Regressions!Q102),ROUND(Regressions!Q102, 1), NA())</f>
        <v>#N/A</v>
      </c>
      <c r="R92" s="390" t="e">
        <f>IF(ISNUMBER(Regressions!R102),ROUND(Regressions!R102, 1), NA())</f>
        <v>#N/A</v>
      </c>
      <c r="S92" s="391" t="e">
        <f>IF(ISNUMBER(Regressions!S102),ROUND(Regressions!S102, 1), NA())</f>
        <v>#N/A</v>
      </c>
    </row>
    <row r="93" x14ac:dyDescent="0.2">
      <c r="A93" s="240" t="str">
        <f>IF(ISBLANK(Regressions!A103), " ", Regressions!A103)</f>
        <v>Bolivia (Plurinational State of)</v>
      </c>
      <c r="B93" s="235">
        <f>IF(ISBLANK(Regressions!B103), " ", Regressions!B103)</f>
        <v>2004</v>
      </c>
      <c r="C93" s="238" t="str">
        <f>IF(ISBLANK(Regressions!C103), " ", Regressions!C103)</f>
        <v>Secondary</v>
      </c>
      <c r="D93" s="242">
        <f>IF(ISBLANK(Regressions!D103), " ", Regressions!D103)</f>
        <v>1177510</v>
      </c>
      <c r="E93" s="388" t="e">
        <f>IF(ISNUMBER(Regressions!E103),ROUND(Regressions!E103, 1), NA())</f>
        <v>#N/A</v>
      </c>
      <c r="F93" s="302" t="e">
        <f>IF(ISNUMBER(Regressions!F103),ROUND(Regressions!F103, 1), NA())</f>
        <v>#N/A</v>
      </c>
      <c r="G93" s="389" t="e">
        <f>IF(ISNUMBER(Regressions!G103),ROUND(Regressions!G103, 1), NA())</f>
        <v>#N/A</v>
      </c>
      <c r="H93" s="390" t="e">
        <f>IF(ISNUMBER(Regressions!H103),ROUND(Regressions!H103, 1), NA())</f>
        <v>#N/A</v>
      </c>
      <c r="I93" s="391" t="e">
        <f>IF(ISNUMBER(Regressions!I103),ROUND(Regressions!I103, 1), NA())</f>
        <v>#N/A</v>
      </c>
      <c r="J93" s="392" t="e">
        <f>IF(ISNUMBER(Regressions!J103),ROUND(Regressions!J103, 1), NA())</f>
        <v>#N/A</v>
      </c>
      <c r="K93" s="302" t="e">
        <f>IF(ISNUMBER(Regressions!K103),ROUND(Regressions!K103, 1), NA())</f>
        <v>#N/A</v>
      </c>
      <c r="L93" s="393" t="e">
        <f>IF(ISNUMBER(Regressions!L103),ROUND(Regressions!L103, 1), NA())</f>
        <v>#N/A</v>
      </c>
      <c r="M93" s="390" t="e">
        <f>IF(ISNUMBER(Regressions!M103),ROUND(Regressions!M103, 1), NA())</f>
        <v>#N/A</v>
      </c>
      <c r="N93" s="394" t="e">
        <f>IF(ISNUMBER(Regressions!N103),ROUND(Regressions!N103, 1), NA())</f>
        <v>#N/A</v>
      </c>
      <c r="O93" s="388" t="e">
        <f>IF(ISNUMBER(Regressions!O103),ROUND(Regressions!O103, 1), NA())</f>
        <v>#N/A</v>
      </c>
      <c r="P93" s="302" t="e">
        <f>IF(ISNUMBER(Regressions!P103),ROUND(Regressions!P103, 1), NA())</f>
        <v>#N/A</v>
      </c>
      <c r="Q93" s="395" t="e">
        <f>IF(ISNUMBER(Regressions!Q103),ROUND(Regressions!Q103, 1), NA())</f>
        <v>#N/A</v>
      </c>
      <c r="R93" s="390" t="e">
        <f>IF(ISNUMBER(Regressions!R103),ROUND(Regressions!R103, 1), NA())</f>
        <v>#N/A</v>
      </c>
      <c r="S93" s="391" t="e">
        <f>IF(ISNUMBER(Regressions!S103),ROUND(Regressions!S103, 1), NA())</f>
        <v>#N/A</v>
      </c>
    </row>
    <row r="94" x14ac:dyDescent="0.2">
      <c r="A94" s="240" t="str">
        <f>IF(ISBLANK(Regressions!A104), " ", Regressions!A104)</f>
        <v>Bolivia (Plurinational State of)</v>
      </c>
      <c r="B94" s="235">
        <f>IF(ISBLANK(Regressions!B104), " ", Regressions!B104)</f>
        <v>2005</v>
      </c>
      <c r="C94" s="238" t="str">
        <f>IF(ISBLANK(Regressions!C104), " ", Regressions!C104)</f>
        <v>Secondary</v>
      </c>
      <c r="D94" s="242">
        <f>IF(ISBLANK(Regressions!D104), " ", Regressions!D104)</f>
        <v>1193445</v>
      </c>
      <c r="E94" s="388" t="e">
        <f>IF(ISNUMBER(Regressions!E104),ROUND(Regressions!E104, 1), NA())</f>
        <v>#N/A</v>
      </c>
      <c r="F94" s="302" t="e">
        <f>IF(ISNUMBER(Regressions!F104),ROUND(Regressions!F104, 1), NA())</f>
        <v>#N/A</v>
      </c>
      <c r="G94" s="389" t="e">
        <f>IF(ISNUMBER(Regressions!G104),ROUND(Regressions!G104, 1), NA())</f>
        <v>#N/A</v>
      </c>
      <c r="H94" s="390" t="e">
        <f>IF(ISNUMBER(Regressions!H104),ROUND(Regressions!H104, 1), NA())</f>
        <v>#N/A</v>
      </c>
      <c r="I94" s="391" t="e">
        <f>IF(ISNUMBER(Regressions!I104),ROUND(Regressions!I104, 1), NA())</f>
        <v>#N/A</v>
      </c>
      <c r="J94" s="392" t="e">
        <f>IF(ISNUMBER(Regressions!J104),ROUND(Regressions!J104, 1), NA())</f>
        <v>#N/A</v>
      </c>
      <c r="K94" s="302" t="e">
        <f>IF(ISNUMBER(Regressions!K104),ROUND(Regressions!K104, 1), NA())</f>
        <v>#N/A</v>
      </c>
      <c r="L94" s="393" t="e">
        <f>IF(ISNUMBER(Regressions!L104),ROUND(Regressions!L104, 1), NA())</f>
        <v>#N/A</v>
      </c>
      <c r="M94" s="390" t="e">
        <f>IF(ISNUMBER(Regressions!M104),ROUND(Regressions!M104, 1), NA())</f>
        <v>#N/A</v>
      </c>
      <c r="N94" s="394" t="e">
        <f>IF(ISNUMBER(Regressions!N104),ROUND(Regressions!N104, 1), NA())</f>
        <v>#N/A</v>
      </c>
      <c r="O94" s="388" t="e">
        <f>IF(ISNUMBER(Regressions!O104),ROUND(Regressions!O104, 1), NA())</f>
        <v>#N/A</v>
      </c>
      <c r="P94" s="302" t="e">
        <f>IF(ISNUMBER(Regressions!P104),ROUND(Regressions!P104, 1), NA())</f>
        <v>#N/A</v>
      </c>
      <c r="Q94" s="395" t="e">
        <f>IF(ISNUMBER(Regressions!Q104),ROUND(Regressions!Q104, 1), NA())</f>
        <v>#N/A</v>
      </c>
      <c r="R94" s="390" t="e">
        <f>IF(ISNUMBER(Regressions!R104),ROUND(Regressions!R104, 1), NA())</f>
        <v>#N/A</v>
      </c>
      <c r="S94" s="391" t="e">
        <f>IF(ISNUMBER(Regressions!S104),ROUND(Regressions!S104, 1), NA())</f>
        <v>#N/A</v>
      </c>
    </row>
    <row r="95" x14ac:dyDescent="0.2">
      <c r="A95" s="240" t="str">
        <f>IF(ISBLANK(Regressions!A105), " ", Regressions!A105)</f>
        <v>Bolivia (Plurinational State of)</v>
      </c>
      <c r="B95" s="235">
        <f>IF(ISBLANK(Regressions!B105), " ", Regressions!B105)</f>
        <v>2006</v>
      </c>
      <c r="C95" s="238" t="str">
        <f>IF(ISBLANK(Regressions!C105), " ", Regressions!C105)</f>
        <v>Secondary</v>
      </c>
      <c r="D95" s="242">
        <f>IF(ISBLANK(Regressions!D105), " ", Regressions!D105)</f>
        <v>1207417</v>
      </c>
      <c r="E95" s="388" t="e">
        <f>IF(ISNUMBER(Regressions!E105),ROUND(Regressions!E105, 1), NA())</f>
        <v>#N/A</v>
      </c>
      <c r="F95" s="302" t="e">
        <f>IF(ISNUMBER(Regressions!F105),ROUND(Regressions!F105, 1), NA())</f>
        <v>#N/A</v>
      </c>
      <c r="G95" s="389" t="e">
        <f>IF(ISNUMBER(Regressions!G105),ROUND(Regressions!G105, 1), NA())</f>
        <v>#N/A</v>
      </c>
      <c r="H95" s="390" t="e">
        <f>IF(ISNUMBER(Regressions!H105),ROUND(Regressions!H105, 1), NA())</f>
        <v>#N/A</v>
      </c>
      <c r="I95" s="391" t="e">
        <f>IF(ISNUMBER(Regressions!I105),ROUND(Regressions!I105, 1), NA())</f>
        <v>#N/A</v>
      </c>
      <c r="J95" s="392" t="e">
        <f>IF(ISNUMBER(Regressions!J105),ROUND(Regressions!J105, 1), NA())</f>
        <v>#N/A</v>
      </c>
      <c r="K95" s="302" t="e">
        <f>IF(ISNUMBER(Regressions!K105),ROUND(Regressions!K105, 1), NA())</f>
        <v>#N/A</v>
      </c>
      <c r="L95" s="393" t="e">
        <f>IF(ISNUMBER(Regressions!L105),ROUND(Regressions!L105, 1), NA())</f>
        <v>#N/A</v>
      </c>
      <c r="M95" s="390" t="e">
        <f>IF(ISNUMBER(Regressions!M105),ROUND(Regressions!M105, 1), NA())</f>
        <v>#N/A</v>
      </c>
      <c r="N95" s="394" t="e">
        <f>IF(ISNUMBER(Regressions!N105),ROUND(Regressions!N105, 1), NA())</f>
        <v>#N/A</v>
      </c>
      <c r="O95" s="388" t="e">
        <f>IF(ISNUMBER(Regressions!O105),ROUND(Regressions!O105, 1), NA())</f>
        <v>#N/A</v>
      </c>
      <c r="P95" s="302" t="e">
        <f>IF(ISNUMBER(Regressions!P105),ROUND(Regressions!P105, 1), NA())</f>
        <v>#N/A</v>
      </c>
      <c r="Q95" s="395" t="e">
        <f>IF(ISNUMBER(Regressions!Q105),ROUND(Regressions!Q105, 1), NA())</f>
        <v>#N/A</v>
      </c>
      <c r="R95" s="390" t="e">
        <f>IF(ISNUMBER(Regressions!R105),ROUND(Regressions!R105, 1), NA())</f>
        <v>#N/A</v>
      </c>
      <c r="S95" s="391" t="e">
        <f>IF(ISNUMBER(Regressions!S105),ROUND(Regressions!S105, 1), NA())</f>
        <v>#N/A</v>
      </c>
    </row>
    <row r="96" x14ac:dyDescent="0.2">
      <c r="A96" s="240" t="str">
        <f>IF(ISBLANK(Regressions!A106), " ", Regressions!A106)</f>
        <v>Bolivia (Plurinational State of)</v>
      </c>
      <c r="B96" s="235">
        <f>IF(ISBLANK(Regressions!B106), " ", Regressions!B106)</f>
        <v>2007</v>
      </c>
      <c r="C96" s="238" t="str">
        <f>IF(ISBLANK(Regressions!C106), " ", Regressions!C106)</f>
        <v>Secondary</v>
      </c>
      <c r="D96" s="242">
        <f>IF(ISBLANK(Regressions!D106), " ", Regressions!D106)</f>
        <v>1222365</v>
      </c>
      <c r="E96" s="388" t="e">
        <f>IF(ISNUMBER(Regressions!E106),ROUND(Regressions!E106, 1), NA())</f>
        <v>#N/A</v>
      </c>
      <c r="F96" s="302" t="e">
        <f>IF(ISNUMBER(Regressions!F106),ROUND(Regressions!F106, 1), NA())</f>
        <v>#N/A</v>
      </c>
      <c r="G96" s="389" t="e">
        <f>IF(ISNUMBER(Regressions!G106),ROUND(Regressions!G106, 1), NA())</f>
        <v>#N/A</v>
      </c>
      <c r="H96" s="390" t="e">
        <f>IF(ISNUMBER(Regressions!H106),ROUND(Regressions!H106, 1), NA())</f>
        <v>#N/A</v>
      </c>
      <c r="I96" s="391" t="e">
        <f>IF(ISNUMBER(Regressions!I106),ROUND(Regressions!I106, 1), NA())</f>
        <v>#N/A</v>
      </c>
      <c r="J96" s="392" t="e">
        <f>IF(ISNUMBER(Regressions!J106),ROUND(Regressions!J106, 1), NA())</f>
        <v>#N/A</v>
      </c>
      <c r="K96" s="302" t="e">
        <f>IF(ISNUMBER(Regressions!K106),ROUND(Regressions!K106, 1), NA())</f>
        <v>#N/A</v>
      </c>
      <c r="L96" s="393" t="e">
        <f>IF(ISNUMBER(Regressions!L106),ROUND(Regressions!L106, 1), NA())</f>
        <v>#N/A</v>
      </c>
      <c r="M96" s="390" t="e">
        <f>IF(ISNUMBER(Regressions!M106),ROUND(Regressions!M106, 1), NA())</f>
        <v>#N/A</v>
      </c>
      <c r="N96" s="394" t="e">
        <f>IF(ISNUMBER(Regressions!N106),ROUND(Regressions!N106, 1), NA())</f>
        <v>#N/A</v>
      </c>
      <c r="O96" s="388" t="e">
        <f>IF(ISNUMBER(Regressions!O106),ROUND(Regressions!O106, 1), NA())</f>
        <v>#N/A</v>
      </c>
      <c r="P96" s="302" t="e">
        <f>IF(ISNUMBER(Regressions!P106),ROUND(Regressions!P106, 1), NA())</f>
        <v>#N/A</v>
      </c>
      <c r="Q96" s="395" t="e">
        <f>IF(ISNUMBER(Regressions!Q106),ROUND(Regressions!Q106, 1), NA())</f>
        <v>#N/A</v>
      </c>
      <c r="R96" s="390" t="e">
        <f>IF(ISNUMBER(Regressions!R106),ROUND(Regressions!R106, 1), NA())</f>
        <v>#N/A</v>
      </c>
      <c r="S96" s="391" t="e">
        <f>IF(ISNUMBER(Regressions!S106),ROUND(Regressions!S106, 1), NA())</f>
        <v>#N/A</v>
      </c>
    </row>
    <row r="97" x14ac:dyDescent="0.2">
      <c r="A97" s="240" t="str">
        <f>IF(ISBLANK(Regressions!A107), " ", Regressions!A107)</f>
        <v>Bolivia (Plurinational State of)</v>
      </c>
      <c r="B97" s="235">
        <f>IF(ISBLANK(Regressions!B107), " ", Regressions!B107)</f>
        <v>2008</v>
      </c>
      <c r="C97" s="238" t="str">
        <f>IF(ISBLANK(Regressions!C107), " ", Regressions!C107)</f>
        <v>Secondary</v>
      </c>
      <c r="D97" s="242">
        <f>IF(ISBLANK(Regressions!D107), " ", Regressions!D107)</f>
        <v>1238197</v>
      </c>
      <c r="E97" s="388" t="e">
        <f>IF(ISNUMBER(Regressions!E107),ROUND(Regressions!E107, 1), NA())</f>
        <v>#N/A</v>
      </c>
      <c r="F97" s="302" t="e">
        <f>IF(ISNUMBER(Regressions!F107),ROUND(Regressions!F107, 1), NA())</f>
        <v>#N/A</v>
      </c>
      <c r="G97" s="389" t="e">
        <f>IF(ISNUMBER(Regressions!G107),ROUND(Regressions!G107, 1), NA())</f>
        <v>#N/A</v>
      </c>
      <c r="H97" s="390" t="e">
        <f>IF(ISNUMBER(Regressions!H107),ROUND(Regressions!H107, 1), NA())</f>
        <v>#N/A</v>
      </c>
      <c r="I97" s="391" t="e">
        <f>IF(ISNUMBER(Regressions!I107),ROUND(Regressions!I107, 1), NA())</f>
        <v>#N/A</v>
      </c>
      <c r="J97" s="392" t="e">
        <f>IF(ISNUMBER(Regressions!J107),ROUND(Regressions!J107, 1), NA())</f>
        <v>#N/A</v>
      </c>
      <c r="K97" s="302" t="e">
        <f>IF(ISNUMBER(Regressions!K107),ROUND(Regressions!K107, 1), NA())</f>
        <v>#N/A</v>
      </c>
      <c r="L97" s="393" t="e">
        <f>IF(ISNUMBER(Regressions!L107),ROUND(Regressions!L107, 1), NA())</f>
        <v>#N/A</v>
      </c>
      <c r="M97" s="390" t="e">
        <f>IF(ISNUMBER(Regressions!M107),ROUND(Regressions!M107, 1), NA())</f>
        <v>#N/A</v>
      </c>
      <c r="N97" s="394" t="e">
        <f>IF(ISNUMBER(Regressions!N107),ROUND(Regressions!N107, 1), NA())</f>
        <v>#N/A</v>
      </c>
      <c r="O97" s="388" t="e">
        <f>IF(ISNUMBER(Regressions!O107),ROUND(Regressions!O107, 1), NA())</f>
        <v>#N/A</v>
      </c>
      <c r="P97" s="302" t="e">
        <f>IF(ISNUMBER(Regressions!P107),ROUND(Regressions!P107, 1), NA())</f>
        <v>#N/A</v>
      </c>
      <c r="Q97" s="395" t="e">
        <f>IF(ISNUMBER(Regressions!Q107),ROUND(Regressions!Q107, 1), NA())</f>
        <v>#N/A</v>
      </c>
      <c r="R97" s="390" t="e">
        <f>IF(ISNUMBER(Regressions!R107),ROUND(Regressions!R107, 1), NA())</f>
        <v>#N/A</v>
      </c>
      <c r="S97" s="391" t="e">
        <f>IF(ISNUMBER(Regressions!S107),ROUND(Regressions!S107, 1), NA())</f>
        <v>#N/A</v>
      </c>
    </row>
    <row r="98" x14ac:dyDescent="0.2">
      <c r="A98" s="240" t="str">
        <f>IF(ISBLANK(Regressions!A108), " ", Regressions!A108)</f>
        <v>Bolivia (Plurinational State of)</v>
      </c>
      <c r="B98" s="235">
        <f>IF(ISBLANK(Regressions!B108), " ", Regressions!B108)</f>
        <v>2009</v>
      </c>
      <c r="C98" s="238" t="str">
        <f>IF(ISBLANK(Regressions!C108), " ", Regressions!C108)</f>
        <v>Secondary</v>
      </c>
      <c r="D98" s="242">
        <f>IF(ISBLANK(Regressions!D108), " ", Regressions!D108)</f>
        <v>1255168</v>
      </c>
      <c r="E98" s="388" t="e">
        <f>IF(ISNUMBER(Regressions!E108),ROUND(Regressions!E108, 1), NA())</f>
        <v>#N/A</v>
      </c>
      <c r="F98" s="302" t="e">
        <f>IF(ISNUMBER(Regressions!F108),ROUND(Regressions!F108, 1), NA())</f>
        <v>#N/A</v>
      </c>
      <c r="G98" s="389" t="e">
        <f>IF(ISNUMBER(Regressions!G108),ROUND(Regressions!G108, 1), NA())</f>
        <v>#N/A</v>
      </c>
      <c r="H98" s="390" t="e">
        <f>IF(ISNUMBER(Regressions!H108),ROUND(Regressions!H108, 1), NA())</f>
        <v>#N/A</v>
      </c>
      <c r="I98" s="391" t="e">
        <f>IF(ISNUMBER(Regressions!I108),ROUND(Regressions!I108, 1), NA())</f>
        <v>#N/A</v>
      </c>
      <c r="J98" s="392" t="e">
        <f>IF(ISNUMBER(Regressions!J108),ROUND(Regressions!J108, 1), NA())</f>
        <v>#N/A</v>
      </c>
      <c r="K98" s="302" t="e">
        <f>IF(ISNUMBER(Regressions!K108),ROUND(Regressions!K108, 1), NA())</f>
        <v>#N/A</v>
      </c>
      <c r="L98" s="393" t="e">
        <f>IF(ISNUMBER(Regressions!L108),ROUND(Regressions!L108, 1), NA())</f>
        <v>#N/A</v>
      </c>
      <c r="M98" s="390" t="e">
        <f>IF(ISNUMBER(Regressions!M108),ROUND(Regressions!M108, 1), NA())</f>
        <v>#N/A</v>
      </c>
      <c r="N98" s="394" t="e">
        <f>IF(ISNUMBER(Regressions!N108),ROUND(Regressions!N108, 1), NA())</f>
        <v>#N/A</v>
      </c>
      <c r="O98" s="388" t="e">
        <f>IF(ISNUMBER(Regressions!O108),ROUND(Regressions!O108, 1), NA())</f>
        <v>#N/A</v>
      </c>
      <c r="P98" s="302" t="e">
        <f>IF(ISNUMBER(Regressions!P108),ROUND(Regressions!P108, 1), NA())</f>
        <v>#N/A</v>
      </c>
      <c r="Q98" s="395" t="e">
        <f>IF(ISNUMBER(Regressions!Q108),ROUND(Regressions!Q108, 1), NA())</f>
        <v>#N/A</v>
      </c>
      <c r="R98" s="390" t="e">
        <f>IF(ISNUMBER(Regressions!R108),ROUND(Regressions!R108, 1), NA())</f>
        <v>#N/A</v>
      </c>
      <c r="S98" s="391" t="e">
        <f>IF(ISNUMBER(Regressions!S108),ROUND(Regressions!S108, 1), NA())</f>
        <v>#N/A</v>
      </c>
    </row>
    <row r="99" x14ac:dyDescent="0.2">
      <c r="A99" s="240" t="str">
        <f>IF(ISBLANK(Regressions!A109), " ", Regressions!A109)</f>
        <v>Bolivia (Plurinational State of)</v>
      </c>
      <c r="B99" s="235">
        <f>IF(ISBLANK(Regressions!B109), " ", Regressions!B109)</f>
        <v>2010</v>
      </c>
      <c r="C99" s="238" t="str">
        <f>IF(ISBLANK(Regressions!C109), " ", Regressions!C109)</f>
        <v>Secondary</v>
      </c>
      <c r="D99" s="242">
        <f>IF(ISBLANK(Regressions!D109), " ", Regressions!D109)</f>
        <v>1272949</v>
      </c>
      <c r="E99" s="388" t="e">
        <f>IF(ISNUMBER(Regressions!E109),ROUND(Regressions!E109, 1), NA())</f>
        <v>#N/A</v>
      </c>
      <c r="F99" s="302" t="e">
        <f>IF(ISNUMBER(Regressions!F109),ROUND(Regressions!F109, 1), NA())</f>
        <v>#N/A</v>
      </c>
      <c r="G99" s="389" t="e">
        <f>IF(ISNUMBER(Regressions!G109),ROUND(Regressions!G109, 1), NA())</f>
        <v>#N/A</v>
      </c>
      <c r="H99" s="390" t="e">
        <f>IF(ISNUMBER(Regressions!H109),ROUND(Regressions!H109, 1), NA())</f>
        <v>#N/A</v>
      </c>
      <c r="I99" s="391" t="e">
        <f>IF(ISNUMBER(Regressions!I109),ROUND(Regressions!I109, 1), NA())</f>
        <v>#N/A</v>
      </c>
      <c r="J99" s="392" t="e">
        <f>IF(ISNUMBER(Regressions!J109),ROUND(Regressions!J109, 1), NA())</f>
        <v>#N/A</v>
      </c>
      <c r="K99" s="302" t="e">
        <f>IF(ISNUMBER(Regressions!K109),ROUND(Regressions!K109, 1), NA())</f>
        <v>#N/A</v>
      </c>
      <c r="L99" s="393" t="e">
        <f>IF(ISNUMBER(Regressions!L109),ROUND(Regressions!L109, 1), NA())</f>
        <v>#N/A</v>
      </c>
      <c r="M99" s="390" t="e">
        <f>IF(ISNUMBER(Regressions!M109),ROUND(Regressions!M109, 1), NA())</f>
        <v>#N/A</v>
      </c>
      <c r="N99" s="394" t="e">
        <f>IF(ISNUMBER(Regressions!N109),ROUND(Regressions!N109, 1), NA())</f>
        <v>#N/A</v>
      </c>
      <c r="O99" s="388" t="e">
        <f>IF(ISNUMBER(Regressions!O109),ROUND(Regressions!O109, 1), NA())</f>
        <v>#N/A</v>
      </c>
      <c r="P99" s="302" t="e">
        <f>IF(ISNUMBER(Regressions!P109),ROUND(Regressions!P109, 1), NA())</f>
        <v>#N/A</v>
      </c>
      <c r="Q99" s="395" t="e">
        <f>IF(ISNUMBER(Regressions!Q109),ROUND(Regressions!Q109, 1), NA())</f>
        <v>#N/A</v>
      </c>
      <c r="R99" s="390" t="e">
        <f>IF(ISNUMBER(Regressions!R109),ROUND(Regressions!R109, 1), NA())</f>
        <v>#N/A</v>
      </c>
      <c r="S99" s="391" t="e">
        <f>IF(ISNUMBER(Regressions!S109),ROUND(Regressions!S109, 1), NA())</f>
        <v>#N/A</v>
      </c>
    </row>
    <row r="100" x14ac:dyDescent="0.2">
      <c r="A100" s="240" t="str">
        <f>IF(ISBLANK(Regressions!A110), " ", Regressions!A110)</f>
        <v>Bolivia (Plurinational State of)</v>
      </c>
      <c r="B100" s="235">
        <f>IF(ISBLANK(Regressions!B110), " ", Regressions!B110)</f>
        <v>2011</v>
      </c>
      <c r="C100" s="238" t="str">
        <f>IF(ISBLANK(Regressions!C110), " ", Regressions!C110)</f>
        <v>Secondary</v>
      </c>
      <c r="D100" s="242">
        <f>IF(ISBLANK(Regressions!D110), " ", Regressions!D110)</f>
        <v>1287653</v>
      </c>
      <c r="E100" s="388" t="e">
        <f>IF(ISNUMBER(Regressions!E110),ROUND(Regressions!E110, 1), NA())</f>
        <v>#N/A</v>
      </c>
      <c r="F100" s="302" t="e">
        <f>IF(ISNUMBER(Regressions!F110),ROUND(Regressions!F110, 1), NA())</f>
        <v>#N/A</v>
      </c>
      <c r="G100" s="389" t="e">
        <f>IF(ISNUMBER(Regressions!G110),ROUND(Regressions!G110, 1), NA())</f>
        <v>#N/A</v>
      </c>
      <c r="H100" s="390" t="e">
        <f>IF(ISNUMBER(Regressions!H110),ROUND(Regressions!H110, 1), NA())</f>
        <v>#N/A</v>
      </c>
      <c r="I100" s="391" t="e">
        <f>IF(ISNUMBER(Regressions!I110),ROUND(Regressions!I110, 1), NA())</f>
        <v>#N/A</v>
      </c>
      <c r="J100" s="392" t="e">
        <f>IF(ISNUMBER(Regressions!J110),ROUND(Regressions!J110, 1), NA())</f>
        <v>#N/A</v>
      </c>
      <c r="K100" s="302" t="e">
        <f>IF(ISNUMBER(Regressions!K110),ROUND(Regressions!K110, 1), NA())</f>
        <v>#N/A</v>
      </c>
      <c r="L100" s="393" t="e">
        <f>IF(ISNUMBER(Regressions!L110),ROUND(Regressions!L110, 1), NA())</f>
        <v>#N/A</v>
      </c>
      <c r="M100" s="390" t="e">
        <f>IF(ISNUMBER(Regressions!M110),ROUND(Regressions!M110, 1), NA())</f>
        <v>#N/A</v>
      </c>
      <c r="N100" s="394" t="e">
        <f>IF(ISNUMBER(Regressions!N110),ROUND(Regressions!N110, 1), NA())</f>
        <v>#N/A</v>
      </c>
      <c r="O100" s="388" t="e">
        <f>IF(ISNUMBER(Regressions!O110),ROUND(Regressions!O110, 1), NA())</f>
        <v>#N/A</v>
      </c>
      <c r="P100" s="302" t="e">
        <f>IF(ISNUMBER(Regressions!P110),ROUND(Regressions!P110, 1), NA())</f>
        <v>#N/A</v>
      </c>
      <c r="Q100" s="395" t="e">
        <f>IF(ISNUMBER(Regressions!Q110),ROUND(Regressions!Q110, 1), NA())</f>
        <v>#N/A</v>
      </c>
      <c r="R100" s="390" t="e">
        <f>IF(ISNUMBER(Regressions!R110),ROUND(Regressions!R110, 1), NA())</f>
        <v>#N/A</v>
      </c>
      <c r="S100" s="391" t="e">
        <f>IF(ISNUMBER(Regressions!S110),ROUND(Regressions!S110, 1), NA())</f>
        <v>#N/A</v>
      </c>
    </row>
    <row r="101" x14ac:dyDescent="0.2">
      <c r="A101" s="240" t="str">
        <f>IF(ISBLANK(Regressions!A111), " ", Regressions!A111)</f>
        <v>Bolivia (Plurinational State of)</v>
      </c>
      <c r="B101" s="235">
        <f>IF(ISBLANK(Regressions!B111), " ", Regressions!B111)</f>
        <v>2012</v>
      </c>
      <c r="C101" s="238" t="str">
        <f>IF(ISBLANK(Regressions!C111), " ", Regressions!C111)</f>
        <v>Secondary</v>
      </c>
      <c r="D101" s="242">
        <f>IF(ISBLANK(Regressions!D111), " ", Regressions!D111)</f>
        <v>1301427</v>
      </c>
      <c r="E101" s="388" t="e">
        <f>IF(ISNUMBER(Regressions!E111),ROUND(Regressions!E111, 1), NA())</f>
        <v>#N/A</v>
      </c>
      <c r="F101" s="302" t="e">
        <f>IF(ISNUMBER(Regressions!F111),ROUND(Regressions!F111, 1), NA())</f>
        <v>#N/A</v>
      </c>
      <c r="G101" s="389" t="e">
        <f>IF(ISNUMBER(Regressions!G111),ROUND(Regressions!G111, 1), NA())</f>
        <v>#N/A</v>
      </c>
      <c r="H101" s="390" t="e">
        <f>IF(ISNUMBER(Regressions!H111),ROUND(Regressions!H111, 1), NA())</f>
        <v>#N/A</v>
      </c>
      <c r="I101" s="391" t="e">
        <f>IF(ISNUMBER(Regressions!I111),ROUND(Regressions!I111, 1), NA())</f>
        <v>#N/A</v>
      </c>
      <c r="J101" s="392" t="e">
        <f>IF(ISNUMBER(Regressions!J111),ROUND(Regressions!J111, 1), NA())</f>
        <v>#N/A</v>
      </c>
      <c r="K101" s="302" t="e">
        <f>IF(ISNUMBER(Regressions!K111),ROUND(Regressions!K111, 1), NA())</f>
        <v>#N/A</v>
      </c>
      <c r="L101" s="393" t="e">
        <f>IF(ISNUMBER(Regressions!L111),ROUND(Regressions!L111, 1), NA())</f>
        <v>#N/A</v>
      </c>
      <c r="M101" s="390" t="e">
        <f>IF(ISNUMBER(Regressions!M111),ROUND(Regressions!M111, 1), NA())</f>
        <v>#N/A</v>
      </c>
      <c r="N101" s="394" t="e">
        <f>IF(ISNUMBER(Regressions!N111),ROUND(Regressions!N111, 1), NA())</f>
        <v>#N/A</v>
      </c>
      <c r="O101" s="388" t="e">
        <f>IF(ISNUMBER(Regressions!O111),ROUND(Regressions!O111, 1), NA())</f>
        <v>#N/A</v>
      </c>
      <c r="P101" s="302" t="e">
        <f>IF(ISNUMBER(Regressions!P111),ROUND(Regressions!P111, 1), NA())</f>
        <v>#N/A</v>
      </c>
      <c r="Q101" s="395" t="e">
        <f>IF(ISNUMBER(Regressions!Q111),ROUND(Regressions!Q111, 1), NA())</f>
        <v>#N/A</v>
      </c>
      <c r="R101" s="390" t="e">
        <f>IF(ISNUMBER(Regressions!R111),ROUND(Regressions!R111, 1), NA())</f>
        <v>#N/A</v>
      </c>
      <c r="S101" s="391" t="e">
        <f>IF(ISNUMBER(Regressions!S111),ROUND(Regressions!S111, 1), NA())</f>
        <v>#N/A</v>
      </c>
    </row>
    <row r="102" x14ac:dyDescent="0.2">
      <c r="A102" s="240" t="str">
        <f>IF(ISBLANK(Regressions!A112), " ", Regressions!A112)</f>
        <v>Bolivia (Plurinational State of)</v>
      </c>
      <c r="B102" s="235">
        <f>IF(ISBLANK(Regressions!B112), " ", Regressions!B112)</f>
        <v>2013</v>
      </c>
      <c r="C102" s="238" t="str">
        <f>IF(ISBLANK(Regressions!C112), " ", Regressions!C112)</f>
        <v>Secondary</v>
      </c>
      <c r="D102" s="242">
        <f>IF(ISBLANK(Regressions!D112), " ", Regressions!D112)</f>
        <v>1314102</v>
      </c>
      <c r="E102" s="388" t="e">
        <f>IF(ISNUMBER(Regressions!E112),ROUND(Regressions!E112, 1), NA())</f>
        <v>#N/A</v>
      </c>
      <c r="F102" s="302" t="e">
        <f>IF(ISNUMBER(Regressions!F112),ROUND(Regressions!F112, 1), NA())</f>
        <v>#N/A</v>
      </c>
      <c r="G102" s="389" t="e">
        <f>IF(ISNUMBER(Regressions!G112),ROUND(Regressions!G112, 1), NA())</f>
        <v>#N/A</v>
      </c>
      <c r="H102" s="390" t="e">
        <f>IF(ISNUMBER(Regressions!H112),ROUND(Regressions!H112, 1), NA())</f>
        <v>#N/A</v>
      </c>
      <c r="I102" s="391" t="e">
        <f>IF(ISNUMBER(Regressions!I112),ROUND(Regressions!I112, 1), NA())</f>
        <v>#N/A</v>
      </c>
      <c r="J102" s="392" t="e">
        <f>IF(ISNUMBER(Regressions!J112),ROUND(Regressions!J112, 1), NA())</f>
        <v>#N/A</v>
      </c>
      <c r="K102" s="302" t="e">
        <f>IF(ISNUMBER(Regressions!K112),ROUND(Regressions!K112, 1), NA())</f>
        <v>#N/A</v>
      </c>
      <c r="L102" s="393" t="e">
        <f>IF(ISNUMBER(Regressions!L112),ROUND(Regressions!L112, 1), NA())</f>
        <v>#N/A</v>
      </c>
      <c r="M102" s="390" t="e">
        <f>IF(ISNUMBER(Regressions!M112),ROUND(Regressions!M112, 1), NA())</f>
        <v>#N/A</v>
      </c>
      <c r="N102" s="394" t="e">
        <f>IF(ISNUMBER(Regressions!N112),ROUND(Regressions!N112, 1), NA())</f>
        <v>#N/A</v>
      </c>
      <c r="O102" s="388" t="e">
        <f>IF(ISNUMBER(Regressions!O112),ROUND(Regressions!O112, 1), NA())</f>
        <v>#N/A</v>
      </c>
      <c r="P102" s="302" t="e">
        <f>IF(ISNUMBER(Regressions!P112),ROUND(Regressions!P112, 1), NA())</f>
        <v>#N/A</v>
      </c>
      <c r="Q102" s="395" t="e">
        <f>IF(ISNUMBER(Regressions!Q112),ROUND(Regressions!Q112, 1), NA())</f>
        <v>#N/A</v>
      </c>
      <c r="R102" s="390" t="e">
        <f>IF(ISNUMBER(Regressions!R112),ROUND(Regressions!R112, 1), NA())</f>
        <v>#N/A</v>
      </c>
      <c r="S102" s="391" t="e">
        <f>IF(ISNUMBER(Regressions!S112),ROUND(Regressions!S112, 1), NA())</f>
        <v>#N/A</v>
      </c>
    </row>
    <row r="103" x14ac:dyDescent="0.2">
      <c r="A103" s="240" t="str">
        <f>IF(ISBLANK(Regressions!A113), " ", Regressions!A113)</f>
        <v>Bolivia (Plurinational State of)</v>
      </c>
      <c r="B103" s="235">
        <f>IF(ISBLANK(Regressions!B113), " ", Regressions!B113)</f>
        <v>2014</v>
      </c>
      <c r="C103" s="238" t="str">
        <f>IF(ISBLANK(Regressions!C113), " ", Regressions!C113)</f>
        <v>Secondary</v>
      </c>
      <c r="D103" s="242">
        <f>IF(ISBLANK(Regressions!D113), " ", Regressions!D113)</f>
        <v>1325397</v>
      </c>
      <c r="E103" s="388" t="e">
        <f>IF(ISNUMBER(Regressions!E113),ROUND(Regressions!E113, 1), NA())</f>
        <v>#N/A</v>
      </c>
      <c r="F103" s="302" t="e">
        <f>IF(ISNUMBER(Regressions!F113),ROUND(Regressions!F113, 1), NA())</f>
        <v>#N/A</v>
      </c>
      <c r="G103" s="389" t="e">
        <f>IF(ISNUMBER(Regressions!G113),ROUND(Regressions!G113, 1), NA())</f>
        <v>#N/A</v>
      </c>
      <c r="H103" s="390" t="e">
        <f>IF(ISNUMBER(Regressions!H113),ROUND(Regressions!H113, 1), NA())</f>
        <v>#N/A</v>
      </c>
      <c r="I103" s="391" t="e">
        <f>IF(ISNUMBER(Regressions!I113),ROUND(Regressions!I113, 1), NA())</f>
        <v>#N/A</v>
      </c>
      <c r="J103" s="392" t="e">
        <f>IF(ISNUMBER(Regressions!J113),ROUND(Regressions!J113, 1), NA())</f>
        <v>#N/A</v>
      </c>
      <c r="K103" s="302" t="e">
        <f>IF(ISNUMBER(Regressions!K113),ROUND(Regressions!K113, 1), NA())</f>
        <v>#N/A</v>
      </c>
      <c r="L103" s="393" t="e">
        <f>IF(ISNUMBER(Regressions!L113),ROUND(Regressions!L113, 1), NA())</f>
        <v>#N/A</v>
      </c>
      <c r="M103" s="390" t="e">
        <f>IF(ISNUMBER(Regressions!M113),ROUND(Regressions!M113, 1), NA())</f>
        <v>#N/A</v>
      </c>
      <c r="N103" s="394" t="e">
        <f>IF(ISNUMBER(Regressions!N113),ROUND(Regressions!N113, 1), NA())</f>
        <v>#N/A</v>
      </c>
      <c r="O103" s="388" t="e">
        <f>IF(ISNUMBER(Regressions!O113),ROUND(Regressions!O113, 1), NA())</f>
        <v>#N/A</v>
      </c>
      <c r="P103" s="302" t="e">
        <f>IF(ISNUMBER(Regressions!P113),ROUND(Regressions!P113, 1), NA())</f>
        <v>#N/A</v>
      </c>
      <c r="Q103" s="395" t="e">
        <f>IF(ISNUMBER(Regressions!Q113),ROUND(Regressions!Q113, 1), NA())</f>
        <v>#N/A</v>
      </c>
      <c r="R103" s="390" t="e">
        <f>IF(ISNUMBER(Regressions!R113),ROUND(Regressions!R113, 1), NA())</f>
        <v>#N/A</v>
      </c>
      <c r="S103" s="391" t="e">
        <f>IF(ISNUMBER(Regressions!S113),ROUND(Regressions!S113, 1), NA())</f>
        <v>#N/A</v>
      </c>
    </row>
    <row r="104" x14ac:dyDescent="0.2">
      <c r="A104" s="240" t="str">
        <f>IF(ISBLANK(Regressions!A114), " ", Regressions!A114)</f>
        <v>Bolivia (Plurinational State of)</v>
      </c>
      <c r="B104" s="235">
        <f>IF(ISBLANK(Regressions!B114), " ", Regressions!B114)</f>
        <v>2015</v>
      </c>
      <c r="C104" s="238" t="str">
        <f>IF(ISBLANK(Regressions!C114), " ", Regressions!C114)</f>
        <v>Secondary</v>
      </c>
      <c r="D104" s="242">
        <f>IF(ISBLANK(Regressions!D114), " ", Regressions!D114)</f>
        <v>1334852</v>
      </c>
      <c r="E104" s="388" t="e">
        <f>IF(ISNUMBER(Regressions!E114),ROUND(Regressions!E114, 1), NA())</f>
        <v>#N/A</v>
      </c>
      <c r="F104" s="302" t="e">
        <f>IF(ISNUMBER(Regressions!F114),ROUND(Regressions!F114, 1), NA())</f>
        <v>#N/A</v>
      </c>
      <c r="G104" s="389" t="e">
        <f>IF(ISNUMBER(Regressions!G114),ROUND(Regressions!G114, 1), NA())</f>
        <v>#N/A</v>
      </c>
      <c r="H104" s="390" t="e">
        <f>IF(ISNUMBER(Regressions!H114),ROUND(Regressions!H114, 1), NA())</f>
        <v>#N/A</v>
      </c>
      <c r="I104" s="391" t="e">
        <f>IF(ISNUMBER(Regressions!I114),ROUND(Regressions!I114, 1), NA())</f>
        <v>#N/A</v>
      </c>
      <c r="J104" s="392" t="e">
        <f>IF(ISNUMBER(Regressions!J114),ROUND(Regressions!J114, 1), NA())</f>
        <v>#N/A</v>
      </c>
      <c r="K104" s="302" t="e">
        <f>IF(ISNUMBER(Regressions!K114),ROUND(Regressions!K114, 1), NA())</f>
        <v>#N/A</v>
      </c>
      <c r="L104" s="393" t="e">
        <f>IF(ISNUMBER(Regressions!L114),ROUND(Regressions!L114, 1), NA())</f>
        <v>#N/A</v>
      </c>
      <c r="M104" s="390" t="e">
        <f>IF(ISNUMBER(Regressions!M114),ROUND(Regressions!M114, 1), NA())</f>
        <v>#N/A</v>
      </c>
      <c r="N104" s="394" t="e">
        <f>IF(ISNUMBER(Regressions!N114),ROUND(Regressions!N114, 1), NA())</f>
        <v>#N/A</v>
      </c>
      <c r="O104" s="388" t="e">
        <f>IF(ISNUMBER(Regressions!O114),ROUND(Regressions!O114, 1), NA())</f>
        <v>#N/A</v>
      </c>
      <c r="P104" s="302" t="e">
        <f>IF(ISNUMBER(Regressions!P114),ROUND(Regressions!P114, 1), NA())</f>
        <v>#N/A</v>
      </c>
      <c r="Q104" s="395" t="e">
        <f>IF(ISNUMBER(Regressions!Q114),ROUND(Regressions!Q114, 1), NA())</f>
        <v>#N/A</v>
      </c>
      <c r="R104" s="390" t="e">
        <f>IF(ISNUMBER(Regressions!R114),ROUND(Regressions!R114, 1), NA())</f>
        <v>#N/A</v>
      </c>
      <c r="S104" s="391" t="e">
        <f>IF(ISNUMBER(Regressions!S114),ROUND(Regressions!S114, 1), NA())</f>
        <v>#N/A</v>
      </c>
    </row>
    <row r="105" x14ac:dyDescent="0.2">
      <c r="A105" s="365" t="str">
        <f>IF(ISBLANK(Regressions!A115), " ", Regressions!A115)</f>
        <v>Bolivia (Plurinational State of)</v>
      </c>
      <c r="B105" s="366">
        <f>IF(ISBLANK(Regressions!B115), " ", Regressions!B115)</f>
        <v>2016</v>
      </c>
      <c r="C105" s="367" t="str">
        <f>IF(ISBLANK(Regressions!C115), " ", Regressions!C115)</f>
        <v>Secondary</v>
      </c>
      <c r="D105" s="368">
        <f>IF(ISBLANK(Regressions!D115), " ", Regressions!D115)</f>
        <v>1341617</v>
      </c>
      <c r="E105" s="396" t="e">
        <f>IF(ISNUMBER(Regressions!E115),ROUND(Regressions!E115, 1), NA())</f>
        <v>#N/A</v>
      </c>
      <c r="F105" s="303" t="e">
        <f>IF(ISNUMBER(Regressions!F115),ROUND(Regressions!F115, 1), NA())</f>
        <v>#N/A</v>
      </c>
      <c r="G105" s="397" t="e">
        <f>IF(ISNUMBER(Regressions!G115),ROUND(Regressions!G115, 1), NA())</f>
        <v>#N/A</v>
      </c>
      <c r="H105" s="398" t="e">
        <f>IF(ISNUMBER(Regressions!H115),ROUND(Regressions!H115, 1), NA())</f>
        <v>#N/A</v>
      </c>
      <c r="I105" s="399" t="e">
        <f>IF(ISNUMBER(Regressions!I115),ROUND(Regressions!I115, 1), NA())</f>
        <v>#N/A</v>
      </c>
      <c r="J105" s="400" t="e">
        <f>IF(ISNUMBER(Regressions!J115),ROUND(Regressions!J115, 1), NA())</f>
        <v>#N/A</v>
      </c>
      <c r="K105" s="303" t="e">
        <f>IF(ISNUMBER(Regressions!K115),ROUND(Regressions!K115, 1), NA())</f>
        <v>#N/A</v>
      </c>
      <c r="L105" s="401" t="e">
        <f>IF(ISNUMBER(Regressions!L115),ROUND(Regressions!L115, 1), NA())</f>
        <v>#N/A</v>
      </c>
      <c r="M105" s="398" t="e">
        <f>IF(ISNUMBER(Regressions!M115),ROUND(Regressions!M115, 1), NA())</f>
        <v>#N/A</v>
      </c>
      <c r="N105" s="402" t="e">
        <f>IF(ISNUMBER(Regressions!N115),ROUND(Regressions!N115, 1), NA())</f>
        <v>#N/A</v>
      </c>
      <c r="O105" s="396" t="e">
        <f>IF(ISNUMBER(Regressions!O115),ROUND(Regressions!O115, 1), NA())</f>
        <v>#N/A</v>
      </c>
      <c r="P105" s="303" t="e">
        <f>IF(ISNUMBER(Regressions!P115),ROUND(Regressions!P115, 1), NA())</f>
        <v>#N/A</v>
      </c>
      <c r="Q105" s="403" t="e">
        <f>IF(ISNUMBER(Regressions!Q115),ROUND(Regressions!Q115, 1), NA())</f>
        <v>#N/A</v>
      </c>
      <c r="R105" s="398" t="e">
        <f>IF(ISNUMBER(Regressions!R115),ROUND(Regressions!R115, 1), NA())</f>
        <v>#N/A</v>
      </c>
      <c r="S105" s="39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50"/>
      <c r="I1" s="550"/>
      <c r="J1" s="550"/>
      <c r="K1" s="550"/>
      <c r="L1" s="550"/>
      <c r="M1" s="550"/>
      <c r="N1" s="550"/>
      <c r="O1" s="550"/>
      <c r="P1" s="550"/>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c r="D4"/>
      <c r="E4"/>
      <c r="F4"/>
      <c r="G4"/>
      <c r="H4"/>
      <c r="I4" s="70"/>
      <c r="J4" s="68" t="s">
        <v>35</v>
      </c>
      <c r="K4">
        <v>2015</v>
      </c>
      <c r="L4"/>
      <c r="M4"/>
      <c r="N4"/>
      <c r="O4"/>
      <c r="P4"/>
      <c r="Q4"/>
      <c r="R4" s="67"/>
      <c r="S4" s="68" t="s">
        <v>35</v>
      </c>
      <c r="T4">
        <v>2015</v>
      </c>
      <c r="U4"/>
      <c r="V4"/>
      <c r="W4"/>
      <c r="X4"/>
      <c r="Y4"/>
      <c r="Z4"/>
      <c r="AA4" s="67"/>
      <c r="AB4" s="67"/>
      <c r="AC4" s="67"/>
      <c r="AD4" s="67"/>
      <c r="AE4" s="67"/>
      <c r="AF4" s="67"/>
      <c r="AG4" s="67"/>
    </row>
    <row r="5" ht="15.75" x14ac:dyDescent="0.25">
      <c r="A5" s="68" t="s">
        <v>36</v>
      </c>
      <c r="B5">
        <v>2016</v>
      </c>
      <c r="C5"/>
      <c r="D5">
        <v>100</v>
      </c>
      <c r="E5"/>
      <c r="F5"/>
      <c r="G5"/>
      <c r="H5"/>
      <c r="I5" s="70"/>
      <c r="J5" s="68" t="s">
        <v>36</v>
      </c>
      <c r="K5">
        <v>2015</v>
      </c>
      <c r="L5">
        <v>76.597715339999993</v>
      </c>
      <c r="M5">
        <v>85.296105429999997</v>
      </c>
      <c r="N5">
        <v>73.928571430000005</v>
      </c>
      <c r="O5"/>
      <c r="P5"/>
      <c r="Q5"/>
      <c r="R5" s="67"/>
      <c r="S5" s="68" t="s">
        <v>36</v>
      </c>
      <c r="T5">
        <v>2015</v>
      </c>
      <c r="U5">
        <v>41.855952010000003</v>
      </c>
      <c r="V5">
        <v>77.874461429999997</v>
      </c>
      <c r="W5">
        <v>29.920634920000001</v>
      </c>
      <c r="X5"/>
      <c r="Y5"/>
      <c r="Z5"/>
      <c r="AA5" s="67"/>
      <c r="AB5" s="67"/>
      <c r="AC5" s="67"/>
      <c r="AD5" s="67"/>
      <c r="AE5" s="67"/>
      <c r="AF5" s="67"/>
      <c r="AG5" s="67"/>
    </row>
    <row r="6" s="47" customFormat="true" ht="15.75" x14ac:dyDescent="0.25">
      <c r="A6" s="68" t="s">
        <v>37</v>
      </c>
      <c r="B6">
        <v>2016</v>
      </c>
      <c r="C6"/>
      <c r="D6">
        <v>0</v>
      </c>
      <c r="E6"/>
      <c r="F6"/>
      <c r="G6"/>
      <c r="H6"/>
      <c r="I6" s="70"/>
      <c r="J6" s="68" t="s">
        <v>37</v>
      </c>
      <c r="K6">
        <v>2015</v>
      </c>
      <c r="L6">
        <v>23.402284659999999</v>
      </c>
      <c r="M6">
        <v>14.703894569999999</v>
      </c>
      <c r="N6">
        <v>26.071428569999998</v>
      </c>
      <c r="O6"/>
      <c r="P6"/>
      <c r="Q6"/>
      <c r="R6" s="66"/>
      <c r="S6" s="68" t="s">
        <v>37</v>
      </c>
      <c r="T6">
        <v>2015</v>
      </c>
      <c r="U6">
        <v>58.144047989999997</v>
      </c>
      <c r="V6">
        <v>22.12553857</v>
      </c>
      <c r="W6">
        <v>70.079365080000002</v>
      </c>
      <c r="X6"/>
      <c r="Y6"/>
      <c r="Z6"/>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2015</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60"/>
      <c r="Q12" s="159"/>
      <c r="R12" s="118"/>
    </row>
    <row r="13" s="82" customFormat="true" ht="12" x14ac:dyDescent="0.2">
      <c r="A13" s="81" t="s">
        <v>51</v>
      </c>
      <c r="B13" s="135" t="s">
        <v>42</v>
      </c>
      <c r="C13" s="81" t="s">
        <v>102</v>
      </c>
      <c r="D13" s="81" t="s">
        <v>52</v>
      </c>
      <c r="E13" s="81" t="s">
        <v>207</v>
      </c>
      <c r="F13" s="81" t="s">
        <v>103</v>
      </c>
      <c r="G13" s="81" t="s">
        <v>104</v>
      </c>
      <c r="H13" s="81" t="s">
        <v>105</v>
      </c>
      <c r="I13" s="81" t="s">
        <v>106</v>
      </c>
      <c r="J13" s="81" t="s">
        <v>208</v>
      </c>
      <c r="K13" s="81" t="s">
        <v>107</v>
      </c>
      <c r="L13" s="81" t="s">
        <v>108</v>
      </c>
      <c r="M13" s="81" t="s">
        <v>109</v>
      </c>
      <c r="N13" s="81" t="s">
        <v>110</v>
      </c>
      <c r="O13" s="82" t="s">
        <v>142</v>
      </c>
      <c r="P13" s="82" t="s">
        <v>177</v>
      </c>
      <c r="Q13" s="81" t="s">
        <v>111</v>
      </c>
      <c r="R13" s="81" t="s">
        <v>112</v>
      </c>
      <c r="S13" s="120" t="s">
        <v>113</v>
      </c>
    </row>
    <row r="14" s="79" customFormat="true" ht="15.75" x14ac:dyDescent="0.25">
      <c r="A14" s="126" t="s">
        <v>198</v>
      </c>
      <c r="B14">
        <v>2000</v>
      </c>
      <c r="C14" s="128" t="s">
        <v>7</v>
      </c>
      <c r="D14">
        <v>2806501</v>
      </c>
      <c r="E14">
        <v>75.142857142857338</v>
      </c>
      <c r="F14"/>
      <c r="G14"/>
      <c r="H14">
        <v>75.142857142857338</v>
      </c>
      <c r="I14">
        <v>24.857142857142662</v>
      </c>
      <c r="J14"/>
      <c r="K14">
        <v>71.163939487496123</v>
      </c>
      <c r="L14"/>
      <c r="M14">
        <v>71.163939487496123</v>
      </c>
      <c r="N14">
        <v>28.836060512503877</v>
      </c>
      <c r="O14">
        <v>26.282362281127007</v>
      </c>
      <c r="P14"/>
      <c r="Q14"/>
      <c r="R14">
        <v>26.282362281127007</v>
      </c>
      <c r="S14">
        <v>73.717637718872993</v>
      </c>
      <c r="T14" s="127"/>
    </row>
    <row r="15" s="79" customFormat="true" ht="15.75" x14ac:dyDescent="0.25">
      <c r="A15" s="126" t="s">
        <v>198</v>
      </c>
      <c r="B15">
        <v>2001</v>
      </c>
      <c r="C15" s="128" t="s">
        <v>7</v>
      </c>
      <c r="D15">
        <v>2837940</v>
      </c>
      <c r="E15">
        <v>76.571428571428442</v>
      </c>
      <c r="F15"/>
      <c r="G15"/>
      <c r="H15">
        <v>76.571428571428442</v>
      </c>
      <c r="I15">
        <v>23.428571428571558</v>
      </c>
      <c r="J15"/>
      <c r="K15">
        <v>71.657919110836701</v>
      </c>
      <c r="L15"/>
      <c r="M15">
        <v>71.657919110836701</v>
      </c>
      <c r="N15">
        <v>28.342080889163299</v>
      </c>
      <c r="O15">
        <v>27.698143165880083</v>
      </c>
      <c r="P15"/>
      <c r="Q15"/>
      <c r="R15">
        <v>27.698143165880083</v>
      </c>
      <c r="S15">
        <v>72.301856834119917</v>
      </c>
      <c r="T15" s="127"/>
    </row>
    <row r="16" s="79" customFormat="true" ht="15.75" x14ac:dyDescent="0.25">
      <c r="A16" s="126" t="s">
        <v>198</v>
      </c>
      <c r="B16">
        <v>2002</v>
      </c>
      <c r="C16" s="128" t="s">
        <v>7</v>
      </c>
      <c r="D16">
        <v>2871768</v>
      </c>
      <c r="E16">
        <v>78</v>
      </c>
      <c r="F16"/>
      <c r="G16"/>
      <c r="H16">
        <v>78</v>
      </c>
      <c r="I16">
        <v>22</v>
      </c>
      <c r="J16"/>
      <c r="K16">
        <v>72.151898734177166</v>
      </c>
      <c r="L16"/>
      <c r="M16">
        <v>72.151898734177166</v>
      </c>
      <c r="N16">
        <v>27.848101265822834</v>
      </c>
      <c r="O16">
        <v>29.113924050632704</v>
      </c>
      <c r="P16"/>
      <c r="Q16"/>
      <c r="R16">
        <v>29.113924050632704</v>
      </c>
      <c r="S16">
        <v>70.886075949367296</v>
      </c>
      <c r="T16" s="127"/>
    </row>
    <row r="17" s="79" customFormat="true" ht="15.75" x14ac:dyDescent="0.25">
      <c r="A17" s="126" t="s">
        <v>198</v>
      </c>
      <c r="B17">
        <v>2003</v>
      </c>
      <c r="C17" s="128" t="s">
        <v>7</v>
      </c>
      <c r="D17">
        <v>2906720</v>
      </c>
      <c r="E17">
        <v>79.428571428571558</v>
      </c>
      <c r="F17"/>
      <c r="G17"/>
      <c r="H17">
        <v>79.428571428571558</v>
      </c>
      <c r="I17">
        <v>20.571428571428442</v>
      </c>
      <c r="J17"/>
      <c r="K17">
        <v>72.645878357517745</v>
      </c>
      <c r="L17"/>
      <c r="M17">
        <v>72.645878357517745</v>
      </c>
      <c r="N17">
        <v>27.354121642482255</v>
      </c>
      <c r="O17">
        <v>30.529704935385325</v>
      </c>
      <c r="P17"/>
      <c r="Q17"/>
      <c r="R17">
        <v>30.529704935385325</v>
      </c>
      <c r="S17">
        <v>69.470295064614675</v>
      </c>
      <c r="T17" s="127"/>
    </row>
    <row r="18" s="79" customFormat="true" ht="15.75" x14ac:dyDescent="0.25">
      <c r="A18" s="126" t="s">
        <v>198</v>
      </c>
      <c r="B18">
        <v>2004</v>
      </c>
      <c r="C18" s="128" t="s">
        <v>7</v>
      </c>
      <c r="D18">
        <v>2940789</v>
      </c>
      <c r="E18">
        <v>80.857142857143117</v>
      </c>
      <c r="F18"/>
      <c r="G18"/>
      <c r="H18">
        <v>80.857142857143117</v>
      </c>
      <c r="I18">
        <v>19.142857142856883</v>
      </c>
      <c r="J18"/>
      <c r="K18">
        <v>73.139857980858324</v>
      </c>
      <c r="L18"/>
      <c r="M18">
        <v>73.139857980858324</v>
      </c>
      <c r="N18">
        <v>26.860142019141676</v>
      </c>
      <c r="O18">
        <v>31.945485820138401</v>
      </c>
      <c r="P18"/>
      <c r="Q18"/>
      <c r="R18">
        <v>31.945485820138401</v>
      </c>
      <c r="S18">
        <v>68.054514179861599</v>
      </c>
      <c r="T18" s="127"/>
    </row>
    <row r="19" s="79" customFormat="true" ht="15.75" x14ac:dyDescent="0.25">
      <c r="A19" s="126" t="s">
        <v>198</v>
      </c>
      <c r="B19">
        <v>2005</v>
      </c>
      <c r="C19" s="128" t="s">
        <v>7</v>
      </c>
      <c r="D19">
        <v>2971832</v>
      </c>
      <c r="E19">
        <v>82.285714285714221</v>
      </c>
      <c r="F19"/>
      <c r="G19"/>
      <c r="H19">
        <v>82.285714285714221</v>
      </c>
      <c r="I19">
        <v>17.714285714285779</v>
      </c>
      <c r="J19"/>
      <c r="K19">
        <v>73.633837604198789</v>
      </c>
      <c r="L19"/>
      <c r="M19">
        <v>73.633837604198789</v>
      </c>
      <c r="N19">
        <v>26.366162395801211</v>
      </c>
      <c r="O19">
        <v>33.361266704891023</v>
      </c>
      <c r="P19"/>
      <c r="Q19"/>
      <c r="R19">
        <v>33.361266704891023</v>
      </c>
      <c r="S19">
        <v>66.638733295108977</v>
      </c>
      <c r="T19" s="127"/>
    </row>
    <row r="20" s="79" customFormat="true" ht="15.75" x14ac:dyDescent="0.25">
      <c r="A20" s="126" t="s">
        <v>198</v>
      </c>
      <c r="B20">
        <v>2006</v>
      </c>
      <c r="C20" s="128" t="s">
        <v>7</v>
      </c>
      <c r="D20">
        <v>3001927</v>
      </c>
      <c r="E20">
        <v>83.714285714285779</v>
      </c>
      <c r="F20"/>
      <c r="G20"/>
      <c r="H20">
        <v>83.714285714285779</v>
      </c>
      <c r="I20">
        <v>16.285714285714221</v>
      </c>
      <c r="J20"/>
      <c r="K20">
        <v>74.127817227539367</v>
      </c>
      <c r="L20"/>
      <c r="M20">
        <v>74.127817227539367</v>
      </c>
      <c r="N20">
        <v>25.872182772460633</v>
      </c>
      <c r="O20">
        <v>34.777047589643644</v>
      </c>
      <c r="P20"/>
      <c r="Q20"/>
      <c r="R20">
        <v>34.777047589643644</v>
      </c>
      <c r="S20">
        <v>65.222952410356356</v>
      </c>
      <c r="T20" s="127"/>
    </row>
    <row r="21" s="79" customFormat="true" ht="15.75" x14ac:dyDescent="0.25">
      <c r="A21" s="126" t="s">
        <v>198</v>
      </c>
      <c r="B21">
        <v>2007</v>
      </c>
      <c r="C21" s="128" t="s">
        <v>7</v>
      </c>
      <c r="D21">
        <v>3030728</v>
      </c>
      <c r="E21">
        <v>85.142857142857338</v>
      </c>
      <c r="F21"/>
      <c r="G21"/>
      <c r="H21">
        <v>85.142857142857338</v>
      </c>
      <c r="I21">
        <v>14.857142857142662</v>
      </c>
      <c r="J21"/>
      <c r="K21">
        <v>74.621796850879946</v>
      </c>
      <c r="L21"/>
      <c r="M21">
        <v>74.621796850879946</v>
      </c>
      <c r="N21">
        <v>25.378203149120054</v>
      </c>
      <c r="O21">
        <v>36.19282847439672</v>
      </c>
      <c r="P21"/>
      <c r="Q21"/>
      <c r="R21">
        <v>36.19282847439672</v>
      </c>
      <c r="S21">
        <v>63.80717152560328</v>
      </c>
      <c r="T21" s="127"/>
    </row>
    <row r="22" s="79" customFormat="true" ht="15.75" x14ac:dyDescent="0.25">
      <c r="A22" s="126" t="s">
        <v>198</v>
      </c>
      <c r="B22">
        <v>2008</v>
      </c>
      <c r="C22" s="128" t="s">
        <v>7</v>
      </c>
      <c r="D22">
        <v>3057544</v>
      </c>
      <c r="E22">
        <v>86.571428571428442</v>
      </c>
      <c r="F22"/>
      <c r="G22"/>
      <c r="H22">
        <v>86.571428571428442</v>
      </c>
      <c r="I22">
        <v>13.428571428571558</v>
      </c>
      <c r="J22"/>
      <c r="K22">
        <v>75.115776474220411</v>
      </c>
      <c r="L22"/>
      <c r="M22">
        <v>75.115776474220411</v>
      </c>
      <c r="N22">
        <v>24.884223525779589</v>
      </c>
      <c r="O22">
        <v>37.608609359149341</v>
      </c>
      <c r="P22"/>
      <c r="Q22"/>
      <c r="R22">
        <v>37.608609359149341</v>
      </c>
      <c r="S22">
        <v>62.391390640850659</v>
      </c>
      <c r="T22" s="127"/>
    </row>
    <row r="23" s="79" customFormat="true" ht="15.75" x14ac:dyDescent="0.25">
      <c r="A23" s="126" t="s">
        <v>198</v>
      </c>
      <c r="B23">
        <v>2009</v>
      </c>
      <c r="C23" s="128" t="s">
        <v>7</v>
      </c>
      <c r="D23">
        <v>3082270</v>
      </c>
      <c r="E23">
        <v>88</v>
      </c>
      <c r="F23"/>
      <c r="G23"/>
      <c r="H23">
        <v>88</v>
      </c>
      <c r="I23">
        <v>12</v>
      </c>
      <c r="J23"/>
      <c r="K23">
        <v>75.609756097560989</v>
      </c>
      <c r="L23"/>
      <c r="M23">
        <v>75.609756097560989</v>
      </c>
      <c r="N23">
        <v>24.390243902439011</v>
      </c>
      <c r="O23">
        <v>39.024390243902417</v>
      </c>
      <c r="P23"/>
      <c r="Q23"/>
      <c r="R23">
        <v>39.024390243902417</v>
      </c>
      <c r="S23">
        <v>60.975609756097583</v>
      </c>
      <c r="T23" s="127"/>
    </row>
    <row r="24" s="79" customFormat="true" ht="15.75" x14ac:dyDescent="0.25">
      <c r="A24" s="126" t="s">
        <v>198</v>
      </c>
      <c r="B24">
        <v>2010</v>
      </c>
      <c r="C24" s="128" t="s">
        <v>7</v>
      </c>
      <c r="D24">
        <v>3104813</v>
      </c>
      <c r="E24">
        <v>89.428571428571558</v>
      </c>
      <c r="F24"/>
      <c r="G24"/>
      <c r="H24">
        <v>89.428571428571558</v>
      </c>
      <c r="I24">
        <v>10.571428571428442</v>
      </c>
      <c r="J24"/>
      <c r="K24">
        <v>76.103735720901568</v>
      </c>
      <c r="L24"/>
      <c r="M24">
        <v>76.103735720901568</v>
      </c>
      <c r="N24">
        <v>23.896264279098432</v>
      </c>
      <c r="O24">
        <v>40.440171128655038</v>
      </c>
      <c r="P24"/>
      <c r="Q24"/>
      <c r="R24">
        <v>40.440171128655038</v>
      </c>
      <c r="S24">
        <v>59.559828871344962</v>
      </c>
      <c r="T24" s="127"/>
    </row>
    <row r="25" s="79" customFormat="true" ht="15.75" x14ac:dyDescent="0.25">
      <c r="A25" s="126" t="s">
        <v>198</v>
      </c>
      <c r="B25">
        <v>2011</v>
      </c>
      <c r="C25" s="128" t="s">
        <v>7</v>
      </c>
      <c r="D25">
        <v>3125564</v>
      </c>
      <c r="E25">
        <v>90.857142857143117</v>
      </c>
      <c r="F25"/>
      <c r="G25"/>
      <c r="H25">
        <v>90.857142857143117</v>
      </c>
      <c r="I25">
        <v>9.142857142856883</v>
      </c>
      <c r="J25"/>
      <c r="K25">
        <v>76.597715344242033</v>
      </c>
      <c r="L25"/>
      <c r="M25">
        <v>76.597715344242033</v>
      </c>
      <c r="N25">
        <v>23.402284655757967</v>
      </c>
      <c r="O25">
        <v>41.855952013407659</v>
      </c>
      <c r="P25"/>
      <c r="Q25"/>
      <c r="R25">
        <v>41.855952013407659</v>
      </c>
      <c r="S25">
        <v>58.144047986592341</v>
      </c>
      <c r="T25" s="127"/>
    </row>
    <row r="26" s="79" customFormat="true" ht="15.75" x14ac:dyDescent="0.25">
      <c r="A26" s="126" t="s">
        <v>198</v>
      </c>
      <c r="B26">
        <v>2012</v>
      </c>
      <c r="C26" s="128" t="s">
        <v>7</v>
      </c>
      <c r="D26">
        <v>3145341</v>
      </c>
      <c r="E26">
        <v>90.857142857143117</v>
      </c>
      <c r="F26"/>
      <c r="G26"/>
      <c r="H26">
        <v>90.857142857143117</v>
      </c>
      <c r="I26">
        <v>9.142857142856883</v>
      </c>
      <c r="J26"/>
      <c r="K26">
        <v>76.597715344242033</v>
      </c>
      <c r="L26"/>
      <c r="M26">
        <v>76.597715344242033</v>
      </c>
      <c r="N26">
        <v>23.402284655757967</v>
      </c>
      <c r="O26">
        <v>41.855952013407659</v>
      </c>
      <c r="P26"/>
      <c r="Q26"/>
      <c r="R26">
        <v>41.855952013407659</v>
      </c>
      <c r="S26">
        <v>58.144047986592341</v>
      </c>
      <c r="T26" s="127"/>
    </row>
    <row r="27" s="79" customFormat="true" ht="15.75" x14ac:dyDescent="0.25">
      <c r="A27" s="126" t="s">
        <v>198</v>
      </c>
      <c r="B27">
        <v>2013</v>
      </c>
      <c r="C27" s="128" t="s">
        <v>7</v>
      </c>
      <c r="D27">
        <v>3163105</v>
      </c>
      <c r="E27">
        <v>90.857142857143117</v>
      </c>
      <c r="F27"/>
      <c r="G27"/>
      <c r="H27">
        <v>90.857142857143117</v>
      </c>
      <c r="I27">
        <v>9.142857142856883</v>
      </c>
      <c r="J27"/>
      <c r="K27">
        <v>76.597715344242033</v>
      </c>
      <c r="L27"/>
      <c r="M27">
        <v>76.597715344242033</v>
      </c>
      <c r="N27">
        <v>23.402284655757967</v>
      </c>
      <c r="O27">
        <v>41.855952013407659</v>
      </c>
      <c r="P27"/>
      <c r="Q27"/>
      <c r="R27">
        <v>41.855952013407659</v>
      </c>
      <c r="S27">
        <v>58.144047986592341</v>
      </c>
      <c r="T27" s="127"/>
    </row>
    <row r="28" s="79" customFormat="true" ht="15.75" x14ac:dyDescent="0.25">
      <c r="A28" s="126" t="s">
        <v>198</v>
      </c>
      <c r="B28">
        <v>2014</v>
      </c>
      <c r="C28" s="128" t="s">
        <v>7</v>
      </c>
      <c r="D28">
        <v>3177537</v>
      </c>
      <c r="E28">
        <v>90.857142857143117</v>
      </c>
      <c r="F28"/>
      <c r="G28"/>
      <c r="H28">
        <v>90.857142857143117</v>
      </c>
      <c r="I28">
        <v>9.142857142856883</v>
      </c>
      <c r="J28"/>
      <c r="K28">
        <v>76.597715344242033</v>
      </c>
      <c r="L28"/>
      <c r="M28">
        <v>76.597715344242033</v>
      </c>
      <c r="N28">
        <v>23.402284655757967</v>
      </c>
      <c r="O28">
        <v>41.855952013407659</v>
      </c>
      <c r="P28"/>
      <c r="Q28"/>
      <c r="R28">
        <v>41.855952013407659</v>
      </c>
      <c r="S28">
        <v>58.144047986592341</v>
      </c>
      <c r="T28" s="127"/>
    </row>
    <row r="29" s="79" customFormat="true" ht="15.75" x14ac:dyDescent="0.25">
      <c r="A29" s="126" t="s">
        <v>198</v>
      </c>
      <c r="B29">
        <v>2015</v>
      </c>
      <c r="C29" s="128" t="s">
        <v>7</v>
      </c>
      <c r="D29">
        <v>3187306</v>
      </c>
      <c r="E29">
        <v>90.857142857143117</v>
      </c>
      <c r="F29"/>
      <c r="G29"/>
      <c r="H29">
        <v>90.857142857143117</v>
      </c>
      <c r="I29">
        <v>9.142857142856883</v>
      </c>
      <c r="J29"/>
      <c r="K29">
        <v>76.597715344242033</v>
      </c>
      <c r="L29"/>
      <c r="M29">
        <v>76.597715344242033</v>
      </c>
      <c r="N29">
        <v>23.402284655757967</v>
      </c>
      <c r="O29">
        <v>41.855952013407659</v>
      </c>
      <c r="P29"/>
      <c r="Q29"/>
      <c r="R29">
        <v>41.855952013407659</v>
      </c>
      <c r="S29">
        <v>58.144047986592341</v>
      </c>
      <c r="T29" s="127"/>
    </row>
    <row r="30" s="79" customFormat="true" ht="15.75" x14ac:dyDescent="0.25">
      <c r="A30" s="126" t="s">
        <v>198</v>
      </c>
      <c r="B30">
        <v>2016</v>
      </c>
      <c r="C30" s="128" t="s">
        <v>7</v>
      </c>
      <c r="D30">
        <v>3196666</v>
      </c>
      <c r="E30"/>
      <c r="F30"/>
      <c r="G30"/>
      <c r="H30"/>
      <c r="I30"/>
      <c r="J30"/>
      <c r="K30"/>
      <c r="L30"/>
      <c r="M30"/>
      <c r="N30"/>
      <c r="O30"/>
      <c r="P30"/>
      <c r="Q30"/>
      <c r="R30"/>
      <c r="S30"/>
      <c r="T30" s="127"/>
    </row>
    <row r="31" s="79" customFormat="true" ht="15.75" x14ac:dyDescent="0.25">
      <c r="A31" s="126" t="s">
        <v>198</v>
      </c>
      <c r="B31">
        <v>2000</v>
      </c>
      <c r="C31" s="128" t="s">
        <v>1</v>
      </c>
      <c r="D31">
        <v>1735372.0321813202</v>
      </c>
      <c r="E31">
        <v>77.142857142856883</v>
      </c>
      <c r="F31"/>
      <c r="G31"/>
      <c r="H31">
        <v>77.142857142856883</v>
      </c>
      <c r="I31">
        <v>22.857142857143117</v>
      </c>
      <c r="J31"/>
      <c r="K31">
        <v>92.010222184675285</v>
      </c>
      <c r="L31"/>
      <c r="M31">
        <v>92.010222184675285</v>
      </c>
      <c r="N31">
        <v>7.9897778153247145</v>
      </c>
      <c r="O31">
        <v>75.969417926839583</v>
      </c>
      <c r="P31"/>
      <c r="Q31"/>
      <c r="R31">
        <v>75.969417926839583</v>
      </c>
      <c r="S31">
        <v>24.030582073160417</v>
      </c>
      <c r="T31" s="127"/>
    </row>
    <row r="32" s="79" customFormat="true" ht="15.75" x14ac:dyDescent="0.25">
      <c r="A32" s="126" t="s">
        <v>198</v>
      </c>
      <c r="B32">
        <v>2001</v>
      </c>
      <c r="C32" s="128" t="s">
        <v>1</v>
      </c>
      <c r="D32">
        <v>1768405.9774406431</v>
      </c>
      <c r="E32">
        <v>79.571428571428442</v>
      </c>
      <c r="F32"/>
      <c r="G32"/>
      <c r="H32">
        <v>79.571428571428442</v>
      </c>
      <c r="I32">
        <v>20.428571428571558</v>
      </c>
      <c r="J32"/>
      <c r="K32">
        <v>91.39984793444296</v>
      </c>
      <c r="L32"/>
      <c r="M32">
        <v>91.39984793444296</v>
      </c>
      <c r="N32">
        <v>8.6001520655570403</v>
      </c>
      <c r="O32">
        <v>76.14260370026193</v>
      </c>
      <c r="P32"/>
      <c r="Q32"/>
      <c r="R32">
        <v>76.14260370026193</v>
      </c>
      <c r="S32">
        <v>23.85739629973807</v>
      </c>
      <c r="T32" s="127"/>
    </row>
    <row r="33" s="79" customFormat="true" ht="15.75" x14ac:dyDescent="0.25">
      <c r="A33" s="126" t="s">
        <v>198</v>
      </c>
      <c r="B33">
        <v>2002</v>
      </c>
      <c r="C33" s="128" t="s">
        <v>1</v>
      </c>
      <c r="D33">
        <v>1803211.9649459838</v>
      </c>
      <c r="E33">
        <v>82</v>
      </c>
      <c r="F33"/>
      <c r="G33"/>
      <c r="H33">
        <v>82</v>
      </c>
      <c r="I33">
        <v>18</v>
      </c>
      <c r="J33"/>
      <c r="K33">
        <v>90.789473684210634</v>
      </c>
      <c r="L33"/>
      <c r="M33">
        <v>90.789473684210634</v>
      </c>
      <c r="N33">
        <v>9.210526315789366</v>
      </c>
      <c r="O33">
        <v>76.31578947368422</v>
      </c>
      <c r="P33"/>
      <c r="Q33"/>
      <c r="R33">
        <v>76.31578947368422</v>
      </c>
      <c r="S33">
        <v>23.68421052631578</v>
      </c>
      <c r="T33" s="127"/>
    </row>
    <row r="34" s="79" customFormat="true" ht="15.75" x14ac:dyDescent="0.25">
      <c r="A34" s="126" t="s">
        <v>198</v>
      </c>
      <c r="B34">
        <v>2003</v>
      </c>
      <c r="C34" s="128" t="s">
        <v>1</v>
      </c>
      <c r="D34">
        <v>1838907.0063781738</v>
      </c>
      <c r="E34">
        <v>84.428571428570649</v>
      </c>
      <c r="F34"/>
      <c r="G34"/>
      <c r="H34">
        <v>84.428571428570649</v>
      </c>
      <c r="I34">
        <v>15.571428571429351</v>
      </c>
      <c r="J34"/>
      <c r="K34">
        <v>90.179099433978308</v>
      </c>
      <c r="L34"/>
      <c r="M34">
        <v>90.179099433978308</v>
      </c>
      <c r="N34">
        <v>9.8209005660216917</v>
      </c>
      <c r="O34">
        <v>76.488975247106509</v>
      </c>
      <c r="P34"/>
      <c r="Q34"/>
      <c r="R34">
        <v>76.488975247106509</v>
      </c>
      <c r="S34">
        <v>23.511024752893491</v>
      </c>
      <c r="T34" s="127"/>
    </row>
    <row r="35" s="79" customFormat="true" ht="15.75" x14ac:dyDescent="0.25">
      <c r="A35" s="126" t="s">
        <v>198</v>
      </c>
      <c r="B35">
        <v>2004</v>
      </c>
      <c r="C35" s="128" t="s">
        <v>1</v>
      </c>
      <c r="D35">
        <v>1874224.0484384536</v>
      </c>
      <c r="E35">
        <v>86.857142857142208</v>
      </c>
      <c r="F35"/>
      <c r="G35"/>
      <c r="H35">
        <v>86.857142857142208</v>
      </c>
      <c r="I35">
        <v>13.142857142857792</v>
      </c>
      <c r="J35"/>
      <c r="K35">
        <v>89.568725183745983</v>
      </c>
      <c r="L35"/>
      <c r="M35">
        <v>89.568725183745983</v>
      </c>
      <c r="N35">
        <v>10.431274816254017</v>
      </c>
      <c r="O35">
        <v>76.662161020528856</v>
      </c>
      <c r="P35"/>
      <c r="Q35"/>
      <c r="R35">
        <v>76.662161020528856</v>
      </c>
      <c r="S35">
        <v>23.337838979471144</v>
      </c>
      <c r="T35" s="127"/>
    </row>
    <row r="36" s="79" customFormat="true" ht="15.75" x14ac:dyDescent="0.25">
      <c r="A36" s="126" t="s">
        <v>198</v>
      </c>
      <c r="B36">
        <v>2005</v>
      </c>
      <c r="C36" s="128" t="s">
        <v>1</v>
      </c>
      <c r="D36">
        <v>1907738.0680682373</v>
      </c>
      <c r="E36">
        <v>89.285714285713766</v>
      </c>
      <c r="F36"/>
      <c r="G36"/>
      <c r="H36">
        <v>89.285714285713766</v>
      </c>
      <c r="I36">
        <v>10.714285714286234</v>
      </c>
      <c r="J36"/>
      <c r="K36">
        <v>88.958350933513657</v>
      </c>
      <c r="L36"/>
      <c r="M36">
        <v>88.958350933513657</v>
      </c>
      <c r="N36">
        <v>11.041649066486343</v>
      </c>
      <c r="O36">
        <v>76.835346793951203</v>
      </c>
      <c r="P36"/>
      <c r="Q36"/>
      <c r="R36">
        <v>76.835346793951203</v>
      </c>
      <c r="S36">
        <v>23.164653206048797</v>
      </c>
      <c r="T36" s="127"/>
    </row>
    <row r="37" s="79" customFormat="true" ht="15.75" x14ac:dyDescent="0.25">
      <c r="A37" s="126" t="s">
        <v>198</v>
      </c>
      <c r="B37">
        <v>2006</v>
      </c>
      <c r="C37" s="128" t="s">
        <v>1</v>
      </c>
      <c r="D37">
        <v>1940806.0858944701</v>
      </c>
      <c r="E37">
        <v>91.714285714285325</v>
      </c>
      <c r="F37"/>
      <c r="G37"/>
      <c r="H37">
        <v>91.714285714285325</v>
      </c>
      <c r="I37">
        <v>8.2857142857146755</v>
      </c>
      <c r="J37"/>
      <c r="K37">
        <v>88.347976683281331</v>
      </c>
      <c r="L37"/>
      <c r="M37">
        <v>88.347976683281331</v>
      </c>
      <c r="N37">
        <v>11.652023316718669</v>
      </c>
      <c r="O37">
        <v>77.008532567373493</v>
      </c>
      <c r="P37"/>
      <c r="Q37"/>
      <c r="R37">
        <v>77.008532567373493</v>
      </c>
      <c r="S37">
        <v>22.991467432626507</v>
      </c>
      <c r="T37" s="127"/>
    </row>
    <row r="38" s="79" customFormat="true" ht="15.75" x14ac:dyDescent="0.25">
      <c r="A38" s="126" t="s">
        <v>198</v>
      </c>
      <c r="B38">
        <v>2007</v>
      </c>
      <c r="C38" s="128" t="s">
        <v>1</v>
      </c>
      <c r="D38">
        <v>1973125.0442816161</v>
      </c>
      <c r="E38">
        <v>94.142857142856883</v>
      </c>
      <c r="F38"/>
      <c r="G38"/>
      <c r="H38">
        <v>94.142857142856883</v>
      </c>
      <c r="I38">
        <v>5.857142857143117</v>
      </c>
      <c r="J38"/>
      <c r="K38">
        <v>87.737602433049005</v>
      </c>
      <c r="L38"/>
      <c r="M38">
        <v>87.737602433049005</v>
      </c>
      <c r="N38">
        <v>12.262397566950995</v>
      </c>
      <c r="O38">
        <v>77.181718340795783</v>
      </c>
      <c r="P38"/>
      <c r="Q38"/>
      <c r="R38">
        <v>77.181718340795783</v>
      </c>
      <c r="S38">
        <v>22.818281659204217</v>
      </c>
      <c r="T38" s="127"/>
    </row>
    <row r="39" s="79" customFormat="true" ht="15.75" x14ac:dyDescent="0.25">
      <c r="A39" s="126" t="s">
        <v>198</v>
      </c>
      <c r="B39">
        <v>2008</v>
      </c>
      <c r="C39" s="128" t="s">
        <v>1</v>
      </c>
      <c r="D39">
        <v>2004219.9520367433</v>
      </c>
      <c r="E39">
        <v>96.571428571428442</v>
      </c>
      <c r="F39"/>
      <c r="G39"/>
      <c r="H39">
        <v>96.571428571428442</v>
      </c>
      <c r="I39">
        <v>3.4285714285715585</v>
      </c>
      <c r="J39"/>
      <c r="K39">
        <v>87.12722818281668</v>
      </c>
      <c r="L39"/>
      <c r="M39">
        <v>87.12722818281668</v>
      </c>
      <c r="N39">
        <v>12.87277181718332</v>
      </c>
      <c r="O39">
        <v>77.35490411421813</v>
      </c>
      <c r="P39"/>
      <c r="Q39"/>
      <c r="R39">
        <v>77.35490411421813</v>
      </c>
      <c r="S39">
        <v>22.64509588578187</v>
      </c>
      <c r="T39" s="127"/>
    </row>
    <row r="40" s="79" customFormat="true" ht="15.75" x14ac:dyDescent="0.25">
      <c r="A40" s="126" t="s">
        <v>198</v>
      </c>
      <c r="B40">
        <v>2009</v>
      </c>
      <c r="C40" s="128" t="s">
        <v>1</v>
      </c>
      <c r="D40">
        <v>2034020.948082733</v>
      </c>
      <c r="E40">
        <v>99</v>
      </c>
      <c r="F40"/>
      <c r="G40"/>
      <c r="H40">
        <v>99</v>
      </c>
      <c r="I40">
        <v>1</v>
      </c>
      <c r="J40"/>
      <c r="K40">
        <v>86.516853932584354</v>
      </c>
      <c r="L40"/>
      <c r="M40">
        <v>86.516853932584354</v>
      </c>
      <c r="N40">
        <v>13.483146067415646</v>
      </c>
      <c r="O40">
        <v>77.528089887640476</v>
      </c>
      <c r="P40"/>
      <c r="Q40"/>
      <c r="R40">
        <v>77.528089887640476</v>
      </c>
      <c r="S40">
        <v>22.471910112359524</v>
      </c>
      <c r="T40" s="127"/>
    </row>
    <row r="41" s="79" customFormat="true" ht="15.75" x14ac:dyDescent="0.25">
      <c r="A41" s="126" t="s">
        <v>198</v>
      </c>
      <c r="B41">
        <v>2010</v>
      </c>
      <c r="C41" s="128" t="s">
        <v>1</v>
      </c>
      <c r="D41">
        <v>2062402.9241976929</v>
      </c>
      <c r="E41">
        <v>100</v>
      </c>
      <c r="F41"/>
      <c r="G41"/>
      <c r="H41">
        <v>100</v>
      </c>
      <c r="I41">
        <v>0</v>
      </c>
      <c r="J41"/>
      <c r="K41">
        <v>85.906479682352028</v>
      </c>
      <c r="L41"/>
      <c r="M41">
        <v>85.906479682352028</v>
      </c>
      <c r="N41">
        <v>14.093520317647972</v>
      </c>
      <c r="O41">
        <v>77.701275661062766</v>
      </c>
      <c r="P41"/>
      <c r="Q41"/>
      <c r="R41">
        <v>77.701275661062766</v>
      </c>
      <c r="S41">
        <v>22.298724338937234</v>
      </c>
      <c r="T41" s="127"/>
    </row>
    <row r="42" s="79" customFormat="true" ht="15.75" x14ac:dyDescent="0.25">
      <c r="A42" s="126" t="s">
        <v>198</v>
      </c>
      <c r="B42">
        <v>2011</v>
      </c>
      <c r="C42" s="128" t="s">
        <v>1</v>
      </c>
      <c r="D42">
        <v>2089595.9171231079</v>
      </c>
      <c r="E42">
        <v>100</v>
      </c>
      <c r="F42"/>
      <c r="G42"/>
      <c r="H42">
        <v>100</v>
      </c>
      <c r="I42">
        <v>0</v>
      </c>
      <c r="J42"/>
      <c r="K42">
        <v>85.296105432119703</v>
      </c>
      <c r="L42"/>
      <c r="M42">
        <v>85.296105432119703</v>
      </c>
      <c r="N42">
        <v>14.703894567880297</v>
      </c>
      <c r="O42">
        <v>77.874461434485056</v>
      </c>
      <c r="P42"/>
      <c r="Q42"/>
      <c r="R42">
        <v>77.874461434485056</v>
      </c>
      <c r="S42">
        <v>22.125538565514944</v>
      </c>
      <c r="T42" s="127"/>
    </row>
    <row r="43" s="79" customFormat="true" ht="15.75" x14ac:dyDescent="0.25">
      <c r="A43" s="126" t="s">
        <v>198</v>
      </c>
      <c r="B43">
        <v>2012</v>
      </c>
      <c r="C43" s="128" t="s">
        <v>1</v>
      </c>
      <c r="D43">
        <v>2116153.9502725983</v>
      </c>
      <c r="E43">
        <v>100</v>
      </c>
      <c r="F43"/>
      <c r="G43"/>
      <c r="H43">
        <v>100</v>
      </c>
      <c r="I43">
        <v>0</v>
      </c>
      <c r="J43"/>
      <c r="K43">
        <v>85.296105432119703</v>
      </c>
      <c r="L43"/>
      <c r="M43">
        <v>85.296105432119703</v>
      </c>
      <c r="N43">
        <v>14.703894567880297</v>
      </c>
      <c r="O43">
        <v>77.874461434485056</v>
      </c>
      <c r="P43"/>
      <c r="Q43"/>
      <c r="R43">
        <v>77.874461434485056</v>
      </c>
      <c r="S43">
        <v>22.125538565514944</v>
      </c>
      <c r="T43" s="127"/>
    </row>
    <row r="44" s="79" customFormat="true" ht="15.75" x14ac:dyDescent="0.25">
      <c r="A44" s="126" t="s">
        <v>198</v>
      </c>
      <c r="B44">
        <v>2013</v>
      </c>
      <c r="C44" s="128" t="s">
        <v>1</v>
      </c>
      <c r="D44">
        <v>2141296.0164230349</v>
      </c>
      <c r="E44">
        <v>100</v>
      </c>
      <c r="F44"/>
      <c r="G44"/>
      <c r="H44">
        <v>100</v>
      </c>
      <c r="I44">
        <v>0</v>
      </c>
      <c r="J44"/>
      <c r="K44">
        <v>85.296105432119703</v>
      </c>
      <c r="L44"/>
      <c r="M44">
        <v>85.296105432119703</v>
      </c>
      <c r="N44">
        <v>14.703894567880297</v>
      </c>
      <c r="O44">
        <v>77.874461434485056</v>
      </c>
      <c r="P44"/>
      <c r="Q44"/>
      <c r="R44">
        <v>77.874461434485056</v>
      </c>
      <c r="S44">
        <v>22.125538565514944</v>
      </c>
      <c r="T44" s="127"/>
    </row>
    <row r="45" s="79" customFormat="true" ht="15.75" x14ac:dyDescent="0.25">
      <c r="A45" s="126" t="s">
        <v>198</v>
      </c>
      <c r="B45">
        <v>2014</v>
      </c>
      <c r="C45" s="128" t="s">
        <v>1</v>
      </c>
      <c r="D45">
        <v>2164124.9539215085</v>
      </c>
      <c r="E45">
        <v>100</v>
      </c>
      <c r="F45"/>
      <c r="G45"/>
      <c r="H45">
        <v>100</v>
      </c>
      <c r="I45">
        <v>0</v>
      </c>
      <c r="J45"/>
      <c r="K45">
        <v>85.296105432119703</v>
      </c>
      <c r="L45"/>
      <c r="M45">
        <v>85.296105432119703</v>
      </c>
      <c r="N45">
        <v>14.703894567880297</v>
      </c>
      <c r="O45">
        <v>77.874461434485056</v>
      </c>
      <c r="P45"/>
      <c r="Q45"/>
      <c r="R45">
        <v>77.874461434485056</v>
      </c>
      <c r="S45">
        <v>22.125538565514944</v>
      </c>
      <c r="T45" s="127"/>
    </row>
    <row r="46" s="79" customFormat="true" ht="15.75" x14ac:dyDescent="0.25">
      <c r="A46" s="126" t="s">
        <v>198</v>
      </c>
      <c r="B46">
        <v>2015</v>
      </c>
      <c r="C46" s="128" t="s">
        <v>1</v>
      </c>
      <c r="D46">
        <v>2183687.1197914123</v>
      </c>
      <c r="E46">
        <v>100</v>
      </c>
      <c r="F46"/>
      <c r="G46"/>
      <c r="H46">
        <v>100</v>
      </c>
      <c r="I46">
        <v>0</v>
      </c>
      <c r="J46"/>
      <c r="K46">
        <v>85.296105432119703</v>
      </c>
      <c r="L46"/>
      <c r="M46">
        <v>85.296105432119703</v>
      </c>
      <c r="N46">
        <v>14.703894567880297</v>
      </c>
      <c r="O46">
        <v>77.874461434485056</v>
      </c>
      <c r="P46"/>
      <c r="Q46"/>
      <c r="R46">
        <v>77.874461434485056</v>
      </c>
      <c r="S46">
        <v>22.125538565514944</v>
      </c>
      <c r="T46" s="127"/>
    </row>
    <row r="47" s="79" customFormat="true" ht="15.75" x14ac:dyDescent="0.25">
      <c r="A47" s="126" t="s">
        <v>198</v>
      </c>
      <c r="B47">
        <v>2016</v>
      </c>
      <c r="C47" s="128" t="s">
        <v>1</v>
      </c>
      <c r="D47">
        <v>2202855.0945381164</v>
      </c>
      <c r="E47">
        <v>100</v>
      </c>
      <c r="F47"/>
      <c r="G47"/>
      <c r="H47">
        <v>100</v>
      </c>
      <c r="I47">
        <v>0</v>
      </c>
      <c r="J47"/>
      <c r="K47"/>
      <c r="L47"/>
      <c r="M47"/>
      <c r="N47"/>
      <c r="O47"/>
      <c r="P47"/>
      <c r="Q47"/>
      <c r="R47"/>
      <c r="S47"/>
      <c r="T47" s="127"/>
    </row>
    <row r="48" s="79" customFormat="true" ht="15.75" x14ac:dyDescent="0.25">
      <c r="A48" s="126" t="s">
        <v>198</v>
      </c>
      <c r="B48">
        <v>2000</v>
      </c>
      <c r="C48" s="128" t="s">
        <v>2</v>
      </c>
      <c r="D48">
        <v>1071128.9678186798</v>
      </c>
      <c r="E48">
        <v>73.428571428571558</v>
      </c>
      <c r="F48"/>
      <c r="G48"/>
      <c r="H48">
        <v>73.428571428571558</v>
      </c>
      <c r="I48">
        <v>26.571428571428442</v>
      </c>
      <c r="J48"/>
      <c r="K48">
        <v>66.071428571428669</v>
      </c>
      <c r="L48"/>
      <c r="M48">
        <v>66.071428571428669</v>
      </c>
      <c r="N48">
        <v>33.928571428571331</v>
      </c>
      <c r="O48">
        <v>14.739858906525569</v>
      </c>
      <c r="P48"/>
      <c r="Q48"/>
      <c r="R48">
        <v>14.739858906525569</v>
      </c>
      <c r="S48">
        <v>85.260141093474431</v>
      </c>
      <c r="T48" s="127"/>
    </row>
    <row r="49" s="79" customFormat="true" ht="15.75" x14ac:dyDescent="0.25">
      <c r="A49" s="126" t="s">
        <v>198</v>
      </c>
      <c r="B49">
        <v>2001</v>
      </c>
      <c r="C49" s="128" t="s">
        <v>2</v>
      </c>
      <c r="D49">
        <v>1069534.0225593566</v>
      </c>
      <c r="E49">
        <v>74.714285714285779</v>
      </c>
      <c r="F49"/>
      <c r="G49"/>
      <c r="H49">
        <v>74.714285714285779</v>
      </c>
      <c r="I49">
        <v>25.285714285714221</v>
      </c>
      <c r="J49"/>
      <c r="K49">
        <v>66.785714285714221</v>
      </c>
      <c r="L49"/>
      <c r="M49">
        <v>66.785714285714221</v>
      </c>
      <c r="N49">
        <v>33.214285714285779</v>
      </c>
      <c r="O49">
        <v>16.119929453263012</v>
      </c>
      <c r="P49"/>
      <c r="Q49"/>
      <c r="R49">
        <v>16.119929453263012</v>
      </c>
      <c r="S49">
        <v>83.880070546736988</v>
      </c>
      <c r="T49" s="127"/>
    </row>
    <row r="50" s="79" customFormat="true" ht="15.75" x14ac:dyDescent="0.25">
      <c r="A50" s="126" t="s">
        <v>198</v>
      </c>
      <c r="B50">
        <v>2002</v>
      </c>
      <c r="C50" s="128" t="s">
        <v>2</v>
      </c>
      <c r="D50">
        <v>1068556.0350540162</v>
      </c>
      <c r="E50">
        <v>76</v>
      </c>
      <c r="F50"/>
      <c r="G50"/>
      <c r="H50">
        <v>76</v>
      </c>
      <c r="I50">
        <v>24</v>
      </c>
      <c r="J50"/>
      <c r="K50">
        <v>67.5</v>
      </c>
      <c r="L50"/>
      <c r="M50">
        <v>67.5</v>
      </c>
      <c r="N50">
        <v>32.5</v>
      </c>
      <c r="O50">
        <v>17.5</v>
      </c>
      <c r="P50"/>
      <c r="Q50"/>
      <c r="R50">
        <v>17.5</v>
      </c>
      <c r="S50">
        <v>82.5</v>
      </c>
      <c r="T50" s="127"/>
    </row>
    <row r="51" s="79" customFormat="true" ht="15.75" x14ac:dyDescent="0.25">
      <c r="A51" s="126" t="s">
        <v>198</v>
      </c>
      <c r="B51">
        <v>2003</v>
      </c>
      <c r="C51" s="128" t="s">
        <v>2</v>
      </c>
      <c r="D51">
        <v>1067812.9936218262</v>
      </c>
      <c r="E51">
        <v>77.285714285714675</v>
      </c>
      <c r="F51"/>
      <c r="G51"/>
      <c r="H51">
        <v>77.285714285714675</v>
      </c>
      <c r="I51">
        <v>22.714285714285325</v>
      </c>
      <c r="J51"/>
      <c r="K51">
        <v>68.214285714285779</v>
      </c>
      <c r="L51"/>
      <c r="M51">
        <v>68.214285714285779</v>
      </c>
      <c r="N51">
        <v>31.785714285714221</v>
      </c>
      <c r="O51">
        <v>18.880070546737443</v>
      </c>
      <c r="P51"/>
      <c r="Q51"/>
      <c r="R51">
        <v>18.880070546737443</v>
      </c>
      <c r="S51">
        <v>81.119929453262557</v>
      </c>
      <c r="T51" s="127"/>
    </row>
    <row r="52" s="79" customFormat="true" ht="15.75" x14ac:dyDescent="0.25">
      <c r="A52" s="126" t="s">
        <v>198</v>
      </c>
      <c r="B52">
        <v>2004</v>
      </c>
      <c r="C52" s="128" t="s">
        <v>2</v>
      </c>
      <c r="D52">
        <v>1066564.9515615464</v>
      </c>
      <c r="E52">
        <v>78.571428571428896</v>
      </c>
      <c r="F52"/>
      <c r="G52"/>
      <c r="H52">
        <v>78.571428571428896</v>
      </c>
      <c r="I52">
        <v>21.428571428571104</v>
      </c>
      <c r="J52"/>
      <c r="K52">
        <v>68.928571428571558</v>
      </c>
      <c r="L52"/>
      <c r="M52">
        <v>68.928571428571558</v>
      </c>
      <c r="N52">
        <v>31.071428571428442</v>
      </c>
      <c r="O52">
        <v>20.260141093474431</v>
      </c>
      <c r="P52"/>
      <c r="Q52"/>
      <c r="R52">
        <v>20.260141093474431</v>
      </c>
      <c r="S52">
        <v>79.739858906525569</v>
      </c>
      <c r="T52" s="127"/>
    </row>
    <row r="53" s="79" customFormat="true" ht="15.75" x14ac:dyDescent="0.25">
      <c r="A53" s="126" t="s">
        <v>198</v>
      </c>
      <c r="B53">
        <v>2005</v>
      </c>
      <c r="C53" s="128" t="s">
        <v>2</v>
      </c>
      <c r="D53">
        <v>1064093.9319317627</v>
      </c>
      <c r="E53">
        <v>79.857142857143117</v>
      </c>
      <c r="F53"/>
      <c r="G53"/>
      <c r="H53">
        <v>79.857142857143117</v>
      </c>
      <c r="I53">
        <v>20.142857142856883</v>
      </c>
      <c r="J53"/>
      <c r="K53">
        <v>69.64285714285711</v>
      </c>
      <c r="L53"/>
      <c r="M53">
        <v>69.64285714285711</v>
      </c>
      <c r="N53">
        <v>30.35714285714289</v>
      </c>
      <c r="O53">
        <v>21.640211640211874</v>
      </c>
      <c r="P53"/>
      <c r="Q53"/>
      <c r="R53">
        <v>21.640211640211874</v>
      </c>
      <c r="S53">
        <v>78.359788359788126</v>
      </c>
      <c r="T53" s="127"/>
    </row>
    <row r="54" s="79" customFormat="true" ht="15.75" x14ac:dyDescent="0.25">
      <c r="A54" s="126" t="s">
        <v>198</v>
      </c>
      <c r="B54">
        <v>2006</v>
      </c>
      <c r="C54" s="128" t="s">
        <v>2</v>
      </c>
      <c r="D54">
        <v>1061120.9141055297</v>
      </c>
      <c r="E54">
        <v>81.142857142857338</v>
      </c>
      <c r="F54"/>
      <c r="G54"/>
      <c r="H54">
        <v>81.142857142857338</v>
      </c>
      <c r="I54">
        <v>18.857142857142662</v>
      </c>
      <c r="J54"/>
      <c r="K54">
        <v>70.35714285714289</v>
      </c>
      <c r="L54"/>
      <c r="M54">
        <v>70.35714285714289</v>
      </c>
      <c r="N54">
        <v>29.64285714285711</v>
      </c>
      <c r="O54">
        <v>23.020282186948862</v>
      </c>
      <c r="P54"/>
      <c r="Q54"/>
      <c r="R54">
        <v>23.020282186948862</v>
      </c>
      <c r="S54">
        <v>76.979717813051138</v>
      </c>
      <c r="T54" s="127"/>
    </row>
    <row r="55" s="79" customFormat="true" ht="15.75" x14ac:dyDescent="0.25">
      <c r="A55" s="126" t="s">
        <v>198</v>
      </c>
      <c r="B55">
        <v>2007</v>
      </c>
      <c r="C55" s="128" t="s">
        <v>2</v>
      </c>
      <c r="D55">
        <v>1057602.9557183839</v>
      </c>
      <c r="E55">
        <v>82.428571428571558</v>
      </c>
      <c r="F55"/>
      <c r="G55"/>
      <c r="H55">
        <v>82.428571428571558</v>
      </c>
      <c r="I55">
        <v>17.571428571428442</v>
      </c>
      <c r="J55"/>
      <c r="K55">
        <v>71.071428571428669</v>
      </c>
      <c r="L55"/>
      <c r="M55">
        <v>71.071428571428669</v>
      </c>
      <c r="N55">
        <v>28.928571428571331</v>
      </c>
      <c r="O55">
        <v>24.400352733686304</v>
      </c>
      <c r="P55"/>
      <c r="Q55"/>
      <c r="R55">
        <v>24.400352733686304</v>
      </c>
      <c r="S55">
        <v>75.599647266313696</v>
      </c>
      <c r="T55" s="127"/>
    </row>
    <row r="56" s="79" customFormat="true" ht="15.75" x14ac:dyDescent="0.25">
      <c r="A56" s="126" t="s">
        <v>198</v>
      </c>
      <c r="B56">
        <v>2008</v>
      </c>
      <c r="C56" s="128" t="s">
        <v>2</v>
      </c>
      <c r="D56">
        <v>1053324.0479632567</v>
      </c>
      <c r="E56">
        <v>83.714285714285779</v>
      </c>
      <c r="F56"/>
      <c r="G56"/>
      <c r="H56">
        <v>83.714285714285779</v>
      </c>
      <c r="I56">
        <v>16.285714285714221</v>
      </c>
      <c r="J56"/>
      <c r="K56">
        <v>71.785714285714221</v>
      </c>
      <c r="L56"/>
      <c r="M56">
        <v>71.785714285714221</v>
      </c>
      <c r="N56">
        <v>28.214285714285779</v>
      </c>
      <c r="O56">
        <v>25.780423280423292</v>
      </c>
      <c r="P56"/>
      <c r="Q56"/>
      <c r="R56">
        <v>25.780423280423292</v>
      </c>
      <c r="S56">
        <v>74.219576719576708</v>
      </c>
      <c r="T56" s="127"/>
    </row>
    <row r="57" s="79" customFormat="true" ht="15.75" x14ac:dyDescent="0.25">
      <c r="A57" s="126" t="s">
        <v>198</v>
      </c>
      <c r="B57">
        <v>2009</v>
      </c>
      <c r="C57" s="128" t="s">
        <v>2</v>
      </c>
      <c r="D57">
        <v>1048249.0519172668</v>
      </c>
      <c r="E57">
        <v>85</v>
      </c>
      <c r="F57"/>
      <c r="G57"/>
      <c r="H57">
        <v>85</v>
      </c>
      <c r="I57">
        <v>15</v>
      </c>
      <c r="J57"/>
      <c r="K57">
        <v>72.5</v>
      </c>
      <c r="L57"/>
      <c r="M57">
        <v>72.5</v>
      </c>
      <c r="N57">
        <v>27.5</v>
      </c>
      <c r="O57">
        <v>27.160493827160735</v>
      </c>
      <c r="P57"/>
      <c r="Q57"/>
      <c r="R57">
        <v>27.160493827160735</v>
      </c>
      <c r="S57">
        <v>72.839506172839265</v>
      </c>
      <c r="T57" s="127"/>
    </row>
    <row r="58" s="79" customFormat="true" ht="15.75" x14ac:dyDescent="0.25">
      <c r="A58" s="126" t="s">
        <v>198</v>
      </c>
      <c r="B58">
        <v>2010</v>
      </c>
      <c r="C58" s="128" t="s">
        <v>2</v>
      </c>
      <c r="D58">
        <v>1042410.0758023072</v>
      </c>
      <c r="E58">
        <v>86.285714285714675</v>
      </c>
      <c r="F58"/>
      <c r="G58"/>
      <c r="H58">
        <v>86.285714285714675</v>
      </c>
      <c r="I58">
        <v>13.714285714285325</v>
      </c>
      <c r="J58"/>
      <c r="K58">
        <v>73.214285714285779</v>
      </c>
      <c r="L58"/>
      <c r="M58">
        <v>73.214285714285779</v>
      </c>
      <c r="N58">
        <v>26.785714285714221</v>
      </c>
      <c r="O58">
        <v>28.540564373897723</v>
      </c>
      <c r="P58"/>
      <c r="Q58"/>
      <c r="R58">
        <v>28.540564373897723</v>
      </c>
      <c r="S58">
        <v>71.459435626102277</v>
      </c>
      <c r="T58" s="127"/>
    </row>
    <row r="59" s="79" customFormat="true" ht="15.75" x14ac:dyDescent="0.25">
      <c r="A59" s="126" t="s">
        <v>198</v>
      </c>
      <c r="B59">
        <v>2011</v>
      </c>
      <c r="C59" s="128" t="s">
        <v>2</v>
      </c>
      <c r="D59">
        <v>1035968.0828768921</v>
      </c>
      <c r="E59">
        <v>87.571428571428896</v>
      </c>
      <c r="F59"/>
      <c r="G59"/>
      <c r="H59">
        <v>87.571428571428896</v>
      </c>
      <c r="I59">
        <v>12.428571428571104</v>
      </c>
      <c r="J59"/>
      <c r="K59">
        <v>73.928571428571558</v>
      </c>
      <c r="L59"/>
      <c r="M59">
        <v>73.928571428571558</v>
      </c>
      <c r="N59">
        <v>26.071428571428442</v>
      </c>
      <c r="O59">
        <v>29.920634920635166</v>
      </c>
      <c r="P59"/>
      <c r="Q59"/>
      <c r="R59">
        <v>29.920634920635166</v>
      </c>
      <c r="S59">
        <v>70.079365079364834</v>
      </c>
      <c r="T59" s="127"/>
    </row>
    <row r="60" s="79" customFormat="true" ht="15.75" x14ac:dyDescent="0.25">
      <c r="A60" s="126" t="s">
        <v>198</v>
      </c>
      <c r="B60">
        <v>2012</v>
      </c>
      <c r="C60" s="128" t="s">
        <v>2</v>
      </c>
      <c r="D60">
        <v>1029187.0497274017</v>
      </c>
      <c r="E60">
        <v>87.571428571428896</v>
      </c>
      <c r="F60"/>
      <c r="G60"/>
      <c r="H60">
        <v>87.571428571428896</v>
      </c>
      <c r="I60">
        <v>12.428571428571104</v>
      </c>
      <c r="J60"/>
      <c r="K60">
        <v>73.928571428571558</v>
      </c>
      <c r="L60"/>
      <c r="M60">
        <v>73.928571428571558</v>
      </c>
      <c r="N60">
        <v>26.071428571428442</v>
      </c>
      <c r="O60">
        <v>29.92063492063517</v>
      </c>
      <c r="P60"/>
      <c r="Q60"/>
      <c r="R60">
        <v>29.920634920635166</v>
      </c>
      <c r="S60">
        <v>70.079365079364834</v>
      </c>
      <c r="T60" s="127"/>
    </row>
    <row r="61" s="79" customFormat="true" ht="15.75" x14ac:dyDescent="0.25">
      <c r="A61" s="126" t="s">
        <v>198</v>
      </c>
      <c r="B61">
        <v>2013</v>
      </c>
      <c r="C61" s="128" t="s">
        <v>2</v>
      </c>
      <c r="D61">
        <v>1021808.9835769654</v>
      </c>
      <c r="E61">
        <v>87.571428571428896</v>
      </c>
      <c r="F61"/>
      <c r="G61"/>
      <c r="H61">
        <v>87.571428571428896</v>
      </c>
      <c r="I61">
        <v>12.428571428571104</v>
      </c>
      <c r="J61"/>
      <c r="K61">
        <v>73.928571428571558</v>
      </c>
      <c r="L61"/>
      <c r="M61">
        <v>73.928571428571558</v>
      </c>
      <c r="N61">
        <v>26.071428571428442</v>
      </c>
      <c r="O61">
        <v>29.92063492063517</v>
      </c>
      <c r="P61"/>
      <c r="Q61"/>
      <c r="R61">
        <v>29.920634920635166</v>
      </c>
      <c r="S61">
        <v>70.079365079364834</v>
      </c>
      <c r="T61" s="127"/>
    </row>
    <row r="62" s="79" customFormat="true" ht="15.75" x14ac:dyDescent="0.25">
      <c r="A62" s="126" t="s">
        <v>198</v>
      </c>
      <c r="B62">
        <v>2014</v>
      </c>
      <c r="C62" s="128" t="s">
        <v>2</v>
      </c>
      <c r="D62">
        <v>1013412.0460784913</v>
      </c>
      <c r="E62">
        <v>87.571428571428896</v>
      </c>
      <c r="F62"/>
      <c r="G62"/>
      <c r="H62">
        <v>87.571428571428896</v>
      </c>
      <c r="I62">
        <v>12.428571428571104</v>
      </c>
      <c r="J62"/>
      <c r="K62">
        <v>73.928571428571558</v>
      </c>
      <c r="L62"/>
      <c r="M62">
        <v>73.928571428571558</v>
      </c>
      <c r="N62">
        <v>26.071428571428442</v>
      </c>
      <c r="O62">
        <v>29.92063492063517</v>
      </c>
      <c r="P62"/>
      <c r="Q62"/>
      <c r="R62">
        <v>29.920634920635166</v>
      </c>
      <c r="S62">
        <v>70.079365079364834</v>
      </c>
      <c r="T62" s="127"/>
    </row>
    <row r="63" s="79" customFormat="true" ht="15.75" x14ac:dyDescent="0.25">
      <c r="A63" s="126" t="s">
        <v>198</v>
      </c>
      <c r="B63">
        <v>2015</v>
      </c>
      <c r="C63" s="128" t="s">
        <v>2</v>
      </c>
      <c r="D63">
        <v>1003618.8802085876</v>
      </c>
      <c r="E63">
        <v>87.571428571428896</v>
      </c>
      <c r="F63"/>
      <c r="G63"/>
      <c r="H63">
        <v>87.571428571428896</v>
      </c>
      <c r="I63">
        <v>12.428571428571104</v>
      </c>
      <c r="J63"/>
      <c r="K63">
        <v>73.928571428571558</v>
      </c>
      <c r="L63"/>
      <c r="M63">
        <v>73.928571428571558</v>
      </c>
      <c r="N63">
        <v>26.071428571428442</v>
      </c>
      <c r="O63">
        <v>29.92063492063517</v>
      </c>
      <c r="P63"/>
      <c r="Q63"/>
      <c r="R63">
        <v>29.920634920635166</v>
      </c>
      <c r="S63">
        <v>70.079365079364834</v>
      </c>
      <c r="T63" s="127"/>
    </row>
    <row r="64" s="79" customFormat="true" ht="15.75" x14ac:dyDescent="0.25">
      <c r="A64" s="126" t="s">
        <v>198</v>
      </c>
      <c r="B64">
        <v>2016</v>
      </c>
      <c r="C64" s="128" t="s">
        <v>2</v>
      </c>
      <c r="D64">
        <v>993810.90546188352</v>
      </c>
      <c r="E64"/>
      <c r="F64"/>
      <c r="G64"/>
      <c r="H64"/>
      <c r="I64"/>
      <c r="J64"/>
      <c r="K64"/>
      <c r="L64"/>
      <c r="M64"/>
      <c r="N64"/>
      <c r="O64"/>
      <c r="P64"/>
      <c r="Q64"/>
      <c r="R64"/>
      <c r="S64"/>
      <c r="T64" s="127"/>
    </row>
    <row r="65" s="79" customFormat="true" ht="15.75" x14ac:dyDescent="0.25">
      <c r="A65" s="126" t="s">
        <v>198</v>
      </c>
      <c r="B65">
        <v>2000</v>
      </c>
      <c r="C65" s="128" t="s">
        <v>16</v>
      </c>
      <c r="D65">
        <v>441508</v>
      </c>
      <c r="E65"/>
      <c r="F65"/>
      <c r="G65"/>
      <c r="H65"/>
      <c r="I65"/>
      <c r="J65"/>
      <c r="K65"/>
      <c r="L65"/>
      <c r="M65"/>
      <c r="N65"/>
      <c r="O65"/>
      <c r="P65"/>
      <c r="Q65"/>
      <c r="R65"/>
      <c r="S65"/>
      <c r="T65" s="127"/>
    </row>
    <row r="66" s="79" customFormat="true" ht="15.75" x14ac:dyDescent="0.25">
      <c r="A66" s="126" t="s">
        <v>198</v>
      </c>
      <c r="B66">
        <v>2001</v>
      </c>
      <c r="C66" s="128" t="s">
        <v>16</v>
      </c>
      <c r="D66">
        <v>447356</v>
      </c>
      <c r="E66"/>
      <c r="F66"/>
      <c r="G66"/>
      <c r="H66"/>
      <c r="I66"/>
      <c r="J66"/>
      <c r="K66"/>
      <c r="L66"/>
      <c r="M66"/>
      <c r="N66"/>
      <c r="O66"/>
      <c r="P66"/>
      <c r="Q66"/>
      <c r="R66"/>
      <c r="S66"/>
      <c r="T66" s="127"/>
    </row>
    <row r="67" s="79" customFormat="true" ht="15.75" x14ac:dyDescent="0.25">
      <c r="A67" s="126" t="s">
        <v>198</v>
      </c>
      <c r="B67">
        <v>2002</v>
      </c>
      <c r="C67" s="128" t="s">
        <v>16</v>
      </c>
      <c r="D67">
        <v>452987</v>
      </c>
      <c r="E67"/>
      <c r="F67"/>
      <c r="G67"/>
      <c r="H67"/>
      <c r="I67"/>
      <c r="J67"/>
      <c r="K67"/>
      <c r="L67"/>
      <c r="M67"/>
      <c r="N67"/>
      <c r="O67"/>
      <c r="P67"/>
      <c r="Q67"/>
      <c r="R67"/>
      <c r="S67"/>
      <c r="T67" s="127"/>
    </row>
    <row r="68" s="79" customFormat="true" ht="15.75" x14ac:dyDescent="0.25">
      <c r="A68" s="126" t="s">
        <v>198</v>
      </c>
      <c r="B68">
        <v>2003</v>
      </c>
      <c r="C68" s="128" t="s">
        <v>16</v>
      </c>
      <c r="D68">
        <v>457819</v>
      </c>
      <c r="E68"/>
      <c r="F68"/>
      <c r="G68"/>
      <c r="H68"/>
      <c r="I68"/>
      <c r="J68"/>
      <c r="K68"/>
      <c r="L68"/>
      <c r="M68"/>
      <c r="N68"/>
      <c r="O68"/>
      <c r="P68"/>
      <c r="Q68"/>
      <c r="R68"/>
      <c r="S68"/>
      <c r="T68" s="127"/>
    </row>
    <row r="69" s="79" customFormat="true" ht="15.75" x14ac:dyDescent="0.25">
      <c r="A69" s="126" t="s">
        <v>198</v>
      </c>
      <c r="B69">
        <v>2004</v>
      </c>
      <c r="C69" s="128" t="s">
        <v>16</v>
      </c>
      <c r="D69">
        <v>461183</v>
      </c>
      <c r="E69"/>
      <c r="F69"/>
      <c r="G69"/>
      <c r="H69"/>
      <c r="I69"/>
      <c r="J69"/>
      <c r="K69"/>
      <c r="L69"/>
      <c r="M69"/>
      <c r="N69"/>
      <c r="O69"/>
      <c r="P69"/>
      <c r="Q69"/>
      <c r="R69"/>
      <c r="S69"/>
      <c r="T69" s="127"/>
    </row>
    <row r="70" s="79" customFormat="true" ht="15.75" x14ac:dyDescent="0.25">
      <c r="A70" s="126" t="s">
        <v>198</v>
      </c>
      <c r="B70">
        <v>2005</v>
      </c>
      <c r="C70" s="128" t="s">
        <v>16</v>
      </c>
      <c r="D70">
        <v>462358</v>
      </c>
      <c r="E70"/>
      <c r="F70"/>
      <c r="G70"/>
      <c r="H70"/>
      <c r="I70"/>
      <c r="J70"/>
      <c r="K70"/>
      <c r="L70"/>
      <c r="M70"/>
      <c r="N70"/>
      <c r="O70"/>
      <c r="P70"/>
      <c r="Q70"/>
      <c r="R70"/>
      <c r="S70"/>
      <c r="T70" s="127"/>
    </row>
    <row r="71" s="79" customFormat="true" ht="15.75" x14ac:dyDescent="0.25">
      <c r="A71" s="126" t="s">
        <v>198</v>
      </c>
      <c r="B71">
        <v>2006</v>
      </c>
      <c r="C71" s="128" t="s">
        <v>16</v>
      </c>
      <c r="D71">
        <v>464714</v>
      </c>
      <c r="E71"/>
      <c r="F71"/>
      <c r="G71"/>
      <c r="H71"/>
      <c r="I71"/>
      <c r="J71"/>
      <c r="K71"/>
      <c r="L71"/>
      <c r="M71"/>
      <c r="N71"/>
      <c r="O71"/>
      <c r="P71"/>
      <c r="Q71"/>
      <c r="R71"/>
      <c r="S71"/>
      <c r="T71" s="127"/>
    </row>
    <row r="72" s="79" customFormat="true" ht="15.75" x14ac:dyDescent="0.25">
      <c r="A72" s="126" t="s">
        <v>198</v>
      </c>
      <c r="B72">
        <v>2007</v>
      </c>
      <c r="C72" s="128" t="s">
        <v>16</v>
      </c>
      <c r="D72">
        <v>466133</v>
      </c>
      <c r="E72"/>
      <c r="F72"/>
      <c r="G72"/>
      <c r="H72"/>
      <c r="I72"/>
      <c r="J72"/>
      <c r="K72"/>
      <c r="L72"/>
      <c r="M72"/>
      <c r="N72"/>
      <c r="O72"/>
      <c r="P72"/>
      <c r="Q72"/>
      <c r="R72"/>
      <c r="S72"/>
      <c r="T72" s="127"/>
    </row>
    <row r="73" s="79" customFormat="true" ht="15.75" x14ac:dyDescent="0.25">
      <c r="A73" s="126" t="s">
        <v>198</v>
      </c>
      <c r="B73">
        <v>2008</v>
      </c>
      <c r="C73" s="128" t="s">
        <v>16</v>
      </c>
      <c r="D73">
        <v>466776</v>
      </c>
      <c r="E73"/>
      <c r="F73"/>
      <c r="G73"/>
      <c r="H73"/>
      <c r="I73"/>
      <c r="J73"/>
      <c r="K73"/>
      <c r="L73"/>
      <c r="M73"/>
      <c r="N73"/>
      <c r="O73"/>
      <c r="P73"/>
      <c r="Q73"/>
      <c r="R73"/>
      <c r="S73"/>
      <c r="T73" s="127"/>
    </row>
    <row r="74" s="79" customFormat="true" ht="15.75" x14ac:dyDescent="0.25">
      <c r="A74" s="126" t="s">
        <v>198</v>
      </c>
      <c r="B74">
        <v>2009</v>
      </c>
      <c r="C74" s="128" t="s">
        <v>16</v>
      </c>
      <c r="D74">
        <v>466947</v>
      </c>
      <c r="E74"/>
      <c r="F74"/>
      <c r="G74"/>
      <c r="H74"/>
      <c r="I74"/>
      <c r="J74"/>
      <c r="K74"/>
      <c r="L74"/>
      <c r="M74"/>
      <c r="N74"/>
      <c r="O74"/>
      <c r="P74"/>
      <c r="Q74"/>
      <c r="R74"/>
      <c r="S74"/>
      <c r="T74" s="127"/>
    </row>
    <row r="75" s="79" customFormat="true" ht="15.75" x14ac:dyDescent="0.25">
      <c r="A75" s="126" t="s">
        <v>198</v>
      </c>
      <c r="B75">
        <v>2010</v>
      </c>
      <c r="C75" s="128" t="s">
        <v>16</v>
      </c>
      <c r="D75">
        <v>467031</v>
      </c>
      <c r="E75"/>
      <c r="F75"/>
      <c r="G75"/>
      <c r="H75"/>
      <c r="I75"/>
      <c r="J75"/>
      <c r="K75"/>
      <c r="L75"/>
      <c r="M75"/>
      <c r="N75"/>
      <c r="O75"/>
      <c r="P75"/>
      <c r="Q75"/>
      <c r="R75"/>
      <c r="S75"/>
      <c r="T75" s="127"/>
    </row>
    <row r="76" s="79" customFormat="true" ht="15.75" x14ac:dyDescent="0.25">
      <c r="A76" s="126" t="s">
        <v>198</v>
      </c>
      <c r="B76">
        <v>2011</v>
      </c>
      <c r="C76" s="128" t="s">
        <v>16</v>
      </c>
      <c r="D76">
        <v>468157</v>
      </c>
      <c r="E76"/>
      <c r="F76"/>
      <c r="G76"/>
      <c r="H76"/>
      <c r="I76"/>
      <c r="J76"/>
      <c r="K76"/>
      <c r="L76"/>
      <c r="M76"/>
      <c r="N76"/>
      <c r="O76"/>
      <c r="P76"/>
      <c r="Q76"/>
      <c r="R76"/>
      <c r="S76"/>
      <c r="T76" s="127"/>
    </row>
    <row r="77" s="79" customFormat="true" ht="15.75" x14ac:dyDescent="0.25">
      <c r="A77" s="126" t="s">
        <v>198</v>
      </c>
      <c r="B77">
        <v>2012</v>
      </c>
      <c r="C77" s="128" t="s">
        <v>16</v>
      </c>
      <c r="D77">
        <v>469085</v>
      </c>
      <c r="E77"/>
      <c r="F77"/>
      <c r="G77"/>
      <c r="H77"/>
      <c r="I77"/>
      <c r="J77"/>
      <c r="K77"/>
      <c r="L77"/>
      <c r="M77"/>
      <c r="N77"/>
      <c r="O77"/>
      <c r="P77"/>
      <c r="Q77"/>
      <c r="R77"/>
      <c r="S77"/>
      <c r="T77" s="127"/>
    </row>
    <row r="78" s="79" customFormat="true" ht="15.75" x14ac:dyDescent="0.25">
      <c r="A78" s="126" t="s">
        <v>198</v>
      </c>
      <c r="B78">
        <v>2013</v>
      </c>
      <c r="C78" s="128" t="s">
        <v>16</v>
      </c>
      <c r="D78">
        <v>469609</v>
      </c>
      <c r="E78"/>
      <c r="F78"/>
      <c r="G78"/>
      <c r="H78"/>
      <c r="I78"/>
      <c r="J78"/>
      <c r="K78"/>
      <c r="L78"/>
      <c r="M78"/>
      <c r="N78"/>
      <c r="O78"/>
      <c r="P78"/>
      <c r="Q78"/>
      <c r="R78"/>
      <c r="S78"/>
      <c r="T78" s="127"/>
    </row>
    <row r="79" s="79" customFormat="true" ht="15.75" x14ac:dyDescent="0.25">
      <c r="A79" s="126" t="s">
        <v>198</v>
      </c>
      <c r="B79">
        <v>2014</v>
      </c>
      <c r="C79" s="128" t="s">
        <v>16</v>
      </c>
      <c r="D79">
        <v>469458</v>
      </c>
      <c r="E79"/>
      <c r="F79"/>
      <c r="G79"/>
      <c r="H79"/>
      <c r="I79"/>
      <c r="J79"/>
      <c r="K79"/>
      <c r="L79"/>
      <c r="M79"/>
      <c r="N79"/>
      <c r="O79"/>
      <c r="P79"/>
      <c r="Q79"/>
      <c r="R79"/>
      <c r="S79"/>
      <c r="T79" s="127"/>
    </row>
    <row r="80" s="79" customFormat="true" ht="15.75" x14ac:dyDescent="0.25">
      <c r="A80" s="126" t="s">
        <v>198</v>
      </c>
      <c r="B80">
        <v>2015</v>
      </c>
      <c r="C80" s="128" t="s">
        <v>16</v>
      </c>
      <c r="D80">
        <v>468369</v>
      </c>
      <c r="E80"/>
      <c r="F80"/>
      <c r="G80"/>
      <c r="H80"/>
      <c r="I80"/>
      <c r="J80"/>
      <c r="K80"/>
      <c r="L80"/>
      <c r="M80"/>
      <c r="N80"/>
      <c r="O80"/>
      <c r="P80"/>
      <c r="Q80"/>
      <c r="R80"/>
      <c r="S80"/>
      <c r="T80" s="127"/>
    </row>
    <row r="81" s="79" customFormat="true" ht="15.75" x14ac:dyDescent="0.25">
      <c r="A81" s="126" t="s">
        <v>198</v>
      </c>
      <c r="B81">
        <v>2016</v>
      </c>
      <c r="C81" s="128" t="s">
        <v>16</v>
      </c>
      <c r="D81">
        <v>468708</v>
      </c>
      <c r="E81"/>
      <c r="F81"/>
      <c r="G81"/>
      <c r="H81"/>
      <c r="I81"/>
      <c r="J81"/>
      <c r="K81"/>
      <c r="L81"/>
      <c r="M81"/>
      <c r="N81"/>
      <c r="O81"/>
      <c r="P81"/>
      <c r="Q81"/>
      <c r="R81"/>
      <c r="S81"/>
      <c r="T81" s="127"/>
    </row>
    <row r="82" s="79" customFormat="true" ht="15.75" x14ac:dyDescent="0.25">
      <c r="A82" s="126" t="s">
        <v>198</v>
      </c>
      <c r="B82">
        <v>2000</v>
      </c>
      <c r="C82" s="128" t="s">
        <v>17</v>
      </c>
      <c r="D82">
        <v>1239232</v>
      </c>
      <c r="E82"/>
      <c r="F82"/>
      <c r="G82"/>
      <c r="H82"/>
      <c r="I82"/>
      <c r="J82"/>
      <c r="K82"/>
      <c r="L82"/>
      <c r="M82"/>
      <c r="N82"/>
      <c r="O82"/>
      <c r="P82"/>
      <c r="Q82"/>
      <c r="R82"/>
      <c r="S82"/>
      <c r="T82" s="127"/>
    </row>
    <row r="83" s="79" customFormat="true" ht="15.75" x14ac:dyDescent="0.25">
      <c r="A83" s="126" t="s">
        <v>198</v>
      </c>
      <c r="B83">
        <v>2001</v>
      </c>
      <c r="C83" s="128" t="s">
        <v>17</v>
      </c>
      <c r="D83">
        <v>1253837</v>
      </c>
      <c r="E83"/>
      <c r="F83"/>
      <c r="G83"/>
      <c r="H83"/>
      <c r="I83"/>
      <c r="J83"/>
      <c r="K83"/>
      <c r="L83"/>
      <c r="M83"/>
      <c r="N83"/>
      <c r="O83"/>
      <c r="P83"/>
      <c r="Q83"/>
      <c r="R83"/>
      <c r="S83"/>
      <c r="T83" s="127"/>
    </row>
    <row r="84" s="79" customFormat="true" ht="15.75" x14ac:dyDescent="0.25">
      <c r="A84" s="126" t="s">
        <v>198</v>
      </c>
      <c r="B84">
        <v>2002</v>
      </c>
      <c r="C84" s="128" t="s">
        <v>17</v>
      </c>
      <c r="D84">
        <v>1269805</v>
      </c>
      <c r="E84"/>
      <c r="F84"/>
      <c r="G84"/>
      <c r="H84"/>
      <c r="I84"/>
      <c r="J84"/>
      <c r="K84"/>
      <c r="L84"/>
      <c r="M84"/>
      <c r="N84"/>
      <c r="O84"/>
      <c r="P84"/>
      <c r="Q84"/>
      <c r="R84"/>
      <c r="S84"/>
      <c r="T84" s="127"/>
    </row>
    <row r="85" s="79" customFormat="true" ht="15.75" x14ac:dyDescent="0.25">
      <c r="A85" s="126" t="s">
        <v>198</v>
      </c>
      <c r="B85">
        <v>2003</v>
      </c>
      <c r="C85" s="128" t="s">
        <v>17</v>
      </c>
      <c r="D85">
        <v>1286254</v>
      </c>
      <c r="E85"/>
      <c r="F85"/>
      <c r="G85"/>
      <c r="H85"/>
      <c r="I85"/>
      <c r="J85"/>
      <c r="K85"/>
      <c r="L85"/>
      <c r="M85"/>
      <c r="N85"/>
      <c r="O85"/>
      <c r="P85"/>
      <c r="Q85"/>
      <c r="R85"/>
      <c r="S85"/>
      <c r="T85" s="127"/>
    </row>
    <row r="86" s="79" customFormat="true" ht="15.75" x14ac:dyDescent="0.25">
      <c r="A86" s="126" t="s">
        <v>198</v>
      </c>
      <c r="B86">
        <v>2004</v>
      </c>
      <c r="C86" s="128" t="s">
        <v>17</v>
      </c>
      <c r="D86">
        <v>1302096</v>
      </c>
      <c r="E86"/>
      <c r="F86"/>
      <c r="G86"/>
      <c r="H86"/>
      <c r="I86"/>
      <c r="J86"/>
      <c r="K86"/>
      <c r="L86"/>
      <c r="M86"/>
      <c r="N86"/>
      <c r="O86"/>
      <c r="P86"/>
      <c r="Q86"/>
      <c r="R86"/>
      <c r="S86"/>
      <c r="T86" s="127"/>
    </row>
    <row r="87" s="79" customFormat="true" ht="15.75" x14ac:dyDescent="0.25">
      <c r="A87" s="126" t="s">
        <v>198</v>
      </c>
      <c r="B87">
        <v>2005</v>
      </c>
      <c r="C87" s="128" t="s">
        <v>17</v>
      </c>
      <c r="D87">
        <v>1316029</v>
      </c>
      <c r="E87"/>
      <c r="F87"/>
      <c r="G87"/>
      <c r="H87"/>
      <c r="I87"/>
      <c r="J87"/>
      <c r="K87"/>
      <c r="L87"/>
      <c r="M87"/>
      <c r="N87"/>
      <c r="O87"/>
      <c r="P87"/>
      <c r="Q87"/>
      <c r="R87"/>
      <c r="S87"/>
      <c r="T87" s="127"/>
    </row>
    <row r="88" s="79" customFormat="true" ht="15.75" x14ac:dyDescent="0.25">
      <c r="A88" s="126" t="s">
        <v>198</v>
      </c>
      <c r="B88">
        <v>2006</v>
      </c>
      <c r="C88" s="128" t="s">
        <v>17</v>
      </c>
      <c r="D88">
        <v>1329796</v>
      </c>
      <c r="E88"/>
      <c r="F88"/>
      <c r="G88"/>
      <c r="H88"/>
      <c r="I88"/>
      <c r="J88"/>
      <c r="K88"/>
      <c r="L88"/>
      <c r="M88"/>
      <c r="N88"/>
      <c r="O88"/>
      <c r="P88"/>
      <c r="Q88"/>
      <c r="R88"/>
      <c r="S88"/>
      <c r="T88" s="127"/>
    </row>
    <row r="89" s="79" customFormat="true" ht="15.75" x14ac:dyDescent="0.25">
      <c r="A89" s="126" t="s">
        <v>198</v>
      </c>
      <c r="B89">
        <v>2007</v>
      </c>
      <c r="C89" s="128" t="s">
        <v>17</v>
      </c>
      <c r="D89">
        <v>1342230</v>
      </c>
      <c r="E89"/>
      <c r="F89"/>
      <c r="G89"/>
      <c r="H89"/>
      <c r="I89"/>
      <c r="J89"/>
      <c r="K89"/>
      <c r="L89"/>
      <c r="M89"/>
      <c r="N89"/>
      <c r="O89"/>
      <c r="P89"/>
      <c r="Q89"/>
      <c r="R89"/>
      <c r="S89"/>
      <c r="T89" s="127"/>
    </row>
    <row r="90" s="79" customFormat="true" ht="15.75" x14ac:dyDescent="0.25">
      <c r="A90" s="126" t="s">
        <v>198</v>
      </c>
      <c r="B90">
        <v>2008</v>
      </c>
      <c r="C90" s="128" t="s">
        <v>17</v>
      </c>
      <c r="D90">
        <v>1352571</v>
      </c>
      <c r="E90"/>
      <c r="F90"/>
      <c r="G90"/>
      <c r="H90"/>
      <c r="I90"/>
      <c r="J90"/>
      <c r="K90"/>
      <c r="L90"/>
      <c r="M90"/>
      <c r="N90"/>
      <c r="O90"/>
      <c r="P90"/>
      <c r="Q90"/>
      <c r="R90"/>
      <c r="S90"/>
      <c r="T90" s="127"/>
    </row>
    <row r="91" s="79" customFormat="true" ht="15.75" x14ac:dyDescent="0.25">
      <c r="A91" s="126" t="s">
        <v>198</v>
      </c>
      <c r="B91">
        <v>2009</v>
      </c>
      <c r="C91" s="128" t="s">
        <v>17</v>
      </c>
      <c r="D91">
        <v>1360155</v>
      </c>
      <c r="E91"/>
      <c r="F91"/>
      <c r="G91"/>
      <c r="H91"/>
      <c r="I91"/>
      <c r="J91"/>
      <c r="K91"/>
      <c r="L91"/>
      <c r="M91"/>
      <c r="N91"/>
      <c r="O91"/>
      <c r="P91"/>
      <c r="Q91"/>
      <c r="R91"/>
      <c r="S91"/>
      <c r="T91" s="127"/>
    </row>
    <row r="92" s="79" customFormat="true" ht="15.75" x14ac:dyDescent="0.25">
      <c r="A92" s="126" t="s">
        <v>198</v>
      </c>
      <c r="B92">
        <v>2010</v>
      </c>
      <c r="C92" s="128" t="s">
        <v>17</v>
      </c>
      <c r="D92">
        <v>1364833</v>
      </c>
      <c r="E92"/>
      <c r="F92"/>
      <c r="G92"/>
      <c r="H92"/>
      <c r="I92"/>
      <c r="J92"/>
      <c r="K92"/>
      <c r="L92"/>
      <c r="M92"/>
      <c r="N92"/>
      <c r="O92"/>
      <c r="P92"/>
      <c r="Q92"/>
      <c r="R92"/>
      <c r="S92"/>
      <c r="T92" s="127"/>
    </row>
    <row r="93" s="79" customFormat="true" ht="15.75" x14ac:dyDescent="0.25">
      <c r="A93" s="126" t="s">
        <v>198</v>
      </c>
      <c r="B93">
        <v>2011</v>
      </c>
      <c r="C93" s="128" t="s">
        <v>17</v>
      </c>
      <c r="D93">
        <v>1369754</v>
      </c>
      <c r="E93"/>
      <c r="F93"/>
      <c r="G93"/>
      <c r="H93"/>
      <c r="I93"/>
      <c r="J93"/>
      <c r="K93"/>
      <c r="L93"/>
      <c r="M93"/>
      <c r="N93"/>
      <c r="O93"/>
      <c r="P93"/>
      <c r="Q93"/>
      <c r="R93"/>
      <c r="S93"/>
      <c r="T93" s="127"/>
    </row>
    <row r="94" s="79" customFormat="true" ht="15.75" x14ac:dyDescent="0.25">
      <c r="A94" s="126" t="s">
        <v>198</v>
      </c>
      <c r="B94">
        <v>2012</v>
      </c>
      <c r="C94" s="128" t="s">
        <v>17</v>
      </c>
      <c r="D94">
        <v>1374829</v>
      </c>
      <c r="E94"/>
      <c r="F94"/>
      <c r="G94"/>
      <c r="H94"/>
      <c r="I94"/>
      <c r="J94"/>
      <c r="K94"/>
      <c r="L94"/>
      <c r="M94"/>
      <c r="N94"/>
      <c r="O94"/>
      <c r="P94"/>
      <c r="Q94"/>
      <c r="R94"/>
      <c r="S94"/>
      <c r="T94" s="127"/>
    </row>
    <row r="95" s="79" customFormat="true" ht="15.75" x14ac:dyDescent="0.25">
      <c r="A95" s="126" t="s">
        <v>198</v>
      </c>
      <c r="B95">
        <v>2013</v>
      </c>
      <c r="C95" s="128" t="s">
        <v>17</v>
      </c>
      <c r="D95">
        <v>1379394</v>
      </c>
      <c r="E95"/>
      <c r="F95"/>
      <c r="G95"/>
      <c r="H95"/>
      <c r="I95"/>
      <c r="J95"/>
      <c r="K95"/>
      <c r="L95"/>
      <c r="M95"/>
      <c r="N95"/>
      <c r="O95"/>
      <c r="P95"/>
      <c r="Q95"/>
      <c r="R95"/>
      <c r="S95"/>
      <c r="T95" s="127"/>
    </row>
    <row r="96" s="79" customFormat="true" ht="15.75" x14ac:dyDescent="0.25">
      <c r="A96" s="126" t="s">
        <v>198</v>
      </c>
      <c r="B96">
        <v>2014</v>
      </c>
      <c r="C96" s="128" t="s">
        <v>17</v>
      </c>
      <c r="D96">
        <v>1382682</v>
      </c>
      <c r="E96"/>
      <c r="F96"/>
      <c r="G96"/>
      <c r="H96"/>
      <c r="I96"/>
      <c r="J96"/>
      <c r="K96"/>
      <c r="L96"/>
      <c r="M96"/>
      <c r="N96"/>
      <c r="O96"/>
      <c r="P96"/>
      <c r="Q96"/>
      <c r="R96"/>
      <c r="S96"/>
      <c r="T96" s="127"/>
    </row>
    <row r="97" s="79" customFormat="true" ht="15.75" x14ac:dyDescent="0.25">
      <c r="A97" s="126" t="s">
        <v>198</v>
      </c>
      <c r="B97">
        <v>2015</v>
      </c>
      <c r="C97" s="128" t="s">
        <v>17</v>
      </c>
      <c r="D97">
        <v>1384085</v>
      </c>
      <c r="E97"/>
      <c r="F97"/>
      <c r="G97"/>
      <c r="H97"/>
      <c r="I97"/>
      <c r="J97"/>
      <c r="K97"/>
      <c r="L97"/>
      <c r="M97"/>
      <c r="N97"/>
      <c r="O97"/>
      <c r="P97"/>
      <c r="Q97"/>
      <c r="R97"/>
      <c r="S97"/>
      <c r="T97" s="127"/>
    </row>
    <row r="98" s="79" customFormat="true" ht="15.75" x14ac:dyDescent="0.25">
      <c r="A98" s="126" t="s">
        <v>198</v>
      </c>
      <c r="B98">
        <v>2016</v>
      </c>
      <c r="C98" s="128" t="s">
        <v>17</v>
      </c>
      <c r="D98">
        <v>1386341</v>
      </c>
      <c r="E98"/>
      <c r="F98"/>
      <c r="G98"/>
      <c r="H98"/>
      <c r="I98"/>
      <c r="J98"/>
      <c r="K98"/>
      <c r="L98"/>
      <c r="M98"/>
      <c r="N98"/>
      <c r="O98"/>
      <c r="P98"/>
      <c r="Q98"/>
      <c r="R98"/>
      <c r="S98"/>
      <c r="T98" s="127"/>
    </row>
    <row r="99" s="79" customFormat="true" ht="15.75" x14ac:dyDescent="0.25">
      <c r="A99" s="126" t="s">
        <v>198</v>
      </c>
      <c r="B99">
        <v>2000</v>
      </c>
      <c r="C99" s="128" t="s">
        <v>18</v>
      </c>
      <c r="D99">
        <v>1125761</v>
      </c>
      <c r="E99"/>
      <c r="F99"/>
      <c r="G99"/>
      <c r="H99"/>
      <c r="I99"/>
      <c r="J99"/>
      <c r="K99"/>
      <c r="L99"/>
      <c r="M99"/>
      <c r="N99"/>
      <c r="O99"/>
      <c r="P99"/>
      <c r="Q99"/>
      <c r="R99"/>
      <c r="S99"/>
      <c r="T99" s="127"/>
    </row>
    <row r="100" s="79" customFormat="true" ht="15.75" x14ac:dyDescent="0.25">
      <c r="A100" s="126" t="s">
        <v>198</v>
      </c>
      <c r="B100">
        <v>2001</v>
      </c>
      <c r="C100" s="128" t="s">
        <v>18</v>
      </c>
      <c r="D100">
        <v>1136747</v>
      </c>
      <c r="E100"/>
      <c r="F100"/>
      <c r="G100"/>
      <c r="H100"/>
      <c r="I100"/>
      <c r="J100"/>
      <c r="K100"/>
      <c r="L100"/>
      <c r="M100"/>
      <c r="N100"/>
      <c r="O100"/>
      <c r="P100"/>
      <c r="Q100"/>
      <c r="R100"/>
      <c r="S100"/>
      <c r="T100" s="127"/>
    </row>
    <row r="101" s="79" customFormat="true" ht="15.75" x14ac:dyDescent="0.25">
      <c r="A101" s="126" t="s">
        <v>198</v>
      </c>
      <c r="B101">
        <v>2002</v>
      </c>
      <c r="C101" s="128" t="s">
        <v>18</v>
      </c>
      <c r="D101">
        <v>1148976</v>
      </c>
      <c r="E101"/>
      <c r="F101"/>
      <c r="G101"/>
      <c r="H101"/>
      <c r="I101"/>
      <c r="J101"/>
      <c r="K101"/>
      <c r="L101"/>
      <c r="M101"/>
      <c r="N101"/>
      <c r="O101"/>
      <c r="P101"/>
      <c r="Q101"/>
      <c r="R101"/>
      <c r="S101"/>
      <c r="T101" s="127"/>
    </row>
    <row r="102" s="79" customFormat="true" ht="15.75" x14ac:dyDescent="0.25">
      <c r="A102" s="126" t="s">
        <v>198</v>
      </c>
      <c r="B102">
        <v>2003</v>
      </c>
      <c r="C102" s="128" t="s">
        <v>18</v>
      </c>
      <c r="D102">
        <v>1162647</v>
      </c>
      <c r="E102"/>
      <c r="F102"/>
      <c r="G102"/>
      <c r="H102"/>
      <c r="I102"/>
      <c r="J102"/>
      <c r="K102"/>
      <c r="L102"/>
      <c r="M102"/>
      <c r="N102"/>
      <c r="O102"/>
      <c r="P102"/>
      <c r="Q102"/>
      <c r="R102"/>
      <c r="S102"/>
      <c r="T102" s="127"/>
    </row>
    <row r="103" s="79" customFormat="true" ht="15.75" x14ac:dyDescent="0.25">
      <c r="A103" s="126" t="s">
        <v>198</v>
      </c>
      <c r="B103">
        <v>2004</v>
      </c>
      <c r="C103" s="128" t="s">
        <v>18</v>
      </c>
      <c r="D103">
        <v>1177510</v>
      </c>
      <c r="E103"/>
      <c r="F103"/>
      <c r="G103"/>
      <c r="H103"/>
      <c r="I103"/>
      <c r="J103"/>
      <c r="K103"/>
      <c r="L103"/>
      <c r="M103"/>
      <c r="N103"/>
      <c r="O103"/>
      <c r="P103"/>
      <c r="Q103"/>
      <c r="R103"/>
      <c r="S103"/>
      <c r="T103" s="127"/>
    </row>
    <row r="104" s="79" customFormat="true" ht="15.75" x14ac:dyDescent="0.25">
      <c r="A104" s="126" t="s">
        <v>198</v>
      </c>
      <c r="B104">
        <v>2005</v>
      </c>
      <c r="C104" s="128" t="s">
        <v>18</v>
      </c>
      <c r="D104">
        <v>1193445</v>
      </c>
      <c r="E104"/>
      <c r="F104"/>
      <c r="G104"/>
      <c r="H104"/>
      <c r="I104"/>
      <c r="J104"/>
      <c r="K104"/>
      <c r="L104"/>
      <c r="M104"/>
      <c r="N104"/>
      <c r="O104"/>
      <c r="P104"/>
      <c r="Q104"/>
      <c r="R104"/>
      <c r="S104"/>
      <c r="T104" s="127"/>
    </row>
    <row r="105" s="79" customFormat="true" ht="15.75" x14ac:dyDescent="0.25">
      <c r="A105" s="126" t="s">
        <v>198</v>
      </c>
      <c r="B105">
        <v>2006</v>
      </c>
      <c r="C105" s="128" t="s">
        <v>18</v>
      </c>
      <c r="D105">
        <v>1207417</v>
      </c>
      <c r="E105"/>
      <c r="F105"/>
      <c r="G105"/>
      <c r="H105"/>
      <c r="I105"/>
      <c r="J105"/>
      <c r="K105"/>
      <c r="L105"/>
      <c r="M105"/>
      <c r="N105"/>
      <c r="O105"/>
      <c r="P105"/>
      <c r="Q105"/>
      <c r="R105"/>
      <c r="S105"/>
      <c r="T105" s="127"/>
    </row>
    <row r="106" s="79" customFormat="true" ht="15.75" x14ac:dyDescent="0.25">
      <c r="A106" s="126" t="s">
        <v>198</v>
      </c>
      <c r="B106">
        <v>2007</v>
      </c>
      <c r="C106" s="128" t="s">
        <v>18</v>
      </c>
      <c r="D106">
        <v>1222365</v>
      </c>
      <c r="E106"/>
      <c r="F106"/>
      <c r="G106"/>
      <c r="H106"/>
      <c r="I106"/>
      <c r="J106"/>
      <c r="K106"/>
      <c r="L106"/>
      <c r="M106"/>
      <c r="N106"/>
      <c r="O106"/>
      <c r="P106"/>
      <c r="Q106"/>
      <c r="R106"/>
      <c r="S106"/>
      <c r="T106" s="127"/>
    </row>
    <row r="107" s="79" customFormat="true" ht="15.75" x14ac:dyDescent="0.25">
      <c r="A107" s="126" t="s">
        <v>198</v>
      </c>
      <c r="B107">
        <v>2008</v>
      </c>
      <c r="C107" s="128" t="s">
        <v>18</v>
      </c>
      <c r="D107">
        <v>1238197</v>
      </c>
      <c r="E107"/>
      <c r="F107"/>
      <c r="G107"/>
      <c r="H107"/>
      <c r="I107"/>
      <c r="J107"/>
      <c r="K107"/>
      <c r="L107"/>
      <c r="M107"/>
      <c r="N107"/>
      <c r="O107"/>
      <c r="P107"/>
      <c r="Q107"/>
      <c r="R107"/>
      <c r="S107"/>
      <c r="T107" s="127"/>
    </row>
    <row r="108" s="79" customFormat="true" ht="15.75" x14ac:dyDescent="0.25">
      <c r="A108" s="126" t="s">
        <v>198</v>
      </c>
      <c r="B108">
        <v>2009</v>
      </c>
      <c r="C108" s="128" t="s">
        <v>18</v>
      </c>
      <c r="D108">
        <v>1255168</v>
      </c>
      <c r="E108"/>
      <c r="F108"/>
      <c r="G108"/>
      <c r="H108"/>
      <c r="I108"/>
      <c r="J108"/>
      <c r="K108"/>
      <c r="L108"/>
      <c r="M108"/>
      <c r="N108"/>
      <c r="O108"/>
      <c r="P108"/>
      <c r="Q108"/>
      <c r="R108"/>
      <c r="S108"/>
      <c r="T108" s="127"/>
    </row>
    <row r="109" s="79" customFormat="true" ht="15.75" x14ac:dyDescent="0.25">
      <c r="A109" s="126" t="s">
        <v>198</v>
      </c>
      <c r="B109">
        <v>2010</v>
      </c>
      <c r="C109" s="128" t="s">
        <v>18</v>
      </c>
      <c r="D109">
        <v>1272949</v>
      </c>
      <c r="E109"/>
      <c r="F109"/>
      <c r="G109"/>
      <c r="H109"/>
      <c r="I109"/>
      <c r="J109"/>
      <c r="K109"/>
      <c r="L109"/>
      <c r="M109"/>
      <c r="N109"/>
      <c r="O109"/>
      <c r="P109"/>
      <c r="Q109"/>
      <c r="R109"/>
      <c r="S109"/>
      <c r="T109" s="127"/>
    </row>
    <row r="110" s="79" customFormat="true" ht="15.75" x14ac:dyDescent="0.25">
      <c r="A110" s="126" t="s">
        <v>198</v>
      </c>
      <c r="B110">
        <v>2011</v>
      </c>
      <c r="C110" s="78" t="s">
        <v>18</v>
      </c>
      <c r="D110">
        <v>1287653</v>
      </c>
      <c r="E110"/>
      <c r="F110"/>
      <c r="G110"/>
      <c r="H110"/>
      <c r="I110"/>
      <c r="J110"/>
      <c r="K110"/>
      <c r="L110"/>
      <c r="M110"/>
      <c r="N110"/>
      <c r="O110"/>
      <c r="P110"/>
      <c r="Q110"/>
      <c r="R110"/>
      <c r="S110"/>
      <c r="T110" s="121"/>
      <c r="U110" s="119"/>
      <c r="V110" s="119"/>
      <c r="W110" s="119"/>
      <c r="X110" s="119"/>
      <c r="Y110" s="119"/>
      <c r="Z110" s="119"/>
      <c r="AA110" s="119"/>
      <c r="AB110" s="119"/>
      <c r="AC110" s="119"/>
      <c r="AD110" s="119"/>
      <c r="AE110" s="119"/>
    </row>
    <row r="111" s="79" customFormat="true" ht="15.75" x14ac:dyDescent="0.25">
      <c r="A111" s="126" t="s">
        <v>198</v>
      </c>
      <c r="B111">
        <v>2012</v>
      </c>
      <c r="C111" s="78" t="s">
        <v>18</v>
      </c>
      <c r="D111">
        <v>1301427</v>
      </c>
      <c r="E111"/>
      <c r="F111"/>
      <c r="G111"/>
      <c r="H111"/>
      <c r="I111"/>
      <c r="J111"/>
      <c r="K111"/>
      <c r="L111"/>
      <c r="M111"/>
      <c r="N111"/>
      <c r="O111"/>
      <c r="P111"/>
      <c r="Q111"/>
      <c r="R111"/>
      <c r="S111"/>
      <c r="T111" s="121"/>
      <c r="U111" s="119"/>
      <c r="V111" s="119"/>
      <c r="W111" s="119"/>
      <c r="X111" s="119"/>
      <c r="Y111" s="119"/>
      <c r="Z111" s="119"/>
      <c r="AA111" s="119"/>
      <c r="AB111" s="119"/>
      <c r="AC111" s="119"/>
      <c r="AD111" s="119"/>
      <c r="AE111" s="119"/>
    </row>
    <row r="112" s="79" customFormat="true" ht="15.75" x14ac:dyDescent="0.25">
      <c r="A112" s="126" t="s">
        <v>198</v>
      </c>
      <c r="B112">
        <v>2013</v>
      </c>
      <c r="C112" s="78" t="s">
        <v>18</v>
      </c>
      <c r="D112">
        <v>1314102</v>
      </c>
      <c r="E112"/>
      <c r="F112"/>
      <c r="G112"/>
      <c r="H112"/>
      <c r="I112"/>
      <c r="J112"/>
      <c r="K112"/>
      <c r="L112"/>
      <c r="M112"/>
      <c r="N112"/>
      <c r="O112"/>
      <c r="P112"/>
      <c r="Q112"/>
      <c r="R112"/>
      <c r="S112"/>
      <c r="T112" s="121"/>
      <c r="U112" s="119"/>
      <c r="V112" s="119"/>
      <c r="W112" s="119"/>
      <c r="X112" s="119"/>
      <c r="Y112" s="119"/>
      <c r="Z112" s="119"/>
      <c r="AA112" s="119"/>
      <c r="AB112" s="119"/>
      <c r="AC112" s="119"/>
      <c r="AD112" s="119"/>
      <c r="AE112" s="119"/>
    </row>
    <row r="113" s="79" customFormat="true" ht="15.75" x14ac:dyDescent="0.25">
      <c r="A113" s="126" t="s">
        <v>198</v>
      </c>
      <c r="B113">
        <v>2014</v>
      </c>
      <c r="C113" s="78" t="s">
        <v>18</v>
      </c>
      <c r="D113">
        <v>1325397</v>
      </c>
      <c r="E113"/>
      <c r="F113"/>
      <c r="G113"/>
      <c r="H113"/>
      <c r="I113"/>
      <c r="J113"/>
      <c r="K113"/>
      <c r="L113"/>
      <c r="M113"/>
      <c r="N113"/>
      <c r="O113"/>
      <c r="P113"/>
      <c r="Q113"/>
      <c r="R113"/>
      <c r="S113"/>
      <c r="T113" s="121"/>
      <c r="U113" s="119"/>
      <c r="V113" s="119"/>
      <c r="W113" s="119"/>
      <c r="X113" s="119"/>
      <c r="Y113" s="119"/>
      <c r="Z113" s="119"/>
      <c r="AA113" s="119"/>
      <c r="AB113" s="119"/>
      <c r="AC113" s="119"/>
      <c r="AD113" s="119"/>
      <c r="AE113" s="119"/>
    </row>
    <row r="114" s="79" customFormat="true" ht="15.75" x14ac:dyDescent="0.25">
      <c r="A114" s="126" t="s">
        <v>198</v>
      </c>
      <c r="B114">
        <v>2015</v>
      </c>
      <c r="C114" s="78" t="s">
        <v>18</v>
      </c>
      <c r="D114">
        <v>1334852</v>
      </c>
      <c r="E114"/>
      <c r="F114"/>
      <c r="G114"/>
      <c r="H114"/>
      <c r="I114"/>
      <c r="J114"/>
      <c r="K114"/>
      <c r="L114"/>
      <c r="M114"/>
      <c r="N114"/>
      <c r="O114"/>
      <c r="P114"/>
      <c r="Q114"/>
      <c r="R114"/>
      <c r="S114"/>
      <c r="T114" s="121"/>
      <c r="U114" s="119"/>
      <c r="V114" s="119"/>
      <c r="W114" s="119"/>
      <c r="X114" s="119"/>
      <c r="Y114" s="119"/>
      <c r="Z114" s="119"/>
      <c r="AA114" s="119"/>
      <c r="AB114" s="119"/>
      <c r="AC114" s="119"/>
      <c r="AD114" s="119"/>
      <c r="AE114" s="119"/>
    </row>
    <row r="115" s="79" customFormat="true" ht="15.75" x14ac:dyDescent="0.25">
      <c r="A115" s="126" t="s">
        <v>198</v>
      </c>
      <c r="B115">
        <v>2016</v>
      </c>
      <c r="C115" s="78" t="s">
        <v>18</v>
      </c>
      <c r="D115">
        <v>1341617</v>
      </c>
      <c r="E115"/>
      <c r="F115"/>
      <c r="G115"/>
      <c r="H115"/>
      <c r="I115"/>
      <c r="J115"/>
      <c r="K115"/>
      <c r="L115"/>
      <c r="M115"/>
      <c r="N115"/>
      <c r="O115"/>
      <c r="P115"/>
      <c r="Q115"/>
      <c r="R115"/>
      <c r="S115"/>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70" customWidth="true"/>
    <col min="23" max="23" width="3.875" style="89" customWidth="true"/>
    <col min="24" max="25" width="3.875" style="89" hidden="true" customWidth="true"/>
    <col min="26" max="26" width="3.875" style="89" customWidth="true"/>
    <col min="27" max="27" width="3.875" style="170" customWidth="true"/>
    <col min="28" max="28" width="3.875" style="89" customWidth="true"/>
    <col min="29" max="30" width="3.875" style="89" hidden="true" customWidth="true"/>
    <col min="31" max="31" width="3.875" style="89" customWidth="true"/>
    <col min="32" max="32" width="3.875" style="170" customWidth="true"/>
    <col min="33" max="33" width="3.875" style="89" customWidth="true"/>
    <col min="34" max="35" width="3.875" style="89" hidden="true" customWidth="true"/>
    <col min="36" max="36" width="3.875" style="89" customWidth="true"/>
    <col min="37" max="37" width="3.875" style="170" customWidth="true"/>
    <col min="38" max="38" width="3.875" style="89" customWidth="true"/>
    <col min="39" max="40" width="3.875" style="89" hidden="true" customWidth="true"/>
    <col min="41" max="41" width="3.875" style="89" customWidth="true"/>
    <col min="42" max="42" width="3.875" style="170" customWidth="true"/>
    <col min="43" max="43" width="3.875" style="89" customWidth="true"/>
    <col min="44" max="45" width="3.875" style="89" hidden="true" customWidth="true"/>
    <col min="46" max="46" width="3.875" style="89" customWidth="true"/>
    <col min="47" max="47" width="3.875" style="170"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304" t="s">
        <v>13</v>
      </c>
      <c r="E2" s="50"/>
      <c r="F2" s="50"/>
      <c r="G2" s="94"/>
      <c r="H2" s="50"/>
      <c r="I2" s="50"/>
      <c r="J2" s="94"/>
      <c r="K2" s="52"/>
      <c r="L2" s="52"/>
      <c r="M2" s="94"/>
      <c r="N2" s="52"/>
      <c r="O2" s="52"/>
      <c r="P2" s="94"/>
      <c r="Q2" s="52"/>
      <c r="R2" s="52"/>
      <c r="S2" s="94"/>
      <c r="T2" s="52"/>
      <c r="U2" s="52"/>
      <c r="V2" s="305"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6"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9" t="s">
        <v>25</v>
      </c>
      <c r="E4" s="410" t="s">
        <v>19</v>
      </c>
      <c r="F4" s="411" t="s">
        <v>214</v>
      </c>
      <c r="G4" s="409" t="s">
        <v>25</v>
      </c>
      <c r="H4" s="410" t="s">
        <v>19</v>
      </c>
      <c r="I4" s="411" t="s">
        <v>214</v>
      </c>
      <c r="J4" s="409" t="s">
        <v>25</v>
      </c>
      <c r="K4" s="410" t="s">
        <v>19</v>
      </c>
      <c r="L4" s="411" t="s">
        <v>214</v>
      </c>
      <c r="M4" s="409" t="s">
        <v>25</v>
      </c>
      <c r="N4" s="410" t="s">
        <v>19</v>
      </c>
      <c r="O4" s="411" t="s">
        <v>214</v>
      </c>
      <c r="P4" s="409" t="s">
        <v>25</v>
      </c>
      <c r="Q4" s="410" t="s">
        <v>19</v>
      </c>
      <c r="R4" s="411" t="s">
        <v>214</v>
      </c>
      <c r="S4" s="409" t="s">
        <v>25</v>
      </c>
      <c r="T4" s="410" t="s">
        <v>19</v>
      </c>
      <c r="U4" s="412" t="s">
        <v>214</v>
      </c>
      <c r="V4" s="413" t="s">
        <v>25</v>
      </c>
      <c r="W4" s="414" t="s">
        <v>19</v>
      </c>
      <c r="X4" s="415" t="s">
        <v>21</v>
      </c>
      <c r="Y4" s="415" t="s">
        <v>30</v>
      </c>
      <c r="Z4" s="416" t="s">
        <v>215</v>
      </c>
      <c r="AA4" s="413" t="s">
        <v>25</v>
      </c>
      <c r="AB4" s="414" t="s">
        <v>19</v>
      </c>
      <c r="AC4" s="415" t="s">
        <v>21</v>
      </c>
      <c r="AD4" s="415" t="s">
        <v>30</v>
      </c>
      <c r="AE4" s="416" t="s">
        <v>215</v>
      </c>
      <c r="AF4" s="413" t="s">
        <v>25</v>
      </c>
      <c r="AG4" s="414" t="s">
        <v>19</v>
      </c>
      <c r="AH4" s="415" t="s">
        <v>21</v>
      </c>
      <c r="AI4" s="415" t="s">
        <v>30</v>
      </c>
      <c r="AJ4" s="416" t="s">
        <v>215</v>
      </c>
      <c r="AK4" s="413" t="s">
        <v>25</v>
      </c>
      <c r="AL4" s="414" t="s">
        <v>19</v>
      </c>
      <c r="AM4" s="415" t="s">
        <v>21</v>
      </c>
      <c r="AN4" s="415" t="s">
        <v>30</v>
      </c>
      <c r="AO4" s="416" t="s">
        <v>215</v>
      </c>
      <c r="AP4" s="413" t="s">
        <v>25</v>
      </c>
      <c r="AQ4" s="414" t="s">
        <v>19</v>
      </c>
      <c r="AR4" s="415" t="s">
        <v>21</v>
      </c>
      <c r="AS4" s="415" t="s">
        <v>30</v>
      </c>
      <c r="AT4" s="416" t="s">
        <v>215</v>
      </c>
      <c r="AU4" s="413" t="s">
        <v>25</v>
      </c>
      <c r="AV4" s="414" t="s">
        <v>19</v>
      </c>
      <c r="AW4" s="415" t="s">
        <v>21</v>
      </c>
      <c r="AX4" s="415" t="s">
        <v>30</v>
      </c>
      <c r="AY4" s="417" t="s">
        <v>215</v>
      </c>
      <c r="AZ4" s="418" t="s">
        <v>144</v>
      </c>
      <c r="BA4" s="419" t="s">
        <v>143</v>
      </c>
      <c r="BB4" s="420" t="s">
        <v>216</v>
      </c>
      <c r="BC4" s="418" t="s">
        <v>144</v>
      </c>
      <c r="BD4" s="419" t="s">
        <v>143</v>
      </c>
      <c r="BE4" s="420" t="s">
        <v>216</v>
      </c>
      <c r="BF4" s="418" t="s">
        <v>144</v>
      </c>
      <c r="BG4" s="419" t="s">
        <v>143</v>
      </c>
      <c r="BH4" s="420" t="s">
        <v>216</v>
      </c>
      <c r="BI4" s="418" t="s">
        <v>144</v>
      </c>
      <c r="BJ4" s="419" t="s">
        <v>143</v>
      </c>
      <c r="BK4" s="420" t="s">
        <v>216</v>
      </c>
      <c r="BL4" s="418" t="s">
        <v>144</v>
      </c>
      <c r="BM4" s="419" t="s">
        <v>143</v>
      </c>
      <c r="BN4" s="420" t="s">
        <v>216</v>
      </c>
      <c r="BO4" s="418" t="s">
        <v>144</v>
      </c>
      <c r="BP4" s="419" t="s">
        <v>143</v>
      </c>
      <c r="BQ4" s="420" t="s">
        <v>216</v>
      </c>
      <c r="BS4" s="164" t="s">
        <v>25</v>
      </c>
      <c r="BT4" s="165" t="s">
        <v>19</v>
      </c>
      <c r="BU4" s="100" t="s">
        <v>39</v>
      </c>
      <c r="BV4" s="164" t="s">
        <v>25</v>
      </c>
      <c r="BW4" s="165" t="s">
        <v>19</v>
      </c>
      <c r="BX4" s="166" t="s">
        <v>117</v>
      </c>
      <c r="BY4" s="164" t="s">
        <v>25</v>
      </c>
      <c r="BZ4" s="165" t="s">
        <v>19</v>
      </c>
      <c r="CA4" s="87" t="s">
        <v>39</v>
      </c>
      <c r="CB4" s="164" t="s">
        <v>25</v>
      </c>
      <c r="CC4" s="165" t="s">
        <v>19</v>
      </c>
      <c r="CD4" s="100" t="s">
        <v>39</v>
      </c>
      <c r="CE4" s="164" t="s">
        <v>25</v>
      </c>
      <c r="CF4" s="165" t="s">
        <v>19</v>
      </c>
      <c r="CG4" s="166" t="s">
        <v>39</v>
      </c>
      <c r="CH4" s="164" t="s">
        <v>25</v>
      </c>
      <c r="CI4" s="165" t="s">
        <v>19</v>
      </c>
      <c r="CJ4" s="87" t="s">
        <v>39</v>
      </c>
      <c r="CK4" s="168" t="s">
        <v>25</v>
      </c>
      <c r="CL4" s="167" t="s">
        <v>19</v>
      </c>
      <c r="CM4" s="103" t="s">
        <v>54</v>
      </c>
      <c r="CN4" s="103" t="s">
        <v>59</v>
      </c>
      <c r="CO4" s="169" t="s">
        <v>124</v>
      </c>
      <c r="CP4" s="168" t="s">
        <v>25</v>
      </c>
      <c r="CQ4" s="167" t="s">
        <v>19</v>
      </c>
      <c r="CR4" s="88" t="s">
        <v>54</v>
      </c>
      <c r="CS4" s="88" t="s">
        <v>59</v>
      </c>
      <c r="CT4" s="103" t="s">
        <v>124</v>
      </c>
      <c r="CU4" s="168" t="s">
        <v>25</v>
      </c>
      <c r="CV4" s="167" t="s">
        <v>19</v>
      </c>
      <c r="CW4" s="103" t="s">
        <v>54</v>
      </c>
      <c r="CX4" s="103" t="s">
        <v>59</v>
      </c>
      <c r="CY4" s="169" t="s">
        <v>124</v>
      </c>
      <c r="CZ4" s="168" t="s">
        <v>25</v>
      </c>
      <c r="DA4" s="167" t="s">
        <v>19</v>
      </c>
      <c r="DB4" s="88" t="s">
        <v>54</v>
      </c>
      <c r="DC4" s="88" t="s">
        <v>59</v>
      </c>
      <c r="DD4" s="103" t="s">
        <v>124</v>
      </c>
      <c r="DE4" s="168" t="s">
        <v>25</v>
      </c>
      <c r="DF4" s="167" t="s">
        <v>19</v>
      </c>
      <c r="DG4" s="103" t="s">
        <v>54</v>
      </c>
      <c r="DH4" s="103" t="s">
        <v>59</v>
      </c>
      <c r="DI4" s="169" t="s">
        <v>124</v>
      </c>
      <c r="DJ4" s="168" t="s">
        <v>25</v>
      </c>
      <c r="DK4" s="167"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7" t="s">
        <v>154</v>
      </c>
      <c r="E5" s="308" t="s">
        <v>43</v>
      </c>
      <c r="F5" s="309" t="s">
        <v>66</v>
      </c>
      <c r="G5" s="175" t="s">
        <v>155</v>
      </c>
      <c r="H5" s="175" t="s">
        <v>44</v>
      </c>
      <c r="I5" s="175" t="s">
        <v>67</v>
      </c>
      <c r="J5" s="95" t="s">
        <v>156</v>
      </c>
      <c r="K5" s="175" t="s">
        <v>45</v>
      </c>
      <c r="L5" s="175" t="s">
        <v>68</v>
      </c>
      <c r="M5" s="95" t="s">
        <v>157</v>
      </c>
      <c r="N5" s="175" t="s">
        <v>96</v>
      </c>
      <c r="O5" s="175" t="s">
        <v>97</v>
      </c>
      <c r="P5" s="95" t="s">
        <v>158</v>
      </c>
      <c r="Q5" s="175" t="s">
        <v>98</v>
      </c>
      <c r="R5" s="175" t="s">
        <v>99</v>
      </c>
      <c r="S5" s="95" t="s">
        <v>159</v>
      </c>
      <c r="T5" s="175" t="s">
        <v>100</v>
      </c>
      <c r="U5" s="175" t="s">
        <v>101</v>
      </c>
      <c r="V5" s="310" t="s">
        <v>148</v>
      </c>
      <c r="W5" s="311" t="s">
        <v>46</v>
      </c>
      <c r="X5" s="311" t="s">
        <v>69</v>
      </c>
      <c r="Y5" s="311" t="s">
        <v>70</v>
      </c>
      <c r="Z5" s="311" t="s">
        <v>123</v>
      </c>
      <c r="AA5" s="178" t="s">
        <v>149</v>
      </c>
      <c r="AB5" s="158" t="s">
        <v>47</v>
      </c>
      <c r="AC5" s="158" t="s">
        <v>71</v>
      </c>
      <c r="AD5" s="158" t="s">
        <v>72</v>
      </c>
      <c r="AE5" s="158" t="s">
        <v>125</v>
      </c>
      <c r="AF5" s="178" t="s">
        <v>150</v>
      </c>
      <c r="AG5" s="158" t="s">
        <v>48</v>
      </c>
      <c r="AH5" s="158" t="s">
        <v>73</v>
      </c>
      <c r="AI5" s="158" t="s">
        <v>74</v>
      </c>
      <c r="AJ5" s="158" t="s">
        <v>126</v>
      </c>
      <c r="AK5" s="178" t="s">
        <v>151</v>
      </c>
      <c r="AL5" s="158" t="s">
        <v>75</v>
      </c>
      <c r="AM5" s="158" t="s">
        <v>76</v>
      </c>
      <c r="AN5" s="158" t="s">
        <v>77</v>
      </c>
      <c r="AO5" s="158" t="s">
        <v>127</v>
      </c>
      <c r="AP5" s="178" t="s">
        <v>152</v>
      </c>
      <c r="AQ5" s="158" t="s">
        <v>78</v>
      </c>
      <c r="AR5" s="158" t="s">
        <v>79</v>
      </c>
      <c r="AS5" s="158" t="s">
        <v>80</v>
      </c>
      <c r="AT5" s="158" t="s">
        <v>128</v>
      </c>
      <c r="AU5" s="178" t="s">
        <v>153</v>
      </c>
      <c r="AV5" s="158" t="s">
        <v>81</v>
      </c>
      <c r="AW5" s="158" t="s">
        <v>82</v>
      </c>
      <c r="AX5" s="158" t="s">
        <v>83</v>
      </c>
      <c r="AY5" s="179" t="s">
        <v>129</v>
      </c>
      <c r="AZ5" s="181" t="s">
        <v>84</v>
      </c>
      <c r="BA5" s="90" t="s">
        <v>133</v>
      </c>
      <c r="BB5" s="161" t="s">
        <v>85</v>
      </c>
      <c r="BC5" s="122" t="s">
        <v>95</v>
      </c>
      <c r="BD5" s="162" t="s">
        <v>134</v>
      </c>
      <c r="BE5" s="123" t="s">
        <v>94</v>
      </c>
      <c r="BF5" s="122" t="s">
        <v>93</v>
      </c>
      <c r="BG5" s="162" t="s">
        <v>135</v>
      </c>
      <c r="BH5" s="123" t="s">
        <v>92</v>
      </c>
      <c r="BI5" s="122" t="s">
        <v>91</v>
      </c>
      <c r="BJ5" s="162" t="s">
        <v>136</v>
      </c>
      <c r="BK5" s="123" t="s">
        <v>90</v>
      </c>
      <c r="BL5" s="162" t="s">
        <v>89</v>
      </c>
      <c r="BM5" s="162" t="s">
        <v>137</v>
      </c>
      <c r="BN5" s="123" t="s">
        <v>88</v>
      </c>
      <c r="BO5" s="162" t="s">
        <v>87</v>
      </c>
      <c r="BP5" s="162" t="s">
        <v>138</v>
      </c>
      <c r="BQ5" s="123" t="s">
        <v>86</v>
      </c>
    </row>
    <row r="6" x14ac:dyDescent="0.2">
      <c r="A6" s="58" t="str">
        <f>'Water Data'!B1</f>
        <v>EMIS02</v>
      </c>
      <c r="B6" s="58" t="str">
        <f>+'Water Data'!A3</f>
        <v>EMIS</v>
      </c>
      <c r="C6" s="58">
        <f>'Water Data'!C3</f>
        <v>2002</v>
      </c>
      <c r="D6" s="250">
        <f>+IF(AND(ISNUMBER('Water Data'!C5),BS6="Yes"),100-'Water Data'!C5,IF(AND(ISNUMBER('Water Data'!C5),BS6="No",ISNUMBER('Water Data'!C5)),CONCATENATE("[",ROUND(100-'Water Data'!C5,0),"]"),NA()))</f>
        <v>78</v>
      </c>
      <c r="E6" s="250" t="e">
        <f>+IF(AND(ISNUMBER('Water Data'!C7),BT6="Yes"),'Water Data'!C7,IF(AND(ISNUMBER('Water Data'!C7),BT6="No",ISNUMBER('Water Data'!C7)),CONCATENATE("[",ROUND('Water Data'!C7,0),"]"),NA()))</f>
        <v>#N/A</v>
      </c>
      <c r="F6" s="250" t="e">
        <f>+IF(AND(ISNUMBER('Water Data'!C10),BU6="Yes"),'Water Data'!C10,IF(AND(ISNUMBER('Water Data'!C10),BU6="No",ISNUMBER('Water Data'!C10)),CONCATENATE("[",ROUND('Water Data'!C10,0),"]"),NA()))</f>
        <v>#N/A</v>
      </c>
      <c r="G6" s="250">
        <f>+IF(AND(ISNUMBER('Water Data'!D5),BV6="Yes"),100-'Water Data'!D5,IF(AND(ISNUMBER('Water Data'!D5),BV6="No",ISNUMBER('Water Data'!D5)),CONCATENATE("[",ROUND(100-'Water Data'!D5,0),"]"),NA()))</f>
        <v>82</v>
      </c>
      <c r="H6" s="250" t="e">
        <f>+IF(AND(ISNUMBER('Water Data'!D7),BW6="Yes"),'Water Data'!D7,IF(AND(ISNUMBER('Water Data'!D7),BW6="No",ISNUMBER('Water Data'!D7)),CONCATENATE("[",ROUND('Water Data'!D7,0),"]"),NA()))</f>
        <v>#N/A</v>
      </c>
      <c r="I6" s="250" t="e">
        <f>+IF(AND(ISNUMBER('Water Data'!D10),BX6="Yes"),'Water Data'!D10,IF(AND(ISNUMBER('Water Data'!D10),BX6="No",ISNUMBER('Water Data'!D10)),CONCATENATE("[",ROUND('Water Data'!D10,0),"]"),NA()))</f>
        <v>#N/A</v>
      </c>
      <c r="J6" s="250">
        <f>+IF(AND(ISNUMBER('Water Data'!E5),BY6="Yes"),100-'Water Data'!E5,IF(AND(ISNUMBER('Water Data'!E5),BY6="No",ISNUMBER('Water Data'!E5)),CONCATENATE("[",ROUND(100-'Water Data'!E5,0),"]"),NA()))</f>
        <v>76</v>
      </c>
      <c r="K6" s="250" t="e">
        <f>+IF(AND(ISNUMBER('Water Data'!E7),BZ6="Yes"),'Water Data'!E7,IF(AND(ISNUMBER('Water Data'!E7),BZ6="No",ISNUMBER('Water Data'!E7)),CONCATENATE("[",ROUND('Water Data'!E7,0),"]"),NA()))</f>
        <v>#N/A</v>
      </c>
      <c r="L6" s="250" t="e">
        <f>+IF(AND(ISNUMBER('Water Data'!E10),CA6="Yes"),'Water Data'!E10,IF(AND(ISNUMBER('Water Data'!E10),CA6="No",ISNUMBER('Water Data'!E10)),CONCATENATE("[",ROUND('Water Data'!E10,0),"]"),NA()))</f>
        <v>#N/A</v>
      </c>
      <c r="M6" s="250" t="e">
        <f>+IF(AND(ISNUMBER('Water Data'!F5),CB6="Yes"),100-'Water Data'!F5,IF(AND(ISNUMBER('Water Data'!F5),CB6="No",ISNUMBER('Water Data'!F5)),CONCATENATE("[",ROUND(100-'Water Data'!F5,0),"]"),NA()))</f>
        <v>#N/A</v>
      </c>
      <c r="N6" s="250" t="e">
        <f>+IF(AND(ISNUMBER('Water Data'!F7),CC6="Yes"),'Water Data'!F7,IF(AND(ISNUMBER('Water Data'!F7),CC6="No",ISNUMBER('Water Data'!F7)),CONCATENATE("[",ROUND('Water Data'!F7,0),"]"),NA()))</f>
        <v>#N/A</v>
      </c>
      <c r="O6" s="250" t="e">
        <f>+IF(AND(ISNUMBER('Water Data'!F10),CD6="Yes"),'Water Data'!F10,IF(AND(ISNUMBER('Water Data'!F10),CD6="No",ISNUMBER('Water Data'!F10)),CONCATENATE("[",ROUND('Water Data'!F10,0),"]"),NA()))</f>
        <v>#N/A</v>
      </c>
      <c r="P6" s="250" t="e">
        <f>+IF(AND(ISNUMBER('Water Data'!G5),CE6="Yes"),100-'Water Data'!G5,IF(AND(ISNUMBER('Water Data'!G5),CE6="No",ISNUMBER('Water Data'!G5)),CONCATENATE("[",ROUND(100-'Water Data'!G5,0),"]"),NA()))</f>
        <v>#N/A</v>
      </c>
      <c r="Q6" s="250" t="e">
        <f>+IF(AND(ISNUMBER('Water Data'!G7),CF6="Yes"),'Water Data'!G7,IF(AND(ISNUMBER('Water Data'!G7),CF6="No",ISNUMBER('Water Data'!G7)),CONCATENATE("[",ROUND('Water Data'!G7,0),"]"),NA()))</f>
        <v>#N/A</v>
      </c>
      <c r="R6" s="250" t="e">
        <f>+IF(AND(ISNUMBER('Water Data'!G10),CG6="Yes"),'Water Data'!G10,IF(AND(ISNUMBER('Water Data'!G10),CG6="No",ISNUMBER('Water Data'!G10)),CONCATENATE("[",ROUND('Water Data'!G10,0),"]"),NA()))</f>
        <v>#N/A</v>
      </c>
      <c r="S6" s="250" t="e">
        <f>+IF(AND(ISNUMBER('Water Data'!H5),CH6="Yes"),100-'Water Data'!H5,IF(AND(ISNUMBER('Water Data'!H5),CH6="No",ISNUMBER('Water Data'!H5)),CONCATENATE("[",ROUND(100-'Water Data'!H5,0),"]"),NA()))</f>
        <v>#N/A</v>
      </c>
      <c r="T6" s="250" t="e">
        <f>+IF(AND(ISNUMBER('Water Data'!H7),CI6="Yes"),'Water Data'!H7,IF(AND(ISNUMBER('Water Data'!H7),CI6="No",ISNUMBER('Water Data'!H7)),CONCATENATE("[",ROUND('Water Data'!H7,0),"]"),NA()))</f>
        <v>#N/A</v>
      </c>
      <c r="U6" s="250" t="e">
        <f>+IF(AND(ISNUMBER('Water Data'!H10),CJ6="Yes"),'Water Data'!H10,IF(AND(ISNUMBER('Water Data'!H10),CJ6="No",ISNUMBER('Water Data'!H10)),CONCATENATE("[",ROUND('Water Data'!H10,0),"]"),NA()))</f>
        <v>#N/A</v>
      </c>
      <c r="V6" s="251" t="e">
        <f>+IF(AND(ISNUMBER('Sanitation Data'!C5),CK6="Yes"),100-'Sanitation Data'!C5,IF(AND(ISNUMBER('Sanitation Data'!C5),CK6="No",ISNUMBER('Sanitation Data'!C5)),CONCATENATE("[",ROUND(100-'Sanitation Data'!C5,0),"]"),NA()))</f>
        <v>#N/A</v>
      </c>
      <c r="W6" s="251">
        <f>+IF(AND(ISNUMBER('Sanitation Data'!C7),CL6="Yes"),'Sanitation Data'!C7,IF(AND(ISNUMBER('Sanitation Data'!C7),CL6="No",ISNUMBER('Sanitation Data'!C7)),CONCATENATE("[",ROUND('Sanitation Data'!C7,0),"]"),NA()))</f>
        <v>72.151898734177209</v>
      </c>
      <c r="X6" s="251" t="e">
        <f>+IF(AND(ISNUMBER('Sanitation Data'!C11),CM6="Yes"),'Sanitation Data'!C11,IF(AND(ISNUMBER('Sanitation Data'!C11),CM6="No",ISNUMBER('Sanitation Data'!C11)),CONCATENATE("[",ROUND('Sanitation Data'!C11,0),"]"),NA()))</f>
        <v>#N/A</v>
      </c>
      <c r="Y6" s="251" t="e">
        <f>+IF(AND(ISNUMBER('Sanitation Data'!C12),CN6="Yes"),'Sanitation Data'!C12,IF(AND(ISNUMBER('Sanitation Data'!C12),CN6="No",ISNUMBER('Sanitation Data'!C12)),CONCATENATE("[",ROUND('Sanitation Data'!C12,0),"]"),NA()))</f>
        <v>#N/A</v>
      </c>
      <c r="Z6" s="251" t="e">
        <f>+IF(AND(ISNUMBER('Sanitation Data'!C13),CO6="Yes"),'Sanitation Data'!C13,IF(AND(ISNUMBER('Sanitation Data'!C13),CO6="No",ISNUMBER('Sanitation Data'!C13)),CONCATENATE("[",ROUND('Sanitation Data'!C13,0),"]"),NA()))</f>
        <v>#N/A</v>
      </c>
      <c r="AA6" s="251" t="e">
        <f>+IF(AND(ISNUMBER('Sanitation Data'!D5),CP6="Yes"),100-'Sanitation Data'!D5,IF(AND(ISNUMBER('Sanitation Data'!D5),CP6="No",ISNUMBER('Sanitation Data'!D5)),CONCATENATE("[",ROUND(100-'Sanitation Data'!D5,0),"]"),NA()))</f>
        <v>#N/A</v>
      </c>
      <c r="AB6" s="251">
        <f>+IF(AND(ISNUMBER('Sanitation Data'!D7),CQ6="Yes"),'Sanitation Data'!D7,IF(AND(ISNUMBER('Sanitation Data'!D7),CQ6="No",ISNUMBER('Sanitation Data'!D7)),CONCATENATE("[",ROUND('Sanitation Data'!D7,0),"]"),NA()))</f>
        <v>90.789473684210535</v>
      </c>
      <c r="AC6" s="251" t="e">
        <f>+IF(AND(ISNUMBER('Sanitation Data'!D11),CR6="Yes"),'Sanitation Data'!D11,IF(AND(ISNUMBER('Sanitation Data'!D11),CR6="No",ISNUMBER('Sanitation Data'!D11)),CONCATENATE("[",ROUND('Sanitation Data'!D11,0),"]"),NA()))</f>
        <v>#N/A</v>
      </c>
      <c r="AD6" s="251" t="e">
        <f>+IF(AND(ISNUMBER('Sanitation Data'!D12),CS6="Yes"),'Sanitation Data'!D12,IF(AND(ISNUMBER('Sanitation Data'!D12),CS6="No",ISNUMBER('Sanitation Data'!D12)),CONCATENATE("[",ROUND('Sanitation Data'!D12,0),"]"),NA()))</f>
        <v>#N/A</v>
      </c>
      <c r="AE6" s="251" t="e">
        <f>+IF(AND(ISNUMBER('Sanitation Data'!D13),CT6="Yes"),'Sanitation Data'!D13,IF(AND(ISNUMBER('Sanitation Data'!D13),CT6="No",ISNUMBER('Sanitation Data'!D13)),CONCATENATE("[",ROUND('Sanitation Data'!D13,0),"]"),NA()))</f>
        <v>#N/A</v>
      </c>
      <c r="AF6" s="251" t="e">
        <f>+IF(AND(ISNUMBER('Sanitation Data'!E5),CU6="Yes"),100-'Sanitation Data'!E5,IF(AND(ISNUMBER('Sanitation Data'!E5),CU6="No",ISNUMBER('Sanitation Data'!E5)),CONCATENATE("[",ROUND(100-'Sanitation Data'!E5,0),"]"),NA()))</f>
        <v>#N/A</v>
      </c>
      <c r="AG6" s="251">
        <f>+IF(AND(ISNUMBER('Sanitation Data'!E7),CV6="Yes"),'Sanitation Data'!E7,IF(AND(ISNUMBER('Sanitation Data'!E7),CV6="No",ISNUMBER('Sanitation Data'!E7)),CONCATENATE("[",ROUND('Sanitation Data'!E7,0),"]"),NA()))</f>
        <v>67.5</v>
      </c>
      <c r="AH6" s="251" t="e">
        <f>+IF(AND(ISNUMBER('Sanitation Data'!E11),CW6="Yes"),'Sanitation Data'!E11,IF(AND(ISNUMBER('Sanitation Data'!E11),CW6="No",ISNUMBER('Sanitation Data'!E11)),CONCATENATE("[",ROUND('Sanitation Data'!E11,0),"]"),NA()))</f>
        <v>#N/A</v>
      </c>
      <c r="AI6" s="251" t="e">
        <f>+IF(AND(ISNUMBER('Sanitation Data'!E12),CX6="Yes"),'Sanitation Data'!E12,IF(AND(ISNUMBER('Sanitation Data'!E12),CX6="No",ISNUMBER('Sanitation Data'!E12)),CONCATENATE("[",ROUND('Sanitation Data'!E12,0),"]"),NA()))</f>
        <v>#N/A</v>
      </c>
      <c r="AJ6" s="251" t="e">
        <f>+IF(AND(ISNUMBER('Sanitation Data'!E13),CY6="Yes"),'Sanitation Data'!E13,IF(AND(ISNUMBER('Sanitation Data'!E13),CY6="No",ISNUMBER('Sanitation Data'!E13)),CONCATENATE("[",ROUND('Sanitation Data'!E13,0),"]"),NA()))</f>
        <v>#N/A</v>
      </c>
      <c r="AK6" s="251" t="e">
        <f>+IF(AND(ISNUMBER('Sanitation Data'!F5),CZ6="Yes"),100-'Sanitation Data'!F5,IF(AND(ISNUMBER('Sanitation Data'!F5),CZ6="No",ISNUMBER('Sanitation Data'!F5)),CONCATENATE("[",ROUND(100-'Sanitation Data'!F5,0),"]"),NA()))</f>
        <v>#N/A</v>
      </c>
      <c r="AL6" s="251" t="e">
        <f>+IF(AND(ISNUMBER('Sanitation Data'!F7),DA6="Yes"),'Sanitation Data'!F7,IF(AND(ISNUMBER('Sanitation Data'!F7),DA6="No",ISNUMBER('Sanitation Data'!F7)),CONCATENATE("[",ROUND('Sanitation Data'!F7,0),"]"),NA()))</f>
        <v>#N/A</v>
      </c>
      <c r="AM6" s="251" t="e">
        <f>+IF(AND(ISNUMBER('Sanitation Data'!F11),DB6="Yes"),'Sanitation Data'!F11,IF(AND(ISNUMBER('Sanitation Data'!F11),DB6="No",ISNUMBER('Sanitation Data'!F11)),CONCATENATE("[",ROUND('Sanitation Data'!F11,0),"]"),NA()))</f>
        <v>#N/A</v>
      </c>
      <c r="AN6" s="251" t="e">
        <f>+IF(AND(ISNUMBER('Sanitation Data'!F12),DC6="Yes"),'Sanitation Data'!F12,IF(AND(ISNUMBER('Sanitation Data'!F12),DC6="No",ISNUMBER('Sanitation Data'!F12)),CONCATENATE("[",ROUND('Sanitation Data'!F12,0),"]"),NA()))</f>
        <v>#N/A</v>
      </c>
      <c r="AO6" s="251" t="e">
        <f>+IF(AND(ISNUMBER('Sanitation Data'!F13),DD6="Yes"),'Sanitation Data'!F13,IF(AND(ISNUMBER('Sanitation Data'!F13),DD6="No",ISNUMBER('Sanitation Data'!F13)),CONCATENATE("[",ROUND('Sanitation Data'!F13,0),"]"),NA()))</f>
        <v>#N/A</v>
      </c>
      <c r="AP6" s="251" t="e">
        <f>+IF(AND(ISNUMBER('Sanitation Data'!G5),DE6="Yes"),100-'Sanitation Data'!G5,IF(AND(ISNUMBER('Sanitation Data'!G5),DE6="No",ISNUMBER('Sanitation Data'!G5)),CONCATENATE("[",ROUND(100-'Sanitation Data'!G5,0),"]"),NA()))</f>
        <v>#N/A</v>
      </c>
      <c r="AQ6" s="251" t="e">
        <f>+IF(AND(ISNUMBER('Sanitation Data'!G7),DF6="Yes"),'Sanitation Data'!G7,IF(AND(ISNUMBER('Sanitation Data'!G7),DF6="No",ISNUMBER('Sanitation Data'!G7)),CONCATENATE("[",ROUND('Sanitation Data'!G7,0),"]"),NA()))</f>
        <v>#N/A</v>
      </c>
      <c r="AR6" s="251" t="e">
        <f>+IF(AND(ISNUMBER('Sanitation Data'!G11),DG6="Yes"),'Sanitation Data'!G11,IF(AND(ISNUMBER('Sanitation Data'!G11),DG6="No",ISNUMBER('Sanitation Data'!G11)),CONCATENATE("[",ROUND('Sanitation Data'!G11,0),"]"),NA()))</f>
        <v>#N/A</v>
      </c>
      <c r="AS6" s="251" t="e">
        <f>+IF(AND(ISNUMBER('Sanitation Data'!G12),DH6="Yes"),'Sanitation Data'!G12,IF(AND(ISNUMBER('Sanitation Data'!G12),DH6="No",ISNUMBER('Sanitation Data'!G12)),CONCATENATE("[",ROUND('Sanitation Data'!G12,0),"]"),NA()))</f>
        <v>#N/A</v>
      </c>
      <c r="AT6" s="251" t="e">
        <f>+IF(AND(ISNUMBER('Sanitation Data'!G13),DI6="Yes"),'Sanitation Data'!G13,IF(AND(ISNUMBER('Sanitation Data'!G13),DI6="No",ISNUMBER('Sanitation Data'!G13)),CONCATENATE("[",ROUND('Sanitation Data'!G13,0),"]"),NA()))</f>
        <v>#N/A</v>
      </c>
      <c r="AU6" s="251" t="e">
        <f>+IF(AND(ISNUMBER('Sanitation Data'!H5),DJ6="Yes"),100-'Sanitation Data'!H5,IF(AND(ISNUMBER('Sanitation Data'!H5),DJ6="No",ISNUMBER('Sanitation Data'!H5)),CONCATENATE("[",ROUND(100-'Sanitation Data'!H5,0),"]"),NA()))</f>
        <v>#N/A</v>
      </c>
      <c r="AV6" s="251" t="e">
        <f>+IF(AND(ISNUMBER('Sanitation Data'!H7),DK6="Yes"),'Sanitation Data'!H7,IF(AND(ISNUMBER('Sanitation Data'!H7),DK6="No",ISNUMBER('Sanitation Data'!H7)),CONCATENATE("[",ROUND('Sanitation Data'!H7,0),"]"),NA()))</f>
        <v>#N/A</v>
      </c>
      <c r="AW6" s="251" t="e">
        <f>+IF(AND(ISNUMBER('Sanitation Data'!H11),DL6="Yes"),'Sanitation Data'!H11,IF(AND(ISNUMBER('Sanitation Data'!H11),DL6="No",ISNUMBER('Sanitation Data'!H11)),CONCATENATE("[",ROUND('Sanitation Data'!H11,0),"]"),NA()))</f>
        <v>#N/A</v>
      </c>
      <c r="AX6" s="251" t="e">
        <f>+IF(AND(ISNUMBER('Sanitation Data'!H12),DM6="Yes"),'Sanitation Data'!H12,IF(AND(ISNUMBER('Sanitation Data'!H12),DM6="No",ISNUMBER('Sanitation Data'!H12)),CONCATENATE("[",ROUND('Sanitation Data'!H12,0),"]"),NA()))</f>
        <v>#N/A</v>
      </c>
      <c r="AY6" s="251" t="e">
        <f>+IF(AND(ISNUMBER('Sanitation Data'!H13),DN6="Yes"),'Sanitation Data'!H13,IF(AND(ISNUMBER('Sanitation Data'!H13),DN6="No",ISNUMBER('Sanitation Data'!H13)),CONCATENATE("[",ROUND('Sanitation Data'!H13,0),"]"),NA()))</f>
        <v>#N/A</v>
      </c>
      <c r="AZ6" s="252">
        <f>+IF(AND(ISNUMBER('Hygiene Data'!C6),DO6="Yes"),'Hygiene Data'!C6,IF(AND(ISNUMBER('Hygiene Data'!C6),DO6="No",ISNUMBER('Hygiene Data'!C6)),CONCATENATE("[",ROUND('Hygiene Data'!C6,0),"]"),NA()))</f>
        <v>29.11392405063291</v>
      </c>
      <c r="BA6" s="252" t="e">
        <f>+IF(AND(ISNUMBER('Hygiene Data'!C8),DP6="Yes"),'Hygiene Data'!C8,IF(AND(ISNUMBER('Hygiene Data'!C8),DP6="No",ISNUMBER('Hygiene Data'!C8)),CONCATENATE("[",ROUND('Hygiene Data'!C8,0),"]"),NA()))</f>
        <v>#N/A</v>
      </c>
      <c r="BB6" s="252" t="e">
        <f>+IF(AND(ISNUMBER('Hygiene Data'!C10),DQ6="Yes"),'Hygiene Data'!C10,IF(AND(ISNUMBER('Hygiene Data'!C10),DQ6="No",ISNUMBER('Hygiene Data'!C10)),CONCATENATE("[",ROUND('Hygiene Data'!C10,0),"]"),NA()))</f>
        <v>#N/A</v>
      </c>
      <c r="BC6" s="252">
        <f>+IF(AND(ISNUMBER('Hygiene Data'!D6),DR6="Yes"),'Hygiene Data'!D6,IF(AND(ISNUMBER('Hygiene Data'!D6),DR6="No",ISNUMBER('Hygiene Data'!D6)),CONCATENATE("[",ROUND('Hygiene Data'!D6,0),"]"),NA()))</f>
        <v>76.31578947368422</v>
      </c>
      <c r="BD6" s="252" t="e">
        <f>+IF(AND(ISNUMBER('Hygiene Data'!D8),DS6="Yes"),'Hygiene Data'!D8,IF(AND(ISNUMBER('Hygiene Data'!D8),DS6="No",ISNUMBER('Hygiene Data'!D8)),CONCATENATE("[",ROUND('Hygiene Data'!D8,0),"]"),NA()))</f>
        <v>#N/A</v>
      </c>
      <c r="BE6" s="252" t="e">
        <f>+IF(AND(ISNUMBER('Hygiene Data'!D10),DT6="Yes"),'Hygiene Data'!D10,IF(AND(ISNUMBER('Hygiene Data'!D10),DT6="No",ISNUMBER('Hygiene Data'!D10)),CONCATENATE("[",ROUND('Hygiene Data'!D10,0),"]"),NA()))</f>
        <v>#N/A</v>
      </c>
      <c r="BF6" s="252">
        <f>+IF(AND(ISNUMBER('Hygiene Data'!E6),DU6="Yes"),'Hygiene Data'!E6,IF(AND(ISNUMBER('Hygiene Data'!E6),DU6="No",ISNUMBER('Hygiene Data'!E6)),CONCATENATE("[",ROUND('Hygiene Data'!E6,0),"]"),NA()))</f>
        <v>17.5</v>
      </c>
      <c r="BG6" s="252" t="e">
        <f>+IF(AND(ISNUMBER('Hygiene Data'!E8),DV6="Yes"),'Hygiene Data'!E8,IF(AND(ISNUMBER('Hygiene Data'!E8),DV6="No",ISNUMBER('Hygiene Data'!E8)),CONCATENATE("[",ROUND('Hygiene Data'!E8,0),"]"),NA()))</f>
        <v>#N/A</v>
      </c>
      <c r="BH6" s="252" t="e">
        <f>+IF(AND(ISNUMBER('Hygiene Data'!E10),DW6="Yes"),'Hygiene Data'!E10,IF(AND(ISNUMBER('Hygiene Data'!E10),DW6="No",ISNUMBER('Hygiene Data'!E10)),CONCATENATE("[",ROUND('Hygiene Data'!E10,0),"]"),NA()))</f>
        <v>#N/A</v>
      </c>
      <c r="BI6" s="252" t="e">
        <f>+IF(AND(ISNUMBER('Hygiene Data'!F6),DX6="Yes"),'Hygiene Data'!F6,IF(AND(ISNUMBER('Hygiene Data'!F6),DX6="No",ISNUMBER('Hygiene Data'!F6)),CONCATENATE("[",ROUND('Hygiene Data'!F6,0),"]"),NA()))</f>
        <v>#N/A</v>
      </c>
      <c r="BJ6" s="252" t="e">
        <f>+IF(AND(ISNUMBER('Hygiene Data'!F8),DY6="Yes"),'Hygiene Data'!F8,IF(AND(ISNUMBER('Hygiene Data'!F8),DY6="No",ISNUMBER('Hygiene Data'!F8)),CONCATENATE("[",ROUND('Hygiene Data'!F8,0),"]"),NA()))</f>
        <v>#N/A</v>
      </c>
      <c r="BK6" s="252" t="e">
        <f>+IF(AND(ISNUMBER('Hygiene Data'!F10),DZ6="Yes"),'Hygiene Data'!F10,IF(AND(ISNUMBER('Hygiene Data'!F10),DZ6="No",ISNUMBER('Hygiene Data'!F10)),CONCATENATE("[",ROUND('Hygiene Data'!F10,0),"]"),NA()))</f>
        <v>#N/A</v>
      </c>
      <c r="BL6" s="252" t="e">
        <f>+IF(AND(ISNUMBER('Hygiene Data'!G6),EA6="Yes"),'Hygiene Data'!G6,IF(AND(ISNUMBER('Hygiene Data'!G6),EA6="No",ISNUMBER('Hygiene Data'!G6)),CONCATENATE("[",ROUND('Hygiene Data'!G6,0),"]"),NA()))</f>
        <v>#N/A</v>
      </c>
      <c r="BM6" s="252" t="e">
        <f>+IF(AND(ISNUMBER('Hygiene Data'!G8),EB6="Yes"),'Hygiene Data'!G8,IF(AND(ISNUMBER('Hygiene Data'!G8),EB6="No",ISNUMBER('Hygiene Data'!G8)),CONCATENATE("[",ROUND('Hygiene Data'!G8,0),"]"),NA()))</f>
        <v>#N/A</v>
      </c>
      <c r="BN6" s="252" t="e">
        <f>+IF(AND(ISNUMBER('Hygiene Data'!G10),EC6="Yes"),'Hygiene Data'!G10,IF(AND(ISNUMBER('Hygiene Data'!G10),EC6="No",ISNUMBER('Hygiene Data'!G10)),CONCATENATE("[",ROUND('Hygiene Data'!G10,0),"]"),NA()))</f>
        <v>#N/A</v>
      </c>
      <c r="BO6" s="252" t="e">
        <f>+IF(AND(ISNUMBER('Hygiene Data'!H6),ED6="Yes"),'Hygiene Data'!H6,IF(AND(ISNUMBER('Hygiene Data'!H6),ED6="No",ISNUMBER('Hygiene Data'!H6)),CONCATENATE("[",ROUND('Hygiene Data'!H6,0),"]"),NA()))</f>
        <v>#N/A</v>
      </c>
      <c r="BP6" s="252" t="e">
        <f>+IF(AND(ISNUMBER('Hygiene Data'!H8),EE6="Yes"),'Hygiene Data'!H8,IF(AND(ISNUMBER('Hygiene Data'!H8),EE6="No",ISNUMBER('Hygiene Data'!H8)),CONCATENATE("[",ROUND('Hygiene Data'!H8,0),"]"),NA()))</f>
        <v>#N/A</v>
      </c>
      <c r="BQ6" s="252" t="e">
        <f>+IF(AND(ISNUMBER('Hygiene Data'!H10),EF6="Yes"),'Hygiene Data'!H10,IF(AND(ISNUMBER('Hygiene Data'!H10),EF6="No",ISNUMBER('Hygiene Data'!H10)),CONCATENATE("[",ROUND('Hygiene Data'!H10,0),"]"),NA()))</f>
        <v>#N/A</v>
      </c>
      <c r="BS6" s="35" t="str">
        <f>+'Water Data'!C28</f>
        <v>Yes</v>
      </c>
      <c r="BT6" s="35">
        <f>+'Water Data'!C29</f>
        <v>0</v>
      </c>
      <c r="BU6" s="35">
        <f>+'Water Data'!C30</f>
        <v>0</v>
      </c>
      <c r="BV6" s="35" t="str">
        <f>+'Water Data'!D28</f>
        <v>Yes</v>
      </c>
      <c r="BW6" s="35">
        <f>+'Water Data'!D29</f>
        <v>0</v>
      </c>
      <c r="BX6" s="35">
        <f>+'Water Data'!D30</f>
        <v>0</v>
      </c>
      <c r="BY6" s="35" t="str">
        <f>+'Water Data'!E28</f>
        <v>Yes</v>
      </c>
      <c r="BZ6" s="35">
        <f>+'Water Data'!E29</f>
        <v>0</v>
      </c>
      <c r="CA6" s="35">
        <f>+'Water Data'!E30</f>
        <v>0</v>
      </c>
      <c r="CB6" s="35">
        <f>+'Water Data'!F28</f>
        <v>0</v>
      </c>
      <c r="CC6" s="35">
        <f>+'Water Data'!F29</f>
        <v>0</v>
      </c>
      <c r="CD6" s="35">
        <f>+'Water Data'!F30</f>
        <v>0</v>
      </c>
      <c r="CE6" s="35">
        <f>+'Water Data'!G28</f>
        <v>0</v>
      </c>
      <c r="CF6" s="35">
        <f>+'Water Data'!G29</f>
        <v>0</v>
      </c>
      <c r="CG6" s="35">
        <f>+'Water Data'!G30</f>
        <v>0</v>
      </c>
      <c r="CH6" s="35">
        <f>+'Water Data'!H28</f>
        <v>0</v>
      </c>
      <c r="CI6" s="35">
        <f>+'Water Data'!H29</f>
        <v>0</v>
      </c>
      <c r="CJ6" s="35">
        <f>+'Water Data'!H30</f>
        <v>0</v>
      </c>
      <c r="CK6" s="35">
        <f>+'Sanitation Data'!C29</f>
        <v>0</v>
      </c>
      <c r="CL6" s="35" t="str">
        <f>+'Sanitation Data'!C30</f>
        <v>Yes</v>
      </c>
      <c r="CM6" s="35">
        <f>+'Sanitation Data'!C31</f>
        <v>0</v>
      </c>
      <c r="CN6" s="35">
        <f>+'Sanitation Data'!C32</f>
        <v>0</v>
      </c>
      <c r="CO6" s="35">
        <f>+'Sanitation Data'!C33</f>
        <v>0</v>
      </c>
      <c r="CP6" s="35">
        <f>+'Sanitation Data'!D29</f>
        <v>0</v>
      </c>
      <c r="CQ6" s="35" t="str">
        <f>+'Sanitation Data'!D30</f>
        <v>Yes</v>
      </c>
      <c r="CR6" s="35">
        <f>+'Sanitation Data'!D31</f>
        <v>0</v>
      </c>
      <c r="CS6" s="35">
        <f>+'Sanitation Data'!D32</f>
        <v>0</v>
      </c>
      <c r="CT6" s="35">
        <f>+'Sanitation Data'!D33</f>
        <v>0</v>
      </c>
      <c r="CU6" s="35">
        <f>+'Sanitation Data'!E29</f>
        <v>0</v>
      </c>
      <c r="CV6" s="35" t="str">
        <f>+'Sanitation Data'!E30</f>
        <v>Yes</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f>+'Sanitation Data'!G29</f>
        <v>0</v>
      </c>
      <c r="DF6" s="35">
        <f>+'Sanitation Data'!G30</f>
        <v>0</v>
      </c>
      <c r="DG6" s="35">
        <f>+'Sanitation Data'!G31</f>
        <v>0</v>
      </c>
      <c r="DH6" s="35">
        <f>+'Sanitation Data'!G32</f>
        <v>0</v>
      </c>
      <c r="DI6" s="35">
        <f>+'Sanitation Data'!G33</f>
        <v>0</v>
      </c>
      <c r="DJ6" s="35">
        <f>+'Sanitation Data'!H29</f>
        <v>0</v>
      </c>
      <c r="DK6" s="35">
        <f>+'Sanitation Data'!H30</f>
        <v>0</v>
      </c>
      <c r="DL6" s="35">
        <f>+'Sanitation Data'!H31</f>
        <v>0</v>
      </c>
      <c r="DM6" s="35">
        <f>+'Sanitation Data'!H32</f>
        <v>0</v>
      </c>
      <c r="DN6" s="35">
        <f>+'Sanitation Data'!H33</f>
        <v>0</v>
      </c>
      <c r="DO6" s="35" t="str">
        <f>+'Hygiene Data'!C12</f>
        <v>Yes</v>
      </c>
      <c r="DP6" s="35">
        <f>+'Hygiene Data'!C13</f>
        <v>0</v>
      </c>
      <c r="DQ6" s="35">
        <f>+'Hygiene Data'!C14</f>
        <v>0</v>
      </c>
      <c r="DR6" s="35" t="str">
        <f>+'Hygiene Data'!D12</f>
        <v>Yes</v>
      </c>
      <c r="DS6" s="35">
        <f>+'Hygiene Data'!D13</f>
        <v>0</v>
      </c>
      <c r="DT6" s="35">
        <f>+'Hygiene Data'!D14</f>
        <v>0</v>
      </c>
      <c r="DU6" s="35" t="str">
        <f>+'Hygiene Data'!E12</f>
        <v>Yes</v>
      </c>
      <c r="DV6" s="35">
        <f>+'Hygiene Data'!E13</f>
        <v>0</v>
      </c>
      <c r="DW6" s="35">
        <f>+'Hygiene Data'!E14</f>
        <v>0</v>
      </c>
      <c r="DX6" s="35">
        <f>+'Hygiene Data'!F12</f>
        <v>0</v>
      </c>
      <c r="DY6" s="35">
        <f>+'Hygiene Data'!F13</f>
        <v>0</v>
      </c>
      <c r="DZ6" s="35">
        <f>+'Hygiene Data'!F14</f>
        <v>0</v>
      </c>
      <c r="EA6" s="35">
        <f>+'Hygiene Data'!G12</f>
        <v>0</v>
      </c>
      <c r="EB6" s="35">
        <f>+'Hygiene Data'!G13</f>
        <v>0</v>
      </c>
      <c r="EC6" s="35">
        <f>+'Hygiene Data'!G14</f>
        <v>0</v>
      </c>
      <c r="ED6" s="35">
        <f>+'Hygiene Data'!H12</f>
        <v>0</v>
      </c>
      <c r="EE6" s="35">
        <f>+'Hygiene Data'!H13</f>
        <v>0</v>
      </c>
      <c r="EF6" s="35">
        <f>+'Hygiene Data'!H14</f>
        <v>0</v>
      </c>
    </row>
    <row r="7" x14ac:dyDescent="0.2">
      <c r="A7" s="58" t="str">
        <f ca="true">+IF(OFFSET('Water Data'!$B$1,0,10*ROW('Water Data'!B1))="","",OFFSET('Water Data'!$B$1,0,10*ROW('Water Data'!B1)))</f>
        <v>EMIS09</v>
      </c>
      <c r="B7" s="58" t="str">
        <f ca="true">+IF(OFFSET('Water Data'!$A$3,0,10*ROW('Water Data'!A1))="","",OFFSET('Water Data'!$A$3,0,10*ROW('Water Data'!A1)))</f>
        <v>EMIS</v>
      </c>
      <c r="C7" s="58">
        <f ca="true">+IF(OFFSET('Water Data'!$C$3,0,10*ROW('Water Data'!C1))="","",OFFSET('Water Data'!$C$3,0,10*ROW('Water Data'!C1)))</f>
        <v>2009</v>
      </c>
      <c r="D7" s="250">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88</v>
      </c>
      <c r="E7" s="250"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5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0">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99</v>
      </c>
      <c r="H7" s="25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0">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85</v>
      </c>
      <c r="K7" s="25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1">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75.609756097560975</v>
      </c>
      <c r="X7" s="25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1">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86.516853932584269</v>
      </c>
      <c r="AC7" s="25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1">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72.5</v>
      </c>
      <c r="AH7" s="25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1"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2">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39.024390243902438</v>
      </c>
      <c r="BA7" s="25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2">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77.528089887640448</v>
      </c>
      <c r="BD7" s="25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2">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27.160493827160494</v>
      </c>
      <c r="BG7" s="25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Yes</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Yes</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Yes</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Yes</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Yes</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Yes</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Yes</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Yes</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Yes</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50"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50"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5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5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1"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2"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2"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2"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50"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0"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0"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0"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0"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0"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0"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0"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0"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2"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2"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2"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2"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2"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2"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5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2"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2"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2"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2"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2"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2"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50"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0"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0"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0"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0"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0"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1"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1"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1"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2"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2"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2"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2"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2"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2"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2"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2"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2"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50"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0"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1"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5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5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5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5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5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5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5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5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5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5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5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5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5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5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5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5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5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5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5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5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5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5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5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5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5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5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5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5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5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5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5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5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5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5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5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5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5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5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5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5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5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5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5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5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5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5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5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5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5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5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5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5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5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5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5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5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5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5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5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5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5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5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5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5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5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5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5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5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5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5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5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5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5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5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5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5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5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5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5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5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5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5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5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5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5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5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5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5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5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5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5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5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5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5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5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5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5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5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5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5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5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5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5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5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5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5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5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5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5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5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5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5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5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5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5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5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5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5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5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5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5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5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5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5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5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5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5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5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5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5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5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5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5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5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5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5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5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5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5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5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5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5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5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5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5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5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5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5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5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5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5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5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5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5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5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5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5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5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5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5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5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5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5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5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5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5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5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5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5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5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5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5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5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5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5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5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5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5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5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5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5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5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5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5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5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5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5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5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5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5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5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5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5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5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5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5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5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5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5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5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5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5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5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25" t="s">
        <v>29</v>
      </c>
      <c r="B1" s="326" t="s">
        <v>178</v>
      </c>
      <c r="C1" s="552" t="s">
        <v>198</v>
      </c>
      <c r="D1" s="553"/>
      <c r="E1" s="553"/>
      <c r="F1" s="553"/>
      <c r="G1" s="553"/>
      <c r="H1" s="554"/>
      <c r="I1" s="11"/>
      <c r="J1" s="11"/>
      <c r="K1" s="325" t="s">
        <v>29</v>
      </c>
      <c r="L1" s="326" t="s">
        <v>179</v>
      </c>
      <c r="M1" s="552" t="s">
        <v>198</v>
      </c>
      <c r="N1" s="553"/>
      <c r="O1" s="553"/>
      <c r="P1" s="553"/>
      <c r="Q1" s="553"/>
      <c r="R1" s="554"/>
      <c r="S1" s="11"/>
      <c r="T1" s="11"/>
      <c r="AZ1" s="421"/>
      <c r="BA1" s="562"/>
      <c r="BB1" s="562"/>
      <c r="BC1" s="562"/>
      <c r="BD1" s="562"/>
      <c r="BE1" s="562"/>
      <c r="BF1" s="562"/>
    </row>
    <row r="2" x14ac:dyDescent="0.25">
      <c r="A2" s="327" t="s">
        <v>180</v>
      </c>
      <c r="B2" s="328"/>
      <c r="C2" s="555"/>
      <c r="D2" s="555"/>
      <c r="E2" s="555"/>
      <c r="F2" s="555"/>
      <c r="G2" s="555"/>
      <c r="H2" s="556"/>
      <c r="I2" s="11"/>
      <c r="J2" s="11"/>
      <c r="K2" s="327" t="s">
        <v>180</v>
      </c>
      <c r="L2" s="328"/>
      <c r="M2" s="555"/>
      <c r="N2" s="555"/>
      <c r="O2" s="555"/>
      <c r="P2" s="555"/>
      <c r="Q2" s="555"/>
      <c r="R2" s="556"/>
      <c r="S2" s="11"/>
      <c r="T2" s="11"/>
      <c r="BA2" s="562"/>
      <c r="BB2" s="562"/>
      <c r="BC2" s="562"/>
      <c r="BD2" s="562"/>
      <c r="BE2" s="562"/>
      <c r="BF2" s="562"/>
    </row>
    <row r="3" x14ac:dyDescent="0.25">
      <c r="A3" s="329" t="s">
        <v>217</v>
      </c>
      <c r="B3" s="330"/>
      <c r="C3" s="557">
        <v>2002</v>
      </c>
      <c r="D3" s="558"/>
      <c r="E3" s="558"/>
      <c r="F3" s="558"/>
      <c r="G3" s="558"/>
      <c r="H3" s="559"/>
      <c r="I3" s="11"/>
      <c r="J3" s="11"/>
      <c r="K3" s="329" t="s">
        <v>217</v>
      </c>
      <c r="L3" s="330"/>
      <c r="M3" s="557">
        <v>2009</v>
      </c>
      <c r="N3" s="558"/>
      <c r="O3" s="558"/>
      <c r="P3" s="558"/>
      <c r="Q3" s="558"/>
      <c r="R3" s="559"/>
      <c r="S3" s="11"/>
      <c r="T3" s="11"/>
      <c r="BA3" s="562"/>
      <c r="BB3" s="562"/>
      <c r="BC3" s="562"/>
      <c r="BD3" s="562"/>
      <c r="BE3" s="562"/>
      <c r="BF3" s="562"/>
    </row>
    <row r="4" s="4" customFormat="true" ht="18" customHeight="true" x14ac:dyDescent="0.25">
      <c r="A4" s="331" t="s">
        <v>209</v>
      </c>
      <c r="B4" s="332" t="s">
        <v>181</v>
      </c>
      <c r="C4" s="333" t="s">
        <v>7</v>
      </c>
      <c r="D4" s="334" t="s">
        <v>1</v>
      </c>
      <c r="E4" s="334" t="s">
        <v>2</v>
      </c>
      <c r="F4" s="334" t="s">
        <v>16</v>
      </c>
      <c r="G4" s="334" t="s">
        <v>17</v>
      </c>
      <c r="H4" s="335" t="s">
        <v>18</v>
      </c>
      <c r="I4" s="26"/>
      <c r="J4" s="26"/>
      <c r="K4" s="331" t="s">
        <v>209</v>
      </c>
      <c r="L4" s="332" t="s">
        <v>57</v>
      </c>
      <c r="M4" s="333" t="s">
        <v>7</v>
      </c>
      <c r="N4" s="334" t="s">
        <v>1</v>
      </c>
      <c r="O4" s="334" t="s">
        <v>2</v>
      </c>
      <c r="P4" s="334" t="s">
        <v>16</v>
      </c>
      <c r="Q4" s="334" t="s">
        <v>17</v>
      </c>
      <c r="R4" s="335" t="s">
        <v>18</v>
      </c>
      <c r="S4" s="26"/>
      <c r="T4" s="26"/>
      <c r="U4" s="320"/>
      <c r="AE4" s="320"/>
      <c r="AO4" s="320"/>
      <c r="AY4" s="320"/>
      <c r="AZ4" s="320"/>
      <c r="BA4" s="421"/>
      <c r="BB4" s="421"/>
      <c r="BC4" s="421"/>
      <c r="BD4" s="421"/>
      <c r="BE4" s="421"/>
      <c r="BF4" s="421"/>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39" t="s">
        <v>24</v>
      </c>
      <c r="C5" s="9">
        <f t="shared" ref="C5:H5" si="0">IF(COUNTA(C14)=0,"",C14)</f>
        <v>22</v>
      </c>
      <c r="D5" s="9">
        <f t="shared" si="0"/>
        <v>18</v>
      </c>
      <c r="E5" s="9">
        <f t="shared" si="0"/>
        <v>24</v>
      </c>
      <c r="F5" s="9" t="str">
        <f t="shared" si="0"/>
        <v/>
      </c>
      <c r="G5" s="9" t="str">
        <f t="shared" si="0"/>
        <v/>
      </c>
      <c r="H5" s="32" t="str">
        <f t="shared" si="0"/>
        <v/>
      </c>
      <c r="I5" s="26"/>
      <c r="J5" s="26"/>
      <c r="K5" s="312"/>
      <c r="L5" s="15" t="s">
        <v>24</v>
      </c>
      <c r="M5" s="9">
        <f t="shared" ref="M5:R5" si="1">IF(COUNTA(M14)=0,"",M14)</f>
        <v>12</v>
      </c>
      <c r="N5" s="9">
        <f t="shared" si="1"/>
        <v>1</v>
      </c>
      <c r="O5" s="9">
        <f t="shared" si="1"/>
        <v>15</v>
      </c>
      <c r="P5" s="9" t="str">
        <f t="shared" si="1"/>
        <v/>
      </c>
      <c r="Q5" s="9" t="str">
        <f t="shared" si="1"/>
        <v/>
      </c>
      <c r="R5" s="32" t="str">
        <f t="shared" si="1"/>
        <v/>
      </c>
      <c r="S5" s="26"/>
      <c r="T5" s="26"/>
      <c r="U5" s="320"/>
      <c r="AE5" s="320"/>
      <c r="AO5" s="320"/>
      <c r="AY5" s="320"/>
      <c r="AZ5" s="320"/>
      <c r="BA5" s="421"/>
      <c r="BB5" s="421"/>
      <c r="BC5" s="421"/>
      <c r="BD5" s="421"/>
      <c r="BE5" s="421"/>
      <c r="BF5" s="421"/>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39"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2" t="str">
        <f>IF(COUNTA(H15:H20)=0,"",H15*(1-B15)+H16*(1-B16)+H17*(1-B17)+H18*(1-B18)+H19*(1-B19)+H20*(1-B20)+H21*(1-B21)+H22*(1-B22))</f>
        <v/>
      </c>
      <c r="I6" s="26"/>
      <c r="J6" s="26"/>
      <c r="K6" s="312"/>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2" t="str">
        <f>IF(COUNTA(R15:R20)=0,"",R15*(1-L15)+R16*(1-L16)+R17*(1-L17)+R18*(1-L18)+R19*(1-L19)+R20*(1-L20)+R21*(1-L21)+R22*(1-L22))</f>
        <v/>
      </c>
      <c r="S6" s="26"/>
      <c r="T6" s="26"/>
      <c r="U6" s="320"/>
      <c r="AE6" s="320"/>
      <c r="AO6" s="320"/>
      <c r="AY6" s="320"/>
      <c r="AZ6" s="320"/>
      <c r="BA6" s="421"/>
      <c r="BB6" s="421"/>
      <c r="BC6" s="421"/>
      <c r="BD6" s="421"/>
      <c r="BE6" s="421"/>
      <c r="BF6" s="421"/>
      <c r="BI6" s="320"/>
      <c r="BS6" s="320"/>
      <c r="CC6" s="320"/>
      <c r="CM6" s="320"/>
      <c r="CW6" s="320"/>
      <c r="DG6" s="320"/>
      <c r="DQ6" s="320"/>
      <c r="EA6" s="320"/>
      <c r="EK6" s="320"/>
      <c r="EU6" s="320"/>
      <c r="FE6" s="320"/>
      <c r="FO6" s="320"/>
      <c r="FY6" s="320"/>
      <c r="GI6" s="320"/>
      <c r="GS6" s="320"/>
      <c r="HC6" s="320"/>
      <c r="HM6" s="320"/>
      <c r="HW6" s="320"/>
    </row>
    <row r="7" s="4" customFormat="true" x14ac:dyDescent="0.25">
      <c r="A7" s="312"/>
      <c r="B7" s="139" t="s">
        <v>19</v>
      </c>
      <c r="C7" s="9"/>
      <c r="D7" s="9"/>
      <c r="E7" s="9"/>
      <c r="F7" s="9" t="str">
        <f>IF(COUNTA(F14:F20)=0,"",F15*B15+F16*B16+F17*B17+F18*B18+F19*B19+F20*B20+F21*B21+F22*B22)</f>
        <v/>
      </c>
      <c r="G7" s="9" t="str">
        <f>IF(COUNTA(G14:G20)=0,"",G15*B15+G16*B16+G17*B17+G18*B18+G19*B19+G20*B20+G21*B21+G22*B22)</f>
        <v/>
      </c>
      <c r="H7" s="32" t="str">
        <f>IF(COUNTA(H14:H20)=0,"",H15*B15+H16*B16+H17*B17+H18*B18+H19*B19+H20*B20+H21*B21+H22*B22)</f>
        <v/>
      </c>
      <c r="I7" s="26"/>
      <c r="J7" s="26"/>
      <c r="K7" s="312"/>
      <c r="L7" s="15" t="s">
        <v>19</v>
      </c>
      <c r="M7" s="9"/>
      <c r="N7" s="9"/>
      <c r="O7" s="9"/>
      <c r="P7" s="9" t="str">
        <f>IF(COUNTA(P14:P20)=0,"",P15*L15+P16*L16+P17*L17+P18*L18+P19*L19+P20*L20+P21*L21+P22*L22)</f>
        <v/>
      </c>
      <c r="Q7" s="9" t="str">
        <f>IF(COUNTA(Q14:Q20)=0,"",Q15*L15+Q16*L16+Q17*L17+Q18*L18+Q19*L19+Q20*L20+Q21*L21+Q22*L22)</f>
        <v/>
      </c>
      <c r="R7" s="32" t="str">
        <f>IF(COUNTA(R14:R20)=0,"",R15*L15+R16*L16+R17*L17+R18*L18+R19*L19+R20*L20+R21*L21+R22*L22)</f>
        <v/>
      </c>
      <c r="S7" s="26"/>
      <c r="T7" s="26"/>
      <c r="U7" s="320"/>
      <c r="AE7" s="320"/>
      <c r="AO7" s="320"/>
      <c r="AY7" s="320"/>
      <c r="AZ7" s="320"/>
      <c r="BA7" s="421"/>
      <c r="BB7" s="421"/>
      <c r="BC7" s="421"/>
      <c r="BD7" s="421"/>
      <c r="BE7" s="421"/>
      <c r="BF7" s="421"/>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265" t="s">
        <v>39</v>
      </c>
      <c r="C8" s="8"/>
      <c r="D8" s="8"/>
      <c r="E8" s="8"/>
      <c r="F8" s="8"/>
      <c r="G8" s="8"/>
      <c r="H8" s="32"/>
      <c r="I8" s="26"/>
      <c r="J8" s="26"/>
      <c r="K8" s="312"/>
      <c r="L8" s="84" t="s">
        <v>39</v>
      </c>
      <c r="M8" s="8"/>
      <c r="N8" s="8"/>
      <c r="O8" s="8"/>
      <c r="P8" s="8"/>
      <c r="Q8" s="8"/>
      <c r="R8" s="32"/>
      <c r="S8" s="26"/>
      <c r="T8" s="26"/>
      <c r="U8" s="320"/>
      <c r="AE8" s="320"/>
      <c r="AO8" s="320"/>
      <c r="AY8" s="320"/>
      <c r="AZ8" s="320"/>
      <c r="BA8" s="421"/>
      <c r="BB8" s="421"/>
      <c r="BC8" s="421"/>
      <c r="BD8" s="421"/>
      <c r="BE8" s="421"/>
      <c r="BF8" s="421"/>
      <c r="BI8" s="320"/>
      <c r="BS8" s="320"/>
      <c r="CC8" s="320"/>
      <c r="CM8" s="320"/>
      <c r="CW8" s="320"/>
      <c r="DG8" s="320"/>
      <c r="DQ8" s="320"/>
      <c r="EA8" s="320"/>
      <c r="EK8" s="320"/>
      <c r="EU8" s="320"/>
      <c r="FE8" s="320"/>
      <c r="FO8" s="320"/>
      <c r="FY8" s="320"/>
      <c r="GI8" s="320"/>
      <c r="GS8" s="320"/>
      <c r="HC8" s="320"/>
      <c r="HM8" s="320"/>
      <c r="HW8" s="320"/>
    </row>
    <row r="9" s="4" customFormat="true" ht="15.6" hidden="true" customHeight="true" x14ac:dyDescent="0.25">
      <c r="A9" s="312"/>
      <c r="B9" s="265" t="s">
        <v>119</v>
      </c>
      <c r="C9" s="9"/>
      <c r="D9" s="9"/>
      <c r="E9" s="9"/>
      <c r="F9" s="9"/>
      <c r="G9" s="9"/>
      <c r="H9" s="32"/>
      <c r="I9" s="26"/>
      <c r="J9" s="26"/>
      <c r="K9" s="312"/>
      <c r="L9" s="84" t="s">
        <v>119</v>
      </c>
      <c r="M9" s="9"/>
      <c r="N9" s="9"/>
      <c r="O9" s="9"/>
      <c r="P9" s="9"/>
      <c r="Q9" s="9"/>
      <c r="R9" s="32"/>
      <c r="S9" s="26"/>
      <c r="T9" s="26"/>
      <c r="U9" s="320"/>
      <c r="AE9" s="320"/>
      <c r="AO9" s="320"/>
      <c r="AY9" s="320"/>
      <c r="AZ9" s="320"/>
      <c r="BA9" s="421"/>
      <c r="BB9" s="421"/>
      <c r="BC9" s="421"/>
      <c r="BD9" s="421"/>
      <c r="BE9" s="421"/>
      <c r="BF9" s="421"/>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139" t="s">
        <v>210</v>
      </c>
      <c r="C10" s="8"/>
      <c r="D10" s="7"/>
      <c r="E10" s="7"/>
      <c r="F10" s="7"/>
      <c r="G10" s="7"/>
      <c r="H10" s="28"/>
      <c r="I10" s="26"/>
      <c r="J10" s="26"/>
      <c r="K10" s="312"/>
      <c r="L10" s="139" t="s">
        <v>210</v>
      </c>
      <c r="M10" s="8"/>
      <c r="N10" s="8"/>
      <c r="O10" s="8"/>
      <c r="P10" s="8"/>
      <c r="Q10" s="8"/>
      <c r="R10" s="28"/>
      <c r="S10" s="26"/>
      <c r="T10" s="26"/>
      <c r="U10" s="320"/>
      <c r="AE10" s="320"/>
      <c r="AO10" s="320"/>
      <c r="AY10" s="320"/>
      <c r="AZ10" s="320"/>
      <c r="BA10" s="421"/>
      <c r="BB10" s="421"/>
      <c r="BC10" s="421"/>
      <c r="BD10" s="421"/>
      <c r="BE10" s="421"/>
      <c r="BF10" s="421"/>
      <c r="BI10" s="320"/>
      <c r="BS10" s="320"/>
      <c r="CC10" s="320"/>
      <c r="CM10" s="320"/>
      <c r="CW10" s="320"/>
      <c r="DG10" s="320"/>
      <c r="DQ10" s="320"/>
      <c r="EA10" s="320"/>
      <c r="EK10" s="320"/>
      <c r="EU10" s="320"/>
      <c r="FE10" s="320"/>
      <c r="FO10" s="320"/>
      <c r="FY10" s="320"/>
      <c r="GI10" s="320"/>
      <c r="GS10" s="320"/>
      <c r="HC10" s="320"/>
      <c r="HM10" s="320"/>
      <c r="HW10" s="320"/>
    </row>
    <row r="11" s="4" customFormat="true" hidden="true" x14ac:dyDescent="0.25">
      <c r="A11" s="312"/>
      <c r="B11" s="139" t="s">
        <v>120</v>
      </c>
      <c r="C11" s="20"/>
      <c r="D11" s="7"/>
      <c r="E11" s="7"/>
      <c r="F11" s="7"/>
      <c r="G11" s="7"/>
      <c r="H11" s="28"/>
      <c r="I11" s="26"/>
      <c r="J11" s="26"/>
      <c r="K11" s="312"/>
      <c r="L11" s="139" t="s">
        <v>120</v>
      </c>
      <c r="M11" s="20"/>
      <c r="N11" s="7"/>
      <c r="O11" s="7"/>
      <c r="P11" s="7"/>
      <c r="Q11" s="7"/>
      <c r="R11" s="28"/>
      <c r="S11" s="26"/>
      <c r="T11" s="26"/>
      <c r="U11" s="320"/>
      <c r="AE11" s="320"/>
      <c r="AO11" s="320"/>
      <c r="AY11" s="320"/>
      <c r="AZ11" s="320"/>
      <c r="BI11" s="320"/>
      <c r="BS11" s="320"/>
      <c r="CC11" s="320"/>
      <c r="CM11" s="320"/>
      <c r="CW11" s="320"/>
      <c r="DG11" s="320"/>
      <c r="DQ11" s="320"/>
      <c r="EA11" s="320"/>
      <c r="EK11" s="320"/>
      <c r="EU11" s="320"/>
      <c r="FE11" s="320"/>
      <c r="FO11" s="320"/>
      <c r="FY11" s="320"/>
      <c r="GI11" s="320"/>
      <c r="GS11" s="320"/>
      <c r="HC11" s="320"/>
      <c r="HM11" s="320"/>
      <c r="HW11" s="320"/>
    </row>
    <row r="12" s="4" customFormat="true" hidden="true" x14ac:dyDescent="0.25">
      <c r="A12" s="312"/>
      <c r="B12" s="139" t="s">
        <v>121</v>
      </c>
      <c r="C12" s="20"/>
      <c r="D12" s="7"/>
      <c r="E12" s="7"/>
      <c r="F12" s="7"/>
      <c r="G12" s="7"/>
      <c r="H12" s="28"/>
      <c r="I12" s="26"/>
      <c r="J12" s="26"/>
      <c r="K12" s="312"/>
      <c r="L12" s="139" t="s">
        <v>121</v>
      </c>
      <c r="M12" s="20"/>
      <c r="N12" s="7"/>
      <c r="O12" s="7"/>
      <c r="P12" s="7"/>
      <c r="Q12" s="7"/>
      <c r="R12" s="28"/>
      <c r="S12" s="26"/>
      <c r="T12" s="26"/>
      <c r="U12" s="320"/>
      <c r="AE12" s="320"/>
      <c r="AO12" s="320"/>
      <c r="AY12" s="320"/>
      <c r="AZ12" s="320"/>
      <c r="BI12" s="320"/>
      <c r="BS12" s="320"/>
      <c r="CC12" s="320"/>
      <c r="CM12" s="320"/>
      <c r="CW12" s="320"/>
      <c r="DG12" s="320"/>
      <c r="DQ12" s="320"/>
      <c r="EA12" s="320"/>
      <c r="EK12" s="320"/>
      <c r="EU12" s="320"/>
      <c r="FE12" s="320"/>
      <c r="FO12" s="320"/>
      <c r="FY12" s="320"/>
      <c r="GI12" s="320"/>
      <c r="GS12" s="320"/>
      <c r="HC12" s="320"/>
      <c r="HM12" s="320"/>
      <c r="HW12" s="320"/>
    </row>
    <row r="13" s="1" customFormat="true" ht="18" customHeight="true" x14ac:dyDescent="0.2">
      <c r="A13" s="336" t="s">
        <v>58</v>
      </c>
      <c r="B13" s="337" t="s">
        <v>27</v>
      </c>
      <c r="C13" s="338"/>
      <c r="D13" s="338"/>
      <c r="E13" s="338"/>
      <c r="F13" s="338"/>
      <c r="G13" s="338"/>
      <c r="H13" s="339"/>
      <c r="I13" s="26"/>
      <c r="J13" s="26"/>
      <c r="K13" s="336" t="s">
        <v>58</v>
      </c>
      <c r="L13" s="337" t="s">
        <v>27</v>
      </c>
      <c r="M13" s="338"/>
      <c r="N13" s="338"/>
      <c r="O13" s="338"/>
      <c r="P13" s="338"/>
      <c r="Q13" s="338"/>
      <c r="R13" s="339"/>
      <c r="S13" s="26"/>
      <c r="T13" s="26"/>
      <c r="U13" s="321"/>
      <c r="AE13" s="321"/>
      <c r="AO13" s="321"/>
      <c r="AY13" s="321"/>
      <c r="AZ13" s="321"/>
      <c r="BI13" s="321"/>
      <c r="BS13" s="321"/>
      <c r="CC13" s="321"/>
      <c r="CM13" s="321"/>
      <c r="CW13" s="321"/>
      <c r="DG13" s="321"/>
      <c r="DQ13" s="321"/>
      <c r="EA13" s="321"/>
      <c r="EK13" s="321"/>
      <c r="EU13" s="321"/>
      <c r="FE13" s="321"/>
      <c r="FO13" s="321"/>
      <c r="FY13" s="321"/>
      <c r="GI13" s="321"/>
      <c r="GS13" s="321"/>
      <c r="HC13" s="321"/>
      <c r="HM13" s="321"/>
      <c r="HW13" s="321"/>
    </row>
    <row r="14" s="14" customFormat="true" ht="14.25" customHeight="true" x14ac:dyDescent="0.2">
      <c r="A14" s="313" t="s">
        <v>56</v>
      </c>
      <c r="B14" s="5">
        <v>0</v>
      </c>
      <c r="C14" s="83">
        <v>22</v>
      </c>
      <c r="D14" s="83">
        <v>18</v>
      </c>
      <c r="E14" s="83">
        <v>24</v>
      </c>
      <c r="F14" s="83"/>
      <c r="G14" s="83"/>
      <c r="H14" s="140"/>
      <c r="I14" s="11"/>
      <c r="J14" s="11"/>
      <c r="K14" s="313" t="s">
        <v>56</v>
      </c>
      <c r="L14" s="5">
        <v>0</v>
      </c>
      <c r="M14" s="83">
        <v>12</v>
      </c>
      <c r="N14" s="83">
        <v>1</v>
      </c>
      <c r="O14" s="83">
        <v>15</v>
      </c>
      <c r="P14" s="83"/>
      <c r="Q14" s="83"/>
      <c r="R14" s="140"/>
      <c r="S14" s="11"/>
      <c r="T14" s="11"/>
      <c r="U14" s="322"/>
      <c r="AE14" s="322"/>
      <c r="AO14" s="322"/>
      <c r="AY14" s="322"/>
      <c r="AZ14" s="422"/>
      <c r="BA14" s="422"/>
      <c r="BB14" s="422"/>
      <c r="BC14" s="422"/>
      <c r="BD14" s="422"/>
      <c r="BE14" s="422"/>
      <c r="BF14" s="422"/>
      <c r="BI14" s="322"/>
      <c r="BS14" s="322"/>
      <c r="CC14" s="322"/>
      <c r="CM14" s="322"/>
      <c r="CW14" s="322"/>
      <c r="DG14" s="322"/>
      <c r="DQ14" s="322"/>
      <c r="EA14" s="322"/>
      <c r="EK14" s="322"/>
      <c r="EU14" s="322"/>
      <c r="FE14" s="322"/>
      <c r="FO14" s="322"/>
      <c r="FY14" s="322"/>
      <c r="GI14" s="322"/>
      <c r="GS14" s="322"/>
      <c r="HC14" s="322"/>
      <c r="HM14" s="322"/>
      <c r="HW14" s="322"/>
    </row>
    <row r="15" x14ac:dyDescent="0.25">
      <c r="A15" s="314" t="s">
        <v>118</v>
      </c>
      <c r="B15" s="23">
        <v>0</v>
      </c>
      <c r="C15" s="83"/>
      <c r="D15" s="83"/>
      <c r="E15" s="83"/>
      <c r="F15" s="83"/>
      <c r="G15" s="83"/>
      <c r="H15" s="140"/>
      <c r="I15" s="11"/>
      <c r="J15" s="11"/>
      <c r="K15" s="314" t="s">
        <v>118</v>
      </c>
      <c r="L15" s="23">
        <v>0</v>
      </c>
      <c r="M15" s="83"/>
      <c r="N15" s="83"/>
      <c r="O15" s="83"/>
      <c r="P15" s="83"/>
      <c r="Q15" s="83"/>
      <c r="R15" s="140"/>
      <c r="S15" s="11"/>
      <c r="T15" s="11"/>
      <c r="AZ15" s="423"/>
      <c r="BA15" s="423"/>
      <c r="BB15" s="423"/>
      <c r="BC15" s="423"/>
      <c r="BD15" s="423"/>
      <c r="BE15" s="423"/>
      <c r="BF15" s="423"/>
    </row>
    <row r="16" s="2" customFormat="true" x14ac:dyDescent="0.25">
      <c r="A16" s="314"/>
      <c r="B16" s="6"/>
      <c r="C16" s="83"/>
      <c r="D16" s="7"/>
      <c r="E16" s="7"/>
      <c r="F16" s="7"/>
      <c r="G16" s="83"/>
      <c r="H16" s="140"/>
      <c r="I16" s="11"/>
      <c r="J16" s="11"/>
      <c r="K16" s="314"/>
      <c r="L16" s="6"/>
      <c r="M16" s="83"/>
      <c r="N16" s="7"/>
      <c r="O16" s="7"/>
      <c r="P16" s="7"/>
      <c r="Q16" s="83"/>
      <c r="R16" s="140"/>
      <c r="S16" s="11"/>
      <c r="T16" s="11"/>
      <c r="U16" s="323"/>
      <c r="AE16" s="323"/>
      <c r="AO16" s="323"/>
      <c r="AY16" s="323"/>
      <c r="AZ16" s="424"/>
      <c r="BA16" s="424"/>
      <c r="BB16" s="424"/>
      <c r="BC16" s="424"/>
      <c r="BD16" s="424"/>
      <c r="BE16" s="424"/>
      <c r="BF16" s="424"/>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c r="B17" s="13"/>
      <c r="C17" s="83"/>
      <c r="D17" s="7"/>
      <c r="E17" s="7"/>
      <c r="F17" s="7"/>
      <c r="G17" s="83"/>
      <c r="H17" s="140"/>
      <c r="I17" s="11"/>
      <c r="J17" s="11"/>
      <c r="K17" s="314"/>
      <c r="L17" s="13"/>
      <c r="M17" s="83"/>
      <c r="N17" s="7"/>
      <c r="O17" s="7"/>
      <c r="P17" s="7"/>
      <c r="Q17" s="83"/>
      <c r="R17" s="140"/>
      <c r="S17" s="11"/>
      <c r="T17" s="11"/>
      <c r="U17" s="323"/>
      <c r="AE17" s="323"/>
      <c r="AO17" s="323"/>
      <c r="AY17" s="323"/>
      <c r="AZ17" s="424"/>
      <c r="BA17" s="424"/>
      <c r="BB17" s="424"/>
      <c r="BC17" s="424"/>
      <c r="BD17" s="424"/>
      <c r="BE17" s="424"/>
      <c r="BF17" s="424"/>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c r="B18" s="13"/>
      <c r="C18" s="83"/>
      <c r="D18" s="7"/>
      <c r="E18" s="7"/>
      <c r="F18" s="7"/>
      <c r="G18" s="7"/>
      <c r="H18" s="28"/>
      <c r="I18" s="11"/>
      <c r="J18" s="11"/>
      <c r="K18" s="314"/>
      <c r="L18" s="13"/>
      <c r="M18" s="83"/>
      <c r="N18" s="7"/>
      <c r="O18" s="7"/>
      <c r="P18" s="7"/>
      <c r="Q18" s="7"/>
      <c r="R18" s="28"/>
      <c r="S18" s="11"/>
      <c r="T18" s="11"/>
      <c r="U18" s="323"/>
      <c r="AE18" s="323"/>
      <c r="AO18" s="323"/>
      <c r="AY18" s="323"/>
      <c r="AZ18" s="424"/>
      <c r="BA18" s="424"/>
      <c r="BB18" s="424"/>
      <c r="BC18" s="424"/>
      <c r="BD18" s="424"/>
      <c r="BE18" s="424"/>
      <c r="BF18" s="424"/>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c r="B19" s="13"/>
      <c r="C19" s="83"/>
      <c r="D19" s="141"/>
      <c r="E19" s="141"/>
      <c r="F19" s="7"/>
      <c r="G19" s="7"/>
      <c r="H19" s="28"/>
      <c r="I19" s="11"/>
      <c r="J19" s="11"/>
      <c r="K19" s="314"/>
      <c r="L19" s="13"/>
      <c r="M19" s="83"/>
      <c r="N19" s="141"/>
      <c r="O19" s="141"/>
      <c r="P19" s="7"/>
      <c r="Q19" s="7"/>
      <c r="R19" s="28"/>
      <c r="S19" s="11"/>
      <c r="T19" s="11"/>
      <c r="U19" s="323"/>
      <c r="AE19" s="323"/>
      <c r="AO19" s="323"/>
      <c r="AY19" s="323"/>
      <c r="AZ19" s="424"/>
      <c r="BA19" s="424"/>
      <c r="BB19" s="424"/>
      <c r="BC19" s="424"/>
      <c r="BD19" s="424"/>
      <c r="BE19" s="424"/>
      <c r="BF19" s="424"/>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c r="B20" s="6"/>
      <c r="C20" s="83"/>
      <c r="D20" s="141"/>
      <c r="E20" s="141"/>
      <c r="F20" s="141"/>
      <c r="G20" s="141"/>
      <c r="H20" s="142"/>
      <c r="I20" s="11"/>
      <c r="J20" s="11"/>
      <c r="K20" s="314"/>
      <c r="L20" s="6"/>
      <c r="M20" s="83"/>
      <c r="N20" s="141"/>
      <c r="O20" s="141"/>
      <c r="P20" s="141"/>
      <c r="Q20" s="141"/>
      <c r="R20" s="142"/>
      <c r="S20" s="11"/>
      <c r="T20" s="11"/>
      <c r="U20" s="323"/>
      <c r="AE20" s="323"/>
      <c r="AO20" s="323"/>
      <c r="AY20" s="323"/>
      <c r="AZ20" s="424"/>
      <c r="BA20" s="424"/>
      <c r="BB20" s="424"/>
      <c r="BC20" s="424"/>
      <c r="BD20" s="424"/>
      <c r="BE20" s="424"/>
      <c r="BF20" s="424"/>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6"/>
      <c r="C21" s="141"/>
      <c r="D21" s="141"/>
      <c r="E21" s="141"/>
      <c r="F21" s="141"/>
      <c r="G21" s="141"/>
      <c r="H21" s="143"/>
      <c r="I21" s="11"/>
      <c r="J21" s="11"/>
      <c r="K21" s="314"/>
      <c r="L21" s="6"/>
      <c r="M21" s="141"/>
      <c r="N21" s="141"/>
      <c r="O21" s="141"/>
      <c r="P21" s="141"/>
      <c r="Q21" s="141"/>
      <c r="R21" s="143"/>
      <c r="S21" s="11"/>
      <c r="T21" s="11"/>
      <c r="U21" s="323"/>
      <c r="AE21" s="323"/>
      <c r="AO21" s="323"/>
      <c r="AY21" s="323"/>
      <c r="AZ21" s="424"/>
      <c r="BA21" s="424"/>
      <c r="BB21" s="424"/>
      <c r="BC21" s="424"/>
      <c r="BD21" s="424"/>
      <c r="BE21" s="424"/>
      <c r="BF21" s="424"/>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13"/>
      <c r="C22" s="7"/>
      <c r="D22" s="7"/>
      <c r="E22" s="7"/>
      <c r="F22" s="7"/>
      <c r="G22" s="7"/>
      <c r="H22" s="143"/>
      <c r="I22" s="11"/>
      <c r="J22" s="11"/>
      <c r="K22" s="314"/>
      <c r="L22" s="13"/>
      <c r="M22" s="7"/>
      <c r="N22" s="7"/>
      <c r="O22" s="7"/>
      <c r="P22" s="7"/>
      <c r="Q22" s="7"/>
      <c r="R22" s="143"/>
      <c r="S22" s="11"/>
      <c r="T22" s="11"/>
      <c r="U22" s="323"/>
      <c r="AE22" s="323"/>
      <c r="AO22" s="323"/>
      <c r="AY22" s="323"/>
      <c r="AZ22" s="424"/>
      <c r="BA22" s="424"/>
      <c r="BB22" s="424"/>
      <c r="BC22" s="424"/>
      <c r="BD22" s="424"/>
      <c r="BE22" s="424"/>
      <c r="BF22" s="424"/>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13"/>
      <c r="C23" s="7"/>
      <c r="D23" s="7"/>
      <c r="E23" s="7"/>
      <c r="F23" s="7"/>
      <c r="G23" s="7"/>
      <c r="H23" s="28"/>
      <c r="I23" s="11"/>
      <c r="J23" s="11"/>
      <c r="K23" s="314"/>
      <c r="L23" s="13"/>
      <c r="M23" s="7"/>
      <c r="N23" s="7"/>
      <c r="O23" s="7"/>
      <c r="P23" s="7"/>
      <c r="Q23" s="7"/>
      <c r="R23" s="28"/>
      <c r="S23" s="11"/>
      <c r="T23" s="11"/>
      <c r="U23" s="323"/>
      <c r="AE23" s="323"/>
      <c r="AO23" s="323"/>
      <c r="AY23" s="323"/>
      <c r="AZ23" s="424"/>
      <c r="BA23" s="424"/>
      <c r="BB23" s="424"/>
      <c r="BC23" s="424"/>
      <c r="BD23" s="424"/>
      <c r="BE23" s="424"/>
      <c r="BF23" s="424"/>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13"/>
      <c r="C24" s="7"/>
      <c r="D24" s="7"/>
      <c r="E24" s="7"/>
      <c r="F24" s="7"/>
      <c r="G24" s="7"/>
      <c r="H24" s="28"/>
      <c r="I24" s="11"/>
      <c r="J24" s="11"/>
      <c r="K24" s="314"/>
      <c r="L24" s="13"/>
      <c r="M24" s="7"/>
      <c r="N24" s="7"/>
      <c r="O24" s="7"/>
      <c r="P24" s="7"/>
      <c r="Q24" s="7"/>
      <c r="R24" s="28"/>
      <c r="S24" s="11"/>
      <c r="T24" s="11"/>
      <c r="U24" s="323"/>
      <c r="AE24" s="323"/>
      <c r="AO24" s="323"/>
      <c r="AY24" s="323"/>
      <c r="AZ24" s="424"/>
      <c r="BA24" s="424"/>
      <c r="BB24" s="424"/>
      <c r="BC24" s="424"/>
      <c r="BD24" s="424"/>
      <c r="BE24" s="424"/>
      <c r="BF24" s="424"/>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13"/>
      <c r="C25" s="7"/>
      <c r="D25" s="7"/>
      <c r="E25" s="7"/>
      <c r="F25" s="7"/>
      <c r="G25" s="7"/>
      <c r="H25" s="28"/>
      <c r="I25" s="11"/>
      <c r="J25" s="11"/>
      <c r="K25" s="314"/>
      <c r="L25" s="13"/>
      <c r="M25" s="7"/>
      <c r="N25" s="7"/>
      <c r="O25" s="7"/>
      <c r="P25" s="7"/>
      <c r="Q25" s="7"/>
      <c r="R25" s="28"/>
      <c r="S25" s="11"/>
      <c r="T25" s="11"/>
      <c r="U25" s="323"/>
      <c r="AE25" s="323"/>
      <c r="AO25" s="323"/>
      <c r="AY25" s="323"/>
      <c r="AZ25" s="424"/>
      <c r="BA25" s="424"/>
      <c r="BB25" s="424"/>
      <c r="BC25" s="424"/>
      <c r="BD25" s="424"/>
      <c r="BE25" s="424"/>
      <c r="BF25" s="424"/>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13"/>
      <c r="C26" s="7"/>
      <c r="D26" s="7"/>
      <c r="E26" s="7"/>
      <c r="F26" s="7"/>
      <c r="G26" s="7"/>
      <c r="H26" s="28"/>
      <c r="I26" s="11"/>
      <c r="J26" s="11"/>
      <c r="K26" s="314"/>
      <c r="L26" s="13"/>
      <c r="M26" s="7"/>
      <c r="N26" s="7"/>
      <c r="O26" s="7"/>
      <c r="P26" s="7"/>
      <c r="Q26" s="7"/>
      <c r="R26" s="28"/>
      <c r="S26" s="11"/>
      <c r="T26" s="11"/>
      <c r="U26" s="323"/>
      <c r="AE26" s="323"/>
      <c r="AO26" s="323"/>
      <c r="AY26" s="323"/>
      <c r="AZ26" s="424"/>
      <c r="BA26" s="424"/>
      <c r="BB26" s="424"/>
      <c r="BC26" s="424"/>
      <c r="BD26" s="424"/>
      <c r="BE26" s="424"/>
      <c r="BF26" s="424"/>
      <c r="BI26" s="323"/>
      <c r="BS26" s="323"/>
      <c r="CC26" s="323"/>
      <c r="CM26" s="323"/>
      <c r="CW26" s="323"/>
      <c r="DG26" s="323"/>
      <c r="DQ26" s="323"/>
      <c r="EA26" s="323"/>
      <c r="EK26" s="323"/>
      <c r="EU26" s="323"/>
      <c r="FE26" s="323"/>
      <c r="FO26" s="323"/>
      <c r="FY26" s="323"/>
      <c r="GI26" s="323"/>
      <c r="GS26" s="323"/>
      <c r="HC26" s="323"/>
      <c r="HM26" s="323"/>
      <c r="HW26" s="323"/>
    </row>
    <row r="27" s="2" customFormat="true" ht="83.25" customHeight="true" x14ac:dyDescent="0.25">
      <c r="A27" s="315" t="s">
        <v>12</v>
      </c>
      <c r="B27" s="560" t="s">
        <v>182</v>
      </c>
      <c r="C27" s="560"/>
      <c r="D27" s="560"/>
      <c r="E27" s="560"/>
      <c r="F27" s="560"/>
      <c r="G27" s="560"/>
      <c r="H27" s="561"/>
      <c r="I27" s="11"/>
      <c r="J27" s="11"/>
      <c r="K27" s="315" t="s">
        <v>12</v>
      </c>
      <c r="L27" s="560" t="s">
        <v>182</v>
      </c>
      <c r="M27" s="560"/>
      <c r="N27" s="560"/>
      <c r="O27" s="560"/>
      <c r="P27" s="560"/>
      <c r="Q27" s="560"/>
      <c r="R27" s="561"/>
      <c r="S27" s="11"/>
      <c r="T27" s="11"/>
      <c r="U27" s="323"/>
      <c r="AE27" s="323"/>
      <c r="AO27" s="323"/>
      <c r="AY27" s="323"/>
      <c r="AZ27" s="551"/>
      <c r="BA27" s="551"/>
      <c r="BB27" s="551"/>
      <c r="BC27" s="551"/>
      <c r="BD27" s="551"/>
      <c r="BE27" s="551"/>
      <c r="BF27" s="551"/>
      <c r="BI27" s="323"/>
      <c r="BS27" s="323"/>
      <c r="CC27" s="323"/>
      <c r="CM27" s="323"/>
      <c r="CW27" s="323"/>
      <c r="DG27" s="323"/>
      <c r="DQ27" s="323"/>
      <c r="EA27" s="323"/>
      <c r="EK27" s="323"/>
      <c r="EU27" s="323"/>
      <c r="FE27" s="323"/>
      <c r="FO27" s="323"/>
      <c r="FY27" s="323"/>
      <c r="GI27" s="323"/>
      <c r="GS27" s="323"/>
      <c r="HC27" s="323"/>
      <c r="HM27" s="323"/>
      <c r="HW27" s="323"/>
    </row>
    <row r="28" s="2" customFormat="true" ht="15.75" customHeight="true" x14ac:dyDescent="0.25">
      <c r="A28" s="315"/>
      <c r="B28" s="138" t="s">
        <v>139</v>
      </c>
      <c r="C28" s="91" t="s">
        <v>183</v>
      </c>
      <c r="D28" s="91" t="s">
        <v>183</v>
      </c>
      <c r="E28" s="91" t="s">
        <v>183</v>
      </c>
      <c r="F28" s="266"/>
      <c r="G28" s="266"/>
      <c r="H28" s="263"/>
      <c r="I28" s="11"/>
      <c r="J28" s="11"/>
      <c r="K28" s="315"/>
      <c r="L28" s="138" t="s">
        <v>139</v>
      </c>
      <c r="M28" s="91" t="s">
        <v>183</v>
      </c>
      <c r="N28" s="91" t="s">
        <v>183</v>
      </c>
      <c r="O28" s="91" t="s">
        <v>183</v>
      </c>
      <c r="P28" s="266"/>
      <c r="Q28" s="266"/>
      <c r="R28" s="263"/>
      <c r="S28" s="11"/>
      <c r="T28" s="11"/>
      <c r="U28" s="323"/>
      <c r="AE28" s="323"/>
      <c r="AO28" s="323"/>
      <c r="AY28" s="323"/>
      <c r="AZ28" s="323"/>
      <c r="BA28" s="424"/>
      <c r="BB28" s="424"/>
      <c r="BC28" s="424"/>
      <c r="BD28" s="424"/>
      <c r="BE28" s="424"/>
      <c r="BF28" s="424"/>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8" t="s">
        <v>115</v>
      </c>
      <c r="C29" s="91"/>
      <c r="D29" s="91"/>
      <c r="E29" s="91"/>
      <c r="F29" s="91"/>
      <c r="G29" s="91"/>
      <c r="H29" s="261"/>
      <c r="I29" s="11"/>
      <c r="J29" s="11"/>
      <c r="K29" s="315"/>
      <c r="L29" s="138" t="s">
        <v>115</v>
      </c>
      <c r="M29" s="144"/>
      <c r="N29" s="91"/>
      <c r="O29" s="91"/>
      <c r="P29" s="91"/>
      <c r="Q29" s="91"/>
      <c r="R29" s="261"/>
      <c r="S29" s="11"/>
      <c r="T29" s="11"/>
      <c r="U29" s="323"/>
      <c r="AE29" s="323"/>
      <c r="AO29" s="323"/>
      <c r="AY29" s="323"/>
      <c r="AZ29" s="323"/>
      <c r="BA29" s="424"/>
      <c r="BB29" s="424"/>
      <c r="BC29" s="424"/>
      <c r="BD29" s="424"/>
      <c r="BE29" s="424"/>
      <c r="BF29" s="424"/>
      <c r="BI29" s="323"/>
      <c r="BS29" s="323"/>
      <c r="CC29" s="323"/>
      <c r="CM29" s="323"/>
      <c r="CW29" s="323"/>
      <c r="DG29" s="323"/>
      <c r="DQ29" s="323"/>
      <c r="EA29" s="323"/>
      <c r="EK29" s="323"/>
      <c r="EU29" s="323"/>
      <c r="FE29" s="323"/>
      <c r="FO29" s="323"/>
      <c r="FY29" s="323"/>
      <c r="GI29" s="323"/>
      <c r="GS29" s="323"/>
      <c r="HC29" s="323"/>
      <c r="HM29" s="323"/>
      <c r="HW29" s="323"/>
    </row>
    <row r="30" ht="15.75" customHeight="true" x14ac:dyDescent="0.25">
      <c r="A30" s="315"/>
      <c r="B30" s="138" t="s">
        <v>184</v>
      </c>
      <c r="C30" s="91"/>
      <c r="D30" s="91"/>
      <c r="E30" s="91"/>
      <c r="F30" s="91"/>
      <c r="G30" s="91"/>
      <c r="H30" s="261"/>
      <c r="I30" s="11"/>
      <c r="J30" s="11"/>
      <c r="K30" s="315"/>
      <c r="L30" s="138" t="s">
        <v>116</v>
      </c>
      <c r="M30" s="91"/>
      <c r="N30" s="91"/>
      <c r="O30" s="91"/>
      <c r="P30" s="91"/>
      <c r="Q30" s="91"/>
      <c r="R30" s="261"/>
      <c r="S30" s="11"/>
      <c r="T30" s="11"/>
      <c r="BA30" s="423"/>
      <c r="BB30" s="423"/>
      <c r="BC30" s="423"/>
      <c r="BD30" s="423"/>
      <c r="BE30" s="423"/>
      <c r="BF30" s="423"/>
    </row>
    <row r="31" ht="15.75" customHeight="true" x14ac:dyDescent="0.25">
      <c r="A31" s="316"/>
      <c r="B31" s="12" t="s">
        <v>23</v>
      </c>
      <c r="C31" s="145"/>
      <c r="D31" s="145"/>
      <c r="E31" s="145"/>
      <c r="F31" s="146"/>
      <c r="G31" s="147"/>
      <c r="H31" s="148"/>
      <c r="I31" s="11"/>
      <c r="J31" s="11"/>
      <c r="K31" s="316"/>
      <c r="L31" s="12" t="s">
        <v>23</v>
      </c>
      <c r="M31" s="145"/>
      <c r="N31" s="145"/>
      <c r="O31" s="145"/>
      <c r="P31" s="146"/>
      <c r="Q31" s="147"/>
      <c r="R31" s="148"/>
      <c r="S31" s="11"/>
      <c r="T31" s="11"/>
      <c r="BA31" s="423"/>
      <c r="BB31" s="423"/>
      <c r="BC31" s="423"/>
      <c r="BD31" s="423"/>
      <c r="BE31" s="423"/>
      <c r="BF31" s="423"/>
    </row>
    <row r="32" s="3" customFormat="true" ht="16.5" thickBot="true" x14ac:dyDescent="0.3">
      <c r="A32" s="317"/>
      <c r="B32" s="149" t="s">
        <v>20</v>
      </c>
      <c r="C32" s="150"/>
      <c r="D32" s="150"/>
      <c r="E32" s="150"/>
      <c r="F32" s="150"/>
      <c r="G32" s="150"/>
      <c r="H32" s="151"/>
      <c r="I32" s="11"/>
      <c r="J32" s="11"/>
      <c r="K32" s="317"/>
      <c r="L32" s="149" t="s">
        <v>20</v>
      </c>
      <c r="M32" s="150"/>
      <c r="N32" s="150"/>
      <c r="O32" s="150"/>
      <c r="P32" s="150"/>
      <c r="Q32" s="150"/>
      <c r="R32" s="151"/>
      <c r="S32" s="11"/>
      <c r="T32" s="11"/>
      <c r="U32" s="318"/>
      <c r="AE32" s="318"/>
      <c r="AO32" s="318"/>
      <c r="AY32" s="318"/>
      <c r="AZ32" s="318"/>
      <c r="BA32" s="425"/>
      <c r="BB32" s="425"/>
      <c r="BC32" s="425"/>
      <c r="BD32" s="425"/>
      <c r="BE32" s="425"/>
      <c r="BF32" s="425"/>
      <c r="BI32" s="318"/>
      <c r="BS32" s="318"/>
      <c r="CC32" s="318"/>
      <c r="CM32" s="318"/>
      <c r="CW32" s="318"/>
      <c r="DG32" s="318"/>
      <c r="DQ32" s="318"/>
      <c r="EA32" s="318"/>
      <c r="EK32" s="318"/>
      <c r="EU32" s="318"/>
      <c r="FE32" s="318"/>
      <c r="FO32" s="318"/>
      <c r="FY32" s="318"/>
      <c r="GI32" s="318"/>
      <c r="GS32" s="318"/>
      <c r="HC32" s="318"/>
      <c r="HM32" s="318"/>
      <c r="HW32" s="318"/>
    </row>
    <row r="33" s="3" customFormat="true" x14ac:dyDescent="0.25">
      <c r="A33" s="318"/>
      <c r="K33" s="318"/>
      <c r="U33" s="318"/>
      <c r="AE33" s="318"/>
      <c r="AO33" s="318"/>
      <c r="AY33" s="318"/>
      <c r="AZ33" s="318"/>
      <c r="BI33" s="318"/>
      <c r="BS33" s="318"/>
      <c r="CC33" s="318"/>
      <c r="CM33" s="318"/>
      <c r="CW33" s="318"/>
      <c r="DG33" s="318"/>
      <c r="DQ33" s="318"/>
      <c r="EA33" s="318"/>
      <c r="EK33" s="318"/>
      <c r="EU33" s="318"/>
      <c r="FE33" s="318"/>
      <c r="FO33" s="318"/>
      <c r="FY33" s="318"/>
      <c r="GI33" s="318"/>
      <c r="GS33" s="318"/>
      <c r="HC33" s="318"/>
      <c r="HM33" s="318"/>
      <c r="HW33" s="318"/>
    </row>
    <row r="34" s="3" customFormat="true" x14ac:dyDescent="0.25">
      <c r="A34" s="318"/>
      <c r="K34" s="318"/>
      <c r="U34" s="318"/>
      <c r="AE34" s="318"/>
      <c r="AO34" s="318"/>
      <c r="AY34" s="318"/>
      <c r="AZ34" s="318"/>
      <c r="BI34" s="318"/>
      <c r="BS34" s="318"/>
      <c r="CC34" s="318"/>
      <c r="CM34" s="318"/>
      <c r="CW34" s="318"/>
      <c r="DG34" s="318"/>
      <c r="DQ34" s="318"/>
      <c r="EA34" s="318"/>
      <c r="EK34" s="318"/>
      <c r="EU34" s="318"/>
      <c r="FE34" s="318"/>
      <c r="FO34" s="318"/>
      <c r="FY34" s="318"/>
      <c r="GI34" s="318"/>
      <c r="GS34" s="318"/>
      <c r="HC34" s="318"/>
      <c r="HM34" s="318"/>
      <c r="HW34" s="318"/>
    </row>
    <row r="35" s="3" customFormat="true" x14ac:dyDescent="0.25">
      <c r="A35" s="318"/>
      <c r="K35" s="318"/>
      <c r="U35" s="318"/>
      <c r="AE35" s="318"/>
      <c r="AO35" s="318"/>
      <c r="AY35" s="318"/>
      <c r="AZ35" s="318"/>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9" customWidth="true"/>
    <col min="2" max="2" width="29.75" customWidth="true"/>
    <col min="3" max="8" width="7.875" customWidth="true"/>
    <col min="9" max="10" width="1.125" customWidth="true"/>
    <col min="11" max="11" width="24.625" style="319" customWidth="true"/>
    <col min="12" max="12" width="29.75" customWidth="true"/>
    <col min="13" max="18" width="7.875" customWidth="true"/>
    <col min="19" max="20" width="1.125" customWidth="true"/>
    <col min="21" max="21" width="24.625" style="319" customWidth="true"/>
    <col min="22" max="22" width="29.75" customWidth="true"/>
    <col min="23" max="28" width="7.875" customWidth="true"/>
    <col min="29" max="30" width="1.125" customWidth="true"/>
    <col min="31" max="31" width="24.625" style="319" customWidth="true"/>
    <col min="32" max="32" width="29.75" customWidth="true"/>
    <col min="33" max="38" width="7.875" customWidth="true"/>
    <col min="39" max="40" width="1.125" customWidth="true"/>
    <col min="41" max="41" width="24.625" style="319" customWidth="true"/>
    <col min="42" max="42" width="29.75" customWidth="true"/>
    <col min="43" max="48" width="7.875" customWidth="true"/>
    <col min="49" max="50" width="1.125" customWidth="true"/>
    <col min="51" max="51" width="24.625" style="319" customWidth="true"/>
    <col min="52" max="52" width="29.75" style="319" customWidth="true"/>
    <col min="53" max="58" width="7.875" customWidth="true"/>
    <col min="59" max="60" width="1.125" customWidth="true"/>
    <col min="61" max="61" width="24.625" style="319" customWidth="true"/>
    <col min="62" max="62" width="29.75" customWidth="true"/>
    <col min="63" max="68" width="7.875" customWidth="true"/>
    <col min="69" max="70" width="1.125" customWidth="true"/>
    <col min="71" max="71" width="24.625" style="319" customWidth="true"/>
    <col min="72" max="72" width="29.75" customWidth="true"/>
    <col min="73" max="78" width="7.875" customWidth="true"/>
    <col min="79" max="80" width="1.125" customWidth="true"/>
    <col min="81" max="81" width="24.625" style="319" customWidth="true"/>
    <col min="82" max="82" width="29.75" customWidth="true"/>
    <col min="83" max="88" width="7.875" customWidth="true"/>
    <col min="89" max="90" width="1.125" customWidth="true"/>
    <col min="91" max="91" width="24.625" style="319" customWidth="true"/>
    <col min="92" max="92" width="29.75" customWidth="true"/>
    <col min="93" max="98" width="7.875" customWidth="true"/>
    <col min="99" max="100" width="1.125" customWidth="true"/>
    <col min="101" max="101" width="24.625" style="319" customWidth="true"/>
    <col min="102" max="102" width="29.75" customWidth="true"/>
    <col min="103" max="108" width="7.875" customWidth="true"/>
    <col min="109" max="110" width="1.125" customWidth="true"/>
    <col min="111" max="111" width="24.625" style="319" customWidth="true"/>
    <col min="112" max="112" width="29.75" customWidth="true"/>
    <col min="113" max="118" width="7.875" customWidth="true"/>
    <col min="119" max="120" width="1.125" customWidth="true"/>
    <col min="121" max="121" width="24.625" style="319" customWidth="true"/>
    <col min="122" max="122" width="29.75" customWidth="true"/>
    <col min="123" max="128" width="7.875" customWidth="true"/>
    <col min="129" max="130" width="1.125" customWidth="true"/>
    <col min="131" max="131" width="24.625" style="319" customWidth="true"/>
    <col min="132" max="132" width="29.75" customWidth="true"/>
    <col min="133" max="138" width="7.875" customWidth="true"/>
    <col min="139" max="140" width="1.125" customWidth="true"/>
    <col min="141" max="141" width="24.625" style="319" customWidth="true"/>
    <col min="142" max="142" width="29.75" customWidth="true"/>
    <col min="143" max="148" width="7.875" customWidth="true"/>
    <col min="149" max="150" width="1.125" customWidth="true"/>
    <col min="151" max="151" width="24.625" style="319" customWidth="true"/>
    <col min="152" max="152" width="29.75" customWidth="true"/>
    <col min="153" max="158" width="7.875" customWidth="true"/>
    <col min="159" max="160" width="1.125" customWidth="true"/>
    <col min="161" max="161" width="24.625" style="319" customWidth="true"/>
    <col min="162" max="162" width="29.75" customWidth="true"/>
    <col min="163" max="168" width="7.875" customWidth="true"/>
    <col min="169" max="170" width="1.125" customWidth="true"/>
    <col min="171" max="171" width="24.625" style="319" customWidth="true"/>
    <col min="172" max="172" width="29.75" customWidth="true"/>
    <col min="173" max="178" width="7.875" customWidth="true"/>
    <col min="179" max="180" width="1.125" customWidth="true"/>
    <col min="181" max="181" width="24.625" style="319" customWidth="true"/>
    <col min="182" max="182" width="29.75" customWidth="true"/>
    <col min="183" max="188" width="7.875" customWidth="true"/>
    <col min="189" max="190" width="1.125" customWidth="true"/>
    <col min="191" max="191" width="24.625" style="319" customWidth="true"/>
    <col min="192" max="192" width="29.75" customWidth="true"/>
    <col min="193" max="198" width="7.875" customWidth="true"/>
    <col min="199" max="200" width="1.125" customWidth="true"/>
    <col min="201" max="201" width="24.625" style="319" customWidth="true"/>
    <col min="202" max="202" width="29.75" customWidth="true"/>
    <col min="203" max="208" width="7.875" customWidth="true"/>
    <col min="209" max="210" width="1.125" customWidth="true"/>
    <col min="211" max="211" width="24.625" style="319" customWidth="true"/>
    <col min="212" max="212" width="29.75" customWidth="true"/>
    <col min="213" max="218" width="7.875" customWidth="true"/>
    <col min="219" max="220" width="1.125" customWidth="true"/>
    <col min="221" max="221" width="24.625" style="319" customWidth="true"/>
    <col min="222" max="222" width="29.75" customWidth="true"/>
    <col min="223" max="228" width="7.875" customWidth="true"/>
    <col min="229" max="230" width="1.125" customWidth="true"/>
    <col min="231" max="231" width="24.625" style="319" customWidth="true"/>
    <col min="232" max="232" width="29.75" customWidth="true"/>
    <col min="233" max="238" width="7.875" customWidth="true"/>
    <col min="239" max="240" width="1.125" customWidth="true"/>
  </cols>
  <sheetData>
    <row r="1" ht="15.75" customHeight="true" x14ac:dyDescent="0.25">
      <c r="A1" s="340" t="s">
        <v>22</v>
      </c>
      <c r="B1" s="341" t="s">
        <v>178</v>
      </c>
      <c r="C1" s="563" t="s">
        <v>198</v>
      </c>
      <c r="D1" s="564"/>
      <c r="E1" s="564"/>
      <c r="F1" s="564"/>
      <c r="G1" s="564"/>
      <c r="H1" s="565"/>
      <c r="I1" s="25"/>
      <c r="J1" s="16"/>
      <c r="K1" s="340" t="s">
        <v>22</v>
      </c>
      <c r="L1" s="341" t="s">
        <v>179</v>
      </c>
      <c r="M1" s="563" t="s">
        <v>198</v>
      </c>
      <c r="N1" s="564"/>
      <c r="O1" s="564"/>
      <c r="P1" s="564"/>
      <c r="Q1" s="564"/>
      <c r="R1" s="565"/>
      <c r="S1" s="25"/>
      <c r="T1" s="16"/>
    </row>
    <row r="2" x14ac:dyDescent="0.25">
      <c r="A2" s="342" t="s">
        <v>180</v>
      </c>
      <c r="B2" s="343"/>
      <c r="C2" s="566"/>
      <c r="D2" s="566"/>
      <c r="E2" s="566"/>
      <c r="F2" s="566"/>
      <c r="G2" s="566"/>
      <c r="H2" s="567"/>
      <c r="I2" s="11"/>
      <c r="J2" s="17"/>
      <c r="K2" s="342" t="s">
        <v>180</v>
      </c>
      <c r="L2" s="343"/>
      <c r="M2" s="566"/>
      <c r="N2" s="566"/>
      <c r="O2" s="566"/>
      <c r="P2" s="566"/>
      <c r="Q2" s="566"/>
      <c r="R2" s="567"/>
      <c r="S2" s="11"/>
      <c r="T2" s="17"/>
    </row>
    <row r="3" x14ac:dyDescent="0.25">
      <c r="A3" s="344" t="str">
        <f>'Water Data'!A3</f>
        <v>EMIS</v>
      </c>
      <c r="B3" s="345"/>
      <c r="C3" s="568">
        <v>2002</v>
      </c>
      <c r="D3" s="569"/>
      <c r="E3" s="569"/>
      <c r="F3" s="569"/>
      <c r="G3" s="569"/>
      <c r="H3" s="570"/>
      <c r="I3" s="11"/>
      <c r="J3" s="17"/>
      <c r="K3" s="344" t="str">
        <f>'Water Data'!K3</f>
        <v>EMIS</v>
      </c>
      <c r="L3" s="345"/>
      <c r="M3" s="568">
        <v>2009</v>
      </c>
      <c r="N3" s="569"/>
      <c r="O3" s="569"/>
      <c r="P3" s="569"/>
      <c r="Q3" s="569"/>
      <c r="R3" s="570"/>
      <c r="S3" s="11"/>
      <c r="T3" s="17"/>
    </row>
    <row r="4" s="4" customFormat="true" ht="18" customHeight="true" x14ac:dyDescent="0.25">
      <c r="A4" s="346" t="s">
        <v>209</v>
      </c>
      <c r="B4" s="347" t="s">
        <v>57</v>
      </c>
      <c r="C4" s="348" t="s">
        <v>7</v>
      </c>
      <c r="D4" s="349" t="s">
        <v>1</v>
      </c>
      <c r="E4" s="349" t="s">
        <v>2</v>
      </c>
      <c r="F4" s="349" t="s">
        <v>16</v>
      </c>
      <c r="G4" s="349" t="s">
        <v>17</v>
      </c>
      <c r="H4" s="350" t="s">
        <v>18</v>
      </c>
      <c r="I4" s="26"/>
      <c r="J4" s="18"/>
      <c r="K4" s="346" t="s">
        <v>209</v>
      </c>
      <c r="L4" s="347" t="s">
        <v>57</v>
      </c>
      <c r="M4" s="348" t="s">
        <v>7</v>
      </c>
      <c r="N4" s="349" t="s">
        <v>1</v>
      </c>
      <c r="O4" s="349" t="s">
        <v>2</v>
      </c>
      <c r="P4" s="349" t="s">
        <v>16</v>
      </c>
      <c r="Q4" s="349" t="s">
        <v>17</v>
      </c>
      <c r="R4" s="350" t="s">
        <v>18</v>
      </c>
      <c r="S4" s="26"/>
      <c r="T4" s="18"/>
      <c r="U4" s="320"/>
      <c r="AE4" s="320"/>
      <c r="AO4" s="320"/>
      <c r="AY4" s="320"/>
      <c r="AZ4" s="320"/>
      <c r="BA4" s="421"/>
      <c r="BB4" s="421"/>
      <c r="BC4" s="421"/>
      <c r="BD4" s="421"/>
      <c r="BE4" s="421"/>
      <c r="BF4" s="421"/>
      <c r="BI4" s="320"/>
      <c r="BS4" s="320"/>
      <c r="CC4" s="320"/>
      <c r="CM4" s="320"/>
      <c r="CW4" s="320"/>
      <c r="DG4" s="320"/>
      <c r="DQ4" s="320"/>
      <c r="EA4" s="320"/>
      <c r="EK4" s="320"/>
      <c r="EU4" s="320"/>
      <c r="FE4" s="320"/>
      <c r="FO4" s="320"/>
      <c r="FY4" s="320"/>
      <c r="GI4" s="320"/>
      <c r="GS4" s="320"/>
      <c r="HC4" s="320"/>
      <c r="HM4" s="320"/>
      <c r="HW4" s="320"/>
    </row>
    <row r="5" s="4" customFormat="true" x14ac:dyDescent="0.25">
      <c r="A5" s="312"/>
      <c r="B5" s="15" t="s">
        <v>3</v>
      </c>
      <c r="C5" s="9" t="str">
        <f t="shared" ref="C5:H5" si="0">IF(COUNTA(C15)=0,"",C15)</f>
        <v/>
      </c>
      <c r="D5" s="9" t="str">
        <f t="shared" si="0"/>
        <v/>
      </c>
      <c r="E5" s="9" t="str">
        <f t="shared" si="0"/>
        <v/>
      </c>
      <c r="F5" s="9" t="str">
        <f t="shared" si="0"/>
        <v/>
      </c>
      <c r="G5" s="9" t="str">
        <f t="shared" si="0"/>
        <v/>
      </c>
      <c r="H5" s="32" t="str">
        <f t="shared" si="0"/>
        <v/>
      </c>
      <c r="I5" s="26"/>
      <c r="J5" s="18"/>
      <c r="K5" s="312"/>
      <c r="L5" s="15" t="s">
        <v>3</v>
      </c>
      <c r="M5" s="9" t="str">
        <f t="shared" ref="M5:R5" si="1">IF(COUNTA(M15)=0,"",M15)</f>
        <v/>
      </c>
      <c r="N5" s="9" t="str">
        <f t="shared" si="1"/>
        <v/>
      </c>
      <c r="O5" s="9" t="str">
        <f t="shared" si="1"/>
        <v/>
      </c>
      <c r="P5" s="9" t="str">
        <f t="shared" si="1"/>
        <v/>
      </c>
      <c r="Q5" s="9" t="str">
        <f t="shared" si="1"/>
        <v/>
      </c>
      <c r="R5" s="32" t="str">
        <f t="shared" si="1"/>
        <v/>
      </c>
      <c r="S5" s="26"/>
      <c r="T5" s="18"/>
      <c r="U5" s="320"/>
      <c r="AE5" s="320"/>
      <c r="AO5" s="320"/>
      <c r="AY5" s="320"/>
      <c r="AZ5" s="320"/>
      <c r="BA5" s="421"/>
      <c r="BB5" s="421"/>
      <c r="BC5" s="421"/>
      <c r="BD5" s="421"/>
      <c r="BE5" s="421"/>
      <c r="BF5" s="421"/>
      <c r="BI5" s="320"/>
      <c r="BS5" s="320"/>
      <c r="CC5" s="320"/>
      <c r="CM5" s="320"/>
      <c r="CW5" s="320"/>
      <c r="DG5" s="320"/>
      <c r="DQ5" s="320"/>
      <c r="EA5" s="320"/>
      <c r="EK5" s="320"/>
      <c r="EU5" s="320"/>
      <c r="FE5" s="320"/>
      <c r="FO5" s="320"/>
      <c r="FY5" s="320"/>
      <c r="GI5" s="320"/>
      <c r="GS5" s="320"/>
      <c r="HC5" s="320"/>
      <c r="HM5" s="320"/>
      <c r="HW5" s="320"/>
    </row>
    <row r="6" s="4" customFormat="true" x14ac:dyDescent="0.25">
      <c r="A6" s="312"/>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2" t="str">
        <f>IF((COUNTA(H16:H27)=0)+(COUNTA(H15)=0),"",100-H15-SUMPRODUCT(B16:B27,H16:H27))</f>
        <v/>
      </c>
      <c r="I6" s="26"/>
      <c r="J6" s="18"/>
      <c r="K6" s="312"/>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2" t="str">
        <f>IF((COUNTA(R16:R27)=0)+(COUNTA(R15)=0),"",100-R15-SUMPRODUCT(L16:L27,R16:R27))</f>
        <v/>
      </c>
      <c r="S6" s="26"/>
      <c r="T6" s="18"/>
      <c r="U6" s="320"/>
      <c r="AE6" s="320"/>
      <c r="AO6" s="320"/>
      <c r="AY6" s="320"/>
      <c r="AZ6" s="320"/>
      <c r="BA6" s="421"/>
      <c r="BB6" s="421"/>
      <c r="BC6" s="421"/>
      <c r="BD6" s="421"/>
      <c r="BE6" s="421"/>
      <c r="BF6" s="421"/>
      <c r="BI6" s="320"/>
      <c r="BS6" s="320"/>
      <c r="CC6" s="320"/>
      <c r="CM6" s="320"/>
      <c r="CW6" s="320"/>
      <c r="DG6" s="320"/>
      <c r="DQ6" s="320"/>
      <c r="EA6" s="320"/>
      <c r="EK6" s="320"/>
      <c r="EU6" s="320"/>
      <c r="FE6" s="320"/>
      <c r="FO6" s="320"/>
      <c r="FY6" s="320"/>
      <c r="GI6" s="320"/>
      <c r="GS6" s="320"/>
      <c r="HC6" s="320"/>
      <c r="HM6" s="320"/>
      <c r="HW6" s="320"/>
    </row>
    <row r="7" s="4" customFormat="true" x14ac:dyDescent="0.25">
      <c r="A7" s="312" t="s">
        <v>185</v>
      </c>
      <c r="B7" s="15" t="s">
        <v>19</v>
      </c>
      <c r="C7" s="9">
        <f>IF(COUNTA(C16:C27)=0,"",SUMPRODUCT(C16:C27,B16:B27))</f>
        <v>72.151898734177209</v>
      </c>
      <c r="D7" s="9">
        <f>IF(COUNTA(D16:D27)=0,"",SUMPRODUCT(D16:D27,B16:B27))</f>
        <v>90.789473684210535</v>
      </c>
      <c r="E7" s="9">
        <f>IF(COUNTA(E16:E27)=0,"",SUMPRODUCT(E16:E27,B16:B27))</f>
        <v>67.5</v>
      </c>
      <c r="F7" s="9" t="str">
        <f>IF(COUNTA(F16:F27)=0,"",SUMPRODUCT(F16:F27,B16:B27))</f>
        <v/>
      </c>
      <c r="G7" s="9" t="str">
        <f>IF(COUNTA(G16:G27)=0,"",SUMPRODUCT(G16:G27,B16:B27))</f>
        <v/>
      </c>
      <c r="H7" s="32" t="str">
        <f>IF(COUNTA(H16:H27)=0,"",SUMPRODUCT(H16:H27,B16:B27))</f>
        <v/>
      </c>
      <c r="I7" s="26"/>
      <c r="J7" s="18"/>
      <c r="K7" s="312" t="s">
        <v>185</v>
      </c>
      <c r="L7" s="15" t="s">
        <v>19</v>
      </c>
      <c r="M7" s="9">
        <f>IF(COUNTA(M16:M27)=0,"",SUMPRODUCT(M16:M27,L16:L27))</f>
        <v>75.609756097560975</v>
      </c>
      <c r="N7" s="9">
        <f>IF(COUNTA(N16:N27)=0,"",SUMPRODUCT(N16:N27,L16:L27))</f>
        <v>86.516853932584269</v>
      </c>
      <c r="O7" s="9">
        <f>IF(COUNTA(O16:O27)=0,"",SUMPRODUCT(O16:O27,L16:L27))</f>
        <v>72.5</v>
      </c>
      <c r="P7" s="9" t="str">
        <f>IF(COUNTA(P16:P27)=0,"",SUMPRODUCT(P16:P27,L16:L27))</f>
        <v/>
      </c>
      <c r="Q7" s="9" t="str">
        <f>IF(COUNTA(Q16:Q27)=0,"",SUMPRODUCT(Q16:Q27,L16:L27))</f>
        <v/>
      </c>
      <c r="R7" s="32" t="str">
        <f>IF(COUNTA(R16:R27)=0,"",SUMPRODUCT(R16:R27,L16:L27))</f>
        <v/>
      </c>
      <c r="S7" s="26"/>
      <c r="T7" s="18"/>
      <c r="U7" s="320"/>
      <c r="AE7" s="320"/>
      <c r="AO7" s="320"/>
      <c r="AY7" s="320"/>
      <c r="AZ7" s="320"/>
      <c r="BA7" s="421"/>
      <c r="BB7" s="421"/>
      <c r="BC7" s="421"/>
      <c r="BD7" s="421"/>
      <c r="BE7" s="421"/>
      <c r="BF7" s="421"/>
      <c r="BI7" s="320"/>
      <c r="BS7" s="320"/>
      <c r="CC7" s="320"/>
      <c r="CM7" s="320"/>
      <c r="CW7" s="320"/>
      <c r="DG7" s="320"/>
      <c r="DQ7" s="320"/>
      <c r="EA7" s="320"/>
      <c r="EK7" s="320"/>
      <c r="EU7" s="320"/>
      <c r="FE7" s="320"/>
      <c r="FO7" s="320"/>
      <c r="FY7" s="320"/>
      <c r="GI7" s="320"/>
      <c r="GS7" s="320"/>
      <c r="HC7" s="320"/>
      <c r="HM7" s="320"/>
      <c r="HW7" s="320"/>
    </row>
    <row r="8" s="4" customFormat="true" x14ac:dyDescent="0.25">
      <c r="A8" s="312"/>
      <c r="B8" s="84" t="s">
        <v>54</v>
      </c>
      <c r="C8" s="20"/>
      <c r="D8" s="20"/>
      <c r="E8" s="20"/>
      <c r="F8" s="20"/>
      <c r="G8" s="20"/>
      <c r="H8" s="152"/>
      <c r="I8" s="26"/>
      <c r="J8" s="18"/>
      <c r="K8" s="312"/>
      <c r="L8" s="84" t="s">
        <v>54</v>
      </c>
      <c r="M8" s="20"/>
      <c r="N8" s="20"/>
      <c r="O8" s="20"/>
      <c r="P8" s="20"/>
      <c r="Q8" s="20"/>
      <c r="R8" s="152"/>
      <c r="S8" s="26"/>
      <c r="T8" s="18"/>
      <c r="U8" s="320"/>
      <c r="AE8" s="320"/>
      <c r="AO8" s="320"/>
      <c r="AY8" s="320"/>
      <c r="AZ8" s="320"/>
      <c r="BA8" s="421"/>
      <c r="BB8" s="421"/>
      <c r="BC8" s="421"/>
      <c r="BD8" s="421"/>
      <c r="BE8" s="421"/>
      <c r="BF8" s="421"/>
      <c r="BI8" s="320"/>
      <c r="BS8" s="320"/>
      <c r="CC8" s="320"/>
      <c r="CM8" s="320"/>
      <c r="CW8" s="320"/>
      <c r="DG8" s="320"/>
      <c r="DQ8" s="320"/>
      <c r="EA8" s="320"/>
      <c r="EK8" s="320"/>
      <c r="EU8" s="320"/>
      <c r="FE8" s="320"/>
      <c r="FO8" s="320"/>
      <c r="FY8" s="320"/>
      <c r="GI8" s="320"/>
      <c r="GS8" s="320"/>
      <c r="HC8" s="320"/>
      <c r="HM8" s="320"/>
      <c r="HW8" s="320"/>
    </row>
    <row r="9" s="4" customFormat="true" x14ac:dyDescent="0.25">
      <c r="A9" s="312"/>
      <c r="B9" s="84" t="s">
        <v>59</v>
      </c>
      <c r="C9" s="20"/>
      <c r="D9" s="20"/>
      <c r="E9" s="20"/>
      <c r="F9" s="20"/>
      <c r="G9" s="20"/>
      <c r="H9" s="152"/>
      <c r="I9" s="26"/>
      <c r="J9" s="18"/>
      <c r="K9" s="312"/>
      <c r="L9" s="84" t="s">
        <v>59</v>
      </c>
      <c r="M9" s="20"/>
      <c r="N9" s="20"/>
      <c r="O9" s="20"/>
      <c r="P9" s="20"/>
      <c r="Q9" s="20"/>
      <c r="R9" s="152"/>
      <c r="S9" s="26"/>
      <c r="T9" s="18"/>
      <c r="U9" s="320"/>
      <c r="AE9" s="320"/>
      <c r="AO9" s="320"/>
      <c r="AY9" s="320"/>
      <c r="AZ9" s="320"/>
      <c r="BA9" s="421"/>
      <c r="BB9" s="421"/>
      <c r="BC9" s="421"/>
      <c r="BD9" s="421"/>
      <c r="BE9" s="421"/>
      <c r="BF9" s="421"/>
      <c r="BI9" s="320"/>
      <c r="BS9" s="320"/>
      <c r="CC9" s="320"/>
      <c r="CM9" s="320"/>
      <c r="CW9" s="320"/>
      <c r="DG9" s="320"/>
      <c r="DQ9" s="320"/>
      <c r="EA9" s="320"/>
      <c r="EK9" s="320"/>
      <c r="EU9" s="320"/>
      <c r="FE9" s="320"/>
      <c r="FO9" s="320"/>
      <c r="FY9" s="320"/>
      <c r="GI9" s="320"/>
      <c r="GS9" s="320"/>
      <c r="HC9" s="320"/>
      <c r="HM9" s="320"/>
      <c r="HW9" s="320"/>
    </row>
    <row r="10" s="4" customFormat="true" x14ac:dyDescent="0.25">
      <c r="A10" s="312"/>
      <c r="B10" s="84" t="s">
        <v>122</v>
      </c>
      <c r="C10" s="20"/>
      <c r="D10" s="20"/>
      <c r="E10" s="20"/>
      <c r="F10" s="20"/>
      <c r="G10" s="20"/>
      <c r="H10" s="152"/>
      <c r="I10" s="26"/>
      <c r="J10" s="18"/>
      <c r="K10" s="312"/>
      <c r="L10" s="84" t="s">
        <v>122</v>
      </c>
      <c r="M10" s="20"/>
      <c r="N10" s="20"/>
      <c r="O10" s="20"/>
      <c r="P10" s="20"/>
      <c r="Q10" s="20"/>
      <c r="R10" s="152"/>
      <c r="S10" s="26"/>
      <c r="T10" s="18"/>
      <c r="U10" s="320"/>
      <c r="AE10" s="320"/>
      <c r="AO10" s="320"/>
      <c r="AY10" s="320"/>
      <c r="AZ10" s="320"/>
      <c r="BA10" s="421"/>
      <c r="BB10" s="421"/>
      <c r="BC10" s="421"/>
      <c r="BD10" s="421"/>
      <c r="BE10" s="421"/>
      <c r="BF10" s="421"/>
      <c r="BI10" s="320"/>
      <c r="BS10" s="320"/>
      <c r="CC10" s="320"/>
      <c r="CM10" s="320"/>
      <c r="CW10" s="320"/>
      <c r="DG10" s="320"/>
      <c r="DQ10" s="320"/>
      <c r="EA10" s="320"/>
      <c r="EK10" s="320"/>
      <c r="EU10" s="320"/>
      <c r="FE10" s="320"/>
      <c r="FO10" s="320"/>
      <c r="FY10" s="320"/>
      <c r="GI10" s="320"/>
      <c r="GS10" s="320"/>
      <c r="HC10" s="320"/>
      <c r="HM10" s="320"/>
      <c r="HW10" s="320"/>
    </row>
    <row r="11" s="4" customFormat="true" x14ac:dyDescent="0.25">
      <c r="A11" s="312"/>
      <c r="B11" s="139" t="s">
        <v>21</v>
      </c>
      <c r="C11" s="20"/>
      <c r="D11" s="20"/>
      <c r="E11" s="20"/>
      <c r="F11" s="20"/>
      <c r="G11" s="20"/>
      <c r="H11" s="152"/>
      <c r="I11" s="26"/>
      <c r="J11" s="18"/>
      <c r="K11" s="312"/>
      <c r="L11" s="139" t="s">
        <v>21</v>
      </c>
      <c r="M11" s="20"/>
      <c r="N11" s="20"/>
      <c r="O11" s="20"/>
      <c r="P11" s="20"/>
      <c r="Q11" s="20"/>
      <c r="R11" s="152"/>
      <c r="S11" s="26"/>
      <c r="T11" s="18"/>
      <c r="U11" s="320"/>
      <c r="AE11" s="320"/>
      <c r="AO11" s="320"/>
      <c r="AY11" s="320"/>
      <c r="AZ11" s="320"/>
      <c r="BA11" s="421"/>
      <c r="BB11" s="421"/>
      <c r="BC11" s="421"/>
      <c r="BD11" s="421"/>
      <c r="BE11" s="421"/>
      <c r="BF11" s="421"/>
      <c r="BI11" s="320"/>
      <c r="BS11" s="320"/>
      <c r="CC11" s="320"/>
      <c r="CM11" s="320"/>
      <c r="CW11" s="320"/>
      <c r="DG11" s="320"/>
      <c r="DQ11" s="320"/>
      <c r="EA11" s="320"/>
      <c r="EK11" s="320"/>
      <c r="EU11" s="320"/>
      <c r="FE11" s="320"/>
      <c r="FO11" s="320"/>
      <c r="FY11" s="320"/>
      <c r="GI11" s="320"/>
      <c r="GS11" s="320"/>
      <c r="HC11" s="320"/>
      <c r="HM11" s="320"/>
      <c r="HW11" s="320"/>
    </row>
    <row r="12" s="4" customFormat="true" x14ac:dyDescent="0.25">
      <c r="A12" s="312"/>
      <c r="B12" s="139" t="s">
        <v>30</v>
      </c>
      <c r="C12" s="20"/>
      <c r="D12" s="7"/>
      <c r="E12" s="7"/>
      <c r="F12" s="7"/>
      <c r="G12" s="7"/>
      <c r="H12" s="28"/>
      <c r="I12" s="26"/>
      <c r="J12" s="18"/>
      <c r="K12" s="312"/>
      <c r="L12" s="139" t="s">
        <v>30</v>
      </c>
      <c r="M12" s="20"/>
      <c r="N12" s="7"/>
      <c r="O12" s="7"/>
      <c r="P12" s="7"/>
      <c r="Q12" s="7"/>
      <c r="R12" s="28"/>
      <c r="S12" s="26"/>
      <c r="T12" s="18"/>
      <c r="U12" s="320"/>
      <c r="AE12" s="320"/>
      <c r="AO12" s="320"/>
      <c r="AY12" s="320"/>
      <c r="AZ12" s="320"/>
      <c r="BA12" s="421"/>
      <c r="BB12" s="421"/>
      <c r="BC12" s="421"/>
      <c r="BD12" s="421"/>
      <c r="BE12" s="421"/>
      <c r="BF12" s="421"/>
      <c r="BI12" s="320"/>
      <c r="BS12" s="320"/>
      <c r="CC12" s="320"/>
      <c r="CM12" s="320"/>
      <c r="CW12" s="320"/>
      <c r="DG12" s="320"/>
      <c r="DQ12" s="320"/>
      <c r="EA12" s="320"/>
      <c r="EK12" s="320"/>
      <c r="EU12" s="320"/>
      <c r="FE12" s="320"/>
      <c r="FO12" s="320"/>
      <c r="FY12" s="320"/>
      <c r="GI12" s="320"/>
      <c r="GS12" s="320"/>
      <c r="HC12" s="320"/>
      <c r="HM12" s="320"/>
      <c r="HW12" s="320"/>
    </row>
    <row r="13" s="1" customFormat="true" ht="15.75" customHeight="true" x14ac:dyDescent="0.2">
      <c r="A13" s="312"/>
      <c r="B13" s="139" t="s">
        <v>211</v>
      </c>
      <c r="C13" s="20"/>
      <c r="D13" s="20"/>
      <c r="E13" s="20"/>
      <c r="F13" s="20"/>
      <c r="G13" s="20"/>
      <c r="H13" s="152"/>
      <c r="I13" s="26"/>
      <c r="J13" s="18"/>
      <c r="K13" s="312"/>
      <c r="L13" s="139" t="s">
        <v>211</v>
      </c>
      <c r="M13" s="20"/>
      <c r="N13" s="20"/>
      <c r="O13" s="20"/>
      <c r="P13" s="20"/>
      <c r="Q13" s="20"/>
      <c r="R13" s="152"/>
      <c r="S13" s="26"/>
      <c r="T13" s="18"/>
      <c r="U13" s="321"/>
      <c r="AE13" s="321"/>
      <c r="AO13" s="321"/>
      <c r="AY13" s="321"/>
      <c r="AZ13" s="321"/>
      <c r="BA13" s="426"/>
      <c r="BB13" s="426"/>
      <c r="BC13" s="426"/>
      <c r="BD13" s="426"/>
      <c r="BE13" s="426"/>
      <c r="BF13" s="426"/>
      <c r="BI13" s="321"/>
      <c r="BS13" s="321"/>
      <c r="CC13" s="321"/>
      <c r="CM13" s="321"/>
      <c r="CW13" s="321"/>
      <c r="DG13" s="321"/>
      <c r="DQ13" s="321"/>
      <c r="EA13" s="321"/>
      <c r="EK13" s="321"/>
      <c r="EU13" s="321"/>
      <c r="FE13" s="321"/>
      <c r="FO13" s="321"/>
      <c r="FY13" s="321"/>
      <c r="GI13" s="321"/>
      <c r="GS13" s="321"/>
      <c r="HC13" s="321"/>
      <c r="HM13" s="321"/>
      <c r="HW13" s="321"/>
    </row>
    <row r="14" s="14" customFormat="true" ht="18" customHeight="true" x14ac:dyDescent="0.25">
      <c r="A14" s="346" t="s">
        <v>58</v>
      </c>
      <c r="B14" s="351" t="s">
        <v>27</v>
      </c>
      <c r="C14" s="352"/>
      <c r="D14" s="352"/>
      <c r="E14" s="352"/>
      <c r="F14" s="353"/>
      <c r="G14" s="353"/>
      <c r="H14" s="354"/>
      <c r="I14" s="26"/>
      <c r="J14" s="18"/>
      <c r="K14" s="346" t="s">
        <v>58</v>
      </c>
      <c r="L14" s="351" t="s">
        <v>27</v>
      </c>
      <c r="M14" s="352"/>
      <c r="N14" s="352"/>
      <c r="O14" s="352"/>
      <c r="P14" s="353"/>
      <c r="Q14" s="353"/>
      <c r="R14" s="354"/>
      <c r="S14" s="26"/>
      <c r="T14" s="18"/>
      <c r="U14" s="322"/>
      <c r="AE14" s="322"/>
      <c r="AO14" s="322"/>
      <c r="AY14" s="322"/>
      <c r="AZ14" s="322"/>
      <c r="BA14" s="422"/>
      <c r="BB14" s="422"/>
      <c r="BC14" s="422"/>
      <c r="BD14" s="422"/>
      <c r="BE14" s="422"/>
      <c r="BF14" s="422"/>
      <c r="BI14" s="322"/>
      <c r="BS14" s="322"/>
      <c r="CC14" s="322"/>
      <c r="CM14" s="322"/>
      <c r="CW14" s="322"/>
      <c r="DG14" s="322"/>
      <c r="DQ14" s="322"/>
      <c r="EA14" s="322"/>
      <c r="EK14" s="322"/>
      <c r="EU14" s="322"/>
      <c r="FE14" s="322"/>
      <c r="FO14" s="322"/>
      <c r="FY14" s="322"/>
      <c r="GI14" s="322"/>
      <c r="GS14" s="322"/>
      <c r="HC14" s="322"/>
      <c r="HM14" s="322"/>
      <c r="HW14" s="322"/>
    </row>
    <row r="15" x14ac:dyDescent="0.25">
      <c r="A15" s="313" t="s">
        <v>31</v>
      </c>
      <c r="B15" s="21">
        <v>0</v>
      </c>
      <c r="C15" s="153"/>
      <c r="D15" s="153"/>
      <c r="E15" s="153"/>
      <c r="F15" s="7"/>
      <c r="G15" s="7"/>
      <c r="H15" s="28"/>
      <c r="I15" s="11"/>
      <c r="J15" s="17"/>
      <c r="K15" s="313" t="s">
        <v>31</v>
      </c>
      <c r="L15" s="21">
        <v>0</v>
      </c>
      <c r="M15" s="153"/>
      <c r="N15" s="83"/>
      <c r="O15" s="83"/>
      <c r="P15" s="7"/>
      <c r="Q15" s="7"/>
      <c r="R15" s="28"/>
      <c r="S15" s="11"/>
      <c r="T15" s="17"/>
      <c r="AZ15" s="423"/>
      <c r="BA15" s="421"/>
      <c r="BB15" s="421"/>
      <c r="BC15" s="421"/>
      <c r="BD15" s="421"/>
      <c r="BE15" s="421"/>
      <c r="BF15" s="421"/>
    </row>
    <row r="16" s="2" customFormat="true" x14ac:dyDescent="0.25">
      <c r="A16" s="313" t="s">
        <v>118</v>
      </c>
      <c r="B16" s="154">
        <v>0</v>
      </c>
      <c r="C16" s="83"/>
      <c r="D16" s="83"/>
      <c r="E16" s="83"/>
      <c r="F16" s="7"/>
      <c r="G16" s="7"/>
      <c r="H16" s="28"/>
      <c r="I16" s="11"/>
      <c r="J16" s="17"/>
      <c r="K16" s="313" t="s">
        <v>118</v>
      </c>
      <c r="L16" s="154">
        <v>0</v>
      </c>
      <c r="M16" s="83"/>
      <c r="N16" s="83"/>
      <c r="O16" s="83"/>
      <c r="P16" s="7"/>
      <c r="Q16" s="7"/>
      <c r="R16" s="28"/>
      <c r="S16" s="11"/>
      <c r="T16" s="17"/>
      <c r="U16" s="323"/>
      <c r="AE16" s="323"/>
      <c r="AO16" s="323"/>
      <c r="AY16" s="323"/>
      <c r="AZ16" s="424"/>
      <c r="BA16" s="427"/>
      <c r="BB16" s="427"/>
      <c r="BC16" s="427"/>
      <c r="BD16" s="427"/>
      <c r="BE16" s="427"/>
      <c r="BF16" s="427"/>
      <c r="BI16" s="323"/>
      <c r="BS16" s="323"/>
      <c r="CC16" s="323"/>
      <c r="CM16" s="323"/>
      <c r="CW16" s="323"/>
      <c r="DG16" s="323"/>
      <c r="DQ16" s="323"/>
      <c r="EA16" s="323"/>
      <c r="EK16" s="323"/>
      <c r="EU16" s="323"/>
      <c r="FE16" s="323"/>
      <c r="FO16" s="323"/>
      <c r="FY16" s="323"/>
      <c r="GI16" s="323"/>
      <c r="GS16" s="323"/>
      <c r="HC16" s="323"/>
      <c r="HM16" s="323"/>
      <c r="HW16" s="323"/>
    </row>
    <row r="17" s="2" customFormat="true" x14ac:dyDescent="0.25">
      <c r="A17" s="314" t="s">
        <v>186</v>
      </c>
      <c r="B17" s="22">
        <v>1</v>
      </c>
      <c r="C17" s="153">
        <f>57/(22+57)*100</f>
        <v>72.151898734177209</v>
      </c>
      <c r="D17" s="83">
        <f>69/(7+69)*100</f>
        <v>90.789473684210535</v>
      </c>
      <c r="E17" s="7">
        <f>54/(26+54)*100</f>
        <v>67.5</v>
      </c>
      <c r="F17" s="7"/>
      <c r="G17" s="7"/>
      <c r="H17" s="28"/>
      <c r="I17" s="11"/>
      <c r="J17" s="17"/>
      <c r="K17" s="314" t="s">
        <v>186</v>
      </c>
      <c r="L17" s="22">
        <v>1</v>
      </c>
      <c r="M17" s="153">
        <f>62/(20+62)*100</f>
        <v>75.609756097560975</v>
      </c>
      <c r="N17" s="83">
        <f>77/(12+77)*100</f>
        <v>86.516853932584269</v>
      </c>
      <c r="O17" s="83">
        <f>58/(22+58)*100</f>
        <v>72.5</v>
      </c>
      <c r="P17" s="7"/>
      <c r="Q17" s="7"/>
      <c r="R17" s="28"/>
      <c r="S17" s="11"/>
      <c r="T17" s="17"/>
      <c r="U17" s="323"/>
      <c r="AE17" s="323"/>
      <c r="AO17" s="323"/>
      <c r="AY17" s="323"/>
      <c r="AZ17" s="424"/>
      <c r="BA17" s="427"/>
      <c r="BB17" s="427"/>
      <c r="BC17" s="427"/>
      <c r="BD17" s="427"/>
      <c r="BE17" s="427"/>
      <c r="BF17" s="427"/>
      <c r="BI17" s="323"/>
      <c r="BS17" s="323"/>
      <c r="CC17" s="323"/>
      <c r="CM17" s="323"/>
      <c r="CW17" s="323"/>
      <c r="DG17" s="323"/>
      <c r="DQ17" s="323"/>
      <c r="EA17" s="323"/>
      <c r="EK17" s="323"/>
      <c r="EU17" s="323"/>
      <c r="FE17" s="323"/>
      <c r="FO17" s="323"/>
      <c r="FY17" s="323"/>
      <c r="GI17" s="323"/>
      <c r="GS17" s="323"/>
      <c r="HC17" s="323"/>
      <c r="HM17" s="323"/>
      <c r="HW17" s="323"/>
    </row>
    <row r="18" s="2" customFormat="true" x14ac:dyDescent="0.25">
      <c r="A18" s="314" t="s">
        <v>187</v>
      </c>
      <c r="B18" s="23" t="s">
        <v>200</v>
      </c>
      <c r="C18" s="83">
        <v>13</v>
      </c>
      <c r="D18" s="7">
        <v>60</v>
      </c>
      <c r="E18" s="7">
        <v>2</v>
      </c>
      <c r="F18" s="7"/>
      <c r="G18" s="7"/>
      <c r="H18" s="28"/>
      <c r="I18" s="11"/>
      <c r="J18" s="17"/>
      <c r="K18" s="314" t="s">
        <v>187</v>
      </c>
      <c r="L18" s="23" t="s">
        <v>200</v>
      </c>
      <c r="M18" s="83">
        <v>18</v>
      </c>
      <c r="N18" s="7">
        <v>68</v>
      </c>
      <c r="O18" s="7">
        <v>5</v>
      </c>
      <c r="P18" s="7"/>
      <c r="Q18" s="7"/>
      <c r="R18" s="28"/>
      <c r="S18" s="11"/>
      <c r="T18" s="17"/>
      <c r="U18" s="323"/>
      <c r="AE18" s="323"/>
      <c r="AO18" s="323"/>
      <c r="AY18" s="323"/>
      <c r="AZ18" s="424"/>
      <c r="BA18" s="427"/>
      <c r="BB18" s="427"/>
      <c r="BC18" s="427"/>
      <c r="BD18" s="427"/>
      <c r="BE18" s="427"/>
      <c r="BF18" s="427"/>
      <c r="BI18" s="323"/>
      <c r="BS18" s="323"/>
      <c r="CC18" s="323"/>
      <c r="CM18" s="323"/>
      <c r="CW18" s="323"/>
      <c r="DG18" s="323"/>
      <c r="DQ18" s="323"/>
      <c r="EA18" s="323"/>
      <c r="EK18" s="323"/>
      <c r="EU18" s="323"/>
      <c r="FE18" s="323"/>
      <c r="FO18" s="323"/>
      <c r="FY18" s="323"/>
      <c r="GI18" s="323"/>
      <c r="GS18" s="323"/>
      <c r="HC18" s="323"/>
      <c r="HM18" s="323"/>
      <c r="HW18" s="323"/>
    </row>
    <row r="19" s="2" customFormat="true" x14ac:dyDescent="0.25">
      <c r="A19" s="314" t="s">
        <v>188</v>
      </c>
      <c r="B19" s="23" t="s">
        <v>200</v>
      </c>
      <c r="C19" s="7">
        <v>26</v>
      </c>
      <c r="D19" s="7">
        <v>31</v>
      </c>
      <c r="E19" s="7">
        <v>25</v>
      </c>
      <c r="F19" s="7"/>
      <c r="G19" s="7"/>
      <c r="H19" s="28"/>
      <c r="I19" s="11"/>
      <c r="J19" s="17"/>
      <c r="K19" s="314" t="s">
        <v>188</v>
      </c>
      <c r="L19" s="23" t="s">
        <v>200</v>
      </c>
      <c r="M19" s="7">
        <v>62</v>
      </c>
      <c r="N19" s="7">
        <v>30</v>
      </c>
      <c r="O19" s="7">
        <v>71</v>
      </c>
      <c r="P19" s="7"/>
      <c r="Q19" s="7"/>
      <c r="R19" s="28"/>
      <c r="S19" s="11"/>
      <c r="T19" s="17"/>
      <c r="U19" s="323"/>
      <c r="AE19" s="323"/>
      <c r="AO19" s="323"/>
      <c r="AY19" s="323"/>
      <c r="AZ19" s="424"/>
      <c r="BA19" s="427"/>
      <c r="BB19" s="427"/>
      <c r="BC19" s="427"/>
      <c r="BD19" s="427"/>
      <c r="BE19" s="427"/>
      <c r="BF19" s="427"/>
      <c r="BI19" s="323"/>
      <c r="BS19" s="323"/>
      <c r="CC19" s="323"/>
      <c r="CM19" s="323"/>
      <c r="CW19" s="323"/>
      <c r="DG19" s="323"/>
      <c r="DQ19" s="323"/>
      <c r="EA19" s="323"/>
      <c r="EK19" s="323"/>
      <c r="EU19" s="323"/>
      <c r="FE19" s="323"/>
      <c r="FO19" s="323"/>
      <c r="FY19" s="323"/>
      <c r="GI19" s="323"/>
      <c r="GS19" s="323"/>
      <c r="HC19" s="323"/>
      <c r="HM19" s="323"/>
      <c r="HW19" s="323"/>
    </row>
    <row r="20" s="2" customFormat="true" x14ac:dyDescent="0.25">
      <c r="A20" s="314" t="s">
        <v>189</v>
      </c>
      <c r="B20" s="23" t="s">
        <v>200</v>
      </c>
      <c r="C20" s="7">
        <v>61</v>
      </c>
      <c r="D20" s="7">
        <v>9</v>
      </c>
      <c r="E20" s="141">
        <v>73</v>
      </c>
      <c r="F20" s="7"/>
      <c r="G20" s="7"/>
      <c r="H20" s="28"/>
      <c r="I20" s="11"/>
      <c r="J20" s="17"/>
      <c r="K20" s="314" t="s">
        <v>189</v>
      </c>
      <c r="L20" s="23" t="s">
        <v>200</v>
      </c>
      <c r="M20" s="7">
        <v>20</v>
      </c>
      <c r="N20" s="7">
        <v>2</v>
      </c>
      <c r="O20" s="7">
        <v>25</v>
      </c>
      <c r="P20" s="7"/>
      <c r="Q20" s="7"/>
      <c r="R20" s="28"/>
      <c r="S20" s="11"/>
      <c r="T20" s="17"/>
      <c r="U20" s="323"/>
      <c r="AE20" s="323"/>
      <c r="AO20" s="323"/>
      <c r="AY20" s="323"/>
      <c r="AZ20" s="424"/>
      <c r="BA20" s="427"/>
      <c r="BB20" s="427"/>
      <c r="BC20" s="427"/>
      <c r="BD20" s="427"/>
      <c r="BE20" s="427"/>
      <c r="BF20" s="427"/>
      <c r="BI20" s="323"/>
      <c r="BS20" s="323"/>
      <c r="CC20" s="323"/>
      <c r="CM20" s="323"/>
      <c r="CW20" s="323"/>
      <c r="DG20" s="323"/>
      <c r="DQ20" s="323"/>
      <c r="EA20" s="323"/>
      <c r="EK20" s="323"/>
      <c r="EU20" s="323"/>
      <c r="FE20" s="323"/>
      <c r="FO20" s="323"/>
      <c r="FY20" s="323"/>
      <c r="GI20" s="323"/>
      <c r="GS20" s="323"/>
      <c r="HC20" s="323"/>
      <c r="HM20" s="323"/>
      <c r="HW20" s="323"/>
    </row>
    <row r="21" s="2" customFormat="true" x14ac:dyDescent="0.25">
      <c r="A21" s="314"/>
      <c r="B21" s="22"/>
      <c r="C21" s="7"/>
      <c r="D21" s="141"/>
      <c r="E21" s="141"/>
      <c r="F21" s="7"/>
      <c r="G21" s="7"/>
      <c r="H21" s="28"/>
      <c r="I21" s="11"/>
      <c r="J21" s="17"/>
      <c r="K21" s="314"/>
      <c r="L21" s="22"/>
      <c r="M21" s="7"/>
      <c r="N21" s="141"/>
      <c r="O21" s="141"/>
      <c r="P21" s="7"/>
      <c r="Q21" s="7"/>
      <c r="R21" s="28"/>
      <c r="S21" s="11"/>
      <c r="T21" s="17"/>
      <c r="U21" s="323"/>
      <c r="AE21" s="323"/>
      <c r="AO21" s="323"/>
      <c r="AY21" s="323"/>
      <c r="AZ21" s="424"/>
      <c r="BA21" s="427"/>
      <c r="BB21" s="427"/>
      <c r="BC21" s="427"/>
      <c r="BD21" s="427"/>
      <c r="BE21" s="427"/>
      <c r="BF21" s="427"/>
      <c r="BI21" s="323"/>
      <c r="BS21" s="323"/>
      <c r="CC21" s="323"/>
      <c r="CM21" s="323"/>
      <c r="CW21" s="323"/>
      <c r="DG21" s="323"/>
      <c r="DQ21" s="323"/>
      <c r="EA21" s="323"/>
      <c r="EK21" s="323"/>
      <c r="EU21" s="323"/>
      <c r="FE21" s="323"/>
      <c r="FO21" s="323"/>
      <c r="FY21" s="323"/>
      <c r="GI21" s="323"/>
      <c r="GS21" s="323"/>
      <c r="HC21" s="323"/>
      <c r="HM21" s="323"/>
      <c r="HW21" s="323"/>
    </row>
    <row r="22" s="2" customFormat="true" x14ac:dyDescent="0.25">
      <c r="A22" s="314"/>
      <c r="B22" s="22"/>
      <c r="C22" s="141"/>
      <c r="D22" s="141"/>
      <c r="E22" s="141"/>
      <c r="F22" s="141"/>
      <c r="G22" s="141"/>
      <c r="H22" s="142"/>
      <c r="I22" s="11"/>
      <c r="J22" s="17"/>
      <c r="K22" s="314"/>
      <c r="L22" s="22"/>
      <c r="M22" s="141"/>
      <c r="N22" s="141"/>
      <c r="O22" s="141"/>
      <c r="P22" s="141"/>
      <c r="Q22" s="141"/>
      <c r="R22" s="142"/>
      <c r="S22" s="11"/>
      <c r="T22" s="17"/>
      <c r="U22" s="323"/>
      <c r="AE22" s="323"/>
      <c r="AO22" s="323"/>
      <c r="AY22" s="323"/>
      <c r="AZ22" s="424"/>
      <c r="BA22" s="427"/>
      <c r="BB22" s="427"/>
      <c r="BC22" s="427"/>
      <c r="BD22" s="427"/>
      <c r="BE22" s="427"/>
      <c r="BF22" s="427"/>
      <c r="BI22" s="323"/>
      <c r="BS22" s="323"/>
      <c r="CC22" s="323"/>
      <c r="CM22" s="323"/>
      <c r="CW22" s="323"/>
      <c r="DG22" s="323"/>
      <c r="DQ22" s="323"/>
      <c r="EA22" s="323"/>
      <c r="EK22" s="323"/>
      <c r="EU22" s="323"/>
      <c r="FE22" s="323"/>
      <c r="FO22" s="323"/>
      <c r="FY22" s="323"/>
      <c r="GI22" s="323"/>
      <c r="GS22" s="323"/>
      <c r="HC22" s="323"/>
      <c r="HM22" s="323"/>
      <c r="HW22" s="323"/>
    </row>
    <row r="23" s="2" customFormat="true" x14ac:dyDescent="0.25">
      <c r="A23" s="314"/>
      <c r="B23" s="22"/>
      <c r="C23" s="141"/>
      <c r="D23" s="141"/>
      <c r="E23" s="141"/>
      <c r="F23" s="141"/>
      <c r="G23" s="141"/>
      <c r="H23" s="142"/>
      <c r="I23" s="11"/>
      <c r="J23" s="17"/>
      <c r="K23" s="314"/>
      <c r="L23" s="22"/>
      <c r="M23" s="141"/>
      <c r="N23" s="141"/>
      <c r="O23" s="141"/>
      <c r="P23" s="141"/>
      <c r="Q23" s="141"/>
      <c r="R23" s="142"/>
      <c r="S23" s="11"/>
      <c r="T23" s="17"/>
      <c r="U23" s="323"/>
      <c r="AE23" s="323"/>
      <c r="AO23" s="323"/>
      <c r="AY23" s="323"/>
      <c r="AZ23" s="424"/>
      <c r="BA23" s="427"/>
      <c r="BB23" s="427"/>
      <c r="BC23" s="427"/>
      <c r="BD23" s="427"/>
      <c r="BE23" s="427"/>
      <c r="BF23" s="427"/>
      <c r="BI23" s="323"/>
      <c r="BS23" s="323"/>
      <c r="CC23" s="323"/>
      <c r="CM23" s="323"/>
      <c r="CW23" s="323"/>
      <c r="DG23" s="323"/>
      <c r="DQ23" s="323"/>
      <c r="EA23" s="323"/>
      <c r="EK23" s="323"/>
      <c r="EU23" s="323"/>
      <c r="FE23" s="323"/>
      <c r="FO23" s="323"/>
      <c r="FY23" s="323"/>
      <c r="GI23" s="323"/>
      <c r="GS23" s="323"/>
      <c r="HC23" s="323"/>
      <c r="HM23" s="323"/>
      <c r="HW23" s="323"/>
    </row>
    <row r="24" s="2" customFormat="true" x14ac:dyDescent="0.25">
      <c r="A24" s="314"/>
      <c r="B24" s="22"/>
      <c r="C24" s="141"/>
      <c r="D24" s="141"/>
      <c r="E24" s="141"/>
      <c r="F24" s="141"/>
      <c r="G24" s="141"/>
      <c r="H24" s="142"/>
      <c r="I24" s="11"/>
      <c r="J24" s="17"/>
      <c r="K24" s="314"/>
      <c r="L24" s="22"/>
      <c r="M24" s="141"/>
      <c r="N24" s="141"/>
      <c r="O24" s="141"/>
      <c r="P24" s="141"/>
      <c r="Q24" s="141"/>
      <c r="R24" s="142"/>
      <c r="S24" s="11"/>
      <c r="T24" s="17"/>
      <c r="U24" s="323"/>
      <c r="AE24" s="323"/>
      <c r="AO24" s="323"/>
      <c r="AY24" s="323"/>
      <c r="AZ24" s="424"/>
      <c r="BA24" s="427"/>
      <c r="BB24" s="427"/>
      <c r="BC24" s="427"/>
      <c r="BD24" s="427"/>
      <c r="BE24" s="427"/>
      <c r="BF24" s="427"/>
      <c r="BI24" s="323"/>
      <c r="BS24" s="323"/>
      <c r="CC24" s="323"/>
      <c r="CM24" s="323"/>
      <c r="CW24" s="323"/>
      <c r="DG24" s="323"/>
      <c r="DQ24" s="323"/>
      <c r="EA24" s="323"/>
      <c r="EK24" s="323"/>
      <c r="EU24" s="323"/>
      <c r="FE24" s="323"/>
      <c r="FO24" s="323"/>
      <c r="FY24" s="323"/>
      <c r="GI24" s="323"/>
      <c r="GS24" s="323"/>
      <c r="HC24" s="323"/>
      <c r="HM24" s="323"/>
      <c r="HW24" s="323"/>
    </row>
    <row r="25" s="2" customFormat="true" x14ac:dyDescent="0.25">
      <c r="A25" s="314"/>
      <c r="B25" s="22"/>
      <c r="C25" s="141"/>
      <c r="D25" s="141"/>
      <c r="E25" s="141"/>
      <c r="F25" s="141"/>
      <c r="G25" s="141"/>
      <c r="H25" s="142"/>
      <c r="I25" s="11"/>
      <c r="J25" s="17"/>
      <c r="K25" s="314"/>
      <c r="L25" s="22"/>
      <c r="M25" s="141"/>
      <c r="N25" s="141"/>
      <c r="O25" s="141"/>
      <c r="P25" s="141"/>
      <c r="Q25" s="141"/>
      <c r="R25" s="142"/>
      <c r="S25" s="11"/>
      <c r="T25" s="17"/>
      <c r="U25" s="323"/>
      <c r="AE25" s="323"/>
      <c r="AO25" s="323"/>
      <c r="AY25" s="323"/>
      <c r="AZ25" s="424"/>
      <c r="BA25" s="427"/>
      <c r="BB25" s="427"/>
      <c r="BC25" s="427"/>
      <c r="BD25" s="427"/>
      <c r="BE25" s="427"/>
      <c r="BF25" s="427"/>
      <c r="BI25" s="323"/>
      <c r="BS25" s="323"/>
      <c r="CC25" s="323"/>
      <c r="CM25" s="323"/>
      <c r="CW25" s="323"/>
      <c r="DG25" s="323"/>
      <c r="DQ25" s="323"/>
      <c r="EA25" s="323"/>
      <c r="EK25" s="323"/>
      <c r="EU25" s="323"/>
      <c r="FE25" s="323"/>
      <c r="FO25" s="323"/>
      <c r="FY25" s="323"/>
      <c r="GI25" s="323"/>
      <c r="GS25" s="323"/>
      <c r="HC25" s="323"/>
      <c r="HM25" s="323"/>
      <c r="HW25" s="323"/>
    </row>
    <row r="26" s="2" customFormat="true" x14ac:dyDescent="0.25">
      <c r="A26" s="314"/>
      <c r="B26" s="22"/>
      <c r="C26" s="141"/>
      <c r="D26" s="141"/>
      <c r="E26" s="141"/>
      <c r="F26" s="141"/>
      <c r="G26" s="141"/>
      <c r="H26" s="142"/>
      <c r="I26" s="11"/>
      <c r="J26" s="17"/>
      <c r="K26" s="314"/>
      <c r="L26" s="22"/>
      <c r="M26" s="141"/>
      <c r="N26" s="141"/>
      <c r="O26" s="141"/>
      <c r="P26" s="141"/>
      <c r="Q26" s="141"/>
      <c r="R26" s="142"/>
      <c r="S26" s="11"/>
      <c r="T26" s="17"/>
      <c r="U26" s="323"/>
      <c r="AE26" s="323"/>
      <c r="AO26" s="323"/>
      <c r="AY26" s="323"/>
      <c r="AZ26" s="424"/>
      <c r="BA26" s="427"/>
      <c r="BB26" s="427"/>
      <c r="BC26" s="427"/>
      <c r="BD26" s="427"/>
      <c r="BE26" s="427"/>
      <c r="BF26" s="427"/>
      <c r="BI26" s="323"/>
      <c r="BS26" s="323"/>
      <c r="CC26" s="323"/>
      <c r="CM26" s="323"/>
      <c r="CW26" s="323"/>
      <c r="DG26" s="323"/>
      <c r="DQ26" s="323"/>
      <c r="EA26" s="323"/>
      <c r="EK26" s="323"/>
      <c r="EU26" s="323"/>
      <c r="FE26" s="323"/>
      <c r="FO26" s="323"/>
      <c r="FY26" s="323"/>
      <c r="GI26" s="323"/>
      <c r="GS26" s="323"/>
      <c r="HC26" s="323"/>
      <c r="HM26" s="323"/>
      <c r="HW26" s="323"/>
    </row>
    <row r="27" s="2" customFormat="true" x14ac:dyDescent="0.25">
      <c r="A27" s="314"/>
      <c r="B27" s="24"/>
      <c r="C27" s="6"/>
      <c r="D27" s="6"/>
      <c r="E27" s="6"/>
      <c r="F27" s="6"/>
      <c r="G27" s="6"/>
      <c r="H27" s="29"/>
      <c r="I27" s="11"/>
      <c r="J27" s="17"/>
      <c r="K27" s="314"/>
      <c r="L27" s="24"/>
      <c r="M27" s="6"/>
      <c r="N27" s="6"/>
      <c r="O27" s="6"/>
      <c r="P27" s="6"/>
      <c r="Q27" s="6"/>
      <c r="R27" s="29"/>
      <c r="S27" s="11"/>
      <c r="T27" s="17"/>
      <c r="U27" s="323"/>
      <c r="AE27" s="323"/>
      <c r="AO27" s="323"/>
      <c r="AY27" s="323"/>
      <c r="AZ27" s="424"/>
      <c r="BA27" s="427"/>
      <c r="BB27" s="427"/>
      <c r="BC27" s="427"/>
      <c r="BD27" s="427"/>
      <c r="BE27" s="427"/>
      <c r="BF27" s="427"/>
      <c r="BI27" s="323"/>
      <c r="BS27" s="323"/>
      <c r="CC27" s="323"/>
      <c r="CM27" s="323"/>
      <c r="CW27" s="323"/>
      <c r="DG27" s="323"/>
      <c r="DQ27" s="323"/>
      <c r="EA27" s="323"/>
      <c r="EK27" s="323"/>
      <c r="EU27" s="323"/>
      <c r="FE27" s="323"/>
      <c r="FO27" s="323"/>
      <c r="FY27" s="323"/>
      <c r="GI27" s="323"/>
      <c r="GS27" s="323"/>
      <c r="HC27" s="323"/>
      <c r="HM27" s="323"/>
      <c r="HW27" s="323"/>
    </row>
    <row r="28" s="2" customFormat="true" ht="93" customHeight="true" x14ac:dyDescent="0.25">
      <c r="A28" s="315" t="s">
        <v>12</v>
      </c>
      <c r="B28" s="560" t="s">
        <v>190</v>
      </c>
      <c r="C28" s="560"/>
      <c r="D28" s="560"/>
      <c r="E28" s="560"/>
      <c r="F28" s="560"/>
      <c r="G28" s="560"/>
      <c r="H28" s="561"/>
      <c r="I28" s="11"/>
      <c r="J28" s="17"/>
      <c r="K28" s="315" t="s">
        <v>12</v>
      </c>
      <c r="L28" s="560" t="s">
        <v>191</v>
      </c>
      <c r="M28" s="560"/>
      <c r="N28" s="560"/>
      <c r="O28" s="560"/>
      <c r="P28" s="560"/>
      <c r="Q28" s="560"/>
      <c r="R28" s="561"/>
      <c r="S28" s="11"/>
      <c r="T28" s="17"/>
      <c r="U28" s="323"/>
      <c r="AE28" s="323"/>
      <c r="AO28" s="323"/>
      <c r="AY28" s="323"/>
      <c r="AZ28" s="551"/>
      <c r="BA28" s="551"/>
      <c r="BB28" s="551"/>
      <c r="BC28" s="551"/>
      <c r="BD28" s="551"/>
      <c r="BE28" s="551"/>
      <c r="BF28" s="551"/>
      <c r="BI28" s="323"/>
      <c r="BS28" s="323"/>
      <c r="CC28" s="323"/>
      <c r="CM28" s="323"/>
      <c r="CW28" s="323"/>
      <c r="DG28" s="323"/>
      <c r="DQ28" s="323"/>
      <c r="EA28" s="323"/>
      <c r="EK28" s="323"/>
      <c r="EU28" s="323"/>
      <c r="FE28" s="323"/>
      <c r="FO28" s="323"/>
      <c r="FY28" s="323"/>
      <c r="GI28" s="323"/>
      <c r="GS28" s="323"/>
      <c r="HC28" s="323"/>
      <c r="HM28" s="323"/>
      <c r="HW28" s="323"/>
    </row>
    <row r="29" s="2" customFormat="true" ht="15.75" customHeight="true" x14ac:dyDescent="0.25">
      <c r="A29" s="315"/>
      <c r="B29" s="138" t="s">
        <v>139</v>
      </c>
      <c r="C29" s="266"/>
      <c r="D29" s="266"/>
      <c r="E29" s="266"/>
      <c r="F29" s="266"/>
      <c r="G29" s="266"/>
      <c r="H29" s="263"/>
      <c r="I29" s="11"/>
      <c r="J29" s="17"/>
      <c r="K29" s="315"/>
      <c r="L29" s="138" t="s">
        <v>139</v>
      </c>
      <c r="M29" s="266"/>
      <c r="N29" s="266"/>
      <c r="O29" s="266"/>
      <c r="P29" s="266"/>
      <c r="Q29" s="266"/>
      <c r="R29" s="263"/>
      <c r="S29" s="11"/>
      <c r="T29" s="17"/>
      <c r="U29" s="323"/>
      <c r="AE29" s="323"/>
      <c r="AO29" s="323"/>
      <c r="AY29" s="323"/>
      <c r="AZ29" s="323"/>
      <c r="BA29" s="424"/>
      <c r="BB29" s="424"/>
      <c r="BC29" s="424"/>
      <c r="BD29" s="424"/>
      <c r="BE29" s="424"/>
      <c r="BF29" s="424"/>
      <c r="BI29" s="323"/>
      <c r="BS29" s="323"/>
      <c r="CC29" s="323"/>
      <c r="CM29" s="323"/>
      <c r="CW29" s="323"/>
      <c r="DG29" s="323"/>
      <c r="DQ29" s="323"/>
      <c r="EA29" s="323"/>
      <c r="EK29" s="323"/>
      <c r="EU29" s="323"/>
      <c r="FE29" s="323"/>
      <c r="FO29" s="323"/>
      <c r="FY29" s="323"/>
      <c r="GI29" s="323"/>
      <c r="GS29" s="323"/>
      <c r="HC29" s="323"/>
      <c r="HM29" s="323"/>
      <c r="HW29" s="323"/>
    </row>
    <row r="30" s="2" customFormat="true" ht="15" customHeight="true" x14ac:dyDescent="0.25">
      <c r="A30" s="315"/>
      <c r="B30" s="138" t="s">
        <v>115</v>
      </c>
      <c r="C30" s="91" t="s">
        <v>183</v>
      </c>
      <c r="D30" s="91" t="s">
        <v>183</v>
      </c>
      <c r="E30" s="91" t="s">
        <v>183</v>
      </c>
      <c r="F30" s="91"/>
      <c r="G30" s="91"/>
      <c r="H30" s="261"/>
      <c r="I30" s="11"/>
      <c r="J30" s="17"/>
      <c r="K30" s="315"/>
      <c r="L30" s="138" t="s">
        <v>115</v>
      </c>
      <c r="M30" s="91" t="s">
        <v>183</v>
      </c>
      <c r="N30" s="91" t="s">
        <v>183</v>
      </c>
      <c r="O30" s="91" t="s">
        <v>183</v>
      </c>
      <c r="P30" s="91"/>
      <c r="Q30" s="91"/>
      <c r="R30" s="261"/>
      <c r="S30" s="11"/>
      <c r="T30" s="17"/>
      <c r="U30" s="323"/>
      <c r="AE30" s="323"/>
      <c r="AO30" s="323"/>
      <c r="AY30" s="323"/>
      <c r="AZ30" s="323"/>
      <c r="BA30" s="424"/>
      <c r="BB30" s="424"/>
      <c r="BC30" s="424"/>
      <c r="BD30" s="424"/>
      <c r="BE30" s="424"/>
      <c r="BF30" s="424"/>
      <c r="BI30" s="323"/>
      <c r="BS30" s="323"/>
      <c r="CC30" s="323"/>
      <c r="CM30" s="323"/>
      <c r="CW30" s="323"/>
      <c r="DG30" s="323"/>
      <c r="DQ30" s="323"/>
      <c r="EA30" s="323"/>
      <c r="EK30" s="323"/>
      <c r="EU30" s="323"/>
      <c r="FE30" s="323"/>
      <c r="FO30" s="323"/>
      <c r="FY30" s="323"/>
      <c r="GI30" s="323"/>
      <c r="GS30" s="323"/>
      <c r="HC30" s="323"/>
      <c r="HM30" s="323"/>
      <c r="HW30" s="323"/>
    </row>
    <row r="31" s="2" customFormat="true" ht="15" hidden="true" customHeight="true" x14ac:dyDescent="0.25">
      <c r="A31" s="315"/>
      <c r="B31" s="138" t="s">
        <v>146</v>
      </c>
      <c r="C31" s="91"/>
      <c r="D31" s="91"/>
      <c r="E31" s="91"/>
      <c r="F31" s="91"/>
      <c r="G31" s="91"/>
      <c r="H31" s="261"/>
      <c r="I31" s="11"/>
      <c r="J31" s="17"/>
      <c r="K31" s="315"/>
      <c r="L31" s="138" t="s">
        <v>146</v>
      </c>
      <c r="M31" s="91"/>
      <c r="N31" s="91"/>
      <c r="O31" s="91"/>
      <c r="P31" s="91"/>
      <c r="Q31" s="91"/>
      <c r="R31" s="261"/>
      <c r="S31" s="11"/>
      <c r="T31" s="17"/>
      <c r="U31" s="323"/>
      <c r="AE31" s="323"/>
      <c r="AO31" s="323"/>
      <c r="AY31" s="323"/>
      <c r="AZ31" s="323"/>
      <c r="BA31" s="424"/>
      <c r="BB31" s="424"/>
      <c r="BC31" s="424"/>
      <c r="BD31" s="424"/>
      <c r="BE31" s="424"/>
      <c r="BF31" s="424"/>
      <c r="BI31" s="323"/>
      <c r="BS31" s="323"/>
      <c r="CC31" s="323"/>
      <c r="CM31" s="323"/>
      <c r="CW31" s="323"/>
      <c r="DG31" s="323"/>
      <c r="DQ31" s="323"/>
      <c r="EA31" s="323"/>
      <c r="EK31" s="323"/>
      <c r="EU31" s="323"/>
      <c r="FE31" s="323"/>
      <c r="FO31" s="323"/>
      <c r="FY31" s="323"/>
      <c r="GI31" s="323"/>
      <c r="GS31" s="323"/>
      <c r="HC31" s="323"/>
      <c r="HM31" s="323"/>
      <c r="HW31" s="323"/>
    </row>
    <row r="32" ht="16.5" hidden="true" customHeight="true" x14ac:dyDescent="0.25">
      <c r="A32" s="315"/>
      <c r="B32" s="138" t="s">
        <v>147</v>
      </c>
      <c r="C32" s="91"/>
      <c r="D32" s="91"/>
      <c r="E32" s="91"/>
      <c r="F32" s="91"/>
      <c r="G32" s="91"/>
      <c r="H32" s="261"/>
      <c r="I32" s="11"/>
      <c r="J32" s="17"/>
      <c r="K32" s="315"/>
      <c r="L32" s="138" t="s">
        <v>147</v>
      </c>
      <c r="M32" s="91"/>
      <c r="N32" s="91"/>
      <c r="O32" s="91"/>
      <c r="P32" s="91"/>
      <c r="Q32" s="91"/>
      <c r="R32" s="261"/>
      <c r="S32" s="11"/>
      <c r="T32" s="17"/>
      <c r="BA32" s="423"/>
      <c r="BB32" s="423"/>
      <c r="BC32" s="423"/>
      <c r="BD32" s="423"/>
      <c r="BE32" s="423"/>
      <c r="BF32" s="423"/>
    </row>
    <row r="33" ht="16.5" customHeight="true" x14ac:dyDescent="0.25">
      <c r="A33" s="315"/>
      <c r="B33" s="138" t="s">
        <v>116</v>
      </c>
      <c r="C33" s="91"/>
      <c r="D33" s="91"/>
      <c r="E33" s="91"/>
      <c r="F33" s="91"/>
      <c r="G33" s="91"/>
      <c r="H33" s="261"/>
      <c r="I33" s="11"/>
      <c r="J33" s="17"/>
      <c r="K33" s="315"/>
      <c r="L33" s="138" t="s">
        <v>116</v>
      </c>
      <c r="M33" s="91"/>
      <c r="N33" s="91"/>
      <c r="O33" s="91"/>
      <c r="P33" s="91"/>
      <c r="Q33" s="91"/>
      <c r="R33" s="261"/>
      <c r="S33" s="11"/>
      <c r="T33" s="17"/>
      <c r="BA33" s="423"/>
      <c r="BB33" s="423"/>
      <c r="BC33" s="423"/>
      <c r="BD33" s="423"/>
      <c r="BE33" s="423"/>
      <c r="BF33" s="423"/>
    </row>
    <row r="34" ht="16.5" customHeight="true" x14ac:dyDescent="0.25">
      <c r="A34" s="316"/>
      <c r="B34" s="12" t="s">
        <v>23</v>
      </c>
      <c r="C34" s="145"/>
      <c r="D34" s="10"/>
      <c r="E34" s="10"/>
      <c r="F34" s="146"/>
      <c r="G34" s="147"/>
      <c r="H34" s="148"/>
      <c r="I34" s="11"/>
      <c r="J34" s="17"/>
      <c r="K34" s="316"/>
      <c r="L34" s="12" t="s">
        <v>23</v>
      </c>
      <c r="M34" s="145"/>
      <c r="N34" s="10"/>
      <c r="O34" s="10"/>
      <c r="P34" s="146"/>
      <c r="Q34" s="147"/>
      <c r="R34" s="148"/>
      <c r="S34" s="11"/>
      <c r="T34" s="17"/>
      <c r="BA34" s="423"/>
      <c r="BB34" s="423"/>
      <c r="BC34" s="423"/>
      <c r="BD34" s="423"/>
      <c r="BE34" s="423"/>
      <c r="BF34" s="423"/>
    </row>
    <row r="35" s="3" customFormat="true" ht="16.5" thickBot="true" x14ac:dyDescent="0.3">
      <c r="A35" s="317"/>
      <c r="B35" s="30" t="s">
        <v>20</v>
      </c>
      <c r="C35" s="150"/>
      <c r="D35" s="150"/>
      <c r="E35" s="150"/>
      <c r="F35" s="150"/>
      <c r="G35" s="150"/>
      <c r="H35" s="157"/>
      <c r="I35" s="27"/>
      <c r="J35" s="19"/>
      <c r="K35" s="317"/>
      <c r="L35" s="30" t="s">
        <v>20</v>
      </c>
      <c r="M35" s="150"/>
      <c r="N35" s="155"/>
      <c r="O35" s="155"/>
      <c r="P35" s="156"/>
      <c r="Q35" s="155"/>
      <c r="R35" s="157"/>
      <c r="S35" s="27"/>
      <c r="T35" s="19"/>
      <c r="U35" s="318"/>
      <c r="AE35" s="318"/>
      <c r="AO35" s="318"/>
      <c r="AY35" s="318"/>
      <c r="AZ35" s="318"/>
      <c r="BA35" s="425"/>
      <c r="BB35" s="425"/>
      <c r="BC35" s="425"/>
      <c r="BD35" s="425"/>
      <c r="BE35" s="425"/>
      <c r="BF35" s="425"/>
      <c r="BI35" s="318"/>
      <c r="BS35" s="318"/>
      <c r="CC35" s="318"/>
      <c r="CM35" s="318"/>
      <c r="CW35" s="318"/>
      <c r="DG35" s="318"/>
      <c r="DQ35" s="318"/>
      <c r="EA35" s="318"/>
      <c r="EK35" s="318"/>
      <c r="EU35" s="318"/>
      <c r="FE35" s="318"/>
      <c r="FO35" s="318"/>
      <c r="FY35" s="318"/>
      <c r="GI35" s="318"/>
      <c r="GS35" s="318"/>
      <c r="HC35" s="318"/>
      <c r="HM35" s="318"/>
      <c r="HW35" s="318"/>
    </row>
    <row r="36" s="3" customFormat="true" x14ac:dyDescent="0.25">
      <c r="A36" s="318"/>
      <c r="K36" s="318"/>
      <c r="U36" s="318"/>
      <c r="AE36" s="318"/>
      <c r="AO36" s="318"/>
      <c r="AY36" s="318"/>
      <c r="AZ36" s="318"/>
      <c r="BI36" s="318"/>
      <c r="BS36" s="318"/>
      <c r="CC36" s="318"/>
      <c r="CM36" s="318"/>
      <c r="CW36" s="318"/>
      <c r="DG36" s="318"/>
      <c r="DQ36" s="318"/>
      <c r="EA36" s="318"/>
      <c r="EK36" s="318"/>
      <c r="EU36" s="318"/>
      <c r="FE36" s="318"/>
      <c r="FO36" s="318"/>
      <c r="FY36" s="318"/>
      <c r="GI36" s="318"/>
      <c r="GS36" s="318"/>
      <c r="HC36" s="318"/>
      <c r="HM36" s="318"/>
      <c r="HW36" s="318"/>
    </row>
    <row r="37" s="3" customFormat="true" x14ac:dyDescent="0.25">
      <c r="A37" s="318"/>
      <c r="K37" s="318"/>
      <c r="U37" s="318"/>
      <c r="AE37" s="318"/>
      <c r="AO37" s="318"/>
      <c r="AY37" s="318"/>
      <c r="AZ37" s="318"/>
      <c r="BI37" s="318"/>
      <c r="BS37" s="318"/>
      <c r="CC37" s="318"/>
      <c r="CM37" s="318"/>
      <c r="CW37" s="318"/>
      <c r="DG37" s="318"/>
      <c r="DQ37" s="318"/>
      <c r="EA37" s="318"/>
      <c r="EK37" s="318"/>
      <c r="EU37" s="318"/>
      <c r="FE37" s="318"/>
      <c r="FO37" s="318"/>
      <c r="FY37" s="318"/>
      <c r="GI37" s="318"/>
      <c r="GS37" s="318"/>
      <c r="HC37" s="318"/>
      <c r="HM37" s="318"/>
      <c r="HW37" s="318"/>
    </row>
    <row r="38" s="3" customFormat="true" x14ac:dyDescent="0.25">
      <c r="A38" s="318"/>
      <c r="K38" s="318"/>
      <c r="U38" s="318"/>
      <c r="AE38" s="318"/>
      <c r="AO38" s="318"/>
      <c r="AY38" s="318"/>
      <c r="AZ38" s="318"/>
      <c r="BI38" s="318"/>
      <c r="BS38" s="318"/>
      <c r="CC38" s="318"/>
      <c r="CM38" s="318"/>
      <c r="CW38" s="318"/>
      <c r="DG38" s="318"/>
      <c r="DQ38" s="318"/>
      <c r="EA38" s="318"/>
      <c r="EK38" s="318"/>
      <c r="EU38" s="318"/>
      <c r="FE38" s="318"/>
      <c r="FO38" s="318"/>
      <c r="FY38" s="318"/>
      <c r="GI38" s="318"/>
      <c r="GS38" s="318"/>
      <c r="HC38" s="318"/>
      <c r="HM38" s="318"/>
      <c r="HW38" s="318"/>
    </row>
    <row r="39" s="3" customFormat="true" x14ac:dyDescent="0.25">
      <c r="A39" s="318"/>
      <c r="K39" s="318"/>
      <c r="U39" s="318"/>
      <c r="AE39" s="318"/>
      <c r="AO39" s="318"/>
      <c r="AY39" s="318"/>
      <c r="AZ39" s="318"/>
      <c r="BI39" s="318"/>
      <c r="BS39" s="318"/>
      <c r="CC39" s="318"/>
      <c r="CM39" s="318"/>
      <c r="CW39" s="318"/>
      <c r="DG39" s="318"/>
      <c r="DQ39" s="318"/>
      <c r="EA39" s="318"/>
      <c r="EK39" s="318"/>
      <c r="EU39" s="318"/>
      <c r="FE39" s="318"/>
      <c r="FO39" s="318"/>
      <c r="FY39" s="318"/>
      <c r="GI39" s="318"/>
      <c r="GS39" s="318"/>
      <c r="HC39" s="318"/>
      <c r="HM39" s="318"/>
      <c r="HW39" s="318"/>
    </row>
    <row r="40" s="3" customFormat="true" x14ac:dyDescent="0.25">
      <c r="A40" s="318"/>
      <c r="K40" s="318"/>
      <c r="U40" s="318"/>
      <c r="AE40" s="318"/>
      <c r="AO40" s="318"/>
      <c r="AY40" s="318"/>
      <c r="AZ40" s="318"/>
      <c r="BI40" s="318"/>
      <c r="BS40" s="318"/>
      <c r="CC40" s="318"/>
      <c r="CM40" s="318"/>
      <c r="CW40" s="318"/>
      <c r="DG40" s="318"/>
      <c r="DQ40" s="318"/>
      <c r="EA40" s="318"/>
      <c r="EK40" s="318"/>
      <c r="EU40" s="318"/>
      <c r="FE40" s="318"/>
      <c r="FO40" s="318"/>
      <c r="FY40" s="318"/>
      <c r="GI40" s="318"/>
      <c r="GS40" s="318"/>
      <c r="HC40" s="318"/>
      <c r="HM40" s="318"/>
      <c r="HW40" s="318"/>
    </row>
    <row r="41" s="3" customFormat="true" x14ac:dyDescent="0.25">
      <c r="A41" s="318"/>
      <c r="K41" s="318"/>
      <c r="U41" s="318"/>
      <c r="AE41" s="318"/>
      <c r="AO41" s="318"/>
      <c r="AY41" s="318"/>
      <c r="AZ41" s="318"/>
      <c r="BI41" s="318"/>
      <c r="BS41" s="318"/>
      <c r="CC41" s="318"/>
      <c r="CM41" s="318"/>
      <c r="CW41" s="318"/>
      <c r="DG41" s="318"/>
      <c r="DQ41" s="318"/>
      <c r="EA41" s="318"/>
      <c r="EK41" s="318"/>
      <c r="EU41" s="318"/>
      <c r="FE41" s="318"/>
      <c r="FO41" s="318"/>
      <c r="FY41" s="318"/>
      <c r="GI41" s="318"/>
      <c r="GS41" s="318"/>
      <c r="HC41" s="318"/>
      <c r="HM41" s="318"/>
      <c r="HW41" s="318"/>
    </row>
    <row r="42" s="3" customFormat="true" x14ac:dyDescent="0.25">
      <c r="A42" s="318"/>
      <c r="K42" s="318"/>
      <c r="U42" s="318"/>
      <c r="AE42" s="318"/>
      <c r="AO42" s="318"/>
      <c r="AY42" s="318"/>
      <c r="AZ42" s="318"/>
      <c r="BI42" s="318"/>
      <c r="BS42" s="318"/>
      <c r="CC42" s="318"/>
      <c r="CM42" s="318"/>
      <c r="CW42" s="318"/>
      <c r="DG42" s="318"/>
      <c r="DQ42" s="318"/>
      <c r="EA42" s="318"/>
      <c r="EK42" s="318"/>
      <c r="EU42" s="318"/>
      <c r="FE42" s="318"/>
      <c r="FO42" s="318"/>
      <c r="FY42" s="318"/>
      <c r="GI42" s="318"/>
      <c r="GS42" s="318"/>
      <c r="HC42" s="318"/>
      <c r="HM42" s="318"/>
      <c r="HW42" s="318"/>
    </row>
    <row r="43" s="3" customFormat="true" x14ac:dyDescent="0.25">
      <c r="A43" s="318"/>
      <c r="K43" s="318"/>
      <c r="U43" s="318"/>
      <c r="AE43" s="318"/>
      <c r="AO43" s="318"/>
      <c r="AY43" s="318"/>
      <c r="AZ43" s="318"/>
      <c r="BI43" s="318"/>
      <c r="BS43" s="318"/>
      <c r="CC43" s="318"/>
      <c r="CM43" s="318"/>
      <c r="CW43" s="318"/>
      <c r="DG43" s="318"/>
      <c r="DQ43" s="318"/>
      <c r="EA43" s="318"/>
      <c r="EK43" s="318"/>
      <c r="EU43" s="318"/>
      <c r="FE43" s="318"/>
      <c r="FO43" s="318"/>
      <c r="FY43" s="318"/>
      <c r="GI43" s="318"/>
      <c r="GS43" s="318"/>
      <c r="HC43" s="318"/>
      <c r="HM43" s="318"/>
      <c r="HW43" s="318"/>
    </row>
    <row r="44" s="3" customFormat="true" x14ac:dyDescent="0.25">
      <c r="A44" s="318"/>
      <c r="K44" s="318"/>
      <c r="U44" s="318"/>
      <c r="AE44" s="318"/>
      <c r="AO44" s="318"/>
      <c r="AY44" s="318"/>
      <c r="AZ44" s="318"/>
      <c r="BI44" s="318"/>
      <c r="BS44" s="318"/>
      <c r="CC44" s="318"/>
      <c r="CM44" s="318"/>
      <c r="CW44" s="318"/>
      <c r="DG44" s="318"/>
      <c r="DQ44" s="318"/>
      <c r="EA44" s="318"/>
      <c r="EK44" s="318"/>
      <c r="EU44" s="318"/>
      <c r="FE44" s="318"/>
      <c r="FO44" s="318"/>
      <c r="FY44" s="318"/>
      <c r="GI44" s="318"/>
      <c r="GS44" s="318"/>
      <c r="HC44" s="318"/>
      <c r="HM44" s="318"/>
      <c r="HW44" s="318"/>
    </row>
    <row r="45" s="3" customFormat="true" x14ac:dyDescent="0.25">
      <c r="A45" s="318"/>
      <c r="K45" s="318"/>
      <c r="U45" s="318"/>
      <c r="AE45" s="318"/>
      <c r="AO45" s="318"/>
      <c r="AY45" s="318"/>
      <c r="AZ45" s="318"/>
      <c r="BI45" s="318"/>
      <c r="BS45" s="318"/>
      <c r="CC45" s="318"/>
      <c r="CM45" s="318"/>
      <c r="CW45" s="318"/>
      <c r="DG45" s="318"/>
      <c r="DQ45" s="318"/>
      <c r="EA45" s="318"/>
      <c r="EK45" s="318"/>
      <c r="EU45" s="318"/>
      <c r="FE45" s="318"/>
      <c r="FO45" s="318"/>
      <c r="FY45" s="318"/>
      <c r="GI45" s="318"/>
      <c r="GS45" s="318"/>
      <c r="HC45" s="318"/>
      <c r="HM45" s="318"/>
      <c r="HW45" s="318"/>
    </row>
    <row r="46" s="3" customFormat="true" x14ac:dyDescent="0.25">
      <c r="A46" s="318"/>
      <c r="K46" s="318"/>
      <c r="U46" s="318"/>
      <c r="AE46" s="318"/>
      <c r="AO46" s="318"/>
      <c r="AY46" s="318"/>
      <c r="AZ46" s="318"/>
      <c r="BI46" s="318"/>
      <c r="BS46" s="318"/>
      <c r="CC46" s="318"/>
      <c r="CM46" s="318"/>
      <c r="CW46" s="318"/>
      <c r="DG46" s="318"/>
      <c r="DQ46" s="318"/>
      <c r="EA46" s="318"/>
      <c r="EK46" s="318"/>
      <c r="EU46" s="318"/>
      <c r="FE46" s="318"/>
      <c r="FO46" s="318"/>
      <c r="FY46" s="318"/>
      <c r="GI46" s="318"/>
      <c r="GS46" s="318"/>
      <c r="HC46" s="318"/>
      <c r="HM46" s="318"/>
      <c r="HW46" s="318"/>
    </row>
    <row r="47" s="3" customFormat="true" x14ac:dyDescent="0.25">
      <c r="A47" s="318"/>
      <c r="K47" s="318"/>
      <c r="U47" s="318"/>
      <c r="AE47" s="318"/>
      <c r="AO47" s="318"/>
      <c r="AY47" s="318"/>
      <c r="AZ47" s="318"/>
      <c r="BI47" s="318"/>
      <c r="BS47" s="318"/>
      <c r="CC47" s="318"/>
      <c r="CM47" s="318"/>
      <c r="CW47" s="318"/>
      <c r="DG47" s="318"/>
      <c r="DQ47" s="318"/>
      <c r="EA47" s="318"/>
      <c r="EK47" s="318"/>
      <c r="EU47" s="318"/>
      <c r="FE47" s="318"/>
      <c r="FO47" s="318"/>
      <c r="FY47" s="318"/>
      <c r="GI47" s="318"/>
      <c r="GS47" s="318"/>
      <c r="HC47" s="318"/>
      <c r="HM47" s="318"/>
      <c r="HW47" s="318"/>
    </row>
    <row r="48" s="3" customFormat="true" x14ac:dyDescent="0.25">
      <c r="A48" s="318"/>
      <c r="K48" s="318"/>
      <c r="U48" s="318"/>
      <c r="AE48" s="318"/>
      <c r="AO48" s="318"/>
      <c r="AY48" s="318"/>
      <c r="AZ48" s="318"/>
      <c r="BI48" s="318"/>
      <c r="BS48" s="318"/>
      <c r="CC48" s="318"/>
      <c r="CM48" s="318"/>
      <c r="CW48" s="318"/>
      <c r="DG48" s="318"/>
      <c r="DQ48" s="318"/>
      <c r="EA48" s="318"/>
      <c r="EK48" s="318"/>
      <c r="EU48" s="318"/>
      <c r="FE48" s="318"/>
      <c r="FO48" s="318"/>
      <c r="FY48" s="318"/>
      <c r="GI48" s="318"/>
      <c r="GS48" s="318"/>
      <c r="HC48" s="318"/>
      <c r="HM48" s="318"/>
      <c r="HW48" s="318"/>
    </row>
    <row r="49" s="3" customFormat="true" x14ac:dyDescent="0.25">
      <c r="A49" s="318"/>
      <c r="K49" s="318"/>
      <c r="U49" s="318"/>
      <c r="AE49" s="318"/>
      <c r="AO49" s="318"/>
      <c r="AY49" s="318"/>
      <c r="AZ49" s="318"/>
      <c r="BI49" s="318"/>
      <c r="BS49" s="318"/>
      <c r="CC49" s="318"/>
      <c r="CM49" s="318"/>
      <c r="CW49" s="318"/>
      <c r="DG49" s="318"/>
      <c r="DQ49" s="318"/>
      <c r="EA49" s="318"/>
      <c r="EK49" s="318"/>
      <c r="EU49" s="318"/>
      <c r="FE49" s="318"/>
      <c r="FO49" s="318"/>
      <c r="FY49" s="318"/>
      <c r="GI49" s="318"/>
      <c r="GS49" s="318"/>
      <c r="HC49" s="318"/>
      <c r="HM49" s="318"/>
      <c r="HW49" s="318"/>
    </row>
    <row r="50" s="3" customFormat="true" x14ac:dyDescent="0.25">
      <c r="A50" s="318"/>
      <c r="K50" s="318"/>
      <c r="U50" s="318"/>
      <c r="AE50" s="318"/>
      <c r="AO50" s="318"/>
      <c r="AY50" s="318"/>
      <c r="AZ50" s="318"/>
      <c r="BI50" s="318"/>
      <c r="BS50" s="318"/>
      <c r="CC50" s="318"/>
      <c r="CM50" s="318"/>
      <c r="CW50" s="318"/>
      <c r="DG50" s="318"/>
      <c r="DQ50" s="318"/>
      <c r="EA50" s="318"/>
      <c r="EK50" s="318"/>
      <c r="EU50" s="318"/>
      <c r="FE50" s="318"/>
      <c r="FO50" s="318"/>
      <c r="FY50" s="318"/>
      <c r="GI50" s="318"/>
      <c r="GS50" s="318"/>
      <c r="HC50" s="318"/>
      <c r="HM50" s="318"/>
      <c r="HW50" s="318"/>
    </row>
    <row r="51" s="3" customFormat="true" x14ac:dyDescent="0.25">
      <c r="A51" s="318"/>
      <c r="K51" s="318"/>
      <c r="U51" s="318"/>
      <c r="AE51" s="318"/>
      <c r="AO51" s="318"/>
      <c r="AY51" s="318"/>
      <c r="AZ51" s="318"/>
      <c r="BI51" s="318"/>
      <c r="BS51" s="318"/>
      <c r="CC51" s="318"/>
      <c r="CM51" s="318"/>
      <c r="CW51" s="318"/>
      <c r="DG51" s="318"/>
      <c r="DQ51" s="318"/>
      <c r="EA51" s="318"/>
      <c r="EK51" s="318"/>
      <c r="EU51" s="318"/>
      <c r="FE51" s="318"/>
      <c r="FO51" s="318"/>
      <c r="FY51" s="318"/>
      <c r="GI51" s="318"/>
      <c r="GS51" s="318"/>
      <c r="HC51" s="318"/>
      <c r="HM51" s="318"/>
      <c r="HW51" s="318"/>
    </row>
    <row r="52" s="3" customFormat="true" x14ac:dyDescent="0.25">
      <c r="A52" s="318"/>
      <c r="K52" s="318"/>
      <c r="U52" s="318"/>
      <c r="AE52" s="318"/>
      <c r="AO52" s="318"/>
      <c r="AY52" s="318"/>
      <c r="AZ52" s="318"/>
      <c r="BI52" s="318"/>
      <c r="BS52" s="318"/>
      <c r="CC52" s="318"/>
      <c r="CM52" s="318"/>
      <c r="CW52" s="318"/>
      <c r="DG52" s="318"/>
      <c r="DQ52" s="318"/>
      <c r="EA52" s="318"/>
      <c r="EK52" s="318"/>
      <c r="EU52" s="318"/>
      <c r="FE52" s="318"/>
      <c r="FO52" s="318"/>
      <c r="FY52" s="318"/>
      <c r="GI52" s="318"/>
      <c r="GS52" s="318"/>
      <c r="HC52" s="318"/>
      <c r="HM52" s="318"/>
      <c r="HW52" s="318"/>
    </row>
    <row r="53" s="3" customFormat="true" x14ac:dyDescent="0.25">
      <c r="A53" s="318"/>
      <c r="K53" s="318"/>
      <c r="U53" s="318"/>
      <c r="AE53" s="318"/>
      <c r="AO53" s="318"/>
      <c r="AY53" s="318"/>
      <c r="AZ53" s="318"/>
      <c r="BI53" s="318"/>
      <c r="BS53" s="318"/>
      <c r="CC53" s="318"/>
      <c r="CM53" s="318"/>
      <c r="CW53" s="318"/>
      <c r="DG53" s="318"/>
      <c r="DQ53" s="318"/>
      <c r="EA53" s="318"/>
      <c r="EK53" s="318"/>
      <c r="EU53" s="318"/>
      <c r="FE53" s="318"/>
      <c r="FO53" s="318"/>
      <c r="FY53" s="318"/>
      <c r="GI53" s="318"/>
      <c r="GS53" s="318"/>
      <c r="HC53" s="318"/>
      <c r="HM53" s="318"/>
      <c r="HW53" s="318"/>
    </row>
    <row r="54" s="3" customFormat="true" x14ac:dyDescent="0.25">
      <c r="A54" s="318"/>
      <c r="K54" s="318"/>
      <c r="U54" s="318"/>
      <c r="AE54" s="318"/>
      <c r="AO54" s="318"/>
      <c r="AY54" s="318"/>
      <c r="AZ54" s="318"/>
      <c r="BI54" s="318"/>
      <c r="BS54" s="318"/>
      <c r="CC54" s="318"/>
      <c r="CM54" s="318"/>
      <c r="CW54" s="318"/>
      <c r="DG54" s="318"/>
      <c r="DQ54" s="318"/>
      <c r="EA54" s="318"/>
      <c r="EK54" s="318"/>
      <c r="EU54" s="318"/>
      <c r="FE54" s="318"/>
      <c r="FO54" s="318"/>
      <c r="FY54" s="318"/>
      <c r="GI54" s="318"/>
      <c r="GS54" s="318"/>
      <c r="HC54" s="318"/>
      <c r="HM54" s="318"/>
      <c r="HW54" s="318"/>
    </row>
    <row r="55" s="3" customFormat="true" x14ac:dyDescent="0.25">
      <c r="A55" s="318"/>
      <c r="K55" s="318"/>
      <c r="U55" s="318"/>
      <c r="AE55" s="318"/>
      <c r="AO55" s="318"/>
      <c r="AY55" s="318"/>
      <c r="AZ55" s="318"/>
      <c r="BI55" s="318"/>
      <c r="BS55" s="318"/>
      <c r="CC55" s="318"/>
      <c r="CM55" s="318"/>
      <c r="CW55" s="318"/>
      <c r="DG55" s="318"/>
      <c r="DQ55" s="318"/>
      <c r="EA55" s="318"/>
      <c r="EK55" s="318"/>
      <c r="EU55" s="318"/>
      <c r="FE55" s="318"/>
      <c r="FO55" s="318"/>
      <c r="FY55" s="318"/>
      <c r="GI55" s="318"/>
      <c r="GS55" s="318"/>
      <c r="HC55" s="318"/>
      <c r="HM55" s="318"/>
      <c r="HW55" s="318"/>
    </row>
    <row r="56" s="3" customFormat="true" x14ac:dyDescent="0.25">
      <c r="A56" s="318"/>
      <c r="K56" s="318"/>
      <c r="U56" s="318"/>
      <c r="AE56" s="318"/>
      <c r="AO56" s="318"/>
      <c r="AY56" s="318"/>
      <c r="AZ56" s="318"/>
      <c r="BI56" s="318"/>
      <c r="BS56" s="318"/>
      <c r="CC56" s="318"/>
      <c r="CM56" s="318"/>
      <c r="CW56" s="318"/>
      <c r="DG56" s="318"/>
      <c r="DQ56" s="318"/>
      <c r="EA56" s="318"/>
      <c r="EK56" s="318"/>
      <c r="EU56" s="318"/>
      <c r="FE56" s="318"/>
      <c r="FO56" s="318"/>
      <c r="FY56" s="318"/>
      <c r="GI56" s="318"/>
      <c r="GS56" s="318"/>
      <c r="HC56" s="318"/>
      <c r="HM56" s="318"/>
      <c r="HW56" s="318"/>
    </row>
    <row r="57" s="3" customFormat="true" x14ac:dyDescent="0.25">
      <c r="A57" s="318"/>
      <c r="K57" s="318"/>
      <c r="U57" s="318"/>
      <c r="AE57" s="318"/>
      <c r="AO57" s="318"/>
      <c r="AY57" s="318"/>
      <c r="AZ57" s="318"/>
      <c r="BI57" s="318"/>
      <c r="BS57" s="318"/>
      <c r="CC57" s="318"/>
      <c r="CM57" s="318"/>
      <c r="CW57" s="318"/>
      <c r="DG57" s="318"/>
      <c r="DQ57" s="318"/>
      <c r="EA57" s="318"/>
      <c r="EK57" s="318"/>
      <c r="EU57" s="318"/>
      <c r="FE57" s="318"/>
      <c r="FO57" s="318"/>
      <c r="FY57" s="318"/>
      <c r="GI57" s="318"/>
      <c r="GS57" s="318"/>
      <c r="HC57" s="318"/>
      <c r="HM57" s="318"/>
      <c r="HW57" s="318"/>
    </row>
    <row r="58" s="3" customFormat="true" x14ac:dyDescent="0.25">
      <c r="A58" s="318"/>
      <c r="K58" s="318"/>
      <c r="U58" s="318"/>
      <c r="AE58" s="318"/>
      <c r="AO58" s="318"/>
      <c r="AY58" s="318"/>
      <c r="AZ58" s="318"/>
      <c r="BI58" s="318"/>
      <c r="BS58" s="318"/>
      <c r="CC58" s="318"/>
      <c r="CM58" s="318"/>
      <c r="CW58" s="318"/>
      <c r="DG58" s="318"/>
      <c r="DQ58" s="318"/>
      <c r="EA58" s="318"/>
      <c r="EK58" s="318"/>
      <c r="EU58" s="318"/>
      <c r="FE58" s="318"/>
      <c r="FO58" s="318"/>
      <c r="FY58" s="318"/>
      <c r="GI58" s="318"/>
      <c r="GS58" s="318"/>
      <c r="HC58" s="318"/>
      <c r="HM58" s="318"/>
      <c r="HW58" s="318"/>
    </row>
    <row r="59" s="3" customFormat="true" x14ac:dyDescent="0.25">
      <c r="A59" s="318"/>
      <c r="K59" s="318"/>
      <c r="U59" s="318"/>
      <c r="AE59" s="318"/>
      <c r="AO59" s="318"/>
      <c r="AY59" s="318"/>
      <c r="AZ59" s="318"/>
      <c r="BI59" s="318"/>
      <c r="BS59" s="318"/>
      <c r="CC59" s="318"/>
      <c r="CM59" s="318"/>
      <c r="CW59" s="318"/>
      <c r="DG59" s="318"/>
      <c r="DQ59" s="318"/>
      <c r="EA59" s="318"/>
      <c r="EK59" s="318"/>
      <c r="EU59" s="318"/>
      <c r="FE59" s="318"/>
      <c r="FO59" s="318"/>
      <c r="FY59" s="318"/>
      <c r="GI59" s="318"/>
      <c r="GS59" s="318"/>
      <c r="HC59" s="318"/>
      <c r="HM59" s="318"/>
      <c r="HW59" s="318"/>
    </row>
    <row r="60" s="3" customFormat="true" x14ac:dyDescent="0.25">
      <c r="A60" s="318"/>
      <c r="K60" s="318"/>
      <c r="U60" s="318"/>
      <c r="AE60" s="318"/>
      <c r="AO60" s="318"/>
      <c r="AY60" s="318"/>
      <c r="AZ60" s="318"/>
      <c r="BI60" s="318"/>
      <c r="BS60" s="318"/>
      <c r="CC60" s="318"/>
      <c r="CM60" s="318"/>
      <c r="CW60" s="318"/>
      <c r="DG60" s="318"/>
      <c r="DQ60" s="318"/>
      <c r="EA60" s="318"/>
      <c r="EK60" s="318"/>
      <c r="EU60" s="318"/>
      <c r="FE60" s="318"/>
      <c r="FO60" s="318"/>
      <c r="FY60" s="318"/>
      <c r="GI60" s="318"/>
      <c r="GS60" s="318"/>
      <c r="HC60" s="318"/>
      <c r="HM60" s="318"/>
      <c r="HW60" s="318"/>
    </row>
    <row r="61" s="3" customFormat="true" x14ac:dyDescent="0.25">
      <c r="A61" s="318"/>
      <c r="K61" s="318"/>
      <c r="U61" s="318"/>
      <c r="AE61" s="318"/>
      <c r="AO61" s="318"/>
      <c r="AY61" s="318"/>
      <c r="AZ61" s="318"/>
      <c r="BI61" s="318"/>
      <c r="BS61" s="318"/>
      <c r="CC61" s="318"/>
      <c r="CM61" s="318"/>
      <c r="CW61" s="318"/>
      <c r="DG61" s="318"/>
      <c r="DQ61" s="318"/>
      <c r="EA61" s="318"/>
      <c r="EK61" s="318"/>
      <c r="EU61" s="318"/>
      <c r="FE61" s="318"/>
      <c r="FO61" s="318"/>
      <c r="FY61" s="318"/>
      <c r="GI61" s="318"/>
      <c r="GS61" s="318"/>
      <c r="HC61" s="318"/>
      <c r="HM61" s="318"/>
      <c r="HW61" s="318"/>
    </row>
    <row r="62" s="3" customFormat="true" x14ac:dyDescent="0.25">
      <c r="A62" s="318"/>
      <c r="K62" s="318"/>
      <c r="U62" s="318"/>
      <c r="AE62" s="318"/>
      <c r="AO62" s="318"/>
      <c r="AY62" s="318"/>
      <c r="AZ62" s="318"/>
      <c r="BI62" s="318"/>
      <c r="BS62" s="318"/>
      <c r="CC62" s="318"/>
      <c r="CM62" s="318"/>
      <c r="CW62" s="318"/>
      <c r="DG62" s="318"/>
      <c r="DQ62" s="318"/>
      <c r="EA62" s="318"/>
      <c r="EK62" s="318"/>
      <c r="EU62" s="318"/>
      <c r="FE62" s="318"/>
      <c r="FO62" s="318"/>
      <c r="FY62" s="318"/>
      <c r="GI62" s="318"/>
      <c r="GS62" s="318"/>
      <c r="HC62" s="318"/>
      <c r="HM62" s="318"/>
      <c r="HW62" s="318"/>
    </row>
    <row r="63" s="3" customFormat="true" x14ac:dyDescent="0.25">
      <c r="A63" s="318"/>
      <c r="K63" s="318"/>
      <c r="U63" s="318"/>
      <c r="AE63" s="318"/>
      <c r="AO63" s="318"/>
      <c r="AY63" s="318"/>
      <c r="AZ63" s="318"/>
      <c r="BI63" s="318"/>
      <c r="BS63" s="318"/>
      <c r="CC63" s="318"/>
      <c r="CM63" s="318"/>
      <c r="CW63" s="318"/>
      <c r="DG63" s="318"/>
      <c r="DQ63" s="318"/>
      <c r="EA63" s="318"/>
      <c r="EK63" s="318"/>
      <c r="EU63" s="318"/>
      <c r="FE63" s="318"/>
      <c r="FO63" s="318"/>
      <c r="FY63" s="318"/>
      <c r="GI63" s="318"/>
      <c r="GS63" s="318"/>
      <c r="HC63" s="318"/>
      <c r="HM63" s="318"/>
      <c r="HW63" s="318"/>
    </row>
    <row r="64" s="3" customFormat="true" x14ac:dyDescent="0.25">
      <c r="A64" s="318"/>
      <c r="K64" s="318"/>
      <c r="U64" s="318"/>
      <c r="AE64" s="318"/>
      <c r="AO64" s="318"/>
      <c r="AY64" s="318"/>
      <c r="AZ64" s="318"/>
      <c r="BI64" s="318"/>
      <c r="BS64" s="318"/>
      <c r="CC64" s="318"/>
      <c r="CM64" s="318"/>
      <c r="CW64" s="318"/>
      <c r="DG64" s="318"/>
      <c r="DQ64" s="318"/>
      <c r="EA64" s="318"/>
      <c r="EK64" s="318"/>
      <c r="EU64" s="318"/>
      <c r="FE64" s="318"/>
      <c r="FO64" s="318"/>
      <c r="FY64" s="318"/>
      <c r="GI64" s="318"/>
      <c r="GS64" s="318"/>
      <c r="HC64" s="318"/>
      <c r="HM64" s="318"/>
      <c r="HW64" s="318"/>
    </row>
    <row r="65" s="3" customFormat="true" x14ac:dyDescent="0.25">
      <c r="A65" s="318"/>
      <c r="K65" s="318"/>
      <c r="U65" s="318"/>
      <c r="AE65" s="318"/>
      <c r="AO65" s="318"/>
      <c r="AY65" s="318"/>
      <c r="AZ65" s="318"/>
      <c r="BI65" s="318"/>
      <c r="BS65" s="318"/>
      <c r="CC65" s="318"/>
      <c r="CM65" s="318"/>
      <c r="CW65" s="318"/>
      <c r="DG65" s="318"/>
      <c r="DQ65" s="318"/>
      <c r="EA65" s="318"/>
      <c r="EK65" s="318"/>
      <c r="EU65" s="318"/>
      <c r="FE65" s="318"/>
      <c r="FO65" s="318"/>
      <c r="FY65" s="318"/>
      <c r="GI65" s="318"/>
      <c r="GS65" s="318"/>
      <c r="HC65" s="318"/>
      <c r="HM65" s="318"/>
      <c r="HW65" s="318"/>
    </row>
    <row r="66" s="3" customFormat="true" x14ac:dyDescent="0.25">
      <c r="A66" s="318"/>
      <c r="K66" s="318"/>
      <c r="U66" s="318"/>
      <c r="AE66" s="318"/>
      <c r="AO66" s="318"/>
      <c r="AY66" s="318"/>
      <c r="AZ66" s="318"/>
      <c r="BI66" s="318"/>
      <c r="BS66" s="318"/>
      <c r="CC66" s="318"/>
      <c r="CM66" s="318"/>
      <c r="CW66" s="318"/>
      <c r="DG66" s="318"/>
      <c r="DQ66" s="318"/>
      <c r="EA66" s="318"/>
      <c r="EK66" s="318"/>
      <c r="EU66" s="318"/>
      <c r="FE66" s="318"/>
      <c r="FO66" s="318"/>
      <c r="FY66" s="318"/>
      <c r="GI66" s="318"/>
      <c r="GS66" s="318"/>
      <c r="HC66" s="318"/>
      <c r="HM66" s="318"/>
      <c r="HW66" s="318"/>
    </row>
    <row r="67" s="3" customFormat="true" x14ac:dyDescent="0.25">
      <c r="A67" s="318"/>
      <c r="K67" s="318"/>
      <c r="U67" s="318"/>
      <c r="AE67" s="318"/>
      <c r="AO67" s="318"/>
      <c r="AY67" s="318"/>
      <c r="AZ67" s="318"/>
      <c r="BI67" s="318"/>
      <c r="BS67" s="318"/>
      <c r="CC67" s="318"/>
      <c r="CM67" s="318"/>
      <c r="CW67" s="318"/>
      <c r="DG67" s="318"/>
      <c r="DQ67" s="318"/>
      <c r="EA67" s="318"/>
      <c r="EK67" s="318"/>
      <c r="EU67" s="318"/>
      <c r="FE67" s="318"/>
      <c r="FO67" s="318"/>
      <c r="FY67" s="318"/>
      <c r="GI67" s="318"/>
      <c r="GS67" s="318"/>
      <c r="HC67" s="318"/>
      <c r="HM67" s="318"/>
      <c r="HW67" s="318"/>
    </row>
    <row r="68" s="3" customFormat="true" x14ac:dyDescent="0.25">
      <c r="A68" s="318"/>
      <c r="K68" s="318"/>
      <c r="U68" s="318"/>
      <c r="AE68" s="318"/>
      <c r="AO68" s="318"/>
      <c r="AY68" s="318"/>
      <c r="AZ68" s="318"/>
      <c r="BI68" s="318"/>
      <c r="BS68" s="318"/>
      <c r="CC68" s="318"/>
      <c r="CM68" s="318"/>
      <c r="CW68" s="318"/>
      <c r="DG68" s="318"/>
      <c r="DQ68" s="318"/>
      <c r="EA68" s="318"/>
      <c r="EK68" s="318"/>
      <c r="EU68" s="318"/>
      <c r="FE68" s="318"/>
      <c r="FO68" s="318"/>
      <c r="FY68" s="318"/>
      <c r="GI68" s="318"/>
      <c r="GS68" s="318"/>
      <c r="HC68" s="318"/>
      <c r="HM68" s="318"/>
      <c r="HW68" s="318"/>
    </row>
    <row r="69" s="3" customFormat="true" x14ac:dyDescent="0.25">
      <c r="A69" s="318"/>
      <c r="K69" s="318"/>
      <c r="U69" s="318"/>
      <c r="AE69" s="318"/>
      <c r="AO69" s="318"/>
      <c r="AY69" s="318"/>
      <c r="AZ69" s="318"/>
      <c r="BI69" s="318"/>
      <c r="BS69" s="318"/>
      <c r="CC69" s="318"/>
      <c r="CM69" s="318"/>
      <c r="CW69" s="318"/>
      <c r="DG69" s="318"/>
      <c r="DQ69" s="318"/>
      <c r="EA69" s="318"/>
      <c r="EK69" s="318"/>
      <c r="EU69" s="318"/>
      <c r="FE69" s="318"/>
      <c r="FO69" s="318"/>
      <c r="FY69" s="318"/>
      <c r="GI69" s="318"/>
      <c r="GS69" s="318"/>
      <c r="HC69" s="318"/>
      <c r="HM69" s="318"/>
      <c r="HW69" s="318"/>
    </row>
    <row r="70" s="3" customFormat="true" x14ac:dyDescent="0.25">
      <c r="A70" s="318"/>
      <c r="K70" s="318"/>
      <c r="U70" s="318"/>
      <c r="AE70" s="318"/>
      <c r="AO70" s="318"/>
      <c r="AY70" s="318"/>
      <c r="AZ70" s="318"/>
      <c r="BI70" s="318"/>
      <c r="BS70" s="318"/>
      <c r="CC70" s="318"/>
      <c r="CM70" s="318"/>
      <c r="CW70" s="318"/>
      <c r="DG70" s="318"/>
      <c r="DQ70" s="318"/>
      <c r="EA70" s="318"/>
      <c r="EK70" s="318"/>
      <c r="EU70" s="318"/>
      <c r="FE70" s="318"/>
      <c r="FO70" s="318"/>
      <c r="FY70" s="318"/>
      <c r="GI70" s="318"/>
      <c r="GS70" s="318"/>
      <c r="HC70" s="318"/>
      <c r="HM70" s="318"/>
      <c r="HW70" s="318"/>
    </row>
    <row r="71" s="3" customFormat="true" x14ac:dyDescent="0.25">
      <c r="A71" s="318"/>
      <c r="K71" s="318"/>
      <c r="U71" s="318"/>
      <c r="AE71" s="318"/>
      <c r="AO71" s="318"/>
      <c r="AY71" s="318"/>
      <c r="AZ71" s="318"/>
      <c r="BI71" s="318"/>
      <c r="BS71" s="318"/>
      <c r="CC71" s="318"/>
      <c r="CM71" s="318"/>
      <c r="CW71" s="318"/>
      <c r="DG71" s="318"/>
      <c r="DQ71" s="318"/>
      <c r="EA71" s="318"/>
      <c r="EK71" s="318"/>
      <c r="EU71" s="318"/>
      <c r="FE71" s="318"/>
      <c r="FO71" s="318"/>
      <c r="FY71" s="318"/>
      <c r="GI71" s="318"/>
      <c r="GS71" s="318"/>
      <c r="HC71" s="318"/>
      <c r="HM71" s="318"/>
      <c r="HW71" s="318"/>
    </row>
    <row r="72" s="3" customFormat="true" x14ac:dyDescent="0.25">
      <c r="A72" s="318"/>
      <c r="K72" s="318"/>
      <c r="U72" s="318"/>
      <c r="AE72" s="318"/>
      <c r="AO72" s="318"/>
      <c r="AY72" s="318"/>
      <c r="AZ72" s="318"/>
      <c r="BI72" s="318"/>
      <c r="BS72" s="318"/>
      <c r="CC72" s="318"/>
      <c r="CM72" s="318"/>
      <c r="CW72" s="318"/>
      <c r="DG72" s="318"/>
      <c r="DQ72" s="318"/>
      <c r="EA72" s="318"/>
      <c r="EK72" s="318"/>
      <c r="EU72" s="318"/>
      <c r="FE72" s="318"/>
      <c r="FO72" s="318"/>
      <c r="FY72" s="318"/>
      <c r="GI72" s="318"/>
      <c r="GS72" s="318"/>
      <c r="HC72" s="318"/>
      <c r="HM72" s="318"/>
      <c r="HW72" s="318"/>
    </row>
    <row r="73" s="3" customFormat="true" x14ac:dyDescent="0.25">
      <c r="A73" s="318"/>
      <c r="K73" s="318"/>
      <c r="U73" s="318"/>
      <c r="AE73" s="318"/>
      <c r="AO73" s="318"/>
      <c r="AY73" s="318"/>
      <c r="AZ73" s="318"/>
      <c r="BI73" s="318"/>
      <c r="BS73" s="318"/>
      <c r="CC73" s="318"/>
      <c r="CM73" s="318"/>
      <c r="CW73" s="318"/>
      <c r="DG73" s="318"/>
      <c r="DQ73" s="318"/>
      <c r="EA73" s="318"/>
      <c r="EK73" s="318"/>
      <c r="EU73" s="318"/>
      <c r="FE73" s="318"/>
      <c r="FO73" s="318"/>
      <c r="FY73" s="318"/>
      <c r="GI73" s="318"/>
      <c r="GS73" s="318"/>
      <c r="HC73" s="318"/>
      <c r="HM73" s="318"/>
      <c r="HW73" s="318"/>
    </row>
    <row r="74" s="3" customFormat="true" x14ac:dyDescent="0.25">
      <c r="A74" s="318"/>
      <c r="K74" s="318"/>
      <c r="U74" s="318"/>
      <c r="AE74" s="318"/>
      <c r="AO74" s="318"/>
      <c r="AY74" s="318"/>
      <c r="AZ74" s="318"/>
      <c r="BI74" s="318"/>
      <c r="BS74" s="318"/>
      <c r="CC74" s="318"/>
      <c r="CM74" s="318"/>
      <c r="CW74" s="318"/>
      <c r="DG74" s="318"/>
      <c r="DQ74" s="318"/>
      <c r="EA74" s="318"/>
      <c r="EK74" s="318"/>
      <c r="EU74" s="318"/>
      <c r="FE74" s="318"/>
      <c r="FO74" s="318"/>
      <c r="FY74" s="318"/>
      <c r="GI74" s="318"/>
      <c r="GS74" s="318"/>
      <c r="HC74" s="318"/>
      <c r="HM74" s="318"/>
      <c r="HW74" s="318"/>
    </row>
    <row r="75" s="3" customFormat="true" x14ac:dyDescent="0.25">
      <c r="A75" s="318"/>
      <c r="K75" s="318"/>
      <c r="U75" s="318"/>
      <c r="AE75" s="318"/>
      <c r="AO75" s="318"/>
      <c r="AY75" s="318"/>
      <c r="AZ75" s="318"/>
      <c r="BI75" s="318"/>
      <c r="BS75" s="318"/>
      <c r="CC75" s="318"/>
      <c r="CM75" s="318"/>
      <c r="CW75" s="318"/>
      <c r="DG75" s="318"/>
      <c r="DQ75" s="318"/>
      <c r="EA75" s="318"/>
      <c r="EK75" s="318"/>
      <c r="EU75" s="318"/>
      <c r="FE75" s="318"/>
      <c r="FO75" s="318"/>
      <c r="FY75" s="318"/>
      <c r="GI75" s="318"/>
      <c r="GS75" s="318"/>
      <c r="HC75" s="318"/>
      <c r="HM75" s="318"/>
      <c r="HW75" s="318"/>
    </row>
    <row r="76" s="3" customFormat="true" x14ac:dyDescent="0.25">
      <c r="A76" s="318"/>
      <c r="K76" s="318"/>
      <c r="U76" s="318"/>
      <c r="AE76" s="318"/>
      <c r="AO76" s="318"/>
      <c r="AY76" s="318"/>
      <c r="AZ76" s="318"/>
      <c r="BI76" s="318"/>
      <c r="BS76" s="318"/>
      <c r="CC76" s="318"/>
      <c r="CM76" s="318"/>
      <c r="CW76" s="318"/>
      <c r="DG76" s="318"/>
      <c r="DQ76" s="318"/>
      <c r="EA76" s="318"/>
      <c r="EK76" s="318"/>
      <c r="EU76" s="318"/>
      <c r="FE76" s="318"/>
      <c r="FO76" s="318"/>
      <c r="FY76" s="318"/>
      <c r="GI76" s="318"/>
      <c r="GS76" s="318"/>
      <c r="HC76" s="318"/>
      <c r="HM76" s="318"/>
      <c r="HW76" s="318"/>
    </row>
    <row r="77" s="3" customFormat="true" x14ac:dyDescent="0.25">
      <c r="A77" s="318"/>
      <c r="K77" s="318"/>
      <c r="U77" s="318"/>
      <c r="AE77" s="318"/>
      <c r="AO77" s="318"/>
      <c r="AY77" s="318"/>
      <c r="AZ77" s="318"/>
      <c r="BI77" s="318"/>
      <c r="BS77" s="318"/>
      <c r="CC77" s="318"/>
      <c r="CM77" s="318"/>
      <c r="CW77" s="318"/>
      <c r="DG77" s="318"/>
      <c r="DQ77" s="318"/>
      <c r="EA77" s="318"/>
      <c r="EK77" s="318"/>
      <c r="EU77" s="318"/>
      <c r="FE77" s="318"/>
      <c r="FO77" s="318"/>
      <c r="FY77" s="318"/>
      <c r="GI77" s="318"/>
      <c r="GS77" s="318"/>
      <c r="HC77" s="318"/>
      <c r="HM77" s="318"/>
      <c r="HW77" s="318"/>
    </row>
    <row r="78" s="3" customFormat="true" x14ac:dyDescent="0.25">
      <c r="A78" s="318"/>
      <c r="K78" s="318"/>
      <c r="U78" s="318"/>
      <c r="AE78" s="318"/>
      <c r="AO78" s="318"/>
      <c r="AY78" s="318"/>
      <c r="AZ78" s="318"/>
      <c r="BI78" s="318"/>
      <c r="BS78" s="318"/>
      <c r="CC78" s="318"/>
      <c r="CM78" s="318"/>
      <c r="CW78" s="318"/>
      <c r="DG78" s="318"/>
      <c r="DQ78" s="318"/>
      <c r="EA78" s="318"/>
      <c r="EK78" s="318"/>
      <c r="EU78" s="318"/>
      <c r="FE78" s="318"/>
      <c r="FO78" s="318"/>
      <c r="FY78" s="318"/>
      <c r="GI78" s="318"/>
      <c r="GS78" s="318"/>
      <c r="HC78" s="318"/>
      <c r="HM78" s="318"/>
      <c r="HW78" s="318"/>
    </row>
    <row r="79" s="3" customFormat="true" x14ac:dyDescent="0.25">
      <c r="A79" s="318"/>
      <c r="K79" s="318"/>
      <c r="U79" s="318"/>
      <c r="AE79" s="318"/>
      <c r="AO79" s="318"/>
      <c r="AY79" s="318"/>
      <c r="AZ79" s="318"/>
      <c r="BI79" s="318"/>
      <c r="BS79" s="318"/>
      <c r="CC79" s="318"/>
      <c r="CM79" s="318"/>
      <c r="CW79" s="318"/>
      <c r="DG79" s="318"/>
      <c r="DQ79" s="318"/>
      <c r="EA79" s="318"/>
      <c r="EK79" s="318"/>
      <c r="EU79" s="318"/>
      <c r="FE79" s="318"/>
      <c r="FO79" s="318"/>
      <c r="FY79" s="318"/>
      <c r="GI79" s="318"/>
      <c r="GS79" s="318"/>
      <c r="HC79" s="318"/>
      <c r="HM79" s="318"/>
      <c r="HW79" s="318"/>
    </row>
    <row r="80" s="3" customFormat="true" x14ac:dyDescent="0.25">
      <c r="A80" s="318"/>
      <c r="K80" s="318"/>
      <c r="U80" s="318"/>
      <c r="AE80" s="318"/>
      <c r="AO80" s="318"/>
      <c r="AY80" s="318"/>
      <c r="AZ80" s="318"/>
      <c r="BI80" s="318"/>
      <c r="BS80" s="318"/>
      <c r="CC80" s="318"/>
      <c r="CM80" s="318"/>
      <c r="CW80" s="318"/>
      <c r="DG80" s="318"/>
      <c r="DQ80" s="318"/>
      <c r="EA80" s="318"/>
      <c r="EK80" s="318"/>
      <c r="EU80" s="318"/>
      <c r="FE80" s="318"/>
      <c r="FO80" s="318"/>
      <c r="FY80" s="318"/>
      <c r="GI80" s="318"/>
      <c r="GS80" s="318"/>
      <c r="HC80" s="318"/>
      <c r="HM80" s="318"/>
      <c r="HW80" s="318"/>
    </row>
    <row r="81" s="3" customFormat="true" x14ac:dyDescent="0.25">
      <c r="A81" s="318"/>
      <c r="K81" s="318"/>
      <c r="U81" s="318"/>
      <c r="AE81" s="318"/>
      <c r="AO81" s="318"/>
      <c r="AY81" s="318"/>
      <c r="AZ81" s="318"/>
      <c r="BI81" s="318"/>
      <c r="BS81" s="318"/>
      <c r="CC81" s="318"/>
      <c r="CM81" s="318"/>
      <c r="CW81" s="318"/>
      <c r="DG81" s="318"/>
      <c r="DQ81" s="318"/>
      <c r="EA81" s="318"/>
      <c r="EK81" s="318"/>
      <c r="EU81" s="318"/>
      <c r="FE81" s="318"/>
      <c r="FO81" s="318"/>
      <c r="FY81" s="318"/>
      <c r="GI81" s="318"/>
      <c r="GS81" s="318"/>
      <c r="HC81" s="318"/>
      <c r="HM81" s="318"/>
      <c r="HW81" s="318"/>
    </row>
    <row r="82" s="3" customFormat="true" x14ac:dyDescent="0.25">
      <c r="A82" s="318"/>
      <c r="K82" s="318"/>
      <c r="U82" s="318"/>
      <c r="AE82" s="318"/>
      <c r="AO82" s="318"/>
      <c r="AY82" s="318"/>
      <c r="AZ82" s="318"/>
      <c r="BI82" s="318"/>
      <c r="BS82" s="318"/>
      <c r="CC82" s="318"/>
      <c r="CM82" s="318"/>
      <c r="CW82" s="318"/>
      <c r="DG82" s="318"/>
      <c r="DQ82" s="318"/>
      <c r="EA82" s="318"/>
      <c r="EK82" s="318"/>
      <c r="EU82" s="318"/>
      <c r="FE82" s="318"/>
      <c r="FO82" s="318"/>
      <c r="FY82" s="318"/>
      <c r="GI82" s="318"/>
      <c r="GS82" s="318"/>
      <c r="HC82" s="318"/>
      <c r="HM82" s="318"/>
      <c r="HW82" s="318"/>
    </row>
    <row r="83" s="3" customFormat="true" x14ac:dyDescent="0.25">
      <c r="A83" s="318"/>
      <c r="K83" s="318"/>
      <c r="U83" s="318"/>
      <c r="AE83" s="318"/>
      <c r="AO83" s="318"/>
      <c r="AY83" s="318"/>
      <c r="AZ83" s="318"/>
      <c r="BI83" s="318"/>
      <c r="BS83" s="318"/>
      <c r="CC83" s="318"/>
      <c r="CM83" s="318"/>
      <c r="CW83" s="318"/>
      <c r="DG83" s="318"/>
      <c r="DQ83" s="318"/>
      <c r="EA83" s="318"/>
      <c r="EK83" s="318"/>
      <c r="EU83" s="318"/>
      <c r="FE83" s="318"/>
      <c r="FO83" s="318"/>
      <c r="FY83" s="318"/>
      <c r="GI83" s="318"/>
      <c r="GS83" s="318"/>
      <c r="HC83" s="318"/>
      <c r="HM83" s="318"/>
      <c r="HW83" s="318"/>
    </row>
    <row r="84" s="3" customFormat="true" x14ac:dyDescent="0.25">
      <c r="A84" s="318"/>
      <c r="K84" s="318"/>
      <c r="U84" s="318"/>
      <c r="AE84" s="318"/>
      <c r="AO84" s="318"/>
      <c r="AY84" s="318"/>
      <c r="AZ84" s="318"/>
      <c r="BI84" s="318"/>
      <c r="BS84" s="318"/>
      <c r="CC84" s="318"/>
      <c r="CM84" s="318"/>
      <c r="CW84" s="318"/>
      <c r="DG84" s="318"/>
      <c r="DQ84" s="318"/>
      <c r="EA84" s="318"/>
      <c r="EK84" s="318"/>
      <c r="EU84" s="318"/>
      <c r="FE84" s="318"/>
      <c r="FO84" s="318"/>
      <c r="FY84" s="318"/>
      <c r="GI84" s="318"/>
      <c r="GS84" s="318"/>
      <c r="HC84" s="318"/>
      <c r="HM84" s="318"/>
      <c r="HW84" s="318"/>
    </row>
    <row r="85" s="3" customFormat="true" x14ac:dyDescent="0.25">
      <c r="A85" s="318"/>
      <c r="K85" s="318"/>
      <c r="U85" s="318"/>
      <c r="AE85" s="318"/>
      <c r="AO85" s="318"/>
      <c r="AY85" s="318"/>
      <c r="AZ85" s="318"/>
      <c r="BI85" s="318"/>
      <c r="BS85" s="318"/>
      <c r="CC85" s="318"/>
      <c r="CM85" s="318"/>
      <c r="CW85" s="318"/>
      <c r="DG85" s="318"/>
      <c r="DQ85" s="318"/>
      <c r="EA85" s="318"/>
      <c r="EK85" s="318"/>
      <c r="EU85" s="318"/>
      <c r="FE85" s="318"/>
      <c r="FO85" s="318"/>
      <c r="FY85" s="318"/>
      <c r="GI85" s="318"/>
      <c r="GS85" s="318"/>
      <c r="HC85" s="318"/>
      <c r="HM85" s="318"/>
      <c r="HW85" s="318"/>
    </row>
    <row r="86" s="3" customFormat="true" x14ac:dyDescent="0.25">
      <c r="A86" s="318"/>
      <c r="K86" s="318"/>
      <c r="U86" s="318"/>
      <c r="AE86" s="318"/>
      <c r="AO86" s="318"/>
      <c r="AY86" s="318"/>
      <c r="AZ86" s="318"/>
      <c r="BI86" s="318"/>
      <c r="BS86" s="318"/>
      <c r="CC86" s="318"/>
      <c r="CM86" s="318"/>
      <c r="CW86" s="318"/>
      <c r="DG86" s="318"/>
      <c r="DQ86" s="318"/>
      <c r="EA86" s="318"/>
      <c r="EK86" s="318"/>
      <c r="EU86" s="318"/>
      <c r="FE86" s="318"/>
      <c r="FO86" s="318"/>
      <c r="FY86" s="318"/>
      <c r="GI86" s="318"/>
      <c r="GS86" s="318"/>
      <c r="HC86" s="318"/>
      <c r="HM86" s="318"/>
      <c r="HW86" s="318"/>
    </row>
    <row r="87" s="3" customFormat="true" x14ac:dyDescent="0.25">
      <c r="A87" s="318"/>
      <c r="K87" s="318"/>
      <c r="U87" s="318"/>
      <c r="AE87" s="318"/>
      <c r="AO87" s="318"/>
      <c r="AY87" s="318"/>
      <c r="AZ87" s="318"/>
      <c r="BI87" s="318"/>
      <c r="BS87" s="318"/>
      <c r="CC87" s="318"/>
      <c r="CM87" s="318"/>
      <c r="CW87" s="318"/>
      <c r="DG87" s="318"/>
      <c r="DQ87" s="318"/>
      <c r="EA87" s="318"/>
      <c r="EK87" s="318"/>
      <c r="EU87" s="318"/>
      <c r="FE87" s="318"/>
      <c r="FO87" s="318"/>
      <c r="FY87" s="318"/>
      <c r="GI87" s="318"/>
      <c r="GS87" s="318"/>
      <c r="HC87" s="318"/>
      <c r="HM87" s="318"/>
      <c r="HW87" s="318"/>
    </row>
    <row r="88" s="3" customFormat="true" x14ac:dyDescent="0.25">
      <c r="A88" s="318"/>
      <c r="K88" s="318"/>
      <c r="U88" s="318"/>
      <c r="AE88" s="318"/>
      <c r="AO88" s="318"/>
      <c r="AY88" s="318"/>
      <c r="AZ88" s="318"/>
      <c r="BI88" s="318"/>
      <c r="BS88" s="318"/>
      <c r="CC88" s="318"/>
      <c r="CM88" s="318"/>
      <c r="CW88" s="318"/>
      <c r="DG88" s="318"/>
      <c r="DQ88" s="318"/>
      <c r="EA88" s="318"/>
      <c r="EK88" s="318"/>
      <c r="EU88" s="318"/>
      <c r="FE88" s="318"/>
      <c r="FO88" s="318"/>
      <c r="FY88" s="318"/>
      <c r="GI88" s="318"/>
      <c r="GS88" s="318"/>
      <c r="HC88" s="318"/>
      <c r="HM88" s="318"/>
      <c r="HW88" s="318"/>
    </row>
    <row r="89" s="3" customFormat="true" x14ac:dyDescent="0.25">
      <c r="A89" s="318"/>
      <c r="K89" s="318"/>
      <c r="U89" s="318"/>
      <c r="AE89" s="318"/>
      <c r="AO89" s="318"/>
      <c r="AY89" s="318"/>
      <c r="AZ89" s="318"/>
      <c r="BI89" s="318"/>
      <c r="BS89" s="318"/>
      <c r="CC89" s="318"/>
      <c r="CM89" s="318"/>
      <c r="CW89" s="318"/>
      <c r="DG89" s="318"/>
      <c r="DQ89" s="318"/>
      <c r="EA89" s="318"/>
      <c r="EK89" s="318"/>
      <c r="EU89" s="318"/>
      <c r="FE89" s="318"/>
      <c r="FO89" s="318"/>
      <c r="FY89" s="318"/>
      <c r="GI89" s="318"/>
      <c r="GS89" s="318"/>
      <c r="HC89" s="318"/>
      <c r="HM89" s="318"/>
      <c r="HW89" s="318"/>
    </row>
    <row r="90" s="3" customFormat="true" x14ac:dyDescent="0.25">
      <c r="A90" s="318"/>
      <c r="K90" s="318"/>
      <c r="U90" s="318"/>
      <c r="AE90" s="318"/>
      <c r="AO90" s="318"/>
      <c r="AY90" s="318"/>
      <c r="AZ90" s="318"/>
      <c r="BI90" s="318"/>
      <c r="BS90" s="318"/>
      <c r="CC90" s="318"/>
      <c r="CM90" s="318"/>
      <c r="CW90" s="318"/>
      <c r="DG90" s="318"/>
      <c r="DQ90" s="318"/>
      <c r="EA90" s="318"/>
      <c r="EK90" s="318"/>
      <c r="EU90" s="318"/>
      <c r="FE90" s="318"/>
      <c r="FO90" s="318"/>
      <c r="FY90" s="318"/>
      <c r="GI90" s="318"/>
      <c r="GS90" s="318"/>
      <c r="HC90" s="318"/>
      <c r="HM90" s="318"/>
      <c r="HW90" s="318"/>
    </row>
    <row r="91" s="3" customFormat="true" x14ac:dyDescent="0.25">
      <c r="A91" s="318"/>
      <c r="K91" s="318"/>
      <c r="U91" s="318"/>
      <c r="AE91" s="318"/>
      <c r="AO91" s="318"/>
      <c r="AY91" s="318"/>
      <c r="AZ91" s="318"/>
      <c r="BI91" s="318"/>
      <c r="BS91" s="318"/>
      <c r="CC91" s="318"/>
      <c r="CM91" s="318"/>
      <c r="CW91" s="318"/>
      <c r="DG91" s="318"/>
      <c r="DQ91" s="318"/>
      <c r="EA91" s="318"/>
      <c r="EK91" s="318"/>
      <c r="EU91" s="318"/>
      <c r="FE91" s="318"/>
      <c r="FO91" s="318"/>
      <c r="FY91" s="318"/>
      <c r="GI91" s="318"/>
      <c r="GS91" s="318"/>
      <c r="HC91" s="318"/>
      <c r="HM91" s="318"/>
      <c r="HW91" s="318"/>
    </row>
    <row r="92" s="3" customFormat="true" x14ac:dyDescent="0.25">
      <c r="A92" s="318"/>
      <c r="K92" s="318"/>
      <c r="U92" s="318"/>
      <c r="AE92" s="318"/>
      <c r="AO92" s="318"/>
      <c r="AY92" s="318"/>
      <c r="AZ92" s="318"/>
      <c r="BI92" s="318"/>
      <c r="BS92" s="318"/>
      <c r="CC92" s="318"/>
      <c r="CM92" s="318"/>
      <c r="CW92" s="318"/>
      <c r="DG92" s="318"/>
      <c r="DQ92" s="318"/>
      <c r="EA92" s="318"/>
      <c r="EK92" s="318"/>
      <c r="EU92" s="318"/>
      <c r="FE92" s="318"/>
      <c r="FO92" s="318"/>
      <c r="FY92" s="318"/>
      <c r="GI92" s="318"/>
      <c r="GS92" s="318"/>
      <c r="HC92" s="318"/>
      <c r="HM92" s="318"/>
      <c r="HW92" s="318"/>
    </row>
    <row r="93" s="3" customFormat="true" x14ac:dyDescent="0.25">
      <c r="A93" s="318"/>
      <c r="K93" s="318"/>
      <c r="U93" s="318"/>
      <c r="AE93" s="318"/>
      <c r="AO93" s="318"/>
      <c r="AY93" s="318"/>
      <c r="AZ93" s="318"/>
      <c r="BI93" s="318"/>
      <c r="BS93" s="318"/>
      <c r="CC93" s="318"/>
      <c r="CM93" s="318"/>
      <c r="CW93" s="318"/>
      <c r="DG93" s="318"/>
      <c r="DQ93" s="318"/>
      <c r="EA93" s="318"/>
      <c r="EK93" s="318"/>
      <c r="EU93" s="318"/>
      <c r="FE93" s="318"/>
      <c r="FO93" s="318"/>
      <c r="FY93" s="318"/>
      <c r="GI93" s="318"/>
      <c r="GS93" s="318"/>
      <c r="HC93" s="318"/>
      <c r="HM93" s="318"/>
      <c r="HW93" s="318"/>
    </row>
    <row r="94" s="3" customFormat="true" x14ac:dyDescent="0.25">
      <c r="A94" s="318"/>
      <c r="K94" s="318"/>
      <c r="U94" s="318"/>
      <c r="AE94" s="318"/>
      <c r="AO94" s="318"/>
      <c r="AY94" s="318"/>
      <c r="AZ94" s="318"/>
      <c r="BI94" s="318"/>
      <c r="BS94" s="318"/>
      <c r="CC94" s="318"/>
      <c r="CM94" s="318"/>
      <c r="CW94" s="318"/>
      <c r="DG94" s="318"/>
      <c r="DQ94" s="318"/>
      <c r="EA94" s="318"/>
      <c r="EK94" s="318"/>
      <c r="EU94" s="318"/>
      <c r="FE94" s="318"/>
      <c r="FO94" s="318"/>
      <c r="FY94" s="318"/>
      <c r="GI94" s="318"/>
      <c r="GS94" s="318"/>
      <c r="HC94" s="318"/>
      <c r="HM94" s="318"/>
      <c r="HW94" s="318"/>
    </row>
    <row r="95" s="3" customFormat="true" x14ac:dyDescent="0.25">
      <c r="A95" s="318"/>
      <c r="K95" s="318"/>
      <c r="U95" s="318"/>
      <c r="AE95" s="318"/>
      <c r="AO95" s="318"/>
      <c r="AY95" s="318"/>
      <c r="AZ95" s="318"/>
      <c r="BI95" s="318"/>
      <c r="BS95" s="318"/>
      <c r="CC95" s="318"/>
      <c r="CM95" s="318"/>
      <c r="CW95" s="318"/>
      <c r="DG95" s="318"/>
      <c r="DQ95" s="318"/>
      <c r="EA95" s="318"/>
      <c r="EK95" s="318"/>
      <c r="EU95" s="318"/>
      <c r="FE95" s="318"/>
      <c r="FO95" s="318"/>
      <c r="FY95" s="318"/>
      <c r="GI95" s="318"/>
      <c r="GS95" s="318"/>
      <c r="HC95" s="318"/>
      <c r="HM95" s="318"/>
      <c r="HW95" s="318"/>
    </row>
    <row r="96" s="3" customFormat="true" x14ac:dyDescent="0.25">
      <c r="A96" s="318"/>
      <c r="K96" s="318"/>
      <c r="U96" s="318"/>
      <c r="AE96" s="318"/>
      <c r="AO96" s="318"/>
      <c r="AY96" s="318"/>
      <c r="AZ96" s="318"/>
      <c r="BI96" s="318"/>
      <c r="BS96" s="318"/>
      <c r="CC96" s="318"/>
      <c r="CM96" s="318"/>
      <c r="CW96" s="318"/>
      <c r="DG96" s="318"/>
      <c r="DQ96" s="318"/>
      <c r="EA96" s="318"/>
      <c r="EK96" s="318"/>
      <c r="EU96" s="318"/>
      <c r="FE96" s="318"/>
      <c r="FO96" s="318"/>
      <c r="FY96" s="318"/>
      <c r="GI96" s="318"/>
      <c r="GS96" s="318"/>
      <c r="HC96" s="318"/>
      <c r="HM96" s="318"/>
      <c r="HW96" s="318"/>
    </row>
    <row r="97" s="3" customFormat="true" x14ac:dyDescent="0.25">
      <c r="A97" s="318"/>
      <c r="K97" s="318"/>
      <c r="U97" s="318"/>
      <c r="AE97" s="318"/>
      <c r="AO97" s="318"/>
      <c r="AY97" s="318"/>
      <c r="AZ97" s="318"/>
      <c r="BI97" s="318"/>
      <c r="BS97" s="318"/>
      <c r="CC97" s="318"/>
      <c r="CM97" s="318"/>
      <c r="CW97" s="318"/>
      <c r="DG97" s="318"/>
      <c r="DQ97" s="318"/>
      <c r="EA97" s="318"/>
      <c r="EK97" s="318"/>
      <c r="EU97" s="318"/>
      <c r="FE97" s="318"/>
      <c r="FO97" s="318"/>
      <c r="FY97" s="318"/>
      <c r="GI97" s="318"/>
      <c r="GS97" s="318"/>
      <c r="HC97" s="318"/>
      <c r="HM97" s="318"/>
      <c r="HW97" s="318"/>
    </row>
    <row r="98" s="3" customFormat="true" x14ac:dyDescent="0.25">
      <c r="A98" s="318"/>
      <c r="K98" s="318"/>
      <c r="U98" s="318"/>
      <c r="AE98" s="318"/>
      <c r="AO98" s="318"/>
      <c r="AY98" s="318"/>
      <c r="AZ98" s="318"/>
      <c r="BI98" s="318"/>
      <c r="BS98" s="318"/>
      <c r="CC98" s="318"/>
      <c r="CM98" s="318"/>
      <c r="CW98" s="318"/>
      <c r="DG98" s="318"/>
      <c r="DQ98" s="318"/>
      <c r="EA98" s="318"/>
      <c r="EK98" s="318"/>
      <c r="EU98" s="318"/>
      <c r="FE98" s="318"/>
      <c r="FO98" s="318"/>
      <c r="FY98" s="318"/>
      <c r="GI98" s="318"/>
      <c r="GS98" s="318"/>
      <c r="HC98" s="318"/>
      <c r="HM98" s="318"/>
      <c r="HW98" s="318"/>
    </row>
    <row r="99" s="3" customFormat="true" x14ac:dyDescent="0.25">
      <c r="A99" s="318"/>
      <c r="K99" s="318"/>
      <c r="U99" s="318"/>
      <c r="AE99" s="318"/>
      <c r="AO99" s="318"/>
      <c r="AY99" s="318"/>
      <c r="AZ99" s="318"/>
      <c r="BI99" s="318"/>
      <c r="BS99" s="318"/>
      <c r="CC99" s="318"/>
      <c r="CM99" s="318"/>
      <c r="CW99" s="318"/>
      <c r="DG99" s="318"/>
      <c r="DQ99" s="318"/>
      <c r="EA99" s="318"/>
      <c r="EK99" s="318"/>
      <c r="EU99" s="318"/>
      <c r="FE99" s="318"/>
      <c r="FO99" s="318"/>
      <c r="FY99" s="318"/>
      <c r="GI99" s="318"/>
      <c r="GS99" s="318"/>
      <c r="HC99" s="318"/>
      <c r="HM99" s="318"/>
      <c r="HW99" s="318"/>
    </row>
    <row r="100" s="3" customFormat="true" x14ac:dyDescent="0.25">
      <c r="A100" s="318"/>
      <c r="K100" s="318"/>
      <c r="U100" s="318"/>
      <c r="AE100" s="318"/>
      <c r="AO100" s="318"/>
      <c r="AY100" s="318"/>
      <c r="AZ100" s="318"/>
      <c r="BI100" s="318"/>
      <c r="BS100" s="318"/>
      <c r="CC100" s="318"/>
      <c r="CM100" s="318"/>
      <c r="CW100" s="318"/>
      <c r="DG100" s="318"/>
      <c r="DQ100" s="318"/>
      <c r="EA100" s="318"/>
      <c r="EK100" s="318"/>
      <c r="EU100" s="318"/>
      <c r="FE100" s="318"/>
      <c r="FO100" s="318"/>
      <c r="FY100" s="318"/>
      <c r="GI100" s="318"/>
      <c r="GS100" s="318"/>
      <c r="HC100" s="318"/>
      <c r="HM100" s="318"/>
      <c r="HW100" s="318"/>
    </row>
    <row r="101" s="3" customFormat="true" x14ac:dyDescent="0.25">
      <c r="A101" s="318"/>
      <c r="K101" s="318"/>
      <c r="U101" s="318"/>
      <c r="AE101" s="318"/>
      <c r="AO101" s="318"/>
      <c r="AY101" s="318"/>
      <c r="AZ101" s="318"/>
      <c r="BI101" s="318"/>
      <c r="BS101" s="318"/>
      <c r="CC101" s="318"/>
      <c r="CM101" s="318"/>
      <c r="CW101" s="318"/>
      <c r="DG101" s="318"/>
      <c r="DQ101" s="318"/>
      <c r="EA101" s="318"/>
      <c r="EK101" s="318"/>
      <c r="EU101" s="318"/>
      <c r="FE101" s="318"/>
      <c r="FO101" s="318"/>
      <c r="FY101" s="318"/>
      <c r="GI101" s="318"/>
      <c r="GS101" s="318"/>
      <c r="HC101" s="318"/>
      <c r="HM101" s="318"/>
      <c r="HW101" s="318"/>
    </row>
    <row r="102" s="3" customFormat="true" x14ac:dyDescent="0.25">
      <c r="A102" s="318"/>
      <c r="K102" s="318"/>
      <c r="U102" s="318"/>
      <c r="AE102" s="318"/>
      <c r="AO102" s="318"/>
      <c r="AY102" s="318"/>
      <c r="AZ102" s="318"/>
      <c r="BI102" s="318"/>
      <c r="BS102" s="318"/>
      <c r="CC102" s="318"/>
      <c r="CM102" s="318"/>
      <c r="CW102" s="318"/>
      <c r="DG102" s="318"/>
      <c r="DQ102" s="318"/>
      <c r="EA102" s="318"/>
      <c r="EK102" s="318"/>
      <c r="EU102" s="318"/>
      <c r="FE102" s="318"/>
      <c r="FO102" s="318"/>
      <c r="FY102" s="318"/>
      <c r="GI102" s="318"/>
      <c r="GS102" s="318"/>
      <c r="HC102" s="318"/>
      <c r="HM102" s="318"/>
      <c r="HW102" s="318"/>
    </row>
    <row r="103" s="3" customFormat="true" x14ac:dyDescent="0.25">
      <c r="A103" s="318"/>
      <c r="K103" s="318"/>
      <c r="U103" s="318"/>
      <c r="AE103" s="318"/>
      <c r="AO103" s="318"/>
      <c r="AY103" s="318"/>
      <c r="AZ103" s="318"/>
      <c r="BI103" s="318"/>
      <c r="BS103" s="318"/>
      <c r="CC103" s="318"/>
      <c r="CM103" s="318"/>
      <c r="CW103" s="318"/>
      <c r="DG103" s="318"/>
      <c r="DQ103" s="318"/>
      <c r="EA103" s="318"/>
      <c r="EK103" s="318"/>
      <c r="EU103" s="318"/>
      <c r="FE103" s="318"/>
      <c r="FO103" s="318"/>
      <c r="FY103" s="318"/>
      <c r="GI103" s="318"/>
      <c r="GS103" s="318"/>
      <c r="HC103" s="318"/>
      <c r="HM103" s="318"/>
      <c r="HW103" s="318"/>
    </row>
    <row r="104" s="3" customFormat="true" x14ac:dyDescent="0.25">
      <c r="A104" s="318"/>
      <c r="K104" s="318"/>
      <c r="U104" s="318"/>
      <c r="AE104" s="318"/>
      <c r="AO104" s="318"/>
      <c r="AY104" s="318"/>
      <c r="AZ104" s="318"/>
      <c r="BI104" s="318"/>
      <c r="BS104" s="318"/>
      <c r="CC104" s="318"/>
      <c r="CM104" s="318"/>
      <c r="CW104" s="318"/>
      <c r="DG104" s="318"/>
      <c r="DQ104" s="318"/>
      <c r="EA104" s="318"/>
      <c r="EK104" s="318"/>
      <c r="EU104" s="318"/>
      <c r="FE104" s="318"/>
      <c r="FO104" s="318"/>
      <c r="FY104" s="318"/>
      <c r="GI104" s="318"/>
      <c r="GS104" s="318"/>
      <c r="HC104" s="318"/>
      <c r="HM104" s="318"/>
      <c r="HW104" s="318"/>
    </row>
    <row r="105" s="3" customFormat="true" x14ac:dyDescent="0.25">
      <c r="A105" s="318"/>
      <c r="K105" s="318"/>
      <c r="U105" s="318"/>
      <c r="AE105" s="318"/>
      <c r="AO105" s="318"/>
      <c r="AY105" s="318"/>
      <c r="AZ105" s="318"/>
      <c r="BI105" s="318"/>
      <c r="BS105" s="318"/>
      <c r="CC105" s="318"/>
      <c r="CM105" s="318"/>
      <c r="CW105" s="318"/>
      <c r="DG105" s="318"/>
      <c r="DQ105" s="318"/>
      <c r="EA105" s="318"/>
      <c r="EK105" s="318"/>
      <c r="EU105" s="318"/>
      <c r="FE105" s="318"/>
      <c r="FO105" s="318"/>
      <c r="FY105" s="318"/>
      <c r="GI105" s="318"/>
      <c r="GS105" s="318"/>
      <c r="HC105" s="318"/>
      <c r="HM105" s="318"/>
      <c r="HW105" s="318"/>
    </row>
    <row r="106" s="3" customFormat="true" x14ac:dyDescent="0.25">
      <c r="A106" s="318"/>
      <c r="K106" s="318"/>
      <c r="U106" s="318"/>
      <c r="AE106" s="318"/>
      <c r="AO106" s="318"/>
      <c r="AY106" s="318"/>
      <c r="AZ106" s="318"/>
      <c r="BI106" s="318"/>
      <c r="BS106" s="318"/>
      <c r="CC106" s="318"/>
      <c r="CM106" s="318"/>
      <c r="CW106" s="318"/>
      <c r="DG106" s="318"/>
      <c r="DQ106" s="318"/>
      <c r="EA106" s="318"/>
      <c r="EK106" s="318"/>
      <c r="EU106" s="318"/>
      <c r="FE106" s="318"/>
      <c r="FO106" s="318"/>
      <c r="FY106" s="318"/>
      <c r="GI106" s="318"/>
      <c r="GS106" s="318"/>
      <c r="HC106" s="318"/>
      <c r="HM106" s="318"/>
      <c r="HW106" s="318"/>
    </row>
    <row r="107" s="3" customFormat="true" x14ac:dyDescent="0.25">
      <c r="A107" s="318"/>
      <c r="K107" s="318"/>
      <c r="U107" s="318"/>
      <c r="AE107" s="318"/>
      <c r="AO107" s="318"/>
      <c r="AY107" s="318"/>
      <c r="AZ107" s="318"/>
      <c r="BI107" s="318"/>
      <c r="BS107" s="318"/>
      <c r="CC107" s="318"/>
      <c r="CM107" s="318"/>
      <c r="CW107" s="318"/>
      <c r="DG107" s="318"/>
      <c r="DQ107" s="318"/>
      <c r="EA107" s="318"/>
      <c r="EK107" s="318"/>
      <c r="EU107" s="318"/>
      <c r="FE107" s="318"/>
      <c r="FO107" s="318"/>
      <c r="FY107" s="318"/>
      <c r="GI107" s="318"/>
      <c r="GS107" s="318"/>
      <c r="HC107" s="318"/>
      <c r="HM107" s="318"/>
      <c r="HW107" s="318"/>
    </row>
    <row r="108" s="3" customFormat="true" x14ac:dyDescent="0.25">
      <c r="A108" s="318"/>
      <c r="K108" s="318"/>
      <c r="U108" s="318"/>
      <c r="AE108" s="318"/>
      <c r="AO108" s="318"/>
      <c r="AY108" s="318"/>
      <c r="AZ108" s="318"/>
      <c r="BI108" s="318"/>
      <c r="BS108" s="318"/>
      <c r="CC108" s="318"/>
      <c r="CM108" s="318"/>
      <c r="CW108" s="318"/>
      <c r="DG108" s="318"/>
      <c r="DQ108" s="318"/>
      <c r="EA108" s="318"/>
      <c r="EK108" s="318"/>
      <c r="EU108" s="318"/>
      <c r="FE108" s="318"/>
      <c r="FO108" s="318"/>
      <c r="FY108" s="318"/>
      <c r="GI108" s="318"/>
      <c r="GS108" s="318"/>
      <c r="HC108" s="318"/>
      <c r="HM108" s="318"/>
      <c r="HW108" s="318"/>
    </row>
    <row r="109" s="3" customFormat="true" x14ac:dyDescent="0.25">
      <c r="A109" s="318"/>
      <c r="K109" s="318"/>
      <c r="U109" s="318"/>
      <c r="AE109" s="318"/>
      <c r="AO109" s="318"/>
      <c r="AY109" s="318"/>
      <c r="AZ109" s="318"/>
      <c r="BI109" s="318"/>
      <c r="BS109" s="318"/>
      <c r="CC109" s="318"/>
      <c r="CM109" s="318"/>
      <c r="CW109" s="318"/>
      <c r="DG109" s="318"/>
      <c r="DQ109" s="318"/>
      <c r="EA109" s="318"/>
      <c r="EK109" s="318"/>
      <c r="EU109" s="318"/>
      <c r="FE109" s="318"/>
      <c r="FO109" s="318"/>
      <c r="FY109" s="318"/>
      <c r="GI109" s="318"/>
      <c r="GS109" s="318"/>
      <c r="HC109" s="318"/>
      <c r="HM109" s="318"/>
      <c r="HW109" s="318"/>
    </row>
    <row r="110" s="3" customFormat="true" x14ac:dyDescent="0.25">
      <c r="A110" s="318"/>
      <c r="K110" s="318"/>
      <c r="U110" s="318"/>
      <c r="AE110" s="318"/>
      <c r="AO110" s="318"/>
      <c r="AY110" s="318"/>
      <c r="AZ110" s="318"/>
      <c r="BI110" s="318"/>
      <c r="BS110" s="318"/>
      <c r="CC110" s="318"/>
      <c r="CM110" s="318"/>
      <c r="CW110" s="318"/>
      <c r="DG110" s="318"/>
      <c r="DQ110" s="318"/>
      <c r="EA110" s="318"/>
      <c r="EK110" s="318"/>
      <c r="EU110" s="318"/>
      <c r="FE110" s="318"/>
      <c r="FO110" s="318"/>
      <c r="FY110" s="318"/>
      <c r="GI110" s="318"/>
      <c r="GS110" s="318"/>
      <c r="HC110" s="318"/>
      <c r="HM110" s="318"/>
      <c r="HW110" s="318"/>
    </row>
    <row r="111" s="3" customFormat="true" x14ac:dyDescent="0.25">
      <c r="A111" s="318"/>
      <c r="K111" s="318"/>
      <c r="U111" s="318"/>
      <c r="AE111" s="318"/>
      <c r="AO111" s="318"/>
      <c r="AY111" s="318"/>
      <c r="AZ111" s="318"/>
      <c r="BI111" s="318"/>
      <c r="BS111" s="318"/>
      <c r="CC111" s="318"/>
      <c r="CM111" s="318"/>
      <c r="CW111" s="318"/>
      <c r="DG111" s="318"/>
      <c r="DQ111" s="318"/>
      <c r="EA111" s="318"/>
      <c r="EK111" s="318"/>
      <c r="EU111" s="318"/>
      <c r="FE111" s="318"/>
      <c r="FO111" s="318"/>
      <c r="FY111" s="318"/>
      <c r="GI111" s="318"/>
      <c r="GS111" s="318"/>
      <c r="HC111" s="318"/>
      <c r="HM111" s="318"/>
      <c r="HW111" s="318"/>
    </row>
    <row r="112" s="3" customFormat="true" x14ac:dyDescent="0.25">
      <c r="A112" s="318"/>
      <c r="K112" s="318"/>
      <c r="U112" s="318"/>
      <c r="AE112" s="318"/>
      <c r="AO112" s="318"/>
      <c r="AY112" s="318"/>
      <c r="AZ112" s="318"/>
      <c r="BI112" s="318"/>
      <c r="BS112" s="318"/>
      <c r="CC112" s="318"/>
      <c r="CM112" s="318"/>
      <c r="CW112" s="318"/>
      <c r="DG112" s="318"/>
      <c r="DQ112" s="318"/>
      <c r="EA112" s="318"/>
      <c r="EK112" s="318"/>
      <c r="EU112" s="318"/>
      <c r="FE112" s="318"/>
      <c r="FO112" s="318"/>
      <c r="FY112" s="318"/>
      <c r="GI112" s="318"/>
      <c r="GS112" s="318"/>
      <c r="HC112" s="318"/>
      <c r="HM112" s="318"/>
      <c r="HW112" s="318"/>
    </row>
    <row r="113" s="3" customFormat="true" x14ac:dyDescent="0.25">
      <c r="A113" s="318"/>
      <c r="K113" s="318"/>
      <c r="U113" s="318"/>
      <c r="AE113" s="318"/>
      <c r="AO113" s="318"/>
      <c r="AY113" s="318"/>
      <c r="AZ113" s="318"/>
      <c r="BI113" s="318"/>
      <c r="BS113" s="318"/>
      <c r="CC113" s="318"/>
      <c r="CM113" s="318"/>
      <c r="CW113" s="318"/>
      <c r="DG113" s="318"/>
      <c r="DQ113" s="318"/>
      <c r="EA113" s="318"/>
      <c r="EK113" s="318"/>
      <c r="EU113" s="318"/>
      <c r="FE113" s="318"/>
      <c r="FO113" s="318"/>
      <c r="FY113" s="318"/>
      <c r="GI113" s="318"/>
      <c r="GS113" s="318"/>
      <c r="HC113" s="318"/>
      <c r="HM113" s="318"/>
      <c r="HW113" s="318"/>
    </row>
    <row r="114" s="3" customFormat="true" x14ac:dyDescent="0.25">
      <c r="A114" s="318"/>
      <c r="K114" s="318"/>
      <c r="U114" s="318"/>
      <c r="AE114" s="318"/>
      <c r="AO114" s="318"/>
      <c r="AY114" s="318"/>
      <c r="AZ114" s="318"/>
      <c r="BI114" s="318"/>
      <c r="BS114" s="318"/>
      <c r="CC114" s="318"/>
      <c r="CM114" s="318"/>
      <c r="CW114" s="318"/>
      <c r="DG114" s="318"/>
      <c r="DQ114" s="318"/>
      <c r="EA114" s="318"/>
      <c r="EK114" s="318"/>
      <c r="EU114" s="318"/>
      <c r="FE114" s="318"/>
      <c r="FO114" s="318"/>
      <c r="FY114" s="318"/>
      <c r="GI114" s="318"/>
      <c r="GS114" s="318"/>
      <c r="HC114" s="318"/>
      <c r="HM114" s="318"/>
      <c r="HW114" s="318"/>
    </row>
    <row r="115" s="3" customFormat="true" x14ac:dyDescent="0.25">
      <c r="A115" s="318"/>
      <c r="K115" s="318"/>
      <c r="U115" s="318"/>
      <c r="AE115" s="318"/>
      <c r="AO115" s="318"/>
      <c r="AY115" s="318"/>
      <c r="AZ115" s="318"/>
      <c r="BI115" s="318"/>
      <c r="BS115" s="318"/>
      <c r="CC115" s="318"/>
      <c r="CM115" s="318"/>
      <c r="CW115" s="318"/>
      <c r="DG115" s="318"/>
      <c r="DQ115" s="318"/>
      <c r="EA115" s="318"/>
      <c r="EK115" s="318"/>
      <c r="EU115" s="318"/>
      <c r="FE115" s="318"/>
      <c r="FO115" s="318"/>
      <c r="FY115" s="318"/>
      <c r="GI115" s="318"/>
      <c r="GS115" s="318"/>
      <c r="HC115" s="318"/>
      <c r="HM115" s="318"/>
      <c r="HW115" s="318"/>
    </row>
    <row r="116" s="3" customFormat="true" x14ac:dyDescent="0.25">
      <c r="A116" s="318"/>
      <c r="K116" s="318"/>
      <c r="U116" s="318"/>
      <c r="AE116" s="318"/>
      <c r="AO116" s="318"/>
      <c r="AY116" s="318"/>
      <c r="AZ116" s="318"/>
      <c r="BI116" s="318"/>
      <c r="BS116" s="318"/>
      <c r="CC116" s="318"/>
      <c r="CM116" s="318"/>
      <c r="CW116" s="318"/>
      <c r="DG116" s="318"/>
      <c r="DQ116" s="318"/>
      <c r="EA116" s="318"/>
      <c r="EK116" s="318"/>
      <c r="EU116" s="318"/>
      <c r="FE116" s="318"/>
      <c r="FO116" s="318"/>
      <c r="FY116" s="318"/>
      <c r="GI116" s="318"/>
      <c r="GS116" s="318"/>
      <c r="HC116" s="318"/>
      <c r="HM116" s="318"/>
      <c r="HW116" s="318"/>
    </row>
    <row r="117" s="3" customFormat="true" x14ac:dyDescent="0.25">
      <c r="A117" s="318"/>
      <c r="K117" s="318"/>
      <c r="U117" s="318"/>
      <c r="AE117" s="318"/>
      <c r="AO117" s="318"/>
      <c r="AY117" s="318"/>
      <c r="AZ117" s="318"/>
      <c r="BI117" s="318"/>
      <c r="BS117" s="318"/>
      <c r="CC117" s="318"/>
      <c r="CM117" s="318"/>
      <c r="CW117" s="318"/>
      <c r="DG117" s="318"/>
      <c r="DQ117" s="318"/>
      <c r="EA117" s="318"/>
      <c r="EK117" s="318"/>
      <c r="EU117" s="318"/>
      <c r="FE117" s="318"/>
      <c r="FO117" s="318"/>
      <c r="FY117" s="318"/>
      <c r="GI117" s="318"/>
      <c r="GS117" s="318"/>
      <c r="HC117" s="318"/>
      <c r="HM117" s="318"/>
      <c r="HW117" s="318"/>
    </row>
    <row r="118" s="3" customFormat="true" x14ac:dyDescent="0.25">
      <c r="A118" s="318"/>
      <c r="K118" s="318"/>
      <c r="U118" s="318"/>
      <c r="AE118" s="318"/>
      <c r="AO118" s="318"/>
      <c r="AY118" s="318"/>
      <c r="AZ118" s="318"/>
      <c r="BI118" s="318"/>
      <c r="BS118" s="318"/>
      <c r="CC118" s="318"/>
      <c r="CM118" s="318"/>
      <c r="CW118" s="318"/>
      <c r="DG118" s="318"/>
      <c r="DQ118" s="318"/>
      <c r="EA118" s="318"/>
      <c r="EK118" s="318"/>
      <c r="EU118" s="318"/>
      <c r="FE118" s="318"/>
      <c r="FO118" s="318"/>
      <c r="FY118" s="318"/>
      <c r="GI118" s="318"/>
      <c r="GS118" s="318"/>
      <c r="HC118" s="318"/>
      <c r="HM118" s="318"/>
      <c r="HW118" s="318"/>
    </row>
    <row r="119" s="3" customFormat="true" x14ac:dyDescent="0.25">
      <c r="A119" s="318"/>
      <c r="K119" s="318"/>
      <c r="U119" s="318"/>
      <c r="AE119" s="318"/>
      <c r="AO119" s="318"/>
      <c r="AY119" s="318"/>
      <c r="AZ119" s="318"/>
      <c r="BI119" s="318"/>
      <c r="BS119" s="318"/>
      <c r="CC119" s="318"/>
      <c r="CM119" s="318"/>
      <c r="CW119" s="318"/>
      <c r="DG119" s="318"/>
      <c r="DQ119" s="318"/>
      <c r="EA119" s="318"/>
      <c r="EK119" s="318"/>
      <c r="EU119" s="318"/>
      <c r="FE119" s="318"/>
      <c r="FO119" s="318"/>
      <c r="FY119" s="318"/>
      <c r="GI119" s="318"/>
      <c r="GS119" s="318"/>
      <c r="HC119" s="318"/>
      <c r="HM119" s="318"/>
      <c r="HW119" s="318"/>
    </row>
    <row r="120" s="3" customFormat="true" x14ac:dyDescent="0.25">
      <c r="A120" s="318"/>
      <c r="K120" s="318"/>
      <c r="U120" s="318"/>
      <c r="AE120" s="318"/>
      <c r="AO120" s="318"/>
      <c r="AY120" s="318"/>
      <c r="AZ120" s="318"/>
      <c r="BI120" s="318"/>
      <c r="BS120" s="318"/>
      <c r="CC120" s="318"/>
      <c r="CM120" s="318"/>
      <c r="CW120" s="318"/>
      <c r="DG120" s="318"/>
      <c r="DQ120" s="318"/>
      <c r="EA120" s="318"/>
      <c r="EK120" s="318"/>
      <c r="EU120" s="318"/>
      <c r="FE120" s="318"/>
      <c r="FO120" s="318"/>
      <c r="FY120" s="318"/>
      <c r="GI120" s="318"/>
      <c r="GS120" s="318"/>
      <c r="HC120" s="318"/>
      <c r="HM120" s="318"/>
      <c r="HW120" s="318"/>
    </row>
    <row r="121" s="3" customFormat="true" x14ac:dyDescent="0.25">
      <c r="A121" s="318"/>
      <c r="K121" s="318"/>
      <c r="U121" s="318"/>
      <c r="AE121" s="318"/>
      <c r="AO121" s="318"/>
      <c r="AY121" s="318"/>
      <c r="AZ121" s="318"/>
      <c r="BI121" s="318"/>
      <c r="BS121" s="318"/>
      <c r="CC121" s="318"/>
      <c r="CM121" s="318"/>
      <c r="CW121" s="318"/>
      <c r="DG121" s="318"/>
      <c r="DQ121" s="318"/>
      <c r="EA121" s="318"/>
      <c r="EK121" s="318"/>
      <c r="EU121" s="318"/>
      <c r="FE121" s="318"/>
      <c r="FO121" s="318"/>
      <c r="FY121" s="318"/>
      <c r="GI121" s="318"/>
      <c r="GS121" s="318"/>
      <c r="HC121" s="318"/>
      <c r="HM121" s="318"/>
      <c r="HW121" s="318"/>
    </row>
    <row r="122" s="3" customFormat="true" x14ac:dyDescent="0.25">
      <c r="A122" s="318"/>
      <c r="K122" s="318"/>
      <c r="U122" s="318"/>
      <c r="AE122" s="318"/>
      <c r="AO122" s="318"/>
      <c r="AY122" s="318"/>
      <c r="AZ122" s="318"/>
      <c r="BI122" s="318"/>
      <c r="BS122" s="318"/>
      <c r="CC122" s="318"/>
      <c r="CM122" s="318"/>
      <c r="CW122" s="318"/>
      <c r="DG122" s="318"/>
      <c r="DQ122" s="318"/>
      <c r="EA122" s="318"/>
      <c r="EK122" s="318"/>
      <c r="EU122" s="318"/>
      <c r="FE122" s="318"/>
      <c r="FO122" s="318"/>
      <c r="FY122" s="318"/>
      <c r="GI122" s="318"/>
      <c r="GS122" s="318"/>
      <c r="HC122" s="318"/>
      <c r="HM122" s="318"/>
      <c r="HW122" s="318"/>
    </row>
    <row r="123" s="3" customFormat="true" x14ac:dyDescent="0.25">
      <c r="A123" s="318"/>
      <c r="K123" s="318"/>
      <c r="U123" s="318"/>
      <c r="AE123" s="318"/>
      <c r="AO123" s="318"/>
      <c r="AY123" s="318"/>
      <c r="AZ123" s="318"/>
      <c r="BI123" s="318"/>
      <c r="BS123" s="318"/>
      <c r="CC123" s="318"/>
      <c r="CM123" s="318"/>
      <c r="CW123" s="318"/>
      <c r="DG123" s="318"/>
      <c r="DQ123" s="318"/>
      <c r="EA123" s="318"/>
      <c r="EK123" s="318"/>
      <c r="EU123" s="318"/>
      <c r="FE123" s="318"/>
      <c r="FO123" s="318"/>
      <c r="FY123" s="318"/>
      <c r="GI123" s="318"/>
      <c r="GS123" s="318"/>
      <c r="HC123" s="318"/>
      <c r="HM123" s="318"/>
      <c r="HW123" s="318"/>
    </row>
    <row r="124" s="3" customFormat="true" x14ac:dyDescent="0.25">
      <c r="A124" s="318"/>
      <c r="K124" s="318"/>
      <c r="U124" s="318"/>
      <c r="AE124" s="318"/>
      <c r="AO124" s="318"/>
      <c r="AY124" s="318"/>
      <c r="AZ124" s="318"/>
      <c r="BI124" s="318"/>
      <c r="BS124" s="318"/>
      <c r="CC124" s="318"/>
      <c r="CM124" s="318"/>
      <c r="CW124" s="318"/>
      <c r="DG124" s="318"/>
      <c r="DQ124" s="318"/>
      <c r="EA124" s="318"/>
      <c r="EK124" s="318"/>
      <c r="EU124" s="318"/>
      <c r="FE124" s="318"/>
      <c r="FO124" s="318"/>
      <c r="FY124" s="318"/>
      <c r="GI124" s="318"/>
      <c r="GS124" s="318"/>
      <c r="HC124" s="318"/>
      <c r="HM124" s="318"/>
      <c r="HW124" s="318"/>
    </row>
    <row r="125" s="3" customFormat="true" x14ac:dyDescent="0.25">
      <c r="A125" s="318"/>
      <c r="K125" s="318"/>
      <c r="U125" s="318"/>
      <c r="AE125" s="318"/>
      <c r="AO125" s="318"/>
      <c r="AY125" s="318"/>
      <c r="AZ125" s="318"/>
      <c r="BI125" s="318"/>
      <c r="BS125" s="318"/>
      <c r="CC125" s="318"/>
      <c r="CM125" s="318"/>
      <c r="CW125" s="318"/>
      <c r="DG125" s="318"/>
      <c r="DQ125" s="318"/>
      <c r="EA125" s="318"/>
      <c r="EK125" s="318"/>
      <c r="EU125" s="318"/>
      <c r="FE125" s="318"/>
      <c r="FO125" s="318"/>
      <c r="FY125" s="318"/>
      <c r="GI125" s="318"/>
      <c r="GS125" s="318"/>
      <c r="HC125" s="318"/>
      <c r="HM125" s="318"/>
      <c r="HW125" s="318"/>
    </row>
    <row r="126" s="3" customFormat="true" x14ac:dyDescent="0.25">
      <c r="A126" s="318"/>
      <c r="K126" s="318"/>
      <c r="U126" s="318"/>
      <c r="AE126" s="318"/>
      <c r="AO126" s="318"/>
      <c r="AY126" s="318"/>
      <c r="AZ126" s="318"/>
      <c r="BI126" s="318"/>
      <c r="BS126" s="318"/>
      <c r="CC126" s="318"/>
      <c r="CM126" s="318"/>
      <c r="CW126" s="318"/>
      <c r="DG126" s="318"/>
      <c r="DQ126" s="318"/>
      <c r="EA126" s="318"/>
      <c r="EK126" s="318"/>
      <c r="EU126" s="318"/>
      <c r="FE126" s="318"/>
      <c r="FO126" s="318"/>
      <c r="FY126" s="318"/>
      <c r="GI126" s="318"/>
      <c r="GS126" s="318"/>
      <c r="HC126" s="318"/>
      <c r="HM126" s="318"/>
      <c r="HW126" s="318"/>
    </row>
    <row r="127" s="3" customFormat="true" x14ac:dyDescent="0.25">
      <c r="A127" s="318"/>
      <c r="K127" s="318"/>
      <c r="U127" s="318"/>
      <c r="AE127" s="318"/>
      <c r="AO127" s="318"/>
      <c r="AY127" s="318"/>
      <c r="AZ127" s="318"/>
      <c r="BI127" s="318"/>
      <c r="BS127" s="318"/>
      <c r="CC127" s="318"/>
      <c r="CM127" s="318"/>
      <c r="CW127" s="318"/>
      <c r="DG127" s="318"/>
      <c r="DQ127" s="318"/>
      <c r="EA127" s="318"/>
      <c r="EK127" s="318"/>
      <c r="EU127" s="318"/>
      <c r="FE127" s="318"/>
      <c r="FO127" s="318"/>
      <c r="FY127" s="318"/>
      <c r="GI127" s="318"/>
      <c r="GS127" s="318"/>
      <c r="HC127" s="318"/>
      <c r="HM127" s="318"/>
      <c r="HW127" s="318"/>
    </row>
    <row r="128" s="3" customFormat="true" x14ac:dyDescent="0.25">
      <c r="A128" s="318"/>
      <c r="K128" s="318"/>
      <c r="U128" s="318"/>
      <c r="AE128" s="318"/>
      <c r="AO128" s="318"/>
      <c r="AY128" s="318"/>
      <c r="AZ128" s="318"/>
      <c r="BI128" s="318"/>
      <c r="BS128" s="318"/>
      <c r="CC128" s="318"/>
      <c r="CM128" s="318"/>
      <c r="CW128" s="318"/>
      <c r="DG128" s="318"/>
      <c r="DQ128" s="318"/>
      <c r="EA128" s="318"/>
      <c r="EK128" s="318"/>
      <c r="EU128" s="318"/>
      <c r="FE128" s="318"/>
      <c r="FO128" s="318"/>
      <c r="FY128" s="318"/>
      <c r="GI128" s="318"/>
      <c r="GS128" s="318"/>
      <c r="HC128" s="318"/>
      <c r="HM128" s="318"/>
      <c r="HW128" s="318"/>
    </row>
    <row r="129" s="3" customFormat="true" x14ac:dyDescent="0.25">
      <c r="A129" s="318"/>
      <c r="K129" s="318"/>
      <c r="U129" s="318"/>
      <c r="AE129" s="318"/>
      <c r="AO129" s="318"/>
      <c r="AY129" s="318"/>
      <c r="AZ129" s="318"/>
      <c r="BI129" s="318"/>
      <c r="BS129" s="318"/>
      <c r="CC129" s="318"/>
      <c r="CM129" s="318"/>
      <c r="CW129" s="318"/>
      <c r="DG129" s="318"/>
      <c r="DQ129" s="318"/>
      <c r="EA129" s="318"/>
      <c r="EK129" s="318"/>
      <c r="EU129" s="318"/>
      <c r="FE129" s="318"/>
      <c r="FO129" s="318"/>
      <c r="FY129" s="318"/>
      <c r="GI129" s="318"/>
      <c r="GS129" s="318"/>
      <c r="HC129" s="318"/>
      <c r="HM129" s="318"/>
      <c r="HW129" s="318"/>
    </row>
    <row r="130" s="3" customFormat="true" x14ac:dyDescent="0.25">
      <c r="A130" s="318"/>
      <c r="K130" s="318"/>
      <c r="U130" s="318"/>
      <c r="AE130" s="318"/>
      <c r="AO130" s="318"/>
      <c r="AY130" s="318"/>
      <c r="AZ130" s="318"/>
      <c r="BI130" s="318"/>
      <c r="BS130" s="318"/>
      <c r="CC130" s="318"/>
      <c r="CM130" s="318"/>
      <c r="CW130" s="318"/>
      <c r="DG130" s="318"/>
      <c r="DQ130" s="318"/>
      <c r="EA130" s="318"/>
      <c r="EK130" s="318"/>
      <c r="EU130" s="318"/>
      <c r="FE130" s="318"/>
      <c r="FO130" s="318"/>
      <c r="FY130" s="318"/>
      <c r="GI130" s="318"/>
      <c r="GS130" s="318"/>
      <c r="HC130" s="318"/>
      <c r="HM130" s="318"/>
      <c r="HW130" s="318"/>
    </row>
    <row r="131" s="3" customFormat="true" x14ac:dyDescent="0.25">
      <c r="A131" s="318"/>
      <c r="K131" s="318"/>
      <c r="U131" s="318"/>
      <c r="AE131" s="318"/>
      <c r="AO131" s="318"/>
      <c r="AY131" s="318"/>
      <c r="AZ131" s="318"/>
      <c r="BI131" s="318"/>
      <c r="BS131" s="318"/>
      <c r="CC131" s="318"/>
      <c r="CM131" s="318"/>
      <c r="CW131" s="318"/>
      <c r="DG131" s="318"/>
      <c r="DQ131" s="318"/>
      <c r="EA131" s="318"/>
      <c r="EK131" s="318"/>
      <c r="EU131" s="318"/>
      <c r="FE131" s="318"/>
      <c r="FO131" s="318"/>
      <c r="FY131" s="318"/>
      <c r="GI131" s="318"/>
      <c r="GS131" s="318"/>
      <c r="HC131" s="318"/>
      <c r="HM131" s="318"/>
      <c r="HW131" s="318"/>
    </row>
    <row r="132" s="3" customFormat="true" x14ac:dyDescent="0.25">
      <c r="A132" s="318"/>
      <c r="K132" s="318"/>
      <c r="U132" s="318"/>
      <c r="AE132" s="318"/>
      <c r="AO132" s="318"/>
      <c r="AY132" s="318"/>
      <c r="AZ132" s="318"/>
      <c r="BI132" s="318"/>
      <c r="BS132" s="318"/>
      <c r="CC132" s="318"/>
      <c r="CM132" s="318"/>
      <c r="CW132" s="318"/>
      <c r="DG132" s="318"/>
      <c r="DQ132" s="318"/>
      <c r="EA132" s="318"/>
      <c r="EK132" s="318"/>
      <c r="EU132" s="318"/>
      <c r="FE132" s="318"/>
      <c r="FO132" s="318"/>
      <c r="FY132" s="318"/>
      <c r="GI132" s="318"/>
      <c r="GS132" s="318"/>
      <c r="HC132" s="318"/>
      <c r="HM132" s="318"/>
      <c r="HW132" s="318"/>
    </row>
    <row r="133" s="3" customFormat="true" x14ac:dyDescent="0.25">
      <c r="A133" s="318"/>
      <c r="K133" s="318"/>
      <c r="U133" s="318"/>
      <c r="AE133" s="318"/>
      <c r="AO133" s="318"/>
      <c r="AY133" s="318"/>
      <c r="AZ133" s="318"/>
      <c r="BI133" s="318"/>
      <c r="BS133" s="318"/>
      <c r="CC133" s="318"/>
      <c r="CM133" s="318"/>
      <c r="CW133" s="318"/>
      <c r="DG133" s="318"/>
      <c r="DQ133" s="318"/>
      <c r="EA133" s="318"/>
      <c r="EK133" s="318"/>
      <c r="EU133" s="318"/>
      <c r="FE133" s="318"/>
      <c r="FO133" s="318"/>
      <c r="FY133" s="318"/>
      <c r="GI133" s="318"/>
      <c r="GS133" s="318"/>
      <c r="HC133" s="318"/>
      <c r="HM133" s="318"/>
      <c r="HW133" s="318"/>
    </row>
    <row r="134" s="3" customFormat="true" x14ac:dyDescent="0.25">
      <c r="A134" s="318"/>
      <c r="K134" s="318"/>
      <c r="U134" s="318"/>
      <c r="AE134" s="318"/>
      <c r="AO134" s="318"/>
      <c r="AY134" s="318"/>
      <c r="AZ134" s="318"/>
      <c r="BI134" s="318"/>
      <c r="BS134" s="318"/>
      <c r="CC134" s="318"/>
      <c r="CM134" s="318"/>
      <c r="CW134" s="318"/>
      <c r="DG134" s="318"/>
      <c r="DQ134" s="318"/>
      <c r="EA134" s="318"/>
      <c r="EK134" s="318"/>
      <c r="EU134" s="318"/>
      <c r="FE134" s="318"/>
      <c r="FO134" s="318"/>
      <c r="FY134" s="318"/>
      <c r="GI134" s="318"/>
      <c r="GS134" s="318"/>
      <c r="HC134" s="318"/>
      <c r="HM134" s="318"/>
      <c r="HW134" s="318"/>
    </row>
    <row r="135" s="3" customFormat="true" x14ac:dyDescent="0.25">
      <c r="A135" s="318"/>
      <c r="K135" s="318"/>
      <c r="U135" s="318"/>
      <c r="AE135" s="318"/>
      <c r="AO135" s="318"/>
      <c r="AY135" s="318"/>
      <c r="AZ135" s="318"/>
      <c r="BI135" s="318"/>
      <c r="BS135" s="318"/>
      <c r="CC135" s="318"/>
      <c r="CM135" s="318"/>
      <c r="CW135" s="318"/>
      <c r="DG135" s="318"/>
      <c r="DQ135" s="318"/>
      <c r="EA135" s="318"/>
      <c r="EK135" s="318"/>
      <c r="EU135" s="318"/>
      <c r="FE135" s="318"/>
      <c r="FO135" s="318"/>
      <c r="FY135" s="318"/>
      <c r="GI135" s="318"/>
      <c r="GS135" s="318"/>
      <c r="HC135" s="318"/>
      <c r="HM135" s="318"/>
      <c r="HW135" s="318"/>
    </row>
    <row r="136" s="3" customFormat="true" x14ac:dyDescent="0.25">
      <c r="A136" s="318"/>
      <c r="K136" s="318"/>
      <c r="U136" s="318"/>
      <c r="AE136" s="318"/>
      <c r="AO136" s="318"/>
      <c r="AY136" s="318"/>
      <c r="AZ136" s="318"/>
      <c r="BI136" s="318"/>
      <c r="BS136" s="318"/>
      <c r="CC136" s="318"/>
      <c r="CM136" s="318"/>
      <c r="CW136" s="318"/>
      <c r="DG136" s="318"/>
      <c r="DQ136" s="318"/>
      <c r="EA136" s="318"/>
      <c r="EK136" s="318"/>
      <c r="EU136" s="318"/>
      <c r="FE136" s="318"/>
      <c r="FO136" s="318"/>
      <c r="FY136" s="318"/>
      <c r="GI136" s="318"/>
      <c r="GS136" s="318"/>
      <c r="HC136" s="318"/>
      <c r="HM136" s="318"/>
      <c r="HW136" s="318"/>
    </row>
    <row r="137" s="3" customFormat="true" x14ac:dyDescent="0.25">
      <c r="A137" s="318"/>
      <c r="K137" s="318"/>
      <c r="U137" s="318"/>
      <c r="AE137" s="318"/>
      <c r="AO137" s="318"/>
      <c r="AY137" s="318"/>
      <c r="AZ137" s="318"/>
      <c r="BI137" s="318"/>
      <c r="BS137" s="318"/>
      <c r="CC137" s="318"/>
      <c r="CM137" s="318"/>
      <c r="CW137" s="318"/>
      <c r="DG137" s="318"/>
      <c r="DQ137" s="318"/>
      <c r="EA137" s="318"/>
      <c r="EK137" s="318"/>
      <c r="EU137" s="318"/>
      <c r="FE137" s="318"/>
      <c r="FO137" s="318"/>
      <c r="FY137" s="318"/>
      <c r="GI137" s="318"/>
      <c r="GS137" s="318"/>
      <c r="HC137" s="318"/>
      <c r="HM137" s="318"/>
      <c r="HW137" s="318"/>
    </row>
    <row r="138" s="3" customFormat="true" x14ac:dyDescent="0.25">
      <c r="A138" s="318"/>
      <c r="K138" s="318"/>
      <c r="U138" s="318"/>
      <c r="AE138" s="318"/>
      <c r="AO138" s="318"/>
      <c r="AY138" s="318"/>
      <c r="AZ138" s="318"/>
      <c r="BI138" s="318"/>
      <c r="BS138" s="318"/>
      <c r="CC138" s="318"/>
      <c r="CM138" s="318"/>
      <c r="CW138" s="318"/>
      <c r="DG138" s="318"/>
      <c r="DQ138" s="318"/>
      <c r="EA138" s="318"/>
      <c r="EK138" s="318"/>
      <c r="EU138" s="318"/>
      <c r="FE138" s="318"/>
      <c r="FO138" s="318"/>
      <c r="FY138" s="318"/>
      <c r="GI138" s="318"/>
      <c r="GS138" s="318"/>
      <c r="HC138" s="318"/>
      <c r="HM138" s="318"/>
      <c r="HW138" s="318"/>
    </row>
    <row r="139" s="3" customFormat="true" x14ac:dyDescent="0.25">
      <c r="A139" s="318"/>
      <c r="K139" s="318"/>
      <c r="U139" s="318"/>
      <c r="AE139" s="318"/>
      <c r="AO139" s="318"/>
      <c r="AY139" s="318"/>
      <c r="AZ139" s="318"/>
      <c r="BI139" s="318"/>
      <c r="BS139" s="318"/>
      <c r="CC139" s="318"/>
      <c r="CM139" s="318"/>
      <c r="CW139" s="318"/>
      <c r="DG139" s="318"/>
      <c r="DQ139" s="318"/>
      <c r="EA139" s="318"/>
      <c r="EK139" s="318"/>
      <c r="EU139" s="318"/>
      <c r="FE139" s="318"/>
      <c r="FO139" s="318"/>
      <c r="FY139" s="318"/>
      <c r="GI139" s="318"/>
      <c r="GS139" s="318"/>
      <c r="HC139" s="318"/>
      <c r="HM139" s="318"/>
      <c r="HW139" s="318"/>
    </row>
    <row r="140" s="3" customFormat="true" x14ac:dyDescent="0.25">
      <c r="A140" s="318"/>
      <c r="K140" s="318"/>
      <c r="U140" s="318"/>
      <c r="AE140" s="318"/>
      <c r="AO140" s="318"/>
      <c r="AY140" s="318"/>
      <c r="AZ140" s="318"/>
      <c r="BI140" s="318"/>
      <c r="BS140" s="318"/>
      <c r="CC140" s="318"/>
      <c r="CM140" s="318"/>
      <c r="CW140" s="318"/>
      <c r="DG140" s="318"/>
      <c r="DQ140" s="318"/>
      <c r="EA140" s="318"/>
      <c r="EK140" s="318"/>
      <c r="EU140" s="318"/>
      <c r="FE140" s="318"/>
      <c r="FO140" s="318"/>
      <c r="FY140" s="318"/>
      <c r="GI140" s="318"/>
      <c r="GS140" s="318"/>
      <c r="HC140" s="318"/>
      <c r="HM140" s="318"/>
      <c r="HW140" s="318"/>
    </row>
    <row r="141" s="3" customFormat="true" x14ac:dyDescent="0.25">
      <c r="A141" s="318"/>
      <c r="K141" s="318"/>
      <c r="U141" s="318"/>
      <c r="AE141" s="318"/>
      <c r="AO141" s="318"/>
      <c r="AY141" s="318"/>
      <c r="AZ141" s="318"/>
      <c r="BI141" s="318"/>
      <c r="BS141" s="318"/>
      <c r="CC141" s="318"/>
      <c r="CM141" s="318"/>
      <c r="CW141" s="318"/>
      <c r="DG141" s="318"/>
      <c r="DQ141" s="318"/>
      <c r="EA141" s="318"/>
      <c r="EK141" s="318"/>
      <c r="EU141" s="318"/>
      <c r="FE141" s="318"/>
      <c r="FO141" s="318"/>
      <c r="FY141" s="318"/>
      <c r="GI141" s="318"/>
      <c r="GS141" s="318"/>
      <c r="HC141" s="318"/>
      <c r="HM141" s="318"/>
      <c r="HW141" s="318"/>
    </row>
    <row r="142" s="3" customFormat="true" x14ac:dyDescent="0.25">
      <c r="A142" s="318"/>
      <c r="K142" s="318"/>
      <c r="U142" s="318"/>
      <c r="AE142" s="318"/>
      <c r="AO142" s="318"/>
      <c r="AY142" s="318"/>
      <c r="AZ142" s="318"/>
      <c r="BI142" s="318"/>
      <c r="BS142" s="318"/>
      <c r="CC142" s="318"/>
      <c r="CM142" s="318"/>
      <c r="CW142" s="318"/>
      <c r="DG142" s="318"/>
      <c r="DQ142" s="318"/>
      <c r="EA142" s="318"/>
      <c r="EK142" s="318"/>
      <c r="EU142" s="318"/>
      <c r="FE142" s="318"/>
      <c r="FO142" s="318"/>
      <c r="FY142" s="318"/>
      <c r="GI142" s="318"/>
      <c r="GS142" s="318"/>
      <c r="HC142" s="318"/>
      <c r="HM142" s="318"/>
      <c r="HW142" s="318"/>
    </row>
    <row r="143" s="3" customFormat="true" x14ac:dyDescent="0.25">
      <c r="A143" s="318"/>
      <c r="K143" s="318"/>
      <c r="U143" s="318"/>
      <c r="AE143" s="318"/>
      <c r="AO143" s="318"/>
      <c r="AY143" s="318"/>
      <c r="AZ143" s="318"/>
      <c r="BI143" s="318"/>
      <c r="BS143" s="318"/>
      <c r="CC143" s="318"/>
      <c r="CM143" s="318"/>
      <c r="CW143" s="318"/>
      <c r="DG143" s="318"/>
      <c r="DQ143" s="318"/>
      <c r="EA143" s="318"/>
      <c r="EK143" s="318"/>
      <c r="EU143" s="318"/>
      <c r="FE143" s="318"/>
      <c r="FO143" s="318"/>
      <c r="FY143" s="318"/>
      <c r="GI143" s="318"/>
      <c r="GS143" s="318"/>
      <c r="HC143" s="318"/>
      <c r="HM143" s="318"/>
      <c r="HW143" s="318"/>
    </row>
    <row r="144" s="3" customFormat="true" x14ac:dyDescent="0.25">
      <c r="A144" s="318"/>
      <c r="K144" s="318"/>
      <c r="U144" s="318"/>
      <c r="AE144" s="318"/>
      <c r="AO144" s="318"/>
      <c r="AY144" s="318"/>
      <c r="AZ144" s="318"/>
      <c r="BI144" s="318"/>
      <c r="BS144" s="318"/>
      <c r="CC144" s="318"/>
      <c r="CM144" s="318"/>
      <c r="CW144" s="318"/>
      <c r="DG144" s="318"/>
      <c r="DQ144" s="318"/>
      <c r="EA144" s="318"/>
      <c r="EK144" s="318"/>
      <c r="EU144" s="318"/>
      <c r="FE144" s="318"/>
      <c r="FO144" s="318"/>
      <c r="FY144" s="318"/>
      <c r="GI144" s="318"/>
      <c r="GS144" s="318"/>
      <c r="HC144" s="318"/>
      <c r="HM144" s="318"/>
      <c r="HW144" s="318"/>
    </row>
    <row r="145" s="3" customFormat="true" x14ac:dyDescent="0.25">
      <c r="A145" s="318"/>
      <c r="K145" s="318"/>
      <c r="U145" s="318"/>
      <c r="AE145" s="318"/>
      <c r="AO145" s="318"/>
      <c r="AY145" s="318"/>
      <c r="AZ145" s="318"/>
      <c r="BI145" s="318"/>
      <c r="BS145" s="318"/>
      <c r="CC145" s="318"/>
      <c r="CM145" s="318"/>
      <c r="CW145" s="318"/>
      <c r="DG145" s="318"/>
      <c r="DQ145" s="318"/>
      <c r="EA145" s="318"/>
      <c r="EK145" s="318"/>
      <c r="EU145" s="318"/>
      <c r="FE145" s="318"/>
      <c r="FO145" s="318"/>
      <c r="FY145" s="318"/>
      <c r="GI145" s="318"/>
      <c r="GS145" s="318"/>
      <c r="HC145" s="318"/>
      <c r="HM145" s="318"/>
      <c r="HW145" s="318"/>
    </row>
    <row r="146" s="3" customFormat="true" x14ac:dyDescent="0.25">
      <c r="A146" s="318"/>
      <c r="K146" s="318"/>
      <c r="U146" s="318"/>
      <c r="AE146" s="318"/>
      <c r="AO146" s="318"/>
      <c r="AY146" s="318"/>
      <c r="AZ146" s="318"/>
      <c r="BI146" s="318"/>
      <c r="BS146" s="318"/>
      <c r="CC146" s="318"/>
      <c r="CM146" s="318"/>
      <c r="CW146" s="318"/>
      <c r="DG146" s="318"/>
      <c r="DQ146" s="318"/>
      <c r="EA146" s="318"/>
      <c r="EK146" s="318"/>
      <c r="EU146" s="318"/>
      <c r="FE146" s="318"/>
      <c r="FO146" s="318"/>
      <c r="FY146" s="318"/>
      <c r="GI146" s="318"/>
      <c r="GS146" s="318"/>
      <c r="HC146" s="318"/>
      <c r="HM146" s="318"/>
      <c r="HW146" s="318"/>
    </row>
    <row r="147" s="3" customFormat="true" x14ac:dyDescent="0.25">
      <c r="A147" s="318"/>
      <c r="K147" s="318"/>
      <c r="U147" s="318"/>
      <c r="AE147" s="318"/>
      <c r="AO147" s="318"/>
      <c r="AY147" s="318"/>
      <c r="AZ147" s="318"/>
      <c r="BI147" s="318"/>
      <c r="BS147" s="318"/>
      <c r="CC147" s="318"/>
      <c r="CM147" s="318"/>
      <c r="CW147" s="318"/>
      <c r="DG147" s="318"/>
      <c r="DQ147" s="318"/>
      <c r="EA147" s="318"/>
      <c r="EK147" s="318"/>
      <c r="EU147" s="318"/>
      <c r="FE147" s="318"/>
      <c r="FO147" s="318"/>
      <c r="FY147" s="318"/>
      <c r="GI147" s="318"/>
      <c r="GS147" s="318"/>
      <c r="HC147" s="318"/>
      <c r="HM147" s="318"/>
      <c r="HW147" s="318"/>
    </row>
    <row r="148" s="3" customFormat="true" x14ac:dyDescent="0.25">
      <c r="A148" s="318"/>
      <c r="K148" s="318"/>
      <c r="U148" s="318"/>
      <c r="AE148" s="318"/>
      <c r="AO148" s="318"/>
      <c r="AY148" s="318"/>
      <c r="AZ148" s="318"/>
      <c r="BI148" s="318"/>
      <c r="BS148" s="318"/>
      <c r="CC148" s="318"/>
      <c r="CM148" s="318"/>
      <c r="CW148" s="318"/>
      <c r="DG148" s="318"/>
      <c r="DQ148" s="318"/>
      <c r="EA148" s="318"/>
      <c r="EK148" s="318"/>
      <c r="EU148" s="318"/>
      <c r="FE148" s="318"/>
      <c r="FO148" s="318"/>
      <c r="FY148" s="318"/>
      <c r="GI148" s="318"/>
      <c r="GS148" s="318"/>
      <c r="HC148" s="318"/>
      <c r="HM148" s="318"/>
      <c r="HW148" s="318"/>
    </row>
    <row r="149" s="3" customFormat="true" x14ac:dyDescent="0.25">
      <c r="A149" s="318"/>
      <c r="K149" s="318"/>
      <c r="U149" s="318"/>
      <c r="AE149" s="318"/>
      <c r="AO149" s="318"/>
      <c r="AY149" s="318"/>
      <c r="AZ149" s="318"/>
      <c r="BI149" s="318"/>
      <c r="BS149" s="318"/>
      <c r="CC149" s="318"/>
      <c r="CM149" s="318"/>
      <c r="CW149" s="318"/>
      <c r="DG149" s="318"/>
      <c r="DQ149" s="318"/>
      <c r="EA149" s="318"/>
      <c r="EK149" s="318"/>
      <c r="EU149" s="318"/>
      <c r="FE149" s="318"/>
      <c r="FO149" s="318"/>
      <c r="FY149" s="318"/>
      <c r="GI149" s="318"/>
      <c r="GS149" s="318"/>
      <c r="HC149" s="318"/>
      <c r="HM149" s="318"/>
      <c r="HW149" s="318"/>
    </row>
    <row r="150" s="3" customFormat="true" x14ac:dyDescent="0.25">
      <c r="A150" s="318"/>
      <c r="K150" s="318"/>
      <c r="U150" s="318"/>
      <c r="AE150" s="318"/>
      <c r="AO150" s="318"/>
      <c r="AY150" s="318"/>
      <c r="AZ150" s="318"/>
      <c r="BI150" s="318"/>
      <c r="BS150" s="318"/>
      <c r="CC150" s="318"/>
      <c r="CM150" s="318"/>
      <c r="CW150" s="318"/>
      <c r="DG150" s="318"/>
      <c r="DQ150" s="318"/>
      <c r="EA150" s="318"/>
      <c r="EK150" s="318"/>
      <c r="EU150" s="318"/>
      <c r="FE150" s="318"/>
      <c r="FO150" s="318"/>
      <c r="FY150" s="318"/>
      <c r="GI150" s="318"/>
      <c r="GS150" s="318"/>
      <c r="HC150" s="318"/>
      <c r="HM150" s="318"/>
      <c r="HW150" s="318"/>
    </row>
    <row r="151" s="3" customFormat="true" x14ac:dyDescent="0.25">
      <c r="A151" s="318"/>
      <c r="K151" s="318"/>
      <c r="U151" s="318"/>
      <c r="AE151" s="318"/>
      <c r="AO151" s="318"/>
      <c r="AY151" s="318"/>
      <c r="AZ151" s="318"/>
      <c r="BI151" s="318"/>
      <c r="BS151" s="318"/>
      <c r="CC151" s="318"/>
      <c r="CM151" s="318"/>
      <c r="CW151" s="318"/>
      <c r="DG151" s="318"/>
      <c r="DQ151" s="318"/>
      <c r="EA151" s="318"/>
      <c r="EK151" s="318"/>
      <c r="EU151" s="318"/>
      <c r="FE151" s="318"/>
      <c r="FO151" s="318"/>
      <c r="FY151" s="318"/>
      <c r="GI151" s="318"/>
      <c r="GS151" s="318"/>
      <c r="HC151" s="318"/>
      <c r="HM151" s="318"/>
      <c r="HW151" s="318"/>
    </row>
    <row r="152" s="3" customFormat="true" x14ac:dyDescent="0.25">
      <c r="A152" s="318"/>
      <c r="K152" s="318"/>
      <c r="U152" s="318"/>
      <c r="AE152" s="318"/>
      <c r="AO152" s="318"/>
      <c r="AY152" s="318"/>
      <c r="AZ152" s="318"/>
      <c r="BI152" s="318"/>
      <c r="BS152" s="318"/>
      <c r="CC152" s="318"/>
      <c r="CM152" s="318"/>
      <c r="CW152" s="318"/>
      <c r="DG152" s="318"/>
      <c r="DQ152" s="318"/>
      <c r="EA152" s="318"/>
      <c r="EK152" s="318"/>
      <c r="EU152" s="318"/>
      <c r="FE152" s="318"/>
      <c r="FO152" s="318"/>
      <c r="FY152" s="318"/>
      <c r="GI152" s="318"/>
      <c r="GS152" s="318"/>
      <c r="HC152" s="318"/>
      <c r="HM152" s="318"/>
      <c r="HW152" s="318"/>
    </row>
    <row r="153" s="3" customFormat="true" x14ac:dyDescent="0.25">
      <c r="A153" s="318"/>
      <c r="K153" s="318"/>
      <c r="U153" s="318"/>
      <c r="AE153" s="318"/>
      <c r="AO153" s="318"/>
      <c r="AY153" s="318"/>
      <c r="AZ153" s="318"/>
      <c r="BI153" s="318"/>
      <c r="BS153" s="318"/>
      <c r="CC153" s="318"/>
      <c r="CM153" s="318"/>
      <c r="CW153" s="318"/>
      <c r="DG153" s="318"/>
      <c r="DQ153" s="318"/>
      <c r="EA153" s="318"/>
      <c r="EK153" s="318"/>
      <c r="EU153" s="318"/>
      <c r="FE153" s="318"/>
      <c r="FO153" s="318"/>
      <c r="FY153" s="318"/>
      <c r="GI153" s="318"/>
      <c r="GS153" s="318"/>
      <c r="HC153" s="318"/>
      <c r="HM153" s="318"/>
      <c r="HW153" s="318"/>
    </row>
    <row r="154" s="3" customFormat="true" x14ac:dyDescent="0.25">
      <c r="A154" s="318"/>
      <c r="K154" s="318"/>
      <c r="U154" s="318"/>
      <c r="AE154" s="318"/>
      <c r="AO154" s="318"/>
      <c r="AY154" s="318"/>
      <c r="AZ154" s="318"/>
      <c r="BI154" s="318"/>
      <c r="BS154" s="318"/>
      <c r="CC154" s="318"/>
      <c r="CM154" s="318"/>
      <c r="CW154" s="318"/>
      <c r="DG154" s="318"/>
      <c r="DQ154" s="318"/>
      <c r="EA154" s="318"/>
      <c r="EK154" s="318"/>
      <c r="EU154" s="318"/>
      <c r="FE154" s="318"/>
      <c r="FO154" s="318"/>
      <c r="FY154" s="318"/>
      <c r="GI154" s="318"/>
      <c r="GS154" s="318"/>
      <c r="HC154" s="318"/>
      <c r="HM154" s="318"/>
      <c r="HW154" s="318"/>
    </row>
    <row r="155" s="3" customFormat="true" x14ac:dyDescent="0.25">
      <c r="A155" s="318"/>
      <c r="K155" s="318"/>
      <c r="U155" s="318"/>
      <c r="AE155" s="318"/>
      <c r="AO155" s="318"/>
      <c r="AY155" s="318"/>
      <c r="AZ155" s="318"/>
      <c r="BI155" s="318"/>
      <c r="BS155" s="318"/>
      <c r="CC155" s="318"/>
      <c r="CM155" s="318"/>
      <c r="CW155" s="318"/>
      <c r="DG155" s="318"/>
      <c r="DQ155" s="318"/>
      <c r="EA155" s="318"/>
      <c r="EK155" s="318"/>
      <c r="EU155" s="318"/>
      <c r="FE155" s="318"/>
      <c r="FO155" s="318"/>
      <c r="FY155" s="318"/>
      <c r="GI155" s="318"/>
      <c r="GS155" s="318"/>
      <c r="HC155" s="318"/>
      <c r="HM155" s="318"/>
      <c r="HW155" s="318"/>
    </row>
    <row r="156" s="3" customFormat="true" x14ac:dyDescent="0.25">
      <c r="A156" s="318"/>
      <c r="K156" s="318"/>
      <c r="U156" s="318"/>
      <c r="AE156" s="318"/>
      <c r="AO156" s="318"/>
      <c r="AY156" s="318"/>
      <c r="AZ156" s="318"/>
      <c r="BI156" s="318"/>
      <c r="BS156" s="318"/>
      <c r="CC156" s="318"/>
      <c r="CM156" s="318"/>
      <c r="CW156" s="318"/>
      <c r="DG156" s="318"/>
      <c r="DQ156" s="318"/>
      <c r="EA156" s="318"/>
      <c r="EK156" s="318"/>
      <c r="EU156" s="318"/>
      <c r="FE156" s="318"/>
      <c r="FO156" s="318"/>
      <c r="FY156" s="318"/>
      <c r="GI156" s="318"/>
      <c r="GS156" s="318"/>
      <c r="HC156" s="318"/>
      <c r="HM156" s="318"/>
      <c r="HW156" s="318"/>
    </row>
    <row r="157" s="3" customFormat="true" x14ac:dyDescent="0.25">
      <c r="A157" s="318"/>
      <c r="K157" s="318"/>
      <c r="U157" s="318"/>
      <c r="AE157" s="318"/>
      <c r="AO157" s="318"/>
      <c r="AY157" s="318"/>
      <c r="AZ157" s="318"/>
      <c r="BI157" s="318"/>
      <c r="BS157" s="318"/>
      <c r="CC157" s="318"/>
      <c r="CM157" s="318"/>
      <c r="CW157" s="318"/>
      <c r="DG157" s="318"/>
      <c r="DQ157" s="318"/>
      <c r="EA157" s="318"/>
      <c r="EK157" s="318"/>
      <c r="EU157" s="318"/>
      <c r="FE157" s="318"/>
      <c r="FO157" s="318"/>
      <c r="FY157" s="318"/>
      <c r="GI157" s="318"/>
      <c r="GS157" s="318"/>
      <c r="HC157" s="318"/>
      <c r="HM157" s="318"/>
      <c r="HW157" s="318"/>
    </row>
    <row r="158" s="3" customFormat="true" x14ac:dyDescent="0.25">
      <c r="A158" s="318"/>
      <c r="K158" s="318"/>
      <c r="U158" s="318"/>
      <c r="AE158" s="318"/>
      <c r="AO158" s="318"/>
      <c r="AY158" s="318"/>
      <c r="AZ158" s="318"/>
      <c r="BI158" s="318"/>
      <c r="BS158" s="318"/>
      <c r="CC158" s="318"/>
      <c r="CM158" s="318"/>
      <c r="CW158" s="318"/>
      <c r="DG158" s="318"/>
      <c r="DQ158" s="318"/>
      <c r="EA158" s="318"/>
      <c r="EK158" s="318"/>
      <c r="EU158" s="318"/>
      <c r="FE158" s="318"/>
      <c r="FO158" s="318"/>
      <c r="FY158" s="318"/>
      <c r="GI158" s="318"/>
      <c r="GS158" s="318"/>
      <c r="HC158" s="318"/>
      <c r="HM158" s="318"/>
      <c r="HW158" s="318"/>
    </row>
    <row r="159" s="3" customFormat="true" x14ac:dyDescent="0.25">
      <c r="A159" s="318"/>
      <c r="K159" s="318"/>
      <c r="U159" s="318"/>
      <c r="AE159" s="318"/>
      <c r="AO159" s="318"/>
      <c r="AY159" s="318"/>
      <c r="AZ159" s="318"/>
      <c r="BI159" s="318"/>
      <c r="BS159" s="318"/>
      <c r="CC159" s="318"/>
      <c r="CM159" s="318"/>
      <c r="CW159" s="318"/>
      <c r="DG159" s="318"/>
      <c r="DQ159" s="318"/>
      <c r="EA159" s="318"/>
      <c r="EK159" s="318"/>
      <c r="EU159" s="318"/>
      <c r="FE159" s="318"/>
      <c r="FO159" s="318"/>
      <c r="FY159" s="318"/>
      <c r="GI159" s="318"/>
      <c r="GS159" s="318"/>
      <c r="HC159" s="318"/>
      <c r="HM159" s="318"/>
      <c r="HW159" s="318"/>
    </row>
    <row r="160" s="3" customFormat="true" x14ac:dyDescent="0.25">
      <c r="A160" s="318"/>
      <c r="K160" s="318"/>
      <c r="U160" s="318"/>
      <c r="AE160" s="318"/>
      <c r="AO160" s="318"/>
      <c r="AY160" s="318"/>
      <c r="AZ160" s="318"/>
      <c r="BI160" s="318"/>
      <c r="BS160" s="318"/>
      <c r="CC160" s="318"/>
      <c r="CM160" s="318"/>
      <c r="CW160" s="318"/>
      <c r="DG160" s="318"/>
      <c r="DQ160" s="318"/>
      <c r="EA160" s="318"/>
      <c r="EK160" s="318"/>
      <c r="EU160" s="318"/>
      <c r="FE160" s="318"/>
      <c r="FO160" s="318"/>
      <c r="FY160" s="318"/>
      <c r="GI160" s="318"/>
      <c r="GS160" s="318"/>
      <c r="HC160" s="318"/>
      <c r="HM160" s="318"/>
      <c r="HW160" s="318"/>
    </row>
    <row r="161" s="3" customFormat="true" x14ac:dyDescent="0.25">
      <c r="A161" s="318"/>
      <c r="K161" s="318"/>
      <c r="U161" s="318"/>
      <c r="AE161" s="318"/>
      <c r="AO161" s="318"/>
      <c r="AY161" s="318"/>
      <c r="AZ161" s="318"/>
      <c r="BI161" s="318"/>
      <c r="BS161" s="318"/>
      <c r="CC161" s="318"/>
      <c r="CM161" s="318"/>
      <c r="CW161" s="318"/>
      <c r="DG161" s="318"/>
      <c r="DQ161" s="318"/>
      <c r="EA161" s="318"/>
      <c r="EK161" s="318"/>
      <c r="EU161" s="318"/>
      <c r="FE161" s="318"/>
      <c r="FO161" s="318"/>
      <c r="FY161" s="318"/>
      <c r="GI161" s="318"/>
      <c r="GS161" s="318"/>
      <c r="HC161" s="318"/>
      <c r="HM161" s="318"/>
      <c r="HW161" s="318"/>
    </row>
    <row r="162" s="3" customFormat="true" x14ac:dyDescent="0.25">
      <c r="A162" s="318"/>
      <c r="K162" s="318"/>
      <c r="U162" s="318"/>
      <c r="AE162" s="318"/>
      <c r="AO162" s="318"/>
      <c r="AY162" s="318"/>
      <c r="AZ162" s="318"/>
      <c r="BI162" s="318"/>
      <c r="BS162" s="318"/>
      <c r="CC162" s="318"/>
      <c r="CM162" s="318"/>
      <c r="CW162" s="318"/>
      <c r="DG162" s="318"/>
      <c r="DQ162" s="318"/>
      <c r="EA162" s="318"/>
      <c r="EK162" s="318"/>
      <c r="EU162" s="318"/>
      <c r="FE162" s="318"/>
      <c r="FO162" s="318"/>
      <c r="FY162" s="318"/>
      <c r="GI162" s="318"/>
      <c r="GS162" s="318"/>
      <c r="HC162" s="318"/>
      <c r="HM162" s="318"/>
      <c r="HW162" s="318"/>
    </row>
    <row r="163" s="3" customFormat="true" x14ac:dyDescent="0.25">
      <c r="A163" s="318"/>
      <c r="K163" s="318"/>
      <c r="U163" s="318"/>
      <c r="AE163" s="318"/>
      <c r="AO163" s="318"/>
      <c r="AY163" s="318"/>
      <c r="AZ163" s="318"/>
      <c r="BI163" s="318"/>
      <c r="BS163" s="318"/>
      <c r="CC163" s="318"/>
      <c r="CM163" s="318"/>
      <c r="CW163" s="318"/>
      <c r="DG163" s="318"/>
      <c r="DQ163" s="318"/>
      <c r="EA163" s="318"/>
      <c r="EK163" s="318"/>
      <c r="EU163" s="318"/>
      <c r="FE163" s="318"/>
      <c r="FO163" s="318"/>
      <c r="FY163" s="318"/>
      <c r="GI163" s="318"/>
      <c r="GS163" s="318"/>
      <c r="HC163" s="318"/>
      <c r="HM163" s="318"/>
      <c r="HW163" s="318"/>
    </row>
    <row r="164" s="3" customFormat="true" x14ac:dyDescent="0.25">
      <c r="A164" s="318"/>
      <c r="K164" s="318"/>
      <c r="U164" s="318"/>
      <c r="AE164" s="318"/>
      <c r="AO164" s="318"/>
      <c r="AY164" s="318"/>
      <c r="AZ164" s="318"/>
      <c r="BI164" s="318"/>
      <c r="BS164" s="318"/>
      <c r="CC164" s="318"/>
      <c r="CM164" s="318"/>
      <c r="CW164" s="318"/>
      <c r="DG164" s="318"/>
      <c r="DQ164" s="318"/>
      <c r="EA164" s="318"/>
      <c r="EK164" s="318"/>
      <c r="EU164" s="318"/>
      <c r="FE164" s="318"/>
      <c r="FO164" s="318"/>
      <c r="FY164" s="318"/>
      <c r="GI164" s="318"/>
      <c r="GS164" s="318"/>
      <c r="HC164" s="318"/>
      <c r="HM164" s="318"/>
      <c r="HW164" s="318"/>
    </row>
    <row r="165" s="3" customFormat="true" x14ac:dyDescent="0.25">
      <c r="A165" s="318"/>
      <c r="K165" s="318"/>
      <c r="U165" s="318"/>
      <c r="AE165" s="318"/>
      <c r="AO165" s="318"/>
      <c r="AY165" s="318"/>
      <c r="AZ165" s="318"/>
      <c r="BI165" s="318"/>
      <c r="BS165" s="318"/>
      <c r="CC165" s="318"/>
      <c r="CM165" s="318"/>
      <c r="CW165" s="318"/>
      <c r="DG165" s="318"/>
      <c r="DQ165" s="318"/>
      <c r="EA165" s="318"/>
      <c r="EK165" s="318"/>
      <c r="EU165" s="318"/>
      <c r="FE165" s="318"/>
      <c r="FO165" s="318"/>
      <c r="FY165" s="318"/>
      <c r="GI165" s="318"/>
      <c r="GS165" s="318"/>
      <c r="HC165" s="318"/>
      <c r="HM165" s="318"/>
      <c r="HW165" s="318"/>
    </row>
    <row r="166" s="3" customFormat="true" x14ac:dyDescent="0.25">
      <c r="A166" s="318"/>
      <c r="K166" s="318"/>
      <c r="U166" s="318"/>
      <c r="AE166" s="318"/>
      <c r="AO166" s="318"/>
      <c r="AY166" s="318"/>
      <c r="AZ166" s="318"/>
      <c r="BI166" s="318"/>
      <c r="BS166" s="318"/>
      <c r="CC166" s="318"/>
      <c r="CM166" s="318"/>
      <c r="CW166" s="318"/>
      <c r="DG166" s="318"/>
      <c r="DQ166" s="318"/>
      <c r="EA166" s="318"/>
      <c r="EK166" s="318"/>
      <c r="EU166" s="318"/>
      <c r="FE166" s="318"/>
      <c r="FO166" s="318"/>
      <c r="FY166" s="318"/>
      <c r="GI166" s="318"/>
      <c r="GS166" s="318"/>
      <c r="HC166" s="318"/>
      <c r="HM166" s="318"/>
      <c r="HW166" s="318"/>
    </row>
    <row r="167" s="3" customFormat="true" x14ac:dyDescent="0.25">
      <c r="A167" s="318"/>
      <c r="K167" s="318"/>
      <c r="U167" s="318"/>
      <c r="AE167" s="318"/>
      <c r="AO167" s="318"/>
      <c r="AY167" s="318"/>
      <c r="AZ167" s="318"/>
      <c r="BI167" s="318"/>
      <c r="BS167" s="318"/>
      <c r="CC167" s="318"/>
      <c r="CM167" s="318"/>
      <c r="CW167" s="318"/>
      <c r="DG167" s="318"/>
      <c r="DQ167" s="318"/>
      <c r="EA167" s="318"/>
      <c r="EK167" s="318"/>
      <c r="EU167" s="318"/>
      <c r="FE167" s="318"/>
      <c r="FO167" s="318"/>
      <c r="FY167" s="318"/>
      <c r="GI167" s="318"/>
      <c r="GS167" s="318"/>
      <c r="HC167" s="318"/>
      <c r="HM167" s="318"/>
      <c r="HW167" s="318"/>
    </row>
    <row r="168" s="3" customFormat="true" x14ac:dyDescent="0.25">
      <c r="A168" s="318"/>
      <c r="K168" s="318"/>
      <c r="U168" s="318"/>
      <c r="AE168" s="318"/>
      <c r="AO168" s="318"/>
      <c r="AY168" s="318"/>
      <c r="AZ168" s="318"/>
      <c r="BI168" s="318"/>
      <c r="BS168" s="318"/>
      <c r="CC168" s="318"/>
      <c r="CM168" s="318"/>
      <c r="CW168" s="318"/>
      <c r="DG168" s="318"/>
      <c r="DQ168" s="318"/>
      <c r="EA168" s="318"/>
      <c r="EK168" s="318"/>
      <c r="EU168" s="318"/>
      <c r="FE168" s="318"/>
      <c r="FO168" s="318"/>
      <c r="FY168" s="318"/>
      <c r="GI168" s="318"/>
      <c r="GS168" s="318"/>
      <c r="HC168" s="318"/>
      <c r="HM168" s="318"/>
      <c r="HW168" s="318"/>
    </row>
    <row r="169" s="3" customFormat="true" x14ac:dyDescent="0.25">
      <c r="A169" s="318"/>
      <c r="K169" s="318"/>
      <c r="U169" s="318"/>
      <c r="AE169" s="318"/>
      <c r="AO169" s="318"/>
      <c r="AY169" s="318"/>
      <c r="AZ169" s="318"/>
      <c r="BI169" s="318"/>
      <c r="BS169" s="318"/>
      <c r="CC169" s="318"/>
      <c r="CM169" s="318"/>
      <c r="CW169" s="318"/>
      <c r="DG169" s="318"/>
      <c r="DQ169" s="318"/>
      <c r="EA169" s="318"/>
      <c r="EK169" s="318"/>
      <c r="EU169" s="318"/>
      <c r="FE169" s="318"/>
      <c r="FO169" s="318"/>
      <c r="FY169" s="318"/>
      <c r="GI169" s="318"/>
      <c r="GS169" s="318"/>
      <c r="HC169" s="318"/>
      <c r="HM169" s="318"/>
      <c r="HW169" s="318"/>
    </row>
    <row r="170" s="3" customFormat="true" x14ac:dyDescent="0.25">
      <c r="A170" s="318"/>
      <c r="K170" s="318"/>
      <c r="U170" s="318"/>
      <c r="AE170" s="318"/>
      <c r="AO170" s="318"/>
      <c r="AY170" s="318"/>
      <c r="AZ170" s="318"/>
      <c r="BI170" s="318"/>
      <c r="BS170" s="318"/>
      <c r="CC170" s="318"/>
      <c r="CM170" s="318"/>
      <c r="CW170" s="318"/>
      <c r="DG170" s="318"/>
      <c r="DQ170" s="318"/>
      <c r="EA170" s="318"/>
      <c r="EK170" s="318"/>
      <c r="EU170" s="318"/>
      <c r="FE170" s="318"/>
      <c r="FO170" s="318"/>
      <c r="FY170" s="318"/>
      <c r="GI170" s="318"/>
      <c r="GS170" s="318"/>
      <c r="HC170" s="318"/>
      <c r="HM170" s="318"/>
      <c r="HW170" s="318"/>
    </row>
    <row r="171" s="3" customFormat="true" x14ac:dyDescent="0.25">
      <c r="A171" s="318"/>
      <c r="K171" s="318"/>
      <c r="U171" s="318"/>
      <c r="AE171" s="318"/>
      <c r="AO171" s="318"/>
      <c r="AY171" s="318"/>
      <c r="AZ171" s="318"/>
      <c r="BI171" s="318"/>
      <c r="BS171" s="318"/>
      <c r="CC171" s="318"/>
      <c r="CM171" s="318"/>
      <c r="CW171" s="318"/>
      <c r="DG171" s="318"/>
      <c r="DQ171" s="318"/>
      <c r="EA171" s="318"/>
      <c r="EK171" s="318"/>
      <c r="EU171" s="318"/>
      <c r="FE171" s="318"/>
      <c r="FO171" s="318"/>
      <c r="FY171" s="318"/>
      <c r="GI171" s="318"/>
      <c r="GS171" s="318"/>
      <c r="HC171" s="318"/>
      <c r="HM171" s="318"/>
      <c r="HW171" s="318"/>
    </row>
    <row r="172" s="3" customFormat="true" x14ac:dyDescent="0.25">
      <c r="A172" s="318"/>
      <c r="K172" s="318"/>
      <c r="U172" s="318"/>
      <c r="AE172" s="318"/>
      <c r="AO172" s="318"/>
      <c r="AY172" s="318"/>
      <c r="AZ172" s="318"/>
      <c r="BI172" s="318"/>
      <c r="BS172" s="318"/>
      <c r="CC172" s="318"/>
      <c r="CM172" s="318"/>
      <c r="CW172" s="318"/>
      <c r="DG172" s="318"/>
      <c r="DQ172" s="318"/>
      <c r="EA172" s="318"/>
      <c r="EK172" s="318"/>
      <c r="EU172" s="318"/>
      <c r="FE172" s="318"/>
      <c r="FO172" s="318"/>
      <c r="FY172" s="318"/>
      <c r="GI172" s="318"/>
      <c r="GS172" s="318"/>
      <c r="HC172" s="318"/>
      <c r="HM172" s="318"/>
      <c r="HW172" s="318"/>
    </row>
    <row r="173" s="3" customFormat="true" x14ac:dyDescent="0.25">
      <c r="A173" s="318"/>
      <c r="K173" s="318"/>
      <c r="U173" s="318"/>
      <c r="AE173" s="318"/>
      <c r="AO173" s="318"/>
      <c r="AY173" s="318"/>
      <c r="AZ173" s="318"/>
      <c r="BI173" s="318"/>
      <c r="BS173" s="318"/>
      <c r="CC173" s="318"/>
      <c r="CM173" s="318"/>
      <c r="CW173" s="318"/>
      <c r="DG173" s="318"/>
      <c r="DQ173" s="318"/>
      <c r="EA173" s="318"/>
      <c r="EK173" s="318"/>
      <c r="EU173" s="318"/>
      <c r="FE173" s="318"/>
      <c r="FO173" s="318"/>
      <c r="FY173" s="318"/>
      <c r="GI173" s="318"/>
      <c r="GS173" s="318"/>
      <c r="HC173" s="318"/>
      <c r="HM173" s="318"/>
      <c r="HW173" s="318"/>
    </row>
    <row r="174" s="3" customFormat="true" x14ac:dyDescent="0.25">
      <c r="A174" s="318"/>
      <c r="K174" s="318"/>
      <c r="U174" s="318"/>
      <c r="AE174" s="318"/>
      <c r="AO174" s="318"/>
      <c r="AY174" s="318"/>
      <c r="AZ174" s="318"/>
      <c r="BI174" s="318"/>
      <c r="BS174" s="318"/>
      <c r="CC174" s="318"/>
      <c r="CM174" s="318"/>
      <c r="CW174" s="318"/>
      <c r="DG174" s="318"/>
      <c r="DQ174" s="318"/>
      <c r="EA174" s="318"/>
      <c r="EK174" s="318"/>
      <c r="EU174" s="318"/>
      <c r="FE174" s="318"/>
      <c r="FO174" s="318"/>
      <c r="FY174" s="318"/>
      <c r="GI174" s="318"/>
      <c r="GS174" s="318"/>
      <c r="HC174" s="318"/>
      <c r="HM174" s="318"/>
      <c r="HW174" s="318"/>
    </row>
    <row r="175" s="3" customFormat="true" x14ac:dyDescent="0.25">
      <c r="A175" s="318"/>
      <c r="K175" s="318"/>
      <c r="U175" s="318"/>
      <c r="AE175" s="318"/>
      <c r="AO175" s="318"/>
      <c r="AY175" s="318"/>
      <c r="AZ175" s="318"/>
      <c r="BI175" s="318"/>
      <c r="BS175" s="318"/>
      <c r="CC175" s="318"/>
      <c r="CM175" s="318"/>
      <c r="CW175" s="318"/>
      <c r="DG175" s="318"/>
      <c r="DQ175" s="318"/>
      <c r="EA175" s="318"/>
      <c r="EK175" s="318"/>
      <c r="EU175" s="318"/>
      <c r="FE175" s="318"/>
      <c r="FO175" s="318"/>
      <c r="FY175" s="318"/>
      <c r="GI175" s="318"/>
      <c r="GS175" s="318"/>
      <c r="HC175" s="318"/>
      <c r="HM175" s="318"/>
      <c r="HW175" s="318"/>
    </row>
    <row r="176" s="3" customFormat="true" x14ac:dyDescent="0.25">
      <c r="A176" s="318"/>
      <c r="K176" s="318"/>
      <c r="U176" s="318"/>
      <c r="AE176" s="318"/>
      <c r="AO176" s="318"/>
      <c r="AY176" s="318"/>
      <c r="AZ176" s="318"/>
      <c r="BI176" s="318"/>
      <c r="BS176" s="318"/>
      <c r="CC176" s="318"/>
      <c r="CM176" s="318"/>
      <c r="CW176" s="318"/>
      <c r="DG176" s="318"/>
      <c r="DQ176" s="318"/>
      <c r="EA176" s="318"/>
      <c r="EK176" s="318"/>
      <c r="EU176" s="318"/>
      <c r="FE176" s="318"/>
      <c r="FO176" s="318"/>
      <c r="FY176" s="318"/>
      <c r="GI176" s="318"/>
      <c r="GS176" s="318"/>
      <c r="HC176" s="318"/>
      <c r="HM176" s="318"/>
      <c r="HW176" s="318"/>
    </row>
    <row r="177" s="3" customFormat="true" x14ac:dyDescent="0.25">
      <c r="A177" s="318"/>
      <c r="K177" s="318"/>
      <c r="U177" s="318"/>
      <c r="AE177" s="318"/>
      <c r="AO177" s="318"/>
      <c r="AY177" s="318"/>
      <c r="AZ177" s="318"/>
      <c r="BI177" s="318"/>
      <c r="BS177" s="318"/>
      <c r="CC177" s="318"/>
      <c r="CM177" s="318"/>
      <c r="CW177" s="318"/>
      <c r="DG177" s="318"/>
      <c r="DQ177" s="318"/>
      <c r="EA177" s="318"/>
      <c r="EK177" s="318"/>
      <c r="EU177" s="318"/>
      <c r="FE177" s="318"/>
      <c r="FO177" s="318"/>
      <c r="FY177" s="318"/>
      <c r="GI177" s="318"/>
      <c r="GS177" s="318"/>
      <c r="HC177" s="318"/>
      <c r="HM177" s="318"/>
      <c r="HW177" s="318"/>
    </row>
    <row r="178" s="3" customFormat="true" x14ac:dyDescent="0.25">
      <c r="A178" s="318"/>
      <c r="K178" s="318"/>
      <c r="U178" s="318"/>
      <c r="AE178" s="318"/>
      <c r="AO178" s="318"/>
      <c r="AY178" s="318"/>
      <c r="AZ178" s="318"/>
      <c r="BI178" s="318"/>
      <c r="BS178" s="318"/>
      <c r="CC178" s="318"/>
      <c r="CM178" s="318"/>
      <c r="CW178" s="318"/>
      <c r="DG178" s="318"/>
      <c r="DQ178" s="318"/>
      <c r="EA178" s="318"/>
      <c r="EK178" s="318"/>
      <c r="EU178" s="318"/>
      <c r="FE178" s="318"/>
      <c r="FO178" s="318"/>
      <c r="FY178" s="318"/>
      <c r="GI178" s="318"/>
      <c r="GS178" s="318"/>
      <c r="HC178" s="318"/>
      <c r="HM178" s="318"/>
      <c r="HW178" s="318"/>
    </row>
    <row r="179" s="3" customFormat="true" x14ac:dyDescent="0.25">
      <c r="A179" s="318"/>
      <c r="K179" s="318"/>
      <c r="U179" s="318"/>
      <c r="AE179" s="318"/>
      <c r="AO179" s="318"/>
      <c r="AY179" s="318"/>
      <c r="AZ179" s="318"/>
      <c r="BI179" s="318"/>
      <c r="BS179" s="318"/>
      <c r="CC179" s="318"/>
      <c r="CM179" s="318"/>
      <c r="CW179" s="318"/>
      <c r="DG179" s="318"/>
      <c r="DQ179" s="318"/>
      <c r="EA179" s="318"/>
      <c r="EK179" s="318"/>
      <c r="EU179" s="318"/>
      <c r="FE179" s="318"/>
      <c r="FO179" s="318"/>
      <c r="FY179" s="318"/>
      <c r="GI179" s="318"/>
      <c r="GS179" s="318"/>
      <c r="HC179" s="318"/>
      <c r="HM179" s="318"/>
      <c r="HW179" s="318"/>
    </row>
    <row r="180" s="3" customFormat="true" x14ac:dyDescent="0.25">
      <c r="A180" s="318"/>
      <c r="K180" s="318"/>
      <c r="U180" s="318"/>
      <c r="AE180" s="318"/>
      <c r="AO180" s="318"/>
      <c r="AY180" s="318"/>
      <c r="AZ180" s="318"/>
      <c r="BI180" s="318"/>
      <c r="BS180" s="318"/>
      <c r="CC180" s="318"/>
      <c r="CM180" s="318"/>
      <c r="CW180" s="318"/>
      <c r="DG180" s="318"/>
      <c r="DQ180" s="318"/>
      <c r="EA180" s="318"/>
      <c r="EK180" s="318"/>
      <c r="EU180" s="318"/>
      <c r="FE180" s="318"/>
      <c r="FO180" s="318"/>
      <c r="FY180" s="318"/>
      <c r="GI180" s="318"/>
      <c r="GS180" s="318"/>
      <c r="HC180" s="318"/>
      <c r="HM180" s="318"/>
      <c r="HW180" s="318"/>
    </row>
    <row r="181" s="3" customFormat="true" x14ac:dyDescent="0.25">
      <c r="A181" s="318"/>
      <c r="K181" s="318"/>
      <c r="U181" s="318"/>
      <c r="AE181" s="318"/>
      <c r="AO181" s="318"/>
      <c r="AY181" s="318"/>
      <c r="AZ181" s="318"/>
      <c r="BI181" s="318"/>
      <c r="BS181" s="318"/>
      <c r="CC181" s="318"/>
      <c r="CM181" s="318"/>
      <c r="CW181" s="318"/>
      <c r="DG181" s="318"/>
      <c r="DQ181" s="318"/>
      <c r="EA181" s="318"/>
      <c r="EK181" s="318"/>
      <c r="EU181" s="318"/>
      <c r="FE181" s="318"/>
      <c r="FO181" s="318"/>
      <c r="FY181" s="318"/>
      <c r="GI181" s="318"/>
      <c r="GS181" s="318"/>
      <c r="HC181" s="318"/>
      <c r="HM181" s="318"/>
      <c r="HW181" s="318"/>
    </row>
    <row r="182" s="3" customFormat="true" x14ac:dyDescent="0.25">
      <c r="A182" s="318"/>
      <c r="K182" s="318"/>
      <c r="U182" s="318"/>
      <c r="AE182" s="318"/>
      <c r="AO182" s="318"/>
      <c r="AY182" s="318"/>
      <c r="AZ182" s="318"/>
      <c r="BI182" s="318"/>
      <c r="BS182" s="318"/>
      <c r="CC182" s="318"/>
      <c r="CM182" s="318"/>
      <c r="CW182" s="318"/>
      <c r="DG182" s="318"/>
      <c r="DQ182" s="318"/>
      <c r="EA182" s="318"/>
      <c r="EK182" s="318"/>
      <c r="EU182" s="318"/>
      <c r="FE182" s="318"/>
      <c r="FO182" s="318"/>
      <c r="FY182" s="318"/>
      <c r="GI182" s="318"/>
      <c r="GS182" s="318"/>
      <c r="HC182" s="318"/>
      <c r="HM182" s="318"/>
      <c r="HW182" s="318"/>
    </row>
    <row r="183" s="3" customFormat="true" x14ac:dyDescent="0.25">
      <c r="A183" s="318"/>
      <c r="K183" s="318"/>
      <c r="U183" s="318"/>
      <c r="AE183" s="318"/>
      <c r="AO183" s="318"/>
      <c r="AY183" s="318"/>
      <c r="AZ183" s="318"/>
      <c r="BI183" s="318"/>
      <c r="BS183" s="318"/>
      <c r="CC183" s="318"/>
      <c r="CM183" s="318"/>
      <c r="CW183" s="318"/>
      <c r="DG183" s="318"/>
      <c r="DQ183" s="318"/>
      <c r="EA183" s="318"/>
      <c r="EK183" s="318"/>
      <c r="EU183" s="318"/>
      <c r="FE183" s="318"/>
      <c r="FO183" s="318"/>
      <c r="FY183" s="318"/>
      <c r="GI183" s="318"/>
      <c r="GS183" s="318"/>
      <c r="HC183" s="318"/>
      <c r="HM183" s="318"/>
      <c r="HW183" s="318"/>
    </row>
    <row r="184" s="3" customFormat="true" x14ac:dyDescent="0.25">
      <c r="A184" s="318"/>
      <c r="K184" s="318"/>
      <c r="U184" s="318"/>
      <c r="AE184" s="318"/>
      <c r="AO184" s="318"/>
      <c r="AY184" s="318"/>
      <c r="AZ184" s="318"/>
      <c r="BI184" s="318"/>
      <c r="BS184" s="318"/>
      <c r="CC184" s="318"/>
      <c r="CM184" s="318"/>
      <c r="CW184" s="318"/>
      <c r="DG184" s="318"/>
      <c r="DQ184" s="318"/>
      <c r="EA184" s="318"/>
      <c r="EK184" s="318"/>
      <c r="EU184" s="318"/>
      <c r="FE184" s="318"/>
      <c r="FO184" s="318"/>
      <c r="FY184" s="318"/>
      <c r="GI184" s="318"/>
      <c r="GS184" s="318"/>
      <c r="HC184" s="318"/>
      <c r="HM184" s="318"/>
      <c r="HW184" s="318"/>
    </row>
    <row r="185" s="3" customFormat="true" x14ac:dyDescent="0.25">
      <c r="A185" s="318"/>
      <c r="K185" s="318"/>
      <c r="U185" s="318"/>
      <c r="AE185" s="318"/>
      <c r="AO185" s="318"/>
      <c r="AY185" s="318"/>
      <c r="AZ185" s="318"/>
      <c r="BI185" s="318"/>
      <c r="BS185" s="318"/>
      <c r="CC185" s="318"/>
      <c r="CM185" s="318"/>
      <c r="CW185" s="318"/>
      <c r="DG185" s="318"/>
      <c r="DQ185" s="318"/>
      <c r="EA185" s="318"/>
      <c r="EK185" s="318"/>
      <c r="EU185" s="318"/>
      <c r="FE185" s="318"/>
      <c r="FO185" s="318"/>
      <c r="FY185" s="318"/>
      <c r="GI185" s="318"/>
      <c r="GS185" s="318"/>
      <c r="HC185" s="318"/>
      <c r="HM185" s="318"/>
      <c r="HW185" s="318"/>
    </row>
    <row r="186" s="3" customFormat="true" x14ac:dyDescent="0.25">
      <c r="A186" s="318"/>
      <c r="K186" s="318"/>
      <c r="U186" s="318"/>
      <c r="AE186" s="318"/>
      <c r="AO186" s="318"/>
      <c r="AY186" s="318"/>
      <c r="AZ186" s="318"/>
      <c r="BI186" s="318"/>
      <c r="BS186" s="318"/>
      <c r="CC186" s="318"/>
      <c r="CM186" s="318"/>
      <c r="CW186" s="318"/>
      <c r="DG186" s="318"/>
      <c r="DQ186" s="318"/>
      <c r="EA186" s="318"/>
      <c r="EK186" s="318"/>
      <c r="EU186" s="318"/>
      <c r="FE186" s="318"/>
      <c r="FO186" s="318"/>
      <c r="FY186" s="318"/>
      <c r="GI186" s="318"/>
      <c r="GS186" s="318"/>
      <c r="HC186" s="318"/>
      <c r="HM186" s="318"/>
      <c r="HW186" s="318"/>
    </row>
    <row r="187" s="3" customFormat="true" x14ac:dyDescent="0.25">
      <c r="A187" s="318"/>
      <c r="K187" s="318"/>
      <c r="U187" s="318"/>
      <c r="AE187" s="318"/>
      <c r="AO187" s="318"/>
      <c r="AY187" s="318"/>
      <c r="AZ187" s="318"/>
      <c r="BI187" s="318"/>
      <c r="BS187" s="318"/>
      <c r="CC187" s="318"/>
      <c r="CM187" s="318"/>
      <c r="CW187" s="318"/>
      <c r="DG187" s="318"/>
      <c r="DQ187" s="318"/>
      <c r="EA187" s="318"/>
      <c r="EK187" s="318"/>
      <c r="EU187" s="318"/>
      <c r="FE187" s="318"/>
      <c r="FO187" s="318"/>
      <c r="FY187" s="318"/>
      <c r="GI187" s="318"/>
      <c r="GS187" s="318"/>
      <c r="HC187" s="318"/>
      <c r="HM187" s="318"/>
      <c r="HW187" s="318"/>
    </row>
    <row r="188" s="3" customFormat="true" x14ac:dyDescent="0.25">
      <c r="A188" s="318"/>
      <c r="K188" s="318"/>
      <c r="U188" s="318"/>
      <c r="AE188" s="318"/>
      <c r="AO188" s="318"/>
      <c r="AY188" s="318"/>
      <c r="AZ188" s="318"/>
      <c r="BI188" s="318"/>
      <c r="BS188" s="318"/>
      <c r="CC188" s="318"/>
      <c r="CM188" s="318"/>
      <c r="CW188" s="318"/>
      <c r="DG188" s="318"/>
      <c r="DQ188" s="318"/>
      <c r="EA188" s="318"/>
      <c r="EK188" s="318"/>
      <c r="EU188" s="318"/>
      <c r="FE188" s="318"/>
      <c r="FO188" s="318"/>
      <c r="FY188" s="318"/>
      <c r="GI188" s="318"/>
      <c r="GS188" s="318"/>
      <c r="HC188" s="318"/>
      <c r="HM188" s="318"/>
      <c r="HW188" s="318"/>
    </row>
    <row r="189" s="3" customFormat="true" x14ac:dyDescent="0.25">
      <c r="A189" s="318"/>
      <c r="K189" s="318"/>
      <c r="U189" s="318"/>
      <c r="AE189" s="318"/>
      <c r="AO189" s="318"/>
      <c r="AY189" s="318"/>
      <c r="AZ189" s="318"/>
      <c r="BI189" s="318"/>
      <c r="BS189" s="318"/>
      <c r="CC189" s="318"/>
      <c r="CM189" s="318"/>
      <c r="CW189" s="318"/>
      <c r="DG189" s="318"/>
      <c r="DQ189" s="318"/>
      <c r="EA189" s="318"/>
      <c r="EK189" s="318"/>
      <c r="EU189" s="318"/>
      <c r="FE189" s="318"/>
      <c r="FO189" s="318"/>
      <c r="FY189" s="318"/>
      <c r="GI189" s="318"/>
      <c r="GS189" s="318"/>
      <c r="HC189" s="318"/>
      <c r="HM189" s="318"/>
      <c r="HW189" s="318"/>
    </row>
    <row r="190" s="3" customFormat="true" x14ac:dyDescent="0.25">
      <c r="A190" s="318"/>
      <c r="K190" s="318"/>
      <c r="U190" s="318"/>
      <c r="AE190" s="318"/>
      <c r="AO190" s="318"/>
      <c r="AY190" s="318"/>
      <c r="AZ190" s="318"/>
      <c r="BI190" s="318"/>
      <c r="BS190" s="318"/>
      <c r="CC190" s="318"/>
      <c r="CM190" s="318"/>
      <c r="CW190" s="318"/>
      <c r="DG190" s="318"/>
      <c r="DQ190" s="318"/>
      <c r="EA190" s="318"/>
      <c r="EK190" s="318"/>
      <c r="EU190" s="318"/>
      <c r="FE190" s="318"/>
      <c r="FO190" s="318"/>
      <c r="FY190" s="318"/>
      <c r="GI190" s="318"/>
      <c r="GS190" s="318"/>
      <c r="HC190" s="318"/>
      <c r="HM190" s="318"/>
      <c r="HW190" s="318"/>
    </row>
    <row r="191" s="3" customFormat="true" x14ac:dyDescent="0.25">
      <c r="A191" s="318"/>
      <c r="K191" s="318"/>
      <c r="U191" s="318"/>
      <c r="AE191" s="318"/>
      <c r="AO191" s="318"/>
      <c r="AY191" s="318"/>
      <c r="AZ191" s="318"/>
      <c r="BI191" s="318"/>
      <c r="BS191" s="318"/>
      <c r="CC191" s="318"/>
      <c r="CM191" s="318"/>
      <c r="CW191" s="318"/>
      <c r="DG191" s="318"/>
      <c r="DQ191" s="318"/>
      <c r="EA191" s="318"/>
      <c r="EK191" s="318"/>
      <c r="EU191" s="318"/>
      <c r="FE191" s="318"/>
      <c r="FO191" s="318"/>
      <c r="FY191" s="318"/>
      <c r="GI191" s="318"/>
      <c r="GS191" s="318"/>
      <c r="HC191" s="318"/>
      <c r="HM191" s="318"/>
      <c r="HW191" s="318"/>
    </row>
    <row r="192" s="3" customFormat="true" x14ac:dyDescent="0.25">
      <c r="A192" s="318"/>
      <c r="K192" s="318"/>
      <c r="U192" s="318"/>
      <c r="AE192" s="318"/>
      <c r="AO192" s="318"/>
      <c r="AY192" s="318"/>
      <c r="AZ192" s="318"/>
      <c r="BI192" s="318"/>
      <c r="BS192" s="318"/>
      <c r="CC192" s="318"/>
      <c r="CM192" s="318"/>
      <c r="CW192" s="318"/>
      <c r="DG192" s="318"/>
      <c r="DQ192" s="318"/>
      <c r="EA192" s="318"/>
      <c r="EK192" s="318"/>
      <c r="EU192" s="318"/>
      <c r="FE192" s="318"/>
      <c r="FO192" s="318"/>
      <c r="FY192" s="318"/>
      <c r="GI192" s="318"/>
      <c r="GS192" s="318"/>
      <c r="HC192" s="318"/>
      <c r="HM192" s="318"/>
      <c r="HW192" s="318"/>
    </row>
    <row r="193" s="3" customFormat="true" x14ac:dyDescent="0.25">
      <c r="A193" s="318"/>
      <c r="K193" s="318"/>
      <c r="U193" s="318"/>
      <c r="AE193" s="318"/>
      <c r="AO193" s="318"/>
      <c r="AY193" s="318"/>
      <c r="AZ193" s="318"/>
      <c r="BI193" s="318"/>
      <c r="BS193" s="318"/>
      <c r="CC193" s="318"/>
      <c r="CM193" s="318"/>
      <c r="CW193" s="318"/>
      <c r="DG193" s="318"/>
      <c r="DQ193" s="318"/>
      <c r="EA193" s="318"/>
      <c r="EK193" s="318"/>
      <c r="EU193" s="318"/>
      <c r="FE193" s="318"/>
      <c r="FO193" s="318"/>
      <c r="FY193" s="318"/>
      <c r="GI193" s="318"/>
      <c r="GS193" s="318"/>
      <c r="HC193" s="318"/>
      <c r="HM193" s="318"/>
      <c r="HW193" s="318"/>
    </row>
    <row r="194" s="3" customFormat="true" x14ac:dyDescent="0.25">
      <c r="A194" s="318"/>
      <c r="K194" s="318"/>
      <c r="U194" s="318"/>
      <c r="AE194" s="318"/>
      <c r="AO194" s="318"/>
      <c r="AY194" s="318"/>
      <c r="AZ194" s="318"/>
      <c r="BI194" s="318"/>
      <c r="BS194" s="318"/>
      <c r="CC194" s="318"/>
      <c r="CM194" s="318"/>
      <c r="CW194" s="318"/>
      <c r="DG194" s="318"/>
      <c r="DQ194" s="318"/>
      <c r="EA194" s="318"/>
      <c r="EK194" s="318"/>
      <c r="EU194" s="318"/>
      <c r="FE194" s="318"/>
      <c r="FO194" s="318"/>
      <c r="FY194" s="318"/>
      <c r="GI194" s="318"/>
      <c r="GS194" s="318"/>
      <c r="HC194" s="318"/>
      <c r="HM194" s="318"/>
      <c r="HW194" s="318"/>
    </row>
    <row r="195" s="3" customFormat="true" x14ac:dyDescent="0.25">
      <c r="A195" s="318"/>
      <c r="K195" s="318"/>
      <c r="U195" s="318"/>
      <c r="AE195" s="318"/>
      <c r="AO195" s="318"/>
      <c r="AY195" s="318"/>
      <c r="AZ195" s="318"/>
      <c r="BI195" s="318"/>
      <c r="BS195" s="318"/>
      <c r="CC195" s="318"/>
      <c r="CM195" s="318"/>
      <c r="CW195" s="318"/>
      <c r="DG195" s="318"/>
      <c r="DQ195" s="318"/>
      <c r="EA195" s="318"/>
      <c r="EK195" s="318"/>
      <c r="EU195" s="318"/>
      <c r="FE195" s="318"/>
      <c r="FO195" s="318"/>
      <c r="FY195" s="318"/>
      <c r="GI195" s="318"/>
      <c r="GS195" s="318"/>
      <c r="HC195" s="318"/>
      <c r="HM195" s="318"/>
      <c r="HW195" s="318"/>
    </row>
    <row r="196" s="3" customFormat="true" x14ac:dyDescent="0.25">
      <c r="A196" s="318"/>
      <c r="K196" s="318"/>
      <c r="U196" s="318"/>
      <c r="AE196" s="318"/>
      <c r="AO196" s="318"/>
      <c r="AY196" s="318"/>
      <c r="AZ196" s="318"/>
      <c r="BI196" s="318"/>
      <c r="BS196" s="318"/>
      <c r="CC196" s="318"/>
      <c r="CM196" s="318"/>
      <c r="CW196" s="318"/>
      <c r="DG196" s="318"/>
      <c r="DQ196" s="318"/>
      <c r="EA196" s="318"/>
      <c r="EK196" s="318"/>
      <c r="EU196" s="318"/>
      <c r="FE196" s="318"/>
      <c r="FO196" s="318"/>
      <c r="FY196" s="318"/>
      <c r="GI196" s="318"/>
      <c r="GS196" s="318"/>
      <c r="HC196" s="318"/>
      <c r="HM196" s="318"/>
      <c r="HW196" s="318"/>
    </row>
    <row r="197" s="3" customFormat="true" x14ac:dyDescent="0.25">
      <c r="A197" s="318"/>
      <c r="K197" s="318"/>
      <c r="U197" s="318"/>
      <c r="AE197" s="318"/>
      <c r="AO197" s="318"/>
      <c r="AY197" s="318"/>
      <c r="AZ197" s="318"/>
      <c r="BI197" s="318"/>
      <c r="BS197" s="318"/>
      <c r="CC197" s="318"/>
      <c r="CM197" s="318"/>
      <c r="CW197" s="318"/>
      <c r="DG197" s="318"/>
      <c r="DQ197" s="318"/>
      <c r="EA197" s="318"/>
      <c r="EK197" s="318"/>
      <c r="EU197" s="318"/>
      <c r="FE197" s="318"/>
      <c r="FO197" s="318"/>
      <c r="FY197" s="318"/>
      <c r="GI197" s="318"/>
      <c r="GS197" s="318"/>
      <c r="HC197" s="318"/>
      <c r="HM197" s="318"/>
      <c r="HW197" s="318"/>
    </row>
    <row r="198" s="3" customFormat="true" x14ac:dyDescent="0.25">
      <c r="A198" s="318"/>
      <c r="K198" s="318"/>
      <c r="U198" s="318"/>
      <c r="AE198" s="318"/>
      <c r="AO198" s="318"/>
      <c r="AY198" s="318"/>
      <c r="AZ198" s="318"/>
      <c r="BI198" s="318"/>
      <c r="BS198" s="318"/>
      <c r="CC198" s="318"/>
      <c r="CM198" s="318"/>
      <c r="CW198" s="318"/>
      <c r="DG198" s="318"/>
      <c r="DQ198" s="318"/>
      <c r="EA198" s="318"/>
      <c r="EK198" s="318"/>
      <c r="EU198" s="318"/>
      <c r="FE198" s="318"/>
      <c r="FO198" s="318"/>
      <c r="FY198" s="318"/>
      <c r="GI198" s="318"/>
      <c r="GS198" s="318"/>
      <c r="HC198" s="318"/>
      <c r="HM198" s="318"/>
      <c r="HW198" s="318"/>
    </row>
    <row r="199" s="3" customFormat="true" x14ac:dyDescent="0.25">
      <c r="A199" s="318"/>
      <c r="K199" s="318"/>
      <c r="U199" s="318"/>
      <c r="AE199" s="318"/>
      <c r="AO199" s="318"/>
      <c r="AY199" s="318"/>
      <c r="AZ199" s="318"/>
      <c r="BI199" s="318"/>
      <c r="BS199" s="318"/>
      <c r="CC199" s="318"/>
      <c r="CM199" s="318"/>
      <c r="CW199" s="318"/>
      <c r="DG199" s="318"/>
      <c r="DQ199" s="318"/>
      <c r="EA199" s="318"/>
      <c r="EK199" s="318"/>
      <c r="EU199" s="318"/>
      <c r="FE199" s="318"/>
      <c r="FO199" s="318"/>
      <c r="FY199" s="318"/>
      <c r="GI199" s="318"/>
      <c r="GS199" s="318"/>
      <c r="HC199" s="318"/>
      <c r="HM199" s="318"/>
      <c r="HW199" s="318"/>
    </row>
    <row r="200" s="3" customFormat="true" x14ac:dyDescent="0.25">
      <c r="A200" s="318"/>
      <c r="K200" s="318"/>
      <c r="U200" s="318"/>
      <c r="AE200" s="318"/>
      <c r="AO200" s="318"/>
      <c r="AY200" s="318"/>
      <c r="AZ200" s="318"/>
      <c r="BI200" s="318"/>
      <c r="BS200" s="318"/>
      <c r="CC200" s="318"/>
      <c r="CM200" s="318"/>
      <c r="CW200" s="318"/>
      <c r="DG200" s="318"/>
      <c r="DQ200" s="318"/>
      <c r="EA200" s="318"/>
      <c r="EK200" s="318"/>
      <c r="EU200" s="318"/>
      <c r="FE200" s="318"/>
      <c r="FO200" s="318"/>
      <c r="FY200" s="318"/>
      <c r="GI200" s="318"/>
      <c r="GS200" s="318"/>
      <c r="HC200" s="318"/>
      <c r="HM200" s="318"/>
      <c r="HW200" s="318"/>
    </row>
    <row r="201" s="3" customFormat="true" x14ac:dyDescent="0.25">
      <c r="A201" s="318"/>
      <c r="K201" s="318"/>
      <c r="U201" s="318"/>
      <c r="AE201" s="318"/>
      <c r="AO201" s="318"/>
      <c r="AY201" s="318"/>
      <c r="AZ201" s="318"/>
      <c r="BI201" s="318"/>
      <c r="BS201" s="318"/>
      <c r="CC201" s="318"/>
      <c r="CM201" s="318"/>
      <c r="CW201" s="318"/>
      <c r="DG201" s="318"/>
      <c r="DQ201" s="318"/>
      <c r="EA201" s="318"/>
      <c r="EK201" s="318"/>
      <c r="EU201" s="318"/>
      <c r="FE201" s="318"/>
      <c r="FO201" s="318"/>
      <c r="FY201" s="318"/>
      <c r="GI201" s="318"/>
      <c r="GS201" s="318"/>
      <c r="HC201" s="318"/>
      <c r="HM201" s="318"/>
      <c r="HW201" s="318"/>
    </row>
    <row r="202" s="3" customFormat="true" x14ac:dyDescent="0.25">
      <c r="A202" s="318"/>
      <c r="K202" s="318"/>
      <c r="U202" s="318"/>
      <c r="AE202" s="318"/>
      <c r="AO202" s="318"/>
      <c r="AY202" s="318"/>
      <c r="AZ202" s="318"/>
      <c r="BI202" s="318"/>
      <c r="BS202" s="318"/>
      <c r="CC202" s="318"/>
      <c r="CM202" s="318"/>
      <c r="CW202" s="318"/>
      <c r="DG202" s="318"/>
      <c r="DQ202" s="318"/>
      <c r="EA202" s="318"/>
      <c r="EK202" s="318"/>
      <c r="EU202" s="318"/>
      <c r="FE202" s="318"/>
      <c r="FO202" s="318"/>
      <c r="FY202" s="318"/>
      <c r="GI202" s="318"/>
      <c r="GS202" s="318"/>
      <c r="HC202" s="318"/>
      <c r="HM202" s="318"/>
      <c r="HW202" s="318"/>
    </row>
    <row r="203" s="3" customFormat="true" x14ac:dyDescent="0.25">
      <c r="A203" s="318"/>
      <c r="K203" s="318"/>
      <c r="U203" s="318"/>
      <c r="AE203" s="318"/>
      <c r="AO203" s="318"/>
      <c r="AY203" s="318"/>
      <c r="AZ203" s="318"/>
      <c r="BI203" s="318"/>
      <c r="BS203" s="318"/>
      <c r="CC203" s="318"/>
      <c r="CM203" s="318"/>
      <c r="CW203" s="318"/>
      <c r="DG203" s="318"/>
      <c r="DQ203" s="318"/>
      <c r="EA203" s="318"/>
      <c r="EK203" s="318"/>
      <c r="EU203" s="318"/>
      <c r="FE203" s="318"/>
      <c r="FO203" s="318"/>
      <c r="FY203" s="318"/>
      <c r="GI203" s="318"/>
      <c r="GS203" s="318"/>
      <c r="HC203" s="318"/>
      <c r="HM203" s="318"/>
      <c r="HW203" s="318"/>
    </row>
    <row r="204" s="3" customFormat="true" x14ac:dyDescent="0.25">
      <c r="A204" s="318"/>
      <c r="K204" s="318"/>
      <c r="U204" s="318"/>
      <c r="AE204" s="318"/>
      <c r="AO204" s="318"/>
      <c r="AY204" s="318"/>
      <c r="AZ204" s="318"/>
      <c r="BI204" s="318"/>
      <c r="BS204" s="318"/>
      <c r="CC204" s="318"/>
      <c r="CM204" s="318"/>
      <c r="CW204" s="318"/>
      <c r="DG204" s="318"/>
      <c r="DQ204" s="318"/>
      <c r="EA204" s="318"/>
      <c r="EK204" s="318"/>
      <c r="EU204" s="318"/>
      <c r="FE204" s="318"/>
      <c r="FO204" s="318"/>
      <c r="FY204" s="318"/>
      <c r="GI204" s="318"/>
      <c r="GS204" s="318"/>
      <c r="HC204" s="318"/>
      <c r="HM204" s="318"/>
      <c r="HW204" s="318"/>
    </row>
    <row r="205" s="3" customFormat="true" x14ac:dyDescent="0.25">
      <c r="A205" s="318"/>
      <c r="K205" s="318"/>
      <c r="U205" s="318"/>
      <c r="AE205" s="318"/>
      <c r="AO205" s="318"/>
      <c r="AY205" s="318"/>
      <c r="AZ205" s="318"/>
      <c r="BI205" s="318"/>
      <c r="BS205" s="318"/>
      <c r="CC205" s="318"/>
      <c r="CM205" s="318"/>
      <c r="CW205" s="318"/>
      <c r="DG205" s="318"/>
      <c r="DQ205" s="318"/>
      <c r="EA205" s="318"/>
      <c r="EK205" s="318"/>
      <c r="EU205" s="318"/>
      <c r="FE205" s="318"/>
      <c r="FO205" s="318"/>
      <c r="FY205" s="318"/>
      <c r="GI205" s="318"/>
      <c r="GS205" s="318"/>
      <c r="HC205" s="318"/>
      <c r="HM205" s="318"/>
      <c r="HW205" s="318"/>
    </row>
    <row r="206" s="3" customFormat="true" x14ac:dyDescent="0.25">
      <c r="A206" s="318"/>
      <c r="K206" s="318"/>
      <c r="U206" s="318"/>
      <c r="AE206" s="318"/>
      <c r="AO206" s="318"/>
      <c r="AY206" s="318"/>
      <c r="AZ206" s="318"/>
      <c r="BI206" s="318"/>
      <c r="BS206" s="318"/>
      <c r="CC206" s="318"/>
      <c r="CM206" s="318"/>
      <c r="CW206" s="318"/>
      <c r="DG206" s="318"/>
      <c r="DQ206" s="318"/>
      <c r="EA206" s="318"/>
      <c r="EK206" s="318"/>
      <c r="EU206" s="318"/>
      <c r="FE206" s="318"/>
      <c r="FO206" s="318"/>
      <c r="FY206" s="318"/>
      <c r="GI206" s="318"/>
      <c r="GS206" s="318"/>
      <c r="HC206" s="318"/>
      <c r="HM206" s="318"/>
      <c r="HW206" s="318"/>
    </row>
    <row r="207" s="3" customFormat="true" x14ac:dyDescent="0.25">
      <c r="A207" s="318"/>
      <c r="K207" s="318"/>
      <c r="U207" s="318"/>
      <c r="AE207" s="318"/>
      <c r="AO207" s="318"/>
      <c r="AY207" s="318"/>
      <c r="AZ207" s="318"/>
      <c r="BI207" s="318"/>
      <c r="BS207" s="318"/>
      <c r="CC207" s="318"/>
      <c r="CM207" s="318"/>
      <c r="CW207" s="318"/>
      <c r="DG207" s="318"/>
      <c r="DQ207" s="318"/>
      <c r="EA207" s="318"/>
      <c r="EK207" s="318"/>
      <c r="EU207" s="318"/>
      <c r="FE207" s="318"/>
      <c r="FO207" s="318"/>
      <c r="FY207" s="318"/>
      <c r="GI207" s="318"/>
      <c r="GS207" s="318"/>
      <c r="HC207" s="318"/>
      <c r="HM207" s="318"/>
      <c r="HW207" s="318"/>
    </row>
    <row r="208" s="3" customFormat="true" x14ac:dyDescent="0.25">
      <c r="A208" s="318"/>
      <c r="K208" s="318"/>
      <c r="U208" s="318"/>
      <c r="AE208" s="318"/>
      <c r="AO208" s="318"/>
      <c r="AY208" s="318"/>
      <c r="AZ208" s="318"/>
      <c r="BI208" s="318"/>
      <c r="BS208" s="318"/>
      <c r="CC208" s="318"/>
      <c r="CM208" s="318"/>
      <c r="CW208" s="318"/>
      <c r="DG208" s="318"/>
      <c r="DQ208" s="318"/>
      <c r="EA208" s="318"/>
      <c r="EK208" s="318"/>
      <c r="EU208" s="318"/>
      <c r="FE208" s="318"/>
      <c r="FO208" s="318"/>
      <c r="FY208" s="318"/>
      <c r="GI208" s="318"/>
      <c r="GS208" s="318"/>
      <c r="HC208" s="318"/>
      <c r="HM208" s="318"/>
      <c r="HW208" s="318"/>
    </row>
    <row r="209" s="3" customFormat="true" x14ac:dyDescent="0.25">
      <c r="A209" s="318"/>
      <c r="K209" s="318"/>
      <c r="U209" s="318"/>
      <c r="AE209" s="318"/>
      <c r="AO209" s="318"/>
      <c r="AY209" s="318"/>
      <c r="AZ209" s="318"/>
      <c r="BI209" s="318"/>
      <c r="BS209" s="318"/>
      <c r="CC209" s="318"/>
      <c r="CM209" s="318"/>
      <c r="CW209" s="318"/>
      <c r="DG209" s="318"/>
      <c r="DQ209" s="318"/>
      <c r="EA209" s="318"/>
      <c r="EK209" s="318"/>
      <c r="EU209" s="318"/>
      <c r="FE209" s="318"/>
      <c r="FO209" s="318"/>
      <c r="FY209" s="318"/>
      <c r="GI209" s="318"/>
      <c r="GS209" s="318"/>
      <c r="HC209" s="318"/>
      <c r="HM209" s="318"/>
      <c r="HW209" s="318"/>
    </row>
    <row r="210" s="3" customFormat="true" x14ac:dyDescent="0.25">
      <c r="A210" s="318"/>
      <c r="K210" s="318"/>
      <c r="U210" s="318"/>
      <c r="AE210" s="318"/>
      <c r="AO210" s="318"/>
      <c r="AY210" s="318"/>
      <c r="AZ210" s="318"/>
      <c r="BI210" s="318"/>
      <c r="BS210" s="318"/>
      <c r="CC210" s="318"/>
      <c r="CM210" s="318"/>
      <c r="CW210" s="318"/>
      <c r="DG210" s="318"/>
      <c r="DQ210" s="318"/>
      <c r="EA210" s="318"/>
      <c r="EK210" s="318"/>
      <c r="EU210" s="318"/>
      <c r="FE210" s="318"/>
      <c r="FO210" s="318"/>
      <c r="FY210" s="318"/>
      <c r="GI210" s="318"/>
      <c r="GS210" s="318"/>
      <c r="HC210" s="318"/>
      <c r="HM210" s="318"/>
      <c r="HW210" s="318"/>
    </row>
    <row r="211" s="3" customFormat="true" x14ac:dyDescent="0.25">
      <c r="A211" s="318"/>
      <c r="K211" s="318"/>
      <c r="U211" s="318"/>
      <c r="AE211" s="318"/>
      <c r="AO211" s="318"/>
      <c r="AY211" s="318"/>
      <c r="AZ211" s="318"/>
      <c r="BI211" s="318"/>
      <c r="BS211" s="318"/>
      <c r="CC211" s="318"/>
      <c r="CM211" s="318"/>
      <c r="CW211" s="318"/>
      <c r="DG211" s="318"/>
      <c r="DQ211" s="318"/>
      <c r="EA211" s="318"/>
      <c r="EK211" s="318"/>
      <c r="EU211" s="318"/>
      <c r="FE211" s="318"/>
      <c r="FO211" s="318"/>
      <c r="FY211" s="318"/>
      <c r="GI211" s="318"/>
      <c r="GS211" s="318"/>
      <c r="HC211" s="318"/>
      <c r="HM211" s="318"/>
      <c r="HW211" s="318"/>
    </row>
    <row r="212" s="3" customFormat="true" x14ac:dyDescent="0.25">
      <c r="A212" s="318"/>
      <c r="K212" s="318"/>
      <c r="U212" s="318"/>
      <c r="AE212" s="318"/>
      <c r="AO212" s="318"/>
      <c r="AY212" s="318"/>
      <c r="AZ212" s="318"/>
      <c r="BI212" s="318"/>
      <c r="BS212" s="318"/>
      <c r="CC212" s="318"/>
      <c r="CM212" s="318"/>
      <c r="CW212" s="318"/>
      <c r="DG212" s="318"/>
      <c r="DQ212" s="318"/>
      <c r="EA212" s="318"/>
      <c r="EK212" s="318"/>
      <c r="EU212" s="318"/>
      <c r="FE212" s="318"/>
      <c r="FO212" s="318"/>
      <c r="FY212" s="318"/>
      <c r="GI212" s="318"/>
      <c r="GS212" s="318"/>
      <c r="HC212" s="318"/>
      <c r="HM212" s="318"/>
      <c r="HW212" s="318"/>
    </row>
    <row r="213" s="3" customFormat="true" x14ac:dyDescent="0.25">
      <c r="A213" s="318"/>
      <c r="K213" s="318"/>
      <c r="U213" s="318"/>
      <c r="AE213" s="318"/>
      <c r="AO213" s="318"/>
      <c r="AY213" s="318"/>
      <c r="AZ213" s="318"/>
      <c r="BI213" s="318"/>
      <c r="BS213" s="318"/>
      <c r="CC213" s="318"/>
      <c r="CM213" s="318"/>
      <c r="CW213" s="318"/>
      <c r="DG213" s="318"/>
      <c r="DQ213" s="318"/>
      <c r="EA213" s="318"/>
      <c r="EK213" s="318"/>
      <c r="EU213" s="318"/>
      <c r="FE213" s="318"/>
      <c r="FO213" s="318"/>
      <c r="FY213" s="318"/>
      <c r="GI213" s="318"/>
      <c r="GS213" s="318"/>
      <c r="HC213" s="318"/>
      <c r="HM213" s="318"/>
      <c r="HW213" s="318"/>
    </row>
    <row r="214" s="3" customFormat="true" x14ac:dyDescent="0.25">
      <c r="A214" s="318"/>
      <c r="K214" s="318"/>
      <c r="U214" s="318"/>
      <c r="AE214" s="318"/>
      <c r="AO214" s="318"/>
      <c r="AY214" s="318"/>
      <c r="AZ214" s="318"/>
      <c r="BI214" s="318"/>
      <c r="BS214" s="318"/>
      <c r="CC214" s="318"/>
      <c r="CM214" s="318"/>
      <c r="CW214" s="318"/>
      <c r="DG214" s="318"/>
      <c r="DQ214" s="318"/>
      <c r="EA214" s="318"/>
      <c r="EK214" s="318"/>
      <c r="EU214" s="318"/>
      <c r="FE214" s="318"/>
      <c r="FO214" s="318"/>
      <c r="FY214" s="318"/>
      <c r="GI214" s="318"/>
      <c r="GS214" s="318"/>
      <c r="HC214" s="318"/>
      <c r="HM214" s="318"/>
      <c r="HW214" s="318"/>
    </row>
    <row r="215" s="3" customFormat="true" x14ac:dyDescent="0.25">
      <c r="A215" s="318"/>
      <c r="K215" s="318"/>
      <c r="U215" s="318"/>
      <c r="AE215" s="318"/>
      <c r="AO215" s="318"/>
      <c r="AY215" s="318"/>
      <c r="AZ215" s="318"/>
      <c r="BI215" s="318"/>
      <c r="BS215" s="318"/>
      <c r="CC215" s="318"/>
      <c r="CM215" s="318"/>
      <c r="CW215" s="318"/>
      <c r="DG215" s="318"/>
      <c r="DQ215" s="318"/>
      <c r="EA215" s="318"/>
      <c r="EK215" s="318"/>
      <c r="EU215" s="318"/>
      <c r="FE215" s="318"/>
      <c r="FO215" s="318"/>
      <c r="FY215" s="318"/>
      <c r="GI215" s="318"/>
      <c r="GS215" s="318"/>
      <c r="HC215" s="318"/>
      <c r="HM215" s="318"/>
      <c r="HW215" s="318"/>
    </row>
    <row r="216" s="3" customFormat="true" x14ac:dyDescent="0.25">
      <c r="A216" s="318"/>
      <c r="K216" s="318"/>
      <c r="U216" s="318"/>
      <c r="AE216" s="318"/>
      <c r="AO216" s="318"/>
      <c r="AY216" s="318"/>
      <c r="AZ216" s="318"/>
      <c r="BI216" s="318"/>
      <c r="BS216" s="318"/>
      <c r="CC216" s="318"/>
      <c r="CM216" s="318"/>
      <c r="CW216" s="318"/>
      <c r="DG216" s="318"/>
      <c r="DQ216" s="318"/>
      <c r="EA216" s="318"/>
      <c r="EK216" s="318"/>
      <c r="EU216" s="318"/>
      <c r="FE216" s="318"/>
      <c r="FO216" s="318"/>
      <c r="FY216" s="318"/>
      <c r="GI216" s="318"/>
      <c r="GS216" s="318"/>
      <c r="HC216" s="318"/>
      <c r="HM216" s="318"/>
      <c r="HW216" s="318"/>
    </row>
    <row r="217" s="3" customFormat="true" x14ac:dyDescent="0.25">
      <c r="A217" s="318"/>
      <c r="K217" s="318"/>
      <c r="U217" s="318"/>
      <c r="AE217" s="318"/>
      <c r="AO217" s="318"/>
      <c r="AY217" s="318"/>
      <c r="AZ217" s="318"/>
      <c r="BI217" s="318"/>
      <c r="BS217" s="318"/>
      <c r="CC217" s="318"/>
      <c r="CM217" s="318"/>
      <c r="CW217" s="318"/>
      <c r="DG217" s="318"/>
      <c r="DQ217" s="318"/>
      <c r="EA217" s="318"/>
      <c r="EK217" s="318"/>
      <c r="EU217" s="318"/>
      <c r="FE217" s="318"/>
      <c r="FO217" s="318"/>
      <c r="FY217" s="318"/>
      <c r="GI217" s="318"/>
      <c r="GS217" s="318"/>
      <c r="HC217" s="318"/>
      <c r="HM217" s="318"/>
      <c r="HW217" s="318"/>
    </row>
    <row r="218" s="3" customFormat="true" x14ac:dyDescent="0.25">
      <c r="A218" s="318"/>
      <c r="K218" s="318"/>
      <c r="U218" s="318"/>
      <c r="AE218" s="318"/>
      <c r="AO218" s="318"/>
      <c r="AY218" s="318"/>
      <c r="AZ218" s="318"/>
      <c r="BI218" s="318"/>
      <c r="BS218" s="318"/>
      <c r="CC218" s="318"/>
      <c r="CM218" s="318"/>
      <c r="CW218" s="318"/>
      <c r="DG218" s="318"/>
      <c r="DQ218" s="318"/>
      <c r="EA218" s="318"/>
      <c r="EK218" s="318"/>
      <c r="EU218" s="318"/>
      <c r="FE218" s="318"/>
      <c r="FO218" s="318"/>
      <c r="FY218" s="318"/>
      <c r="GI218" s="318"/>
      <c r="GS218" s="318"/>
      <c r="HC218" s="318"/>
      <c r="HM218" s="318"/>
      <c r="HW218" s="318"/>
    </row>
    <row r="219" s="3" customFormat="true" x14ac:dyDescent="0.25">
      <c r="A219" s="318"/>
      <c r="K219" s="318"/>
      <c r="U219" s="318"/>
      <c r="AE219" s="318"/>
      <c r="AO219" s="318"/>
      <c r="AY219" s="318"/>
      <c r="AZ219" s="318"/>
      <c r="BI219" s="318"/>
      <c r="BS219" s="318"/>
      <c r="CC219" s="318"/>
      <c r="CM219" s="318"/>
      <c r="CW219" s="318"/>
      <c r="DG219" s="318"/>
      <c r="DQ219" s="318"/>
      <c r="EA219" s="318"/>
      <c r="EK219" s="318"/>
      <c r="EU219" s="318"/>
      <c r="FE219" s="318"/>
      <c r="FO219" s="318"/>
      <c r="FY219" s="318"/>
      <c r="GI219" s="318"/>
      <c r="GS219" s="318"/>
      <c r="HC219" s="318"/>
      <c r="HM219" s="318"/>
      <c r="HW219" s="318"/>
    </row>
    <row r="220" s="3" customFormat="true" x14ac:dyDescent="0.25">
      <c r="A220" s="318"/>
      <c r="K220" s="318"/>
      <c r="U220" s="318"/>
      <c r="AE220" s="318"/>
      <c r="AO220" s="318"/>
      <c r="AY220" s="318"/>
      <c r="AZ220" s="318"/>
      <c r="BI220" s="318"/>
      <c r="BS220" s="318"/>
      <c r="CC220" s="318"/>
      <c r="CM220" s="318"/>
      <c r="CW220" s="318"/>
      <c r="DG220" s="318"/>
      <c r="DQ220" s="318"/>
      <c r="EA220" s="318"/>
      <c r="EK220" s="318"/>
      <c r="EU220" s="318"/>
      <c r="FE220" s="318"/>
      <c r="FO220" s="318"/>
      <c r="FY220" s="318"/>
      <c r="GI220" s="318"/>
      <c r="GS220" s="318"/>
      <c r="HC220" s="318"/>
      <c r="HM220" s="318"/>
      <c r="HW220" s="318"/>
    </row>
    <row r="221" s="3" customFormat="true" x14ac:dyDescent="0.25">
      <c r="A221" s="318"/>
      <c r="K221" s="318"/>
      <c r="U221" s="318"/>
      <c r="AE221" s="318"/>
      <c r="AO221" s="318"/>
      <c r="AY221" s="318"/>
      <c r="AZ221" s="318"/>
      <c r="BI221" s="318"/>
      <c r="BS221" s="318"/>
      <c r="CC221" s="318"/>
      <c r="CM221" s="318"/>
      <c r="CW221" s="318"/>
      <c r="DG221" s="318"/>
      <c r="DQ221" s="318"/>
      <c r="EA221" s="318"/>
      <c r="EK221" s="318"/>
      <c r="EU221" s="318"/>
      <c r="FE221" s="318"/>
      <c r="FO221" s="318"/>
      <c r="FY221" s="318"/>
      <c r="GI221" s="318"/>
      <c r="GS221" s="318"/>
      <c r="HC221" s="318"/>
      <c r="HM221" s="318"/>
      <c r="HW221" s="318"/>
    </row>
    <row r="222" s="3" customFormat="true" x14ac:dyDescent="0.25">
      <c r="A222" s="318"/>
      <c r="K222" s="318"/>
      <c r="U222" s="318"/>
      <c r="AE222" s="318"/>
      <c r="AO222" s="318"/>
      <c r="AY222" s="318"/>
      <c r="AZ222" s="318"/>
      <c r="BI222" s="318"/>
      <c r="BS222" s="318"/>
      <c r="CC222" s="318"/>
      <c r="CM222" s="318"/>
      <c r="CW222" s="318"/>
      <c r="DG222" s="318"/>
      <c r="DQ222" s="318"/>
      <c r="EA222" s="318"/>
      <c r="EK222" s="318"/>
      <c r="EU222" s="318"/>
      <c r="FE222" s="318"/>
      <c r="FO222" s="318"/>
      <c r="FY222" s="318"/>
      <c r="GI222" s="318"/>
      <c r="GS222" s="318"/>
      <c r="HC222" s="318"/>
      <c r="HM222" s="318"/>
      <c r="HW222" s="318"/>
    </row>
    <row r="223" s="3" customFormat="true" x14ac:dyDescent="0.25">
      <c r="A223" s="318"/>
      <c r="K223" s="318"/>
      <c r="U223" s="318"/>
      <c r="AE223" s="318"/>
      <c r="AO223" s="318"/>
      <c r="AY223" s="318"/>
      <c r="AZ223" s="318"/>
      <c r="BI223" s="318"/>
      <c r="BS223" s="318"/>
      <c r="CC223" s="318"/>
      <c r="CM223" s="318"/>
      <c r="CW223" s="318"/>
      <c r="DG223" s="318"/>
      <c r="DQ223" s="318"/>
      <c r="EA223" s="318"/>
      <c r="EK223" s="318"/>
      <c r="EU223" s="318"/>
      <c r="FE223" s="318"/>
      <c r="FO223" s="318"/>
      <c r="FY223" s="318"/>
      <c r="GI223" s="318"/>
      <c r="GS223" s="318"/>
      <c r="HC223" s="318"/>
      <c r="HM223" s="318"/>
      <c r="HW223" s="318"/>
    </row>
    <row r="224" s="3" customFormat="true" x14ac:dyDescent="0.25">
      <c r="A224" s="318"/>
      <c r="K224" s="318"/>
      <c r="U224" s="318"/>
      <c r="AE224" s="318"/>
      <c r="AO224" s="318"/>
      <c r="AY224" s="318"/>
      <c r="AZ224" s="318"/>
      <c r="BI224" s="318"/>
      <c r="BS224" s="318"/>
      <c r="CC224" s="318"/>
      <c r="CM224" s="318"/>
      <c r="CW224" s="318"/>
      <c r="DG224" s="318"/>
      <c r="DQ224" s="318"/>
      <c r="EA224" s="318"/>
      <c r="EK224" s="318"/>
      <c r="EU224" s="318"/>
      <c r="FE224" s="318"/>
      <c r="FO224" s="318"/>
      <c r="FY224" s="318"/>
      <c r="GI224" s="318"/>
      <c r="GS224" s="318"/>
      <c r="HC224" s="318"/>
      <c r="HM224" s="318"/>
      <c r="HW224" s="318"/>
    </row>
    <row r="225" s="3" customFormat="true" x14ac:dyDescent="0.25">
      <c r="A225" s="318"/>
      <c r="K225" s="318"/>
      <c r="U225" s="318"/>
      <c r="AE225" s="318"/>
      <c r="AO225" s="318"/>
      <c r="AY225" s="318"/>
      <c r="AZ225" s="318"/>
      <c r="BI225" s="318"/>
      <c r="BS225" s="318"/>
      <c r="CC225" s="318"/>
      <c r="CM225" s="318"/>
      <c r="CW225" s="318"/>
      <c r="DG225" s="318"/>
      <c r="DQ225" s="318"/>
      <c r="EA225" s="318"/>
      <c r="EK225" s="318"/>
      <c r="EU225" s="318"/>
      <c r="FE225" s="318"/>
      <c r="FO225" s="318"/>
      <c r="FY225" s="318"/>
      <c r="GI225" s="318"/>
      <c r="GS225" s="318"/>
      <c r="HC225" s="318"/>
      <c r="HM225" s="318"/>
      <c r="HW225" s="318"/>
    </row>
    <row r="226" s="3" customFormat="true" x14ac:dyDescent="0.25">
      <c r="A226" s="318"/>
      <c r="K226" s="318"/>
      <c r="U226" s="318"/>
      <c r="AE226" s="318"/>
      <c r="AO226" s="318"/>
      <c r="AY226" s="318"/>
      <c r="AZ226" s="318"/>
      <c r="BI226" s="318"/>
      <c r="BS226" s="318"/>
      <c r="CC226" s="318"/>
      <c r="CM226" s="318"/>
      <c r="CW226" s="318"/>
      <c r="DG226" s="318"/>
      <c r="DQ226" s="318"/>
      <c r="EA226" s="318"/>
      <c r="EK226" s="318"/>
      <c r="EU226" s="318"/>
      <c r="FE226" s="318"/>
      <c r="FO226" s="318"/>
      <c r="FY226" s="318"/>
      <c r="GI226" s="318"/>
      <c r="GS226" s="318"/>
      <c r="HC226" s="318"/>
      <c r="HM226" s="318"/>
      <c r="HW226" s="318"/>
    </row>
    <row r="227" s="3" customFormat="true" x14ac:dyDescent="0.25">
      <c r="A227" s="318"/>
      <c r="K227" s="318"/>
      <c r="U227" s="318"/>
      <c r="AE227" s="318"/>
      <c r="AO227" s="318"/>
      <c r="AY227" s="318"/>
      <c r="AZ227" s="318"/>
      <c r="BI227" s="318"/>
      <c r="BS227" s="318"/>
      <c r="CC227" s="318"/>
      <c r="CM227" s="318"/>
      <c r="CW227" s="318"/>
      <c r="DG227" s="318"/>
      <c r="DQ227" s="318"/>
      <c r="EA227" s="318"/>
      <c r="EK227" s="318"/>
      <c r="EU227" s="318"/>
      <c r="FE227" s="318"/>
      <c r="FO227" s="318"/>
      <c r="FY227" s="318"/>
      <c r="GI227" s="318"/>
      <c r="GS227" s="318"/>
      <c r="HC227" s="318"/>
      <c r="HM227" s="318"/>
      <c r="HW227" s="318"/>
    </row>
    <row r="228" s="3" customFormat="true" x14ac:dyDescent="0.25">
      <c r="A228" s="318"/>
      <c r="K228" s="318"/>
      <c r="U228" s="318"/>
      <c r="AE228" s="318"/>
      <c r="AO228" s="318"/>
      <c r="AY228" s="318"/>
      <c r="AZ228" s="318"/>
      <c r="BI228" s="318"/>
      <c r="BS228" s="318"/>
      <c r="CC228" s="318"/>
      <c r="CM228" s="318"/>
      <c r="CW228" s="318"/>
      <c r="DG228" s="318"/>
      <c r="DQ228" s="318"/>
      <c r="EA228" s="318"/>
      <c r="EK228" s="318"/>
      <c r="EU228" s="318"/>
      <c r="FE228" s="318"/>
      <c r="FO228" s="318"/>
      <c r="FY228" s="318"/>
      <c r="GI228" s="318"/>
      <c r="GS228" s="318"/>
      <c r="HC228" s="318"/>
      <c r="HM228" s="318"/>
      <c r="HW228" s="318"/>
    </row>
    <row r="229" s="3" customFormat="true" x14ac:dyDescent="0.25">
      <c r="A229" s="318"/>
      <c r="K229" s="318"/>
      <c r="U229" s="318"/>
      <c r="AE229" s="318"/>
      <c r="AO229" s="318"/>
      <c r="AY229" s="318"/>
      <c r="AZ229" s="318"/>
      <c r="BI229" s="318"/>
      <c r="BS229" s="318"/>
      <c r="CC229" s="318"/>
      <c r="CM229" s="318"/>
      <c r="CW229" s="318"/>
      <c r="DG229" s="318"/>
      <c r="DQ229" s="318"/>
      <c r="EA229" s="318"/>
      <c r="EK229" s="318"/>
      <c r="EU229" s="318"/>
      <c r="FE229" s="318"/>
      <c r="FO229" s="318"/>
      <c r="FY229" s="318"/>
      <c r="GI229" s="318"/>
      <c r="GS229" s="318"/>
      <c r="HC229" s="318"/>
      <c r="HM229" s="318"/>
      <c r="HW229" s="318"/>
    </row>
    <row r="230" s="3" customFormat="true" x14ac:dyDescent="0.25">
      <c r="A230" s="318"/>
      <c r="K230" s="318"/>
      <c r="U230" s="318"/>
      <c r="AE230" s="318"/>
      <c r="AO230" s="318"/>
      <c r="AY230" s="318"/>
      <c r="AZ230" s="318"/>
      <c r="BI230" s="318"/>
      <c r="BS230" s="318"/>
      <c r="CC230" s="318"/>
      <c r="CM230" s="318"/>
      <c r="CW230" s="318"/>
      <c r="DG230" s="318"/>
      <c r="DQ230" s="318"/>
      <c r="EA230" s="318"/>
      <c r="EK230" s="318"/>
      <c r="EU230" s="318"/>
      <c r="FE230" s="318"/>
      <c r="FO230" s="318"/>
      <c r="FY230" s="318"/>
      <c r="GI230" s="318"/>
      <c r="GS230" s="318"/>
      <c r="HC230" s="318"/>
      <c r="HM230" s="318"/>
      <c r="HW230" s="318"/>
    </row>
    <row r="231" s="3" customFormat="true" x14ac:dyDescent="0.25">
      <c r="A231" s="318"/>
      <c r="K231" s="318"/>
      <c r="U231" s="318"/>
      <c r="AE231" s="318"/>
      <c r="AO231" s="318"/>
      <c r="AY231" s="318"/>
      <c r="AZ231" s="318"/>
      <c r="BI231" s="318"/>
      <c r="BS231" s="318"/>
      <c r="CC231" s="318"/>
      <c r="CM231" s="318"/>
      <c r="CW231" s="318"/>
      <c r="DG231" s="318"/>
      <c r="DQ231" s="318"/>
      <c r="EA231" s="318"/>
      <c r="EK231" s="318"/>
      <c r="EU231" s="318"/>
      <c r="FE231" s="318"/>
      <c r="FO231" s="318"/>
      <c r="FY231" s="318"/>
      <c r="GI231" s="318"/>
      <c r="GS231" s="318"/>
      <c r="HC231" s="318"/>
      <c r="HM231" s="318"/>
      <c r="HW231" s="318"/>
    </row>
    <row r="232" s="3" customFormat="true" x14ac:dyDescent="0.25">
      <c r="A232" s="318"/>
      <c r="K232" s="318"/>
      <c r="U232" s="318"/>
      <c r="AE232" s="318"/>
      <c r="AO232" s="318"/>
      <c r="AY232" s="318"/>
      <c r="AZ232" s="318"/>
      <c r="BI232" s="318"/>
      <c r="BS232" s="318"/>
      <c r="CC232" s="318"/>
      <c r="CM232" s="318"/>
      <c r="CW232" s="318"/>
      <c r="DG232" s="318"/>
      <c r="DQ232" s="318"/>
      <c r="EA232" s="318"/>
      <c r="EK232" s="318"/>
      <c r="EU232" s="318"/>
      <c r="FE232" s="318"/>
      <c r="FO232" s="318"/>
      <c r="FY232" s="318"/>
      <c r="GI232" s="318"/>
      <c r="GS232" s="318"/>
      <c r="HC232" s="318"/>
      <c r="HM232" s="318"/>
      <c r="HW232" s="318"/>
    </row>
    <row r="233" s="3" customFormat="true" x14ac:dyDescent="0.25">
      <c r="A233" s="318"/>
      <c r="K233" s="318"/>
      <c r="U233" s="318"/>
      <c r="AE233" s="318"/>
      <c r="AO233" s="318"/>
      <c r="AY233" s="318"/>
      <c r="AZ233" s="318"/>
      <c r="BI233" s="318"/>
      <c r="BS233" s="318"/>
      <c r="CC233" s="318"/>
      <c r="CM233" s="318"/>
      <c r="CW233" s="318"/>
      <c r="DG233" s="318"/>
      <c r="DQ233" s="318"/>
      <c r="EA233" s="318"/>
      <c r="EK233" s="318"/>
      <c r="EU233" s="318"/>
      <c r="FE233" s="318"/>
      <c r="FO233" s="318"/>
      <c r="FY233" s="318"/>
      <c r="GI233" s="318"/>
      <c r="GS233" s="318"/>
      <c r="HC233" s="318"/>
      <c r="HM233" s="318"/>
      <c r="HW233" s="318"/>
    </row>
    <row r="234" s="3" customFormat="true" x14ac:dyDescent="0.25">
      <c r="A234" s="318"/>
      <c r="K234" s="318"/>
      <c r="U234" s="318"/>
      <c r="AE234" s="318"/>
      <c r="AO234" s="318"/>
      <c r="AY234" s="318"/>
      <c r="AZ234" s="318"/>
      <c r="BI234" s="318"/>
      <c r="BS234" s="318"/>
      <c r="CC234" s="318"/>
      <c r="CM234" s="318"/>
      <c r="CW234" s="318"/>
      <c r="DG234" s="318"/>
      <c r="DQ234" s="318"/>
      <c r="EA234" s="318"/>
      <c r="EK234" s="318"/>
      <c r="EU234" s="318"/>
      <c r="FE234" s="318"/>
      <c r="FO234" s="318"/>
      <c r="FY234" s="318"/>
      <c r="GI234" s="318"/>
      <c r="GS234" s="318"/>
      <c r="HC234" s="318"/>
      <c r="HM234" s="318"/>
      <c r="HW234" s="318"/>
    </row>
    <row r="235" s="3" customFormat="true" x14ac:dyDescent="0.25">
      <c r="A235" s="318"/>
      <c r="K235" s="318"/>
      <c r="U235" s="318"/>
      <c r="AE235" s="318"/>
      <c r="AO235" s="318"/>
      <c r="AY235" s="318"/>
      <c r="AZ235" s="318"/>
      <c r="BI235" s="318"/>
      <c r="BS235" s="318"/>
      <c r="CC235" s="318"/>
      <c r="CM235" s="318"/>
      <c r="CW235" s="318"/>
      <c r="DG235" s="318"/>
      <c r="DQ235" s="318"/>
      <c r="EA235" s="318"/>
      <c r="EK235" s="318"/>
      <c r="EU235" s="318"/>
      <c r="FE235" s="318"/>
      <c r="FO235" s="318"/>
      <c r="FY235" s="318"/>
      <c r="GI235" s="318"/>
      <c r="GS235" s="318"/>
      <c r="HC235" s="318"/>
      <c r="HM235" s="318"/>
      <c r="HW235" s="318"/>
    </row>
    <row r="236" s="3" customFormat="true" x14ac:dyDescent="0.25">
      <c r="A236" s="318"/>
      <c r="K236" s="318"/>
      <c r="U236" s="318"/>
      <c r="AE236" s="318"/>
      <c r="AO236" s="318"/>
      <c r="AY236" s="318"/>
      <c r="AZ236" s="318"/>
      <c r="BI236" s="318"/>
      <c r="BS236" s="318"/>
      <c r="CC236" s="318"/>
      <c r="CM236" s="318"/>
      <c r="CW236" s="318"/>
      <c r="DG236" s="318"/>
      <c r="DQ236" s="318"/>
      <c r="EA236" s="318"/>
      <c r="EK236" s="318"/>
      <c r="EU236" s="318"/>
      <c r="FE236" s="318"/>
      <c r="FO236" s="318"/>
      <c r="FY236" s="318"/>
      <c r="GI236" s="318"/>
      <c r="GS236" s="318"/>
      <c r="HC236" s="318"/>
      <c r="HM236" s="318"/>
      <c r="HW236" s="318"/>
    </row>
    <row r="237" s="3" customFormat="true" x14ac:dyDescent="0.25">
      <c r="A237" s="318"/>
      <c r="K237" s="318"/>
      <c r="U237" s="318"/>
      <c r="AE237" s="318"/>
      <c r="AO237" s="318"/>
      <c r="AY237" s="318"/>
      <c r="AZ237" s="318"/>
      <c r="BI237" s="318"/>
      <c r="BS237" s="318"/>
      <c r="CC237" s="318"/>
      <c r="CM237" s="318"/>
      <c r="CW237" s="318"/>
      <c r="DG237" s="318"/>
      <c r="DQ237" s="318"/>
      <c r="EA237" s="318"/>
      <c r="EK237" s="318"/>
      <c r="EU237" s="318"/>
      <c r="FE237" s="318"/>
      <c r="FO237" s="318"/>
      <c r="FY237" s="318"/>
      <c r="GI237" s="318"/>
      <c r="GS237" s="318"/>
      <c r="HC237" s="318"/>
      <c r="HM237" s="318"/>
      <c r="HW237" s="318"/>
    </row>
    <row r="238" s="3" customFormat="true" x14ac:dyDescent="0.25">
      <c r="A238" s="318"/>
      <c r="K238" s="318"/>
      <c r="U238" s="318"/>
      <c r="AE238" s="318"/>
      <c r="AO238" s="318"/>
      <c r="AY238" s="318"/>
      <c r="AZ238" s="318"/>
      <c r="BI238" s="318"/>
      <c r="BS238" s="318"/>
      <c r="CC238" s="318"/>
      <c r="CM238" s="318"/>
      <c r="CW238" s="318"/>
      <c r="DG238" s="318"/>
      <c r="DQ238" s="318"/>
      <c r="EA238" s="318"/>
      <c r="EK238" s="318"/>
      <c r="EU238" s="318"/>
      <c r="FE238" s="318"/>
      <c r="FO238" s="318"/>
      <c r="FY238" s="318"/>
      <c r="GI238" s="318"/>
      <c r="GS238" s="318"/>
      <c r="HC238" s="318"/>
      <c r="HM238" s="318"/>
      <c r="HW238" s="318"/>
    </row>
    <row r="239" s="3" customFormat="true" x14ac:dyDescent="0.25">
      <c r="A239" s="318"/>
      <c r="K239" s="318"/>
      <c r="U239" s="318"/>
      <c r="AE239" s="318"/>
      <c r="AO239" s="318"/>
      <c r="AY239" s="318"/>
      <c r="AZ239" s="318"/>
      <c r="BI239" s="318"/>
      <c r="BS239" s="318"/>
      <c r="CC239" s="318"/>
      <c r="CM239" s="318"/>
      <c r="CW239" s="318"/>
      <c r="DG239" s="318"/>
      <c r="DQ239" s="318"/>
      <c r="EA239" s="318"/>
      <c r="EK239" s="318"/>
      <c r="EU239" s="318"/>
      <c r="FE239" s="318"/>
      <c r="FO239" s="318"/>
      <c r="FY239" s="318"/>
      <c r="GI239" s="318"/>
      <c r="GS239" s="318"/>
      <c r="HC239" s="318"/>
      <c r="HM239" s="318"/>
      <c r="HW239" s="318"/>
    </row>
    <row r="240" s="3" customFormat="true" x14ac:dyDescent="0.25">
      <c r="A240" s="318"/>
      <c r="K240" s="318"/>
      <c r="U240" s="318"/>
      <c r="AE240" s="318"/>
      <c r="AO240" s="318"/>
      <c r="AY240" s="318"/>
      <c r="AZ240" s="318"/>
      <c r="BI240" s="318"/>
      <c r="BS240" s="318"/>
      <c r="CC240" s="318"/>
      <c r="CM240" s="318"/>
      <c r="CW240" s="318"/>
      <c r="DG240" s="318"/>
      <c r="DQ240" s="318"/>
      <c r="EA240" s="318"/>
      <c r="EK240" s="318"/>
      <c r="EU240" s="318"/>
      <c r="FE240" s="318"/>
      <c r="FO240" s="318"/>
      <c r="FY240" s="318"/>
      <c r="GI240" s="318"/>
      <c r="GS240" s="318"/>
      <c r="HC240" s="318"/>
      <c r="HM240" s="318"/>
      <c r="HW240" s="318"/>
    </row>
    <row r="241" s="3" customFormat="true" x14ac:dyDescent="0.25">
      <c r="A241" s="318"/>
      <c r="K241" s="318"/>
      <c r="U241" s="318"/>
      <c r="AE241" s="318"/>
      <c r="AO241" s="318"/>
      <c r="AY241" s="318"/>
      <c r="AZ241" s="318"/>
      <c r="BI241" s="318"/>
      <c r="BS241" s="318"/>
      <c r="CC241" s="318"/>
      <c r="CM241" s="318"/>
      <c r="CW241" s="318"/>
      <c r="DG241" s="318"/>
      <c r="DQ241" s="318"/>
      <c r="EA241" s="318"/>
      <c r="EK241" s="318"/>
      <c r="EU241" s="318"/>
      <c r="FE241" s="318"/>
      <c r="FO241" s="318"/>
      <c r="FY241" s="318"/>
      <c r="GI241" s="318"/>
      <c r="GS241" s="318"/>
      <c r="HC241" s="318"/>
      <c r="HM241" s="318"/>
      <c r="HW241" s="318"/>
    </row>
    <row r="242" s="3" customFormat="true" x14ac:dyDescent="0.25">
      <c r="A242" s="318"/>
      <c r="K242" s="318"/>
      <c r="U242" s="318"/>
      <c r="AE242" s="318"/>
      <c r="AO242" s="318"/>
      <c r="AY242" s="318"/>
      <c r="AZ242" s="318"/>
      <c r="BI242" s="318"/>
      <c r="BS242" s="318"/>
      <c r="CC242" s="318"/>
      <c r="CM242" s="318"/>
      <c r="CW242" s="318"/>
      <c r="DG242" s="318"/>
      <c r="DQ242" s="318"/>
      <c r="EA242" s="318"/>
      <c r="EK242" s="318"/>
      <c r="EU242" s="318"/>
      <c r="FE242" s="318"/>
      <c r="FO242" s="318"/>
      <c r="FY242" s="318"/>
      <c r="GI242" s="318"/>
      <c r="GS242" s="318"/>
      <c r="HC242" s="318"/>
      <c r="HM242" s="318"/>
      <c r="HW242" s="318"/>
    </row>
    <row r="243" s="3" customFormat="true" x14ac:dyDescent="0.25">
      <c r="A243" s="318"/>
      <c r="K243" s="318"/>
      <c r="U243" s="318"/>
      <c r="AE243" s="318"/>
      <c r="AO243" s="318"/>
      <c r="AY243" s="318"/>
      <c r="AZ243" s="318"/>
      <c r="BI243" s="318"/>
      <c r="BS243" s="318"/>
      <c r="CC243" s="318"/>
      <c r="CM243" s="318"/>
      <c r="CW243" s="318"/>
      <c r="DG243" s="318"/>
      <c r="DQ243" s="318"/>
      <c r="EA243" s="318"/>
      <c r="EK243" s="318"/>
      <c r="EU243" s="318"/>
      <c r="FE243" s="318"/>
      <c r="FO243" s="318"/>
      <c r="FY243" s="318"/>
      <c r="GI243" s="318"/>
      <c r="GS243" s="318"/>
      <c r="HC243" s="318"/>
      <c r="HM243" s="318"/>
      <c r="HW243" s="318"/>
    </row>
    <row r="244" s="3" customFormat="true" x14ac:dyDescent="0.25">
      <c r="A244" s="318"/>
      <c r="K244" s="318"/>
      <c r="U244" s="318"/>
      <c r="AE244" s="318"/>
      <c r="AO244" s="318"/>
      <c r="AY244" s="318"/>
      <c r="AZ244" s="318"/>
      <c r="BI244" s="318"/>
      <c r="BS244" s="318"/>
      <c r="CC244" s="318"/>
      <c r="CM244" s="318"/>
      <c r="CW244" s="318"/>
      <c r="DG244" s="318"/>
      <c r="DQ244" s="318"/>
      <c r="EA244" s="318"/>
      <c r="EK244" s="318"/>
      <c r="EU244" s="318"/>
      <c r="FE244" s="318"/>
      <c r="FO244" s="318"/>
      <c r="FY244" s="318"/>
      <c r="GI244" s="318"/>
      <c r="GS244" s="318"/>
      <c r="HC244" s="318"/>
      <c r="HM244" s="318"/>
      <c r="HW244" s="318"/>
    </row>
    <row r="245" s="3" customFormat="true" x14ac:dyDescent="0.25">
      <c r="A245" s="318"/>
      <c r="K245" s="318"/>
      <c r="U245" s="318"/>
      <c r="AE245" s="318"/>
      <c r="AO245" s="318"/>
      <c r="AY245" s="318"/>
      <c r="AZ245" s="318"/>
      <c r="BI245" s="318"/>
      <c r="BS245" s="318"/>
      <c r="CC245" s="318"/>
      <c r="CM245" s="318"/>
      <c r="CW245" s="318"/>
      <c r="DG245" s="318"/>
      <c r="DQ245" s="318"/>
      <c r="EA245" s="318"/>
      <c r="EK245" s="318"/>
      <c r="EU245" s="318"/>
      <c r="FE245" s="318"/>
      <c r="FO245" s="318"/>
      <c r="FY245" s="318"/>
      <c r="GI245" s="318"/>
      <c r="GS245" s="318"/>
      <c r="HC245" s="318"/>
      <c r="HM245" s="318"/>
      <c r="HW245" s="318"/>
    </row>
    <row r="246" s="3" customFormat="true" x14ac:dyDescent="0.25">
      <c r="A246" s="318"/>
      <c r="K246" s="318"/>
      <c r="U246" s="318"/>
      <c r="AE246" s="318"/>
      <c r="AO246" s="318"/>
      <c r="AY246" s="318"/>
      <c r="AZ246" s="318"/>
      <c r="BI246" s="318"/>
      <c r="BS246" s="318"/>
      <c r="CC246" s="318"/>
      <c r="CM246" s="318"/>
      <c r="CW246" s="318"/>
      <c r="DG246" s="318"/>
      <c r="DQ246" s="318"/>
      <c r="EA246" s="318"/>
      <c r="EK246" s="318"/>
      <c r="EU246" s="318"/>
      <c r="FE246" s="318"/>
      <c r="FO246" s="318"/>
      <c r="FY246" s="318"/>
      <c r="GI246" s="318"/>
      <c r="GS246" s="318"/>
      <c r="HC246" s="318"/>
      <c r="HM246" s="318"/>
      <c r="HW246" s="318"/>
    </row>
    <row r="247" s="3" customFormat="true" x14ac:dyDescent="0.25">
      <c r="A247" s="318"/>
      <c r="K247" s="318"/>
      <c r="U247" s="318"/>
      <c r="AE247" s="318"/>
      <c r="AO247" s="318"/>
      <c r="AY247" s="318"/>
      <c r="AZ247" s="318"/>
      <c r="BI247" s="318"/>
      <c r="BS247" s="318"/>
      <c r="CC247" s="318"/>
      <c r="CM247" s="318"/>
      <c r="CW247" s="318"/>
      <c r="DG247" s="318"/>
      <c r="DQ247" s="318"/>
      <c r="EA247" s="318"/>
      <c r="EK247" s="318"/>
      <c r="EU247" s="318"/>
      <c r="FE247" s="318"/>
      <c r="FO247" s="318"/>
      <c r="FY247" s="318"/>
      <c r="GI247" s="318"/>
      <c r="GS247" s="318"/>
      <c r="HC247" s="318"/>
      <c r="HM247" s="318"/>
      <c r="HW247" s="318"/>
    </row>
    <row r="248" s="3" customFormat="true" x14ac:dyDescent="0.25">
      <c r="A248" s="318"/>
      <c r="K248" s="318"/>
      <c r="U248" s="318"/>
      <c r="AE248" s="318"/>
      <c r="AO248" s="318"/>
      <c r="AY248" s="318"/>
      <c r="AZ248" s="318"/>
      <c r="BI248" s="318"/>
      <c r="BS248" s="318"/>
      <c r="CC248" s="318"/>
      <c r="CM248" s="318"/>
      <c r="CW248" s="318"/>
      <c r="DG248" s="318"/>
      <c r="DQ248" s="318"/>
      <c r="EA248" s="318"/>
      <c r="EK248" s="318"/>
      <c r="EU248" s="318"/>
      <c r="FE248" s="318"/>
      <c r="FO248" s="318"/>
      <c r="FY248" s="318"/>
      <c r="GI248" s="318"/>
      <c r="GS248" s="318"/>
      <c r="HC248" s="318"/>
      <c r="HM248" s="318"/>
      <c r="HW248" s="318"/>
    </row>
    <row r="249" s="3" customFormat="true" x14ac:dyDescent="0.25">
      <c r="A249" s="318"/>
      <c r="K249" s="318"/>
      <c r="U249" s="318"/>
      <c r="AE249" s="318"/>
      <c r="AO249" s="318"/>
      <c r="AY249" s="318"/>
      <c r="AZ249" s="318"/>
      <c r="BI249" s="318"/>
      <c r="BS249" s="318"/>
      <c r="CC249" s="318"/>
      <c r="CM249" s="318"/>
      <c r="CW249" s="318"/>
      <c r="DG249" s="318"/>
      <c r="DQ249" s="318"/>
      <c r="EA249" s="318"/>
      <c r="EK249" s="318"/>
      <c r="EU249" s="318"/>
      <c r="FE249" s="318"/>
      <c r="FO249" s="318"/>
      <c r="FY249" s="318"/>
      <c r="GI249" s="318"/>
      <c r="GS249" s="318"/>
      <c r="HC249" s="318"/>
      <c r="HM249" s="318"/>
      <c r="HW249" s="318"/>
    </row>
    <row r="250" s="3" customFormat="true" x14ac:dyDescent="0.25">
      <c r="A250" s="318"/>
      <c r="K250" s="318"/>
      <c r="U250" s="318"/>
      <c r="AE250" s="318"/>
      <c r="AO250" s="318"/>
      <c r="AY250" s="318"/>
      <c r="AZ250" s="318"/>
      <c r="BI250" s="318"/>
      <c r="BS250" s="318"/>
      <c r="CC250" s="318"/>
      <c r="CM250" s="318"/>
      <c r="CW250" s="318"/>
      <c r="DG250" s="318"/>
      <c r="DQ250" s="318"/>
      <c r="EA250" s="318"/>
      <c r="EK250" s="318"/>
      <c r="EU250" s="318"/>
      <c r="FE250" s="318"/>
      <c r="FO250" s="318"/>
      <c r="FY250" s="318"/>
      <c r="GI250" s="318"/>
      <c r="GS250" s="318"/>
      <c r="HC250" s="318"/>
      <c r="HM250" s="318"/>
      <c r="HW250" s="318"/>
    </row>
    <row r="251" s="3" customFormat="true" x14ac:dyDescent="0.25">
      <c r="A251" s="318"/>
      <c r="K251" s="318"/>
      <c r="U251" s="318"/>
      <c r="AE251" s="318"/>
      <c r="AO251" s="318"/>
      <c r="AY251" s="318"/>
      <c r="AZ251" s="318"/>
      <c r="BI251" s="318"/>
      <c r="BS251" s="318"/>
      <c r="CC251" s="318"/>
      <c r="CM251" s="318"/>
      <c r="CW251" s="318"/>
      <c r="DG251" s="318"/>
      <c r="DQ251" s="318"/>
      <c r="EA251" s="318"/>
      <c r="EK251" s="318"/>
      <c r="EU251" s="318"/>
      <c r="FE251" s="318"/>
      <c r="FO251" s="318"/>
      <c r="FY251" s="318"/>
      <c r="GI251" s="318"/>
      <c r="GS251" s="318"/>
      <c r="HC251" s="318"/>
      <c r="HM251" s="318"/>
      <c r="HW251" s="318"/>
    </row>
    <row r="252" s="3" customFormat="true" x14ac:dyDescent="0.25">
      <c r="A252" s="318"/>
      <c r="K252" s="318"/>
      <c r="U252" s="318"/>
      <c r="AE252" s="318"/>
      <c r="AO252" s="318"/>
      <c r="AY252" s="318"/>
      <c r="AZ252" s="318"/>
      <c r="BI252" s="318"/>
      <c r="BS252" s="318"/>
      <c r="CC252" s="318"/>
      <c r="CM252" s="318"/>
      <c r="CW252" s="318"/>
      <c r="DG252" s="318"/>
      <c r="DQ252" s="318"/>
      <c r="EA252" s="318"/>
      <c r="EK252" s="318"/>
      <c r="EU252" s="318"/>
      <c r="FE252" s="318"/>
      <c r="FO252" s="318"/>
      <c r="FY252" s="318"/>
      <c r="GI252" s="318"/>
      <c r="GS252" s="318"/>
      <c r="HC252" s="318"/>
      <c r="HM252" s="318"/>
      <c r="HW252" s="318"/>
    </row>
    <row r="253" s="3" customFormat="true" x14ac:dyDescent="0.25">
      <c r="A253" s="318"/>
      <c r="K253" s="318"/>
      <c r="U253" s="318"/>
      <c r="AE253" s="318"/>
      <c r="AO253" s="318"/>
      <c r="AY253" s="318"/>
      <c r="AZ253" s="318"/>
      <c r="BI253" s="318"/>
      <c r="BS253" s="318"/>
      <c r="CC253" s="318"/>
      <c r="CM253" s="318"/>
      <c r="CW253" s="318"/>
      <c r="DG253" s="318"/>
      <c r="DQ253" s="318"/>
      <c r="EA253" s="318"/>
      <c r="EK253" s="318"/>
      <c r="EU253" s="318"/>
      <c r="FE253" s="318"/>
      <c r="FO253" s="318"/>
      <c r="FY253" s="318"/>
      <c r="GI253" s="318"/>
      <c r="GS253" s="318"/>
      <c r="HC253" s="318"/>
      <c r="HM253" s="318"/>
      <c r="HW253" s="318"/>
    </row>
    <row r="254" s="3" customFormat="true" x14ac:dyDescent="0.25">
      <c r="A254" s="318"/>
      <c r="K254" s="318"/>
      <c r="U254" s="318"/>
      <c r="AE254" s="318"/>
      <c r="AO254" s="318"/>
      <c r="AY254" s="318"/>
      <c r="AZ254" s="318"/>
      <c r="BI254" s="318"/>
      <c r="BS254" s="318"/>
      <c r="CC254" s="318"/>
      <c r="CM254" s="318"/>
      <c r="CW254" s="318"/>
      <c r="DG254" s="318"/>
      <c r="DQ254" s="318"/>
      <c r="EA254" s="318"/>
      <c r="EK254" s="318"/>
      <c r="EU254" s="318"/>
      <c r="FE254" s="318"/>
      <c r="FO254" s="318"/>
      <c r="FY254" s="318"/>
      <c r="GI254" s="318"/>
      <c r="GS254" s="318"/>
      <c r="HC254" s="318"/>
      <c r="HM254" s="318"/>
      <c r="HW254" s="318"/>
    </row>
    <row r="255" s="3" customFormat="true" x14ac:dyDescent="0.25">
      <c r="A255" s="318"/>
      <c r="K255" s="318"/>
      <c r="U255" s="318"/>
      <c r="AE255" s="318"/>
      <c r="AO255" s="318"/>
      <c r="AY255" s="318"/>
      <c r="AZ255" s="318"/>
      <c r="BI255" s="318"/>
      <c r="BS255" s="318"/>
      <c r="CC255" s="318"/>
      <c r="CM255" s="318"/>
      <c r="CW255" s="318"/>
      <c r="DG255" s="318"/>
      <c r="DQ255" s="318"/>
      <c r="EA255" s="318"/>
      <c r="EK255" s="318"/>
      <c r="EU255" s="318"/>
      <c r="FE255" s="318"/>
      <c r="FO255" s="318"/>
      <c r="FY255" s="318"/>
      <c r="GI255" s="318"/>
      <c r="GS255" s="318"/>
      <c r="HC255" s="318"/>
      <c r="HM255" s="318"/>
      <c r="HW255" s="318"/>
    </row>
    <row r="256" s="3" customFormat="true" x14ac:dyDescent="0.25">
      <c r="A256" s="318"/>
      <c r="K256" s="318"/>
      <c r="U256" s="318"/>
      <c r="AE256" s="318"/>
      <c r="AO256" s="318"/>
      <c r="AY256" s="318"/>
      <c r="AZ256" s="318"/>
      <c r="BI256" s="318"/>
      <c r="BS256" s="318"/>
      <c r="CC256" s="318"/>
      <c r="CM256" s="318"/>
      <c r="CW256" s="318"/>
      <c r="DG256" s="318"/>
      <c r="DQ256" s="318"/>
      <c r="EA256" s="318"/>
      <c r="EK256" s="318"/>
      <c r="EU256" s="318"/>
      <c r="FE256" s="318"/>
      <c r="FO256" s="318"/>
      <c r="FY256" s="318"/>
      <c r="GI256" s="318"/>
      <c r="GS256" s="318"/>
      <c r="HC256" s="318"/>
      <c r="HM256" s="318"/>
      <c r="HW256" s="318"/>
    </row>
    <row r="257" s="3" customFormat="true" x14ac:dyDescent="0.25">
      <c r="A257" s="318"/>
      <c r="K257" s="318"/>
      <c r="U257" s="318"/>
      <c r="AE257" s="318"/>
      <c r="AO257" s="318"/>
      <c r="AY257" s="318"/>
      <c r="AZ257" s="318"/>
      <c r="BI257" s="318"/>
      <c r="BS257" s="318"/>
      <c r="CC257" s="318"/>
      <c r="CM257" s="318"/>
      <c r="CW257" s="318"/>
      <c r="DG257" s="318"/>
      <c r="DQ257" s="318"/>
      <c r="EA257" s="318"/>
      <c r="EK257" s="318"/>
      <c r="EU257" s="318"/>
      <c r="FE257" s="318"/>
      <c r="FO257" s="318"/>
      <c r="FY257" s="318"/>
      <c r="GI257" s="318"/>
      <c r="GS257" s="318"/>
      <c r="HC257" s="318"/>
      <c r="HM257" s="318"/>
      <c r="HW257" s="318"/>
    </row>
    <row r="258" s="3" customFormat="true" x14ac:dyDescent="0.25">
      <c r="A258" s="318"/>
      <c r="K258" s="318"/>
      <c r="U258" s="318"/>
      <c r="AE258" s="318"/>
      <c r="AO258" s="318"/>
      <c r="AY258" s="318"/>
      <c r="AZ258" s="318"/>
      <c r="BI258" s="318"/>
      <c r="BS258" s="318"/>
      <c r="CC258" s="318"/>
      <c r="CM258" s="318"/>
      <c r="CW258" s="318"/>
      <c r="DG258" s="318"/>
      <c r="DQ258" s="318"/>
      <c r="EA258" s="318"/>
      <c r="EK258" s="318"/>
      <c r="EU258" s="318"/>
      <c r="FE258" s="318"/>
      <c r="FO258" s="318"/>
      <c r="FY258" s="318"/>
      <c r="GI258" s="318"/>
      <c r="GS258" s="318"/>
      <c r="HC258" s="318"/>
      <c r="HM258" s="318"/>
      <c r="HW258" s="318"/>
    </row>
    <row r="259" s="3" customFormat="true" x14ac:dyDescent="0.25">
      <c r="A259" s="318"/>
      <c r="K259" s="318"/>
      <c r="U259" s="318"/>
      <c r="AE259" s="318"/>
      <c r="AO259" s="318"/>
      <c r="AY259" s="318"/>
      <c r="AZ259" s="318"/>
      <c r="BI259" s="318"/>
      <c r="BS259" s="318"/>
      <c r="CC259" s="318"/>
      <c r="CM259" s="318"/>
      <c r="CW259" s="318"/>
      <c r="DG259" s="318"/>
      <c r="DQ259" s="318"/>
      <c r="EA259" s="318"/>
      <c r="EK259" s="318"/>
      <c r="EU259" s="318"/>
      <c r="FE259" s="318"/>
      <c r="FO259" s="318"/>
      <c r="FY259" s="318"/>
      <c r="GI259" s="318"/>
      <c r="GS259" s="318"/>
      <c r="HC259" s="318"/>
      <c r="HM259" s="318"/>
      <c r="HW259" s="318"/>
    </row>
    <row r="260" s="3" customFormat="true" x14ac:dyDescent="0.25">
      <c r="A260" s="318"/>
      <c r="K260" s="318"/>
      <c r="U260" s="318"/>
      <c r="AE260" s="318"/>
      <c r="AO260" s="318"/>
      <c r="AY260" s="318"/>
      <c r="AZ260" s="318"/>
      <c r="BI260" s="318"/>
      <c r="BS260" s="318"/>
      <c r="CC260" s="318"/>
      <c r="CM260" s="318"/>
      <c r="CW260" s="318"/>
      <c r="DG260" s="318"/>
      <c r="DQ260" s="318"/>
      <c r="EA260" s="318"/>
      <c r="EK260" s="318"/>
      <c r="EU260" s="318"/>
      <c r="FE260" s="318"/>
      <c r="FO260" s="318"/>
      <c r="FY260" s="318"/>
      <c r="GI260" s="318"/>
      <c r="GS260" s="318"/>
      <c r="HC260" s="318"/>
      <c r="HM260" s="318"/>
      <c r="HW260" s="318"/>
    </row>
    <row r="261" s="3" customFormat="true" x14ac:dyDescent="0.25">
      <c r="A261" s="318"/>
      <c r="K261" s="318"/>
      <c r="U261" s="318"/>
      <c r="AE261" s="318"/>
      <c r="AO261" s="318"/>
      <c r="AY261" s="318"/>
      <c r="AZ261" s="318"/>
      <c r="BI261" s="318"/>
      <c r="BS261" s="318"/>
      <c r="CC261" s="318"/>
      <c r="CM261" s="318"/>
      <c r="CW261" s="318"/>
      <c r="DG261" s="318"/>
      <c r="DQ261" s="318"/>
      <c r="EA261" s="318"/>
      <c r="EK261" s="318"/>
      <c r="EU261" s="318"/>
      <c r="FE261" s="318"/>
      <c r="FO261" s="318"/>
      <c r="FY261" s="318"/>
      <c r="GI261" s="318"/>
      <c r="GS261" s="318"/>
      <c r="HC261" s="318"/>
      <c r="HM261" s="318"/>
      <c r="HW261" s="318"/>
    </row>
    <row r="262" s="3" customFormat="true" x14ac:dyDescent="0.25">
      <c r="A262" s="318"/>
      <c r="K262" s="318"/>
      <c r="U262" s="318"/>
      <c r="AE262" s="318"/>
      <c r="AO262" s="318"/>
      <c r="AY262" s="318"/>
      <c r="AZ262" s="318"/>
      <c r="BI262" s="318"/>
      <c r="BS262" s="318"/>
      <c r="CC262" s="318"/>
      <c r="CM262" s="318"/>
      <c r="CW262" s="318"/>
      <c r="DG262" s="318"/>
      <c r="DQ262" s="318"/>
      <c r="EA262" s="318"/>
      <c r="EK262" s="318"/>
      <c r="EU262" s="318"/>
      <c r="FE262" s="318"/>
      <c r="FO262" s="318"/>
      <c r="FY262" s="318"/>
      <c r="GI262" s="318"/>
      <c r="GS262" s="318"/>
      <c r="HC262" s="318"/>
      <c r="HM262" s="318"/>
      <c r="HW262" s="318"/>
    </row>
    <row r="263" s="3" customFormat="true" x14ac:dyDescent="0.25">
      <c r="A263" s="318"/>
      <c r="K263" s="318"/>
      <c r="U263" s="318"/>
      <c r="AE263" s="318"/>
      <c r="AO263" s="318"/>
      <c r="AY263" s="318"/>
      <c r="AZ263" s="318"/>
      <c r="BI263" s="318"/>
      <c r="BS263" s="318"/>
      <c r="CC263" s="318"/>
      <c r="CM263" s="318"/>
      <c r="CW263" s="318"/>
      <c r="DG263" s="318"/>
      <c r="DQ263" s="318"/>
      <c r="EA263" s="318"/>
      <c r="EK263" s="318"/>
      <c r="EU263" s="318"/>
      <c r="FE263" s="318"/>
      <c r="FO263" s="318"/>
      <c r="FY263" s="318"/>
      <c r="GI263" s="318"/>
      <c r="GS263" s="318"/>
      <c r="HC263" s="318"/>
      <c r="HM263" s="318"/>
      <c r="HW263" s="318"/>
    </row>
    <row r="264" s="3" customFormat="true" x14ac:dyDescent="0.25">
      <c r="A264" s="318"/>
      <c r="K264" s="318"/>
      <c r="U264" s="318"/>
      <c r="AE264" s="318"/>
      <c r="AO264" s="318"/>
      <c r="AY264" s="318"/>
      <c r="AZ264" s="318"/>
      <c r="BI264" s="318"/>
      <c r="BS264" s="318"/>
      <c r="CC264" s="318"/>
      <c r="CM264" s="318"/>
      <c r="CW264" s="318"/>
      <c r="DG264" s="318"/>
      <c r="DQ264" s="318"/>
      <c r="EA264" s="318"/>
      <c r="EK264" s="318"/>
      <c r="EU264" s="318"/>
      <c r="FE264" s="318"/>
      <c r="FO264" s="318"/>
      <c r="FY264" s="318"/>
      <c r="GI264" s="318"/>
      <c r="GS264" s="318"/>
      <c r="HC264" s="318"/>
      <c r="HM264" s="318"/>
      <c r="HW264" s="318"/>
    </row>
    <row r="265" s="3" customFormat="true" x14ac:dyDescent="0.25">
      <c r="A265" s="318"/>
      <c r="K265" s="318"/>
      <c r="U265" s="318"/>
      <c r="AE265" s="318"/>
      <c r="AO265" s="318"/>
      <c r="AY265" s="318"/>
      <c r="AZ265" s="318"/>
      <c r="BI265" s="318"/>
      <c r="BS265" s="318"/>
      <c r="CC265" s="318"/>
      <c r="CM265" s="318"/>
      <c r="CW265" s="318"/>
      <c r="DG265" s="318"/>
      <c r="DQ265" s="318"/>
      <c r="EA265" s="318"/>
      <c r="EK265" s="318"/>
      <c r="EU265" s="318"/>
      <c r="FE265" s="318"/>
      <c r="FO265" s="318"/>
      <c r="FY265" s="318"/>
      <c r="GI265" s="318"/>
      <c r="GS265" s="318"/>
      <c r="HC265" s="318"/>
      <c r="HM265" s="318"/>
      <c r="HW265" s="318"/>
    </row>
    <row r="266" s="3" customFormat="true" x14ac:dyDescent="0.25">
      <c r="A266" s="318"/>
      <c r="K266" s="318"/>
      <c r="U266" s="318"/>
      <c r="AE266" s="318"/>
      <c r="AO266" s="318"/>
      <c r="AY266" s="318"/>
      <c r="AZ266" s="318"/>
      <c r="BI266" s="318"/>
      <c r="BS266" s="318"/>
      <c r="CC266" s="318"/>
      <c r="CM266" s="318"/>
      <c r="CW266" s="318"/>
      <c r="DG266" s="318"/>
      <c r="DQ266" s="318"/>
      <c r="EA266" s="318"/>
      <c r="EK266" s="318"/>
      <c r="EU266" s="318"/>
      <c r="FE266" s="318"/>
      <c r="FO266" s="318"/>
      <c r="FY266" s="318"/>
      <c r="GI266" s="318"/>
      <c r="GS266" s="318"/>
      <c r="HC266" s="318"/>
      <c r="HM266" s="318"/>
      <c r="HW266" s="318"/>
    </row>
    <row r="267" s="3" customFormat="true" x14ac:dyDescent="0.25">
      <c r="A267" s="318"/>
      <c r="K267" s="318"/>
      <c r="U267" s="318"/>
      <c r="AE267" s="318"/>
      <c r="AO267" s="318"/>
      <c r="AY267" s="318"/>
      <c r="AZ267" s="318"/>
      <c r="BI267" s="318"/>
      <c r="BS267" s="318"/>
      <c r="CC267" s="318"/>
      <c r="CM267" s="318"/>
      <c r="CW267" s="318"/>
      <c r="DG267" s="318"/>
      <c r="DQ267" s="318"/>
      <c r="EA267" s="318"/>
      <c r="EK267" s="318"/>
      <c r="EU267" s="318"/>
      <c r="FE267" s="318"/>
      <c r="FO267" s="318"/>
      <c r="FY267" s="318"/>
      <c r="GI267" s="318"/>
      <c r="GS267" s="318"/>
      <c r="HC267" s="318"/>
      <c r="HM267" s="318"/>
      <c r="HW267" s="318"/>
    </row>
    <row r="268" s="3" customFormat="true" x14ac:dyDescent="0.25">
      <c r="A268" s="318"/>
      <c r="K268" s="318"/>
      <c r="U268" s="318"/>
      <c r="AE268" s="318"/>
      <c r="AO268" s="318"/>
      <c r="AY268" s="318"/>
      <c r="AZ268" s="318"/>
      <c r="BI268" s="318"/>
      <c r="BS268" s="318"/>
      <c r="CC268" s="318"/>
      <c r="CM268" s="318"/>
      <c r="CW268" s="318"/>
      <c r="DG268" s="318"/>
      <c r="DQ268" s="318"/>
      <c r="EA268" s="318"/>
      <c r="EK268" s="318"/>
      <c r="EU268" s="318"/>
      <c r="FE268" s="318"/>
      <c r="FO268" s="318"/>
      <c r="FY268" s="318"/>
      <c r="GI268" s="318"/>
      <c r="GS268" s="318"/>
      <c r="HC268" s="318"/>
      <c r="HM268" s="318"/>
      <c r="HW268" s="318"/>
    </row>
    <row r="269" s="3" customFormat="true" x14ac:dyDescent="0.25">
      <c r="A269" s="318"/>
      <c r="K269" s="318"/>
      <c r="U269" s="318"/>
      <c r="AE269" s="318"/>
      <c r="AO269" s="318"/>
      <c r="AY269" s="318"/>
      <c r="AZ269" s="318"/>
      <c r="BI269" s="318"/>
      <c r="BS269" s="318"/>
      <c r="CC269" s="318"/>
      <c r="CM269" s="318"/>
      <c r="CW269" s="318"/>
      <c r="DG269" s="318"/>
      <c r="DQ269" s="318"/>
      <c r="EA269" s="318"/>
      <c r="EK269" s="318"/>
      <c r="EU269" s="318"/>
      <c r="FE269" s="318"/>
      <c r="FO269" s="318"/>
      <c r="FY269" s="318"/>
      <c r="GI269" s="318"/>
      <c r="GS269" s="318"/>
      <c r="HC269" s="318"/>
      <c r="HM269" s="318"/>
      <c r="HW269" s="318"/>
    </row>
    <row r="270" s="3" customFormat="true" x14ac:dyDescent="0.25">
      <c r="A270" s="318"/>
      <c r="K270" s="318"/>
      <c r="U270" s="318"/>
      <c r="AE270" s="318"/>
      <c r="AO270" s="318"/>
      <c r="AY270" s="318"/>
      <c r="AZ270" s="318"/>
      <c r="BI270" s="318"/>
      <c r="BS270" s="318"/>
      <c r="CC270" s="318"/>
      <c r="CM270" s="318"/>
      <c r="CW270" s="318"/>
      <c r="DG270" s="318"/>
      <c r="DQ270" s="318"/>
      <c r="EA270" s="318"/>
      <c r="EK270" s="318"/>
      <c r="EU270" s="318"/>
      <c r="FE270" s="318"/>
      <c r="FO270" s="318"/>
      <c r="FY270" s="318"/>
      <c r="GI270" s="318"/>
      <c r="GS270" s="318"/>
      <c r="HC270" s="318"/>
      <c r="HM270" s="318"/>
      <c r="HW270" s="318"/>
    </row>
    <row r="271" s="3" customFormat="true" x14ac:dyDescent="0.25">
      <c r="A271" s="318"/>
      <c r="K271" s="318"/>
      <c r="U271" s="318"/>
      <c r="AE271" s="318"/>
      <c r="AO271" s="318"/>
      <c r="AY271" s="318"/>
      <c r="AZ271" s="318"/>
      <c r="BI271" s="318"/>
      <c r="BS271" s="318"/>
      <c r="CC271" s="318"/>
      <c r="CM271" s="318"/>
      <c r="CW271" s="318"/>
      <c r="DG271" s="318"/>
      <c r="DQ271" s="318"/>
      <c r="EA271" s="318"/>
      <c r="EK271" s="318"/>
      <c r="EU271" s="318"/>
      <c r="FE271" s="318"/>
      <c r="FO271" s="318"/>
      <c r="FY271" s="318"/>
      <c r="GI271" s="318"/>
      <c r="GS271" s="318"/>
      <c r="HC271" s="318"/>
      <c r="HM271" s="318"/>
      <c r="HW271" s="318"/>
    </row>
    <row r="272" s="3" customFormat="true" x14ac:dyDescent="0.25">
      <c r="A272" s="318"/>
      <c r="K272" s="318"/>
      <c r="U272" s="318"/>
      <c r="AE272" s="318"/>
      <c r="AO272" s="318"/>
      <c r="AY272" s="318"/>
      <c r="AZ272" s="318"/>
      <c r="BI272" s="318"/>
      <c r="BS272" s="318"/>
      <c r="CC272" s="318"/>
      <c r="CM272" s="318"/>
      <c r="CW272" s="318"/>
      <c r="DG272" s="318"/>
      <c r="DQ272" s="318"/>
      <c r="EA272" s="318"/>
      <c r="EK272" s="318"/>
      <c r="EU272" s="318"/>
      <c r="FE272" s="318"/>
      <c r="FO272" s="318"/>
      <c r="FY272" s="318"/>
      <c r="GI272" s="318"/>
      <c r="GS272" s="318"/>
      <c r="HC272" s="318"/>
      <c r="HM272" s="318"/>
      <c r="HW272" s="318"/>
    </row>
    <row r="273" s="3" customFormat="true" x14ac:dyDescent="0.25">
      <c r="A273" s="318"/>
      <c r="K273" s="318"/>
      <c r="U273" s="318"/>
      <c r="AE273" s="318"/>
      <c r="AO273" s="318"/>
      <c r="AY273" s="318"/>
      <c r="AZ273" s="318"/>
      <c r="BI273" s="318"/>
      <c r="BS273" s="318"/>
      <c r="CC273" s="318"/>
      <c r="CM273" s="318"/>
      <c r="CW273" s="318"/>
      <c r="DG273" s="318"/>
      <c r="DQ273" s="318"/>
      <c r="EA273" s="318"/>
      <c r="EK273" s="318"/>
      <c r="EU273" s="318"/>
      <c r="FE273" s="318"/>
      <c r="FO273" s="318"/>
      <c r="FY273" s="318"/>
      <c r="GI273" s="318"/>
      <c r="GS273" s="318"/>
      <c r="HC273" s="318"/>
      <c r="HM273" s="318"/>
      <c r="HW273" s="318"/>
    </row>
    <row r="274" s="3" customFormat="true" x14ac:dyDescent="0.25">
      <c r="A274" s="318"/>
      <c r="K274" s="318"/>
      <c r="U274" s="318"/>
      <c r="AE274" s="318"/>
      <c r="AO274" s="318"/>
      <c r="AY274" s="318"/>
      <c r="AZ274" s="318"/>
      <c r="BI274" s="318"/>
      <c r="BS274" s="318"/>
      <c r="CC274" s="318"/>
      <c r="CM274" s="318"/>
      <c r="CW274" s="318"/>
      <c r="DG274" s="318"/>
      <c r="DQ274" s="318"/>
      <c r="EA274" s="318"/>
      <c r="EK274" s="318"/>
      <c r="EU274" s="318"/>
      <c r="FE274" s="318"/>
      <c r="FO274" s="318"/>
      <c r="FY274" s="318"/>
      <c r="GI274" s="318"/>
      <c r="GS274" s="318"/>
      <c r="HC274" s="318"/>
      <c r="HM274" s="318"/>
      <c r="HW274" s="318"/>
    </row>
    <row r="275" s="3" customFormat="true" x14ac:dyDescent="0.25">
      <c r="A275" s="318"/>
      <c r="K275" s="318"/>
      <c r="U275" s="318"/>
      <c r="AE275" s="318"/>
      <c r="AO275" s="318"/>
      <c r="AY275" s="318"/>
      <c r="AZ275" s="318"/>
      <c r="BI275" s="318"/>
      <c r="BS275" s="318"/>
      <c r="CC275" s="318"/>
      <c r="CM275" s="318"/>
      <c r="CW275" s="318"/>
      <c r="DG275" s="318"/>
      <c r="DQ275" s="318"/>
      <c r="EA275" s="318"/>
      <c r="EK275" s="318"/>
      <c r="EU275" s="318"/>
      <c r="FE275" s="318"/>
      <c r="FO275" s="318"/>
      <c r="FY275" s="318"/>
      <c r="GI275" s="318"/>
      <c r="GS275" s="318"/>
      <c r="HC275" s="318"/>
      <c r="HM275" s="318"/>
      <c r="HW275" s="318"/>
    </row>
    <row r="276" s="3" customFormat="true" x14ac:dyDescent="0.25">
      <c r="A276" s="318"/>
      <c r="K276" s="318"/>
      <c r="U276" s="318"/>
      <c r="AE276" s="318"/>
      <c r="AO276" s="318"/>
      <c r="AY276" s="318"/>
      <c r="AZ276" s="318"/>
      <c r="BI276" s="318"/>
      <c r="BS276" s="318"/>
      <c r="CC276" s="318"/>
      <c r="CM276" s="318"/>
      <c r="CW276" s="318"/>
      <c r="DG276" s="318"/>
      <c r="DQ276" s="318"/>
      <c r="EA276" s="318"/>
      <c r="EK276" s="318"/>
      <c r="EU276" s="318"/>
      <c r="FE276" s="318"/>
      <c r="FO276" s="318"/>
      <c r="FY276" s="318"/>
      <c r="GI276" s="318"/>
      <c r="GS276" s="318"/>
      <c r="HC276" s="318"/>
      <c r="HM276" s="318"/>
      <c r="HW276" s="318"/>
    </row>
    <row r="277" s="3" customFormat="true" x14ac:dyDescent="0.25">
      <c r="A277" s="318"/>
      <c r="K277" s="318"/>
      <c r="U277" s="318"/>
      <c r="AE277" s="318"/>
      <c r="AO277" s="318"/>
      <c r="AY277" s="318"/>
      <c r="AZ277" s="318"/>
      <c r="BI277" s="318"/>
      <c r="BS277" s="318"/>
      <c r="CC277" s="318"/>
      <c r="CM277" s="318"/>
      <c r="CW277" s="318"/>
      <c r="DG277" s="318"/>
      <c r="DQ277" s="318"/>
      <c r="EA277" s="318"/>
      <c r="EK277" s="318"/>
      <c r="EU277" s="318"/>
      <c r="FE277" s="318"/>
      <c r="FO277" s="318"/>
      <c r="FY277" s="318"/>
      <c r="GI277" s="318"/>
      <c r="GS277" s="318"/>
      <c r="HC277" s="318"/>
      <c r="HM277" s="318"/>
      <c r="HW277" s="318"/>
    </row>
    <row r="278" s="3" customFormat="true" x14ac:dyDescent="0.25">
      <c r="A278" s="318"/>
      <c r="K278" s="318"/>
      <c r="U278" s="318"/>
      <c r="AE278" s="318"/>
      <c r="AO278" s="318"/>
      <c r="AY278" s="318"/>
      <c r="AZ278" s="318"/>
      <c r="BI278" s="318"/>
      <c r="BS278" s="318"/>
      <c r="CC278" s="318"/>
      <c r="CM278" s="318"/>
      <c r="CW278" s="318"/>
      <c r="DG278" s="318"/>
      <c r="DQ278" s="318"/>
      <c r="EA278" s="318"/>
      <c r="EK278" s="318"/>
      <c r="EU278" s="318"/>
      <c r="FE278" s="318"/>
      <c r="FO278" s="318"/>
      <c r="FY278" s="318"/>
      <c r="GI278" s="318"/>
      <c r="GS278" s="318"/>
      <c r="HC278" s="318"/>
      <c r="HM278" s="318"/>
      <c r="HW278" s="318"/>
    </row>
    <row r="279" s="3" customFormat="true" x14ac:dyDescent="0.25">
      <c r="A279" s="318"/>
      <c r="K279" s="318"/>
      <c r="U279" s="318"/>
      <c r="AE279" s="318"/>
      <c r="AO279" s="318"/>
      <c r="AY279" s="318"/>
      <c r="AZ279" s="318"/>
      <c r="BI279" s="318"/>
      <c r="BS279" s="318"/>
      <c r="CC279" s="318"/>
      <c r="CM279" s="318"/>
      <c r="CW279" s="318"/>
      <c r="DG279" s="318"/>
      <c r="DQ279" s="318"/>
      <c r="EA279" s="318"/>
      <c r="EK279" s="318"/>
      <c r="EU279" s="318"/>
      <c r="FE279" s="318"/>
      <c r="FO279" s="318"/>
      <c r="FY279" s="318"/>
      <c r="GI279" s="318"/>
      <c r="GS279" s="318"/>
      <c r="HC279" s="318"/>
      <c r="HM279" s="318"/>
      <c r="HW279" s="318"/>
    </row>
    <row r="280" s="3" customFormat="true" x14ac:dyDescent="0.25">
      <c r="A280" s="318"/>
      <c r="K280" s="318"/>
      <c r="U280" s="318"/>
      <c r="AE280" s="318"/>
      <c r="AO280" s="318"/>
      <c r="AY280" s="318"/>
      <c r="AZ280" s="318"/>
      <c r="BI280" s="318"/>
      <c r="BS280" s="318"/>
      <c r="CC280" s="318"/>
      <c r="CM280" s="318"/>
      <c r="CW280" s="318"/>
      <c r="DG280" s="318"/>
      <c r="DQ280" s="318"/>
      <c r="EA280" s="318"/>
      <c r="EK280" s="318"/>
      <c r="EU280" s="318"/>
      <c r="FE280" s="318"/>
      <c r="FO280" s="318"/>
      <c r="FY280" s="318"/>
      <c r="GI280" s="318"/>
      <c r="GS280" s="318"/>
      <c r="HC280" s="318"/>
      <c r="HM280" s="318"/>
      <c r="HW280" s="318"/>
    </row>
    <row r="281" s="3" customFormat="true" x14ac:dyDescent="0.25">
      <c r="A281" s="318"/>
      <c r="K281" s="318"/>
      <c r="U281" s="318"/>
      <c r="AE281" s="318"/>
      <c r="AO281" s="318"/>
      <c r="AY281" s="318"/>
      <c r="AZ281" s="318"/>
      <c r="BI281" s="318"/>
      <c r="BS281" s="318"/>
      <c r="CC281" s="318"/>
      <c r="CM281" s="318"/>
      <c r="CW281" s="318"/>
      <c r="DG281" s="318"/>
      <c r="DQ281" s="318"/>
      <c r="EA281" s="318"/>
      <c r="EK281" s="318"/>
      <c r="EU281" s="318"/>
      <c r="FE281" s="318"/>
      <c r="FO281" s="318"/>
      <c r="FY281" s="318"/>
      <c r="GI281" s="318"/>
      <c r="GS281" s="318"/>
      <c r="HC281" s="318"/>
      <c r="HM281" s="318"/>
      <c r="HW281" s="318"/>
    </row>
    <row r="282" s="3" customFormat="true" x14ac:dyDescent="0.25">
      <c r="A282" s="318"/>
      <c r="K282" s="318"/>
      <c r="U282" s="318"/>
      <c r="AE282" s="318"/>
      <c r="AO282" s="318"/>
      <c r="AY282" s="318"/>
      <c r="AZ282" s="318"/>
      <c r="BI282" s="318"/>
      <c r="BS282" s="318"/>
      <c r="CC282" s="318"/>
      <c r="CM282" s="318"/>
      <c r="CW282" s="318"/>
      <c r="DG282" s="318"/>
      <c r="DQ282" s="318"/>
      <c r="EA282" s="318"/>
      <c r="EK282" s="318"/>
      <c r="EU282" s="318"/>
      <c r="FE282" s="318"/>
      <c r="FO282" s="318"/>
      <c r="FY282" s="318"/>
      <c r="GI282" s="318"/>
      <c r="GS282" s="318"/>
      <c r="HC282" s="318"/>
      <c r="HM282" s="318"/>
      <c r="HW282" s="318"/>
    </row>
    <row r="283" s="3" customFormat="true" x14ac:dyDescent="0.25">
      <c r="A283" s="318"/>
      <c r="K283" s="318"/>
      <c r="U283" s="318"/>
      <c r="AE283" s="318"/>
      <c r="AO283" s="318"/>
      <c r="AY283" s="318"/>
      <c r="AZ283" s="318"/>
      <c r="BI283" s="318"/>
      <c r="BS283" s="318"/>
      <c r="CC283" s="318"/>
      <c r="CM283" s="318"/>
      <c r="CW283" s="318"/>
      <c r="DG283" s="318"/>
      <c r="DQ283" s="318"/>
      <c r="EA283" s="318"/>
      <c r="EK283" s="318"/>
      <c r="EU283" s="318"/>
      <c r="FE283" s="318"/>
      <c r="FO283" s="318"/>
      <c r="FY283" s="318"/>
      <c r="GI283" s="318"/>
      <c r="GS283" s="318"/>
      <c r="HC283" s="318"/>
      <c r="HM283" s="318"/>
      <c r="HW283" s="318"/>
    </row>
    <row r="284" s="3" customFormat="true" x14ac:dyDescent="0.25">
      <c r="A284" s="318"/>
      <c r="K284" s="318"/>
      <c r="U284" s="318"/>
      <c r="AE284" s="318"/>
      <c r="AO284" s="318"/>
      <c r="AY284" s="318"/>
      <c r="AZ284" s="318"/>
      <c r="BI284" s="318"/>
      <c r="BS284" s="318"/>
      <c r="CC284" s="318"/>
      <c r="CM284" s="318"/>
      <c r="CW284" s="318"/>
      <c r="DG284" s="318"/>
      <c r="DQ284" s="318"/>
      <c r="EA284" s="318"/>
      <c r="EK284" s="318"/>
      <c r="EU284" s="318"/>
      <c r="FE284" s="318"/>
      <c r="FO284" s="318"/>
      <c r="FY284" s="318"/>
      <c r="GI284" s="318"/>
      <c r="GS284" s="318"/>
      <c r="HC284" s="318"/>
      <c r="HM284" s="318"/>
      <c r="HW284" s="318"/>
    </row>
    <row r="285" s="3" customFormat="true" x14ac:dyDescent="0.25">
      <c r="A285" s="318"/>
      <c r="K285" s="318"/>
      <c r="U285" s="318"/>
      <c r="AE285" s="318"/>
      <c r="AO285" s="318"/>
      <c r="AY285" s="318"/>
      <c r="AZ285" s="318"/>
      <c r="BI285" s="318"/>
      <c r="BS285" s="318"/>
      <c r="CC285" s="318"/>
      <c r="CM285" s="318"/>
      <c r="CW285" s="318"/>
      <c r="DG285" s="318"/>
      <c r="DQ285" s="318"/>
      <c r="EA285" s="318"/>
      <c r="EK285" s="318"/>
      <c r="EU285" s="318"/>
      <c r="FE285" s="318"/>
      <c r="FO285" s="318"/>
      <c r="FY285" s="318"/>
      <c r="GI285" s="318"/>
      <c r="GS285" s="318"/>
      <c r="HC285" s="318"/>
      <c r="HM285" s="318"/>
      <c r="HW285" s="318"/>
    </row>
    <row r="286" s="3" customFormat="true" x14ac:dyDescent="0.25">
      <c r="A286" s="318"/>
      <c r="K286" s="318"/>
      <c r="U286" s="318"/>
      <c r="AE286" s="318"/>
      <c r="AO286" s="318"/>
      <c r="AY286" s="318"/>
      <c r="AZ286" s="318"/>
      <c r="BI286" s="318"/>
      <c r="BS286" s="318"/>
      <c r="CC286" s="318"/>
      <c r="CM286" s="318"/>
      <c r="CW286" s="318"/>
      <c r="DG286" s="318"/>
      <c r="DQ286" s="318"/>
      <c r="EA286" s="318"/>
      <c r="EK286" s="318"/>
      <c r="EU286" s="318"/>
      <c r="FE286" s="318"/>
      <c r="FO286" s="318"/>
      <c r="FY286" s="318"/>
      <c r="GI286" s="318"/>
      <c r="GS286" s="318"/>
      <c r="HC286" s="318"/>
      <c r="HM286" s="318"/>
      <c r="HW286" s="318"/>
    </row>
    <row r="287" s="3" customFormat="true" x14ac:dyDescent="0.25">
      <c r="A287" s="318"/>
      <c r="K287" s="318"/>
      <c r="U287" s="318"/>
      <c r="AE287" s="318"/>
      <c r="AO287" s="318"/>
      <c r="AY287" s="318"/>
      <c r="AZ287" s="318"/>
      <c r="BI287" s="318"/>
      <c r="BS287" s="318"/>
      <c r="CC287" s="318"/>
      <c r="CM287" s="318"/>
      <c r="CW287" s="318"/>
      <c r="DG287" s="318"/>
      <c r="DQ287" s="318"/>
      <c r="EA287" s="318"/>
      <c r="EK287" s="318"/>
      <c r="EU287" s="318"/>
      <c r="FE287" s="318"/>
      <c r="FO287" s="318"/>
      <c r="FY287" s="318"/>
      <c r="GI287" s="318"/>
      <c r="GS287" s="318"/>
      <c r="HC287" s="318"/>
      <c r="HM287" s="318"/>
      <c r="HW287" s="318"/>
    </row>
    <row r="288" s="3" customFormat="true" x14ac:dyDescent="0.25">
      <c r="A288" s="318"/>
      <c r="K288" s="318"/>
      <c r="U288" s="318"/>
      <c r="AE288" s="318"/>
      <c r="AO288" s="318"/>
      <c r="AY288" s="318"/>
      <c r="AZ288" s="318"/>
      <c r="BI288" s="318"/>
      <c r="BS288" s="318"/>
      <c r="CC288" s="318"/>
      <c r="CM288" s="318"/>
      <c r="CW288" s="318"/>
      <c r="DG288" s="318"/>
      <c r="DQ288" s="318"/>
      <c r="EA288" s="318"/>
      <c r="EK288" s="318"/>
      <c r="EU288" s="318"/>
      <c r="FE288" s="318"/>
      <c r="FO288" s="318"/>
      <c r="FY288" s="318"/>
      <c r="GI288" s="318"/>
      <c r="GS288" s="318"/>
      <c r="HC288" s="318"/>
      <c r="HM288" s="318"/>
      <c r="HW288" s="318"/>
    </row>
    <row r="289" s="3" customFormat="true" x14ac:dyDescent="0.25">
      <c r="A289" s="318"/>
      <c r="K289" s="318"/>
      <c r="U289" s="318"/>
      <c r="AE289" s="318"/>
      <c r="AO289" s="318"/>
      <c r="AY289" s="318"/>
      <c r="AZ289" s="318"/>
      <c r="BI289" s="318"/>
      <c r="BS289" s="318"/>
      <c r="CC289" s="318"/>
      <c r="CM289" s="318"/>
      <c r="CW289" s="318"/>
      <c r="DG289" s="318"/>
      <c r="DQ289" s="318"/>
      <c r="EA289" s="318"/>
      <c r="EK289" s="318"/>
      <c r="EU289" s="318"/>
      <c r="FE289" s="318"/>
      <c r="FO289" s="318"/>
      <c r="FY289" s="318"/>
      <c r="GI289" s="318"/>
      <c r="GS289" s="318"/>
      <c r="HC289" s="318"/>
      <c r="HM289" s="318"/>
      <c r="HW289" s="318"/>
    </row>
    <row r="290" s="3" customFormat="true" x14ac:dyDescent="0.25">
      <c r="A290" s="318"/>
      <c r="K290" s="318"/>
      <c r="U290" s="318"/>
      <c r="AE290" s="318"/>
      <c r="AO290" s="318"/>
      <c r="AY290" s="318"/>
      <c r="AZ290" s="318"/>
      <c r="BI290" s="318"/>
      <c r="BS290" s="318"/>
      <c r="CC290" s="318"/>
      <c r="CM290" s="318"/>
      <c r="CW290" s="318"/>
      <c r="DG290" s="318"/>
      <c r="DQ290" s="318"/>
      <c r="EA290" s="318"/>
      <c r="EK290" s="318"/>
      <c r="EU290" s="318"/>
      <c r="FE290" s="318"/>
      <c r="FO290" s="318"/>
      <c r="FY290" s="318"/>
      <c r="GI290" s="318"/>
      <c r="GS290" s="318"/>
      <c r="HC290" s="318"/>
      <c r="HM290" s="318"/>
      <c r="HW290" s="318"/>
    </row>
    <row r="291" s="3" customFormat="true" x14ac:dyDescent="0.25">
      <c r="A291" s="318"/>
      <c r="K291" s="318"/>
      <c r="U291" s="318"/>
      <c r="AE291" s="318"/>
      <c r="AO291" s="318"/>
      <c r="AY291" s="318"/>
      <c r="AZ291" s="318"/>
      <c r="BI291" s="318"/>
      <c r="BS291" s="318"/>
      <c r="CC291" s="318"/>
      <c r="CM291" s="318"/>
      <c r="CW291" s="318"/>
      <c r="DG291" s="318"/>
      <c r="DQ291" s="318"/>
      <c r="EA291" s="318"/>
      <c r="EK291" s="318"/>
      <c r="EU291" s="318"/>
      <c r="FE291" s="318"/>
      <c r="FO291" s="318"/>
      <c r="FY291" s="318"/>
      <c r="GI291" s="318"/>
      <c r="GS291" s="318"/>
      <c r="HC291" s="318"/>
      <c r="HM291" s="318"/>
      <c r="HW291" s="318"/>
    </row>
    <row r="292" s="3" customFormat="true" x14ac:dyDescent="0.25">
      <c r="A292" s="318"/>
      <c r="K292" s="318"/>
      <c r="U292" s="318"/>
      <c r="AE292" s="318"/>
      <c r="AO292" s="318"/>
      <c r="AY292" s="318"/>
      <c r="AZ292" s="318"/>
      <c r="BI292" s="318"/>
      <c r="BS292" s="318"/>
      <c r="CC292" s="318"/>
      <c r="CM292" s="318"/>
      <c r="CW292" s="318"/>
      <c r="DG292" s="318"/>
      <c r="DQ292" s="318"/>
      <c r="EA292" s="318"/>
      <c r="EK292" s="318"/>
      <c r="EU292" s="318"/>
      <c r="FE292" s="318"/>
      <c r="FO292" s="318"/>
      <c r="FY292" s="318"/>
      <c r="GI292" s="318"/>
      <c r="GS292" s="318"/>
      <c r="HC292" s="318"/>
      <c r="HM292" s="318"/>
      <c r="HW292" s="318"/>
    </row>
    <row r="293" s="3" customFormat="true" x14ac:dyDescent="0.25">
      <c r="A293" s="318"/>
      <c r="K293" s="318"/>
      <c r="U293" s="318"/>
      <c r="AE293" s="318"/>
      <c r="AO293" s="318"/>
      <c r="AY293" s="318"/>
      <c r="AZ293" s="318"/>
      <c r="BI293" s="318"/>
      <c r="BS293" s="318"/>
      <c r="CC293" s="318"/>
      <c r="CM293" s="318"/>
      <c r="CW293" s="318"/>
      <c r="DG293" s="318"/>
      <c r="DQ293" s="318"/>
      <c r="EA293" s="318"/>
      <c r="EK293" s="318"/>
      <c r="EU293" s="318"/>
      <c r="FE293" s="318"/>
      <c r="FO293" s="318"/>
      <c r="FY293" s="318"/>
      <c r="GI293" s="318"/>
      <c r="GS293" s="318"/>
      <c r="HC293" s="318"/>
      <c r="HM293" s="318"/>
      <c r="HW293" s="318"/>
    </row>
    <row r="294" s="3" customFormat="true" x14ac:dyDescent="0.25">
      <c r="A294" s="318"/>
      <c r="K294" s="318"/>
      <c r="U294" s="318"/>
      <c r="AE294" s="318"/>
      <c r="AO294" s="318"/>
      <c r="AY294" s="318"/>
      <c r="AZ294" s="318"/>
      <c r="BI294" s="318"/>
      <c r="BS294" s="318"/>
      <c r="CC294" s="318"/>
      <c r="CM294" s="318"/>
      <c r="CW294" s="318"/>
      <c r="DG294" s="318"/>
      <c r="DQ294" s="318"/>
      <c r="EA294" s="318"/>
      <c r="EK294" s="318"/>
      <c r="EU294" s="318"/>
      <c r="FE294" s="318"/>
      <c r="FO294" s="318"/>
      <c r="FY294" s="318"/>
      <c r="GI294" s="318"/>
      <c r="GS294" s="318"/>
      <c r="HC294" s="318"/>
      <c r="HM294" s="318"/>
      <c r="HW294" s="318"/>
    </row>
    <row r="295" s="3" customFormat="true" x14ac:dyDescent="0.25">
      <c r="A295" s="318"/>
      <c r="K295" s="318"/>
      <c r="U295" s="318"/>
      <c r="AE295" s="318"/>
      <c r="AO295" s="318"/>
      <c r="AY295" s="318"/>
      <c r="AZ295" s="318"/>
      <c r="BI295" s="318"/>
      <c r="BS295" s="318"/>
      <c r="CC295" s="318"/>
      <c r="CM295" s="318"/>
      <c r="CW295" s="318"/>
      <c r="DG295" s="318"/>
      <c r="DQ295" s="318"/>
      <c r="EA295" s="318"/>
      <c r="EK295" s="318"/>
      <c r="EU295" s="318"/>
      <c r="FE295" s="318"/>
      <c r="FO295" s="318"/>
      <c r="FY295" s="318"/>
      <c r="GI295" s="318"/>
      <c r="GS295" s="318"/>
      <c r="HC295" s="318"/>
      <c r="HM295" s="318"/>
      <c r="HW295" s="318"/>
    </row>
    <row r="296" s="3" customFormat="true" x14ac:dyDescent="0.25">
      <c r="A296" s="318"/>
      <c r="K296" s="318"/>
      <c r="U296" s="318"/>
      <c r="AE296" s="318"/>
      <c r="AO296" s="318"/>
      <c r="AY296" s="318"/>
      <c r="AZ296" s="318"/>
      <c r="BI296" s="318"/>
      <c r="BS296" s="318"/>
      <c r="CC296" s="318"/>
      <c r="CM296" s="318"/>
      <c r="CW296" s="318"/>
      <c r="DG296" s="318"/>
      <c r="DQ296" s="318"/>
      <c r="EA296" s="318"/>
      <c r="EK296" s="318"/>
      <c r="EU296" s="318"/>
      <c r="FE296" s="318"/>
      <c r="FO296" s="318"/>
      <c r="FY296" s="318"/>
      <c r="GI296" s="318"/>
      <c r="GS296" s="318"/>
      <c r="HC296" s="318"/>
      <c r="HM296" s="318"/>
      <c r="HW296" s="318"/>
    </row>
    <row r="297" s="3" customFormat="true" x14ac:dyDescent="0.25">
      <c r="A297" s="318"/>
      <c r="K297" s="318"/>
      <c r="U297" s="318"/>
      <c r="AE297" s="318"/>
      <c r="AO297" s="318"/>
      <c r="AY297" s="318"/>
      <c r="AZ297" s="318"/>
      <c r="BI297" s="318"/>
      <c r="BS297" s="318"/>
      <c r="CC297" s="318"/>
      <c r="CM297" s="318"/>
      <c r="CW297" s="318"/>
      <c r="DG297" s="318"/>
      <c r="DQ297" s="318"/>
      <c r="EA297" s="318"/>
      <c r="EK297" s="318"/>
      <c r="EU297" s="318"/>
      <c r="FE297" s="318"/>
      <c r="FO297" s="318"/>
      <c r="FY297" s="318"/>
      <c r="GI297" s="318"/>
      <c r="GS297" s="318"/>
      <c r="HC297" s="318"/>
      <c r="HM297" s="318"/>
      <c r="HW297" s="318"/>
    </row>
    <row r="298" s="3" customFormat="true" x14ac:dyDescent="0.25">
      <c r="A298" s="318"/>
      <c r="K298" s="318"/>
      <c r="U298" s="318"/>
      <c r="AE298" s="318"/>
      <c r="AO298" s="318"/>
      <c r="AY298" s="318"/>
      <c r="AZ298" s="318"/>
      <c r="BI298" s="318"/>
      <c r="BS298" s="318"/>
      <c r="CC298" s="318"/>
      <c r="CM298" s="318"/>
      <c r="CW298" s="318"/>
      <c r="DG298" s="318"/>
      <c r="DQ298" s="318"/>
      <c r="EA298" s="318"/>
      <c r="EK298" s="318"/>
      <c r="EU298" s="318"/>
      <c r="FE298" s="318"/>
      <c r="FO298" s="318"/>
      <c r="FY298" s="318"/>
      <c r="GI298" s="318"/>
      <c r="GS298" s="318"/>
      <c r="HC298" s="318"/>
      <c r="HM298" s="318"/>
      <c r="HW298" s="318"/>
    </row>
    <row r="299" s="3" customFormat="true" x14ac:dyDescent="0.25">
      <c r="A299" s="318"/>
      <c r="K299" s="318"/>
      <c r="U299" s="318"/>
      <c r="AE299" s="318"/>
      <c r="AO299" s="318"/>
      <c r="AY299" s="318"/>
      <c r="AZ299" s="318"/>
      <c r="BI299" s="318"/>
      <c r="BS299" s="318"/>
      <c r="CC299" s="318"/>
      <c r="CM299" s="318"/>
      <c r="CW299" s="318"/>
      <c r="DG299" s="318"/>
      <c r="DQ299" s="318"/>
      <c r="EA299" s="318"/>
      <c r="EK299" s="318"/>
      <c r="EU299" s="318"/>
      <c r="FE299" s="318"/>
      <c r="FO299" s="318"/>
      <c r="FY299" s="318"/>
      <c r="GI299" s="318"/>
      <c r="GS299" s="318"/>
      <c r="HC299" s="318"/>
      <c r="HM299" s="318"/>
      <c r="HW299" s="318"/>
    </row>
    <row r="300" s="3" customFormat="true" x14ac:dyDescent="0.25">
      <c r="A300" s="318"/>
      <c r="K300" s="318"/>
      <c r="U300" s="318"/>
      <c r="AE300" s="318"/>
      <c r="AO300" s="318"/>
      <c r="AY300" s="318"/>
      <c r="AZ300" s="318"/>
      <c r="BI300" s="318"/>
      <c r="BS300" s="318"/>
      <c r="CC300" s="318"/>
      <c r="CM300" s="318"/>
      <c r="CW300" s="318"/>
      <c r="DG300" s="318"/>
      <c r="DQ300" s="318"/>
      <c r="EA300" s="318"/>
      <c r="EK300" s="318"/>
      <c r="EU300" s="318"/>
      <c r="FE300" s="318"/>
      <c r="FO300" s="318"/>
      <c r="FY300" s="318"/>
      <c r="GI300" s="318"/>
      <c r="GS300" s="318"/>
      <c r="HC300" s="318"/>
      <c r="HM300" s="318"/>
      <c r="HW300" s="318"/>
    </row>
    <row r="301" s="3" customFormat="true" x14ac:dyDescent="0.25">
      <c r="A301" s="318"/>
      <c r="K301" s="318"/>
      <c r="U301" s="318"/>
      <c r="AE301" s="318"/>
      <c r="AO301" s="318"/>
      <c r="AY301" s="318"/>
      <c r="AZ301" s="318"/>
      <c r="BI301" s="318"/>
      <c r="BS301" s="318"/>
      <c r="CC301" s="318"/>
      <c r="CM301" s="318"/>
      <c r="CW301" s="318"/>
      <c r="DG301" s="318"/>
      <c r="DQ301" s="318"/>
      <c r="EA301" s="318"/>
      <c r="EK301" s="318"/>
      <c r="EU301" s="318"/>
      <c r="FE301" s="318"/>
      <c r="FO301" s="318"/>
      <c r="FY301" s="318"/>
      <c r="GI301" s="318"/>
      <c r="GS301" s="318"/>
      <c r="HC301" s="318"/>
      <c r="HM301" s="318"/>
      <c r="HW301" s="318"/>
    </row>
    <row r="302" s="3" customFormat="true" x14ac:dyDescent="0.25">
      <c r="A302" s="318"/>
      <c r="K302" s="318"/>
      <c r="U302" s="318"/>
      <c r="AE302" s="318"/>
      <c r="AO302" s="318"/>
      <c r="AY302" s="318"/>
      <c r="AZ302" s="318"/>
      <c r="BI302" s="318"/>
      <c r="BS302" s="318"/>
      <c r="CC302" s="318"/>
      <c r="CM302" s="318"/>
      <c r="CW302" s="318"/>
      <c r="DG302" s="318"/>
      <c r="DQ302" s="318"/>
      <c r="EA302" s="318"/>
      <c r="EK302" s="318"/>
      <c r="EU302" s="318"/>
      <c r="FE302" s="318"/>
      <c r="FO302" s="318"/>
      <c r="FY302" s="318"/>
      <c r="GI302" s="318"/>
      <c r="GS302" s="318"/>
      <c r="HC302" s="318"/>
      <c r="HM302" s="318"/>
      <c r="HW302" s="318"/>
    </row>
    <row r="303" s="3" customFormat="true" x14ac:dyDescent="0.25">
      <c r="A303" s="318"/>
      <c r="K303" s="318"/>
      <c r="U303" s="318"/>
      <c r="AE303" s="318"/>
      <c r="AO303" s="318"/>
      <c r="AY303" s="318"/>
      <c r="AZ303" s="318"/>
      <c r="BI303" s="318"/>
      <c r="BS303" s="318"/>
      <c r="CC303" s="318"/>
      <c r="CM303" s="318"/>
      <c r="CW303" s="318"/>
      <c r="DG303" s="318"/>
      <c r="DQ303" s="318"/>
      <c r="EA303" s="318"/>
      <c r="EK303" s="318"/>
      <c r="EU303" s="318"/>
      <c r="FE303" s="318"/>
      <c r="FO303" s="318"/>
      <c r="FY303" s="318"/>
      <c r="GI303" s="318"/>
      <c r="GS303" s="318"/>
      <c r="HC303" s="318"/>
      <c r="HM303" s="318"/>
      <c r="HW303" s="318"/>
    </row>
    <row r="304" s="3" customFormat="true" x14ac:dyDescent="0.25">
      <c r="A304" s="318"/>
      <c r="K304" s="318"/>
      <c r="U304" s="318"/>
      <c r="AE304" s="318"/>
      <c r="AO304" s="318"/>
      <c r="AY304" s="318"/>
      <c r="AZ304" s="318"/>
      <c r="BI304" s="318"/>
      <c r="BS304" s="318"/>
      <c r="CC304" s="318"/>
      <c r="CM304" s="318"/>
      <c r="CW304" s="318"/>
      <c r="DG304" s="318"/>
      <c r="DQ304" s="318"/>
      <c r="EA304" s="318"/>
      <c r="EK304" s="318"/>
      <c r="EU304" s="318"/>
      <c r="FE304" s="318"/>
      <c r="FO304" s="318"/>
      <c r="FY304" s="318"/>
      <c r="GI304" s="318"/>
      <c r="GS304" s="318"/>
      <c r="HC304" s="318"/>
      <c r="HM304" s="318"/>
      <c r="HW304" s="318"/>
    </row>
    <row r="305" s="3" customFormat="true" x14ac:dyDescent="0.25">
      <c r="A305" s="318"/>
      <c r="K305" s="318"/>
      <c r="U305" s="318"/>
      <c r="AE305" s="318"/>
      <c r="AO305" s="318"/>
      <c r="AY305" s="318"/>
      <c r="AZ305" s="318"/>
      <c r="BI305" s="318"/>
      <c r="BS305" s="318"/>
      <c r="CC305" s="318"/>
      <c r="CM305" s="318"/>
      <c r="CW305" s="318"/>
      <c r="DG305" s="318"/>
      <c r="DQ305" s="318"/>
      <c r="EA305" s="318"/>
      <c r="EK305" s="318"/>
      <c r="EU305" s="318"/>
      <c r="FE305" s="318"/>
      <c r="FO305" s="318"/>
      <c r="FY305" s="318"/>
      <c r="GI305" s="318"/>
      <c r="GS305" s="318"/>
      <c r="HC305" s="318"/>
      <c r="HM305" s="318"/>
      <c r="HW305" s="318"/>
    </row>
    <row r="306" s="3" customFormat="true" x14ac:dyDescent="0.25">
      <c r="A306" s="318"/>
      <c r="K306" s="318"/>
      <c r="U306" s="318"/>
      <c r="AE306" s="318"/>
      <c r="AO306" s="318"/>
      <c r="AY306" s="318"/>
      <c r="AZ306" s="318"/>
      <c r="BI306" s="318"/>
      <c r="BS306" s="318"/>
      <c r="CC306" s="318"/>
      <c r="CM306" s="318"/>
      <c r="CW306" s="318"/>
      <c r="DG306" s="318"/>
      <c r="DQ306" s="318"/>
      <c r="EA306" s="318"/>
      <c r="EK306" s="318"/>
      <c r="EU306" s="318"/>
      <c r="FE306" s="318"/>
      <c r="FO306" s="318"/>
      <c r="FY306" s="318"/>
      <c r="GI306" s="318"/>
      <c r="GS306" s="318"/>
      <c r="HC306" s="318"/>
      <c r="HM306" s="318"/>
      <c r="HW306" s="318"/>
    </row>
    <row r="307" s="3" customFormat="true" x14ac:dyDescent="0.25">
      <c r="A307" s="318"/>
      <c r="K307" s="318"/>
      <c r="U307" s="318"/>
      <c r="AE307" s="318"/>
      <c r="AO307" s="318"/>
      <c r="AY307" s="318"/>
      <c r="AZ307" s="318"/>
      <c r="BI307" s="318"/>
      <c r="BS307" s="318"/>
      <c r="CC307" s="318"/>
      <c r="CM307" s="318"/>
      <c r="CW307" s="318"/>
      <c r="DG307" s="318"/>
      <c r="DQ307" s="318"/>
      <c r="EA307" s="318"/>
      <c r="EK307" s="318"/>
      <c r="EU307" s="318"/>
      <c r="FE307" s="318"/>
      <c r="FO307" s="318"/>
      <c r="FY307" s="318"/>
      <c r="GI307" s="318"/>
      <c r="GS307" s="318"/>
      <c r="HC307" s="318"/>
      <c r="HM307" s="318"/>
      <c r="HW307" s="318"/>
    </row>
    <row r="308" s="3" customFormat="true" x14ac:dyDescent="0.25">
      <c r="A308" s="318"/>
      <c r="K308" s="318"/>
      <c r="U308" s="318"/>
      <c r="AE308" s="318"/>
      <c r="AO308" s="318"/>
      <c r="AY308" s="318"/>
      <c r="AZ308" s="318"/>
      <c r="BI308" s="318"/>
      <c r="BS308" s="318"/>
      <c r="CC308" s="318"/>
      <c r="CM308" s="318"/>
      <c r="CW308" s="318"/>
      <c r="DG308" s="318"/>
      <c r="DQ308" s="318"/>
      <c r="EA308" s="318"/>
      <c r="EK308" s="318"/>
      <c r="EU308" s="318"/>
      <c r="FE308" s="318"/>
      <c r="FO308" s="318"/>
      <c r="FY308" s="318"/>
      <c r="GI308" s="318"/>
      <c r="GS308" s="318"/>
      <c r="HC308" s="318"/>
      <c r="HM308" s="318"/>
      <c r="HW308" s="318"/>
    </row>
    <row r="309" s="3" customFormat="true" x14ac:dyDescent="0.25">
      <c r="A309" s="318"/>
      <c r="K309" s="318"/>
      <c r="U309" s="318"/>
      <c r="AE309" s="318"/>
      <c r="AO309" s="318"/>
      <c r="AY309" s="318"/>
      <c r="AZ309" s="318"/>
      <c r="BI309" s="318"/>
      <c r="BS309" s="318"/>
      <c r="CC309" s="318"/>
      <c r="CM309" s="318"/>
      <c r="CW309" s="318"/>
      <c r="DG309" s="318"/>
      <c r="DQ309" s="318"/>
      <c r="EA309" s="318"/>
      <c r="EK309" s="318"/>
      <c r="EU309" s="318"/>
      <c r="FE309" s="318"/>
      <c r="FO309" s="318"/>
      <c r="FY309" s="318"/>
      <c r="GI309" s="318"/>
      <c r="GS309" s="318"/>
      <c r="HC309" s="318"/>
      <c r="HM309" s="318"/>
      <c r="HW309" s="318"/>
    </row>
    <row r="310" s="3" customFormat="true" x14ac:dyDescent="0.25">
      <c r="A310" s="318"/>
      <c r="K310" s="318"/>
      <c r="U310" s="318"/>
      <c r="AE310" s="318"/>
      <c r="AO310" s="318"/>
      <c r="AY310" s="318"/>
      <c r="AZ310" s="318"/>
      <c r="BI310" s="318"/>
      <c r="BS310" s="318"/>
      <c r="CC310" s="318"/>
      <c r="CM310" s="318"/>
      <c r="CW310" s="318"/>
      <c r="DG310" s="318"/>
      <c r="DQ310" s="318"/>
      <c r="EA310" s="318"/>
      <c r="EK310" s="318"/>
      <c r="EU310" s="318"/>
      <c r="FE310" s="318"/>
      <c r="FO310" s="318"/>
      <c r="FY310" s="318"/>
      <c r="GI310" s="318"/>
      <c r="GS310" s="318"/>
      <c r="HC310" s="318"/>
      <c r="HM310" s="318"/>
      <c r="HW310" s="318"/>
    </row>
    <row r="311" s="3" customFormat="true" x14ac:dyDescent="0.25">
      <c r="A311" s="318"/>
      <c r="K311" s="318"/>
      <c r="U311" s="318"/>
      <c r="AE311" s="318"/>
      <c r="AO311" s="318"/>
      <c r="AY311" s="318"/>
      <c r="AZ311" s="318"/>
      <c r="BI311" s="318"/>
      <c r="BS311" s="318"/>
      <c r="CC311" s="318"/>
      <c r="CM311" s="318"/>
      <c r="CW311" s="318"/>
      <c r="DG311" s="318"/>
      <c r="DQ311" s="318"/>
      <c r="EA311" s="318"/>
      <c r="EK311" s="318"/>
      <c r="EU311" s="318"/>
      <c r="FE311" s="318"/>
      <c r="FO311" s="318"/>
      <c r="FY311" s="318"/>
      <c r="GI311" s="318"/>
      <c r="GS311" s="318"/>
      <c r="HC311" s="318"/>
      <c r="HM311" s="318"/>
      <c r="HW311" s="318"/>
    </row>
    <row r="312" s="3" customFormat="true" x14ac:dyDescent="0.25">
      <c r="A312" s="318"/>
      <c r="K312" s="318"/>
      <c r="U312" s="318"/>
      <c r="AE312" s="318"/>
      <c r="AO312" s="318"/>
      <c r="AY312" s="318"/>
      <c r="AZ312" s="318"/>
      <c r="BI312" s="318"/>
      <c r="BS312" s="318"/>
      <c r="CC312" s="318"/>
      <c r="CM312" s="318"/>
      <c r="CW312" s="318"/>
      <c r="DG312" s="318"/>
      <c r="DQ312" s="318"/>
      <c r="EA312" s="318"/>
      <c r="EK312" s="318"/>
      <c r="EU312" s="318"/>
      <c r="FE312" s="318"/>
      <c r="FO312" s="318"/>
      <c r="FY312" s="318"/>
      <c r="GI312" s="318"/>
      <c r="GS312" s="318"/>
      <c r="HC312" s="318"/>
      <c r="HM312" s="318"/>
      <c r="HW312" s="318"/>
    </row>
    <row r="313" s="3" customFormat="true" x14ac:dyDescent="0.25">
      <c r="A313" s="318"/>
      <c r="K313" s="318"/>
      <c r="U313" s="318"/>
      <c r="AE313" s="318"/>
      <c r="AO313" s="318"/>
      <c r="AY313" s="318"/>
      <c r="AZ313" s="318"/>
      <c r="BI313" s="318"/>
      <c r="BS313" s="318"/>
      <c r="CC313" s="318"/>
      <c r="CM313" s="318"/>
      <c r="CW313" s="318"/>
      <c r="DG313" s="318"/>
      <c r="DQ313" s="318"/>
      <c r="EA313" s="318"/>
      <c r="EK313" s="318"/>
      <c r="EU313" s="318"/>
      <c r="FE313" s="318"/>
      <c r="FO313" s="318"/>
      <c r="FY313" s="318"/>
      <c r="GI313" s="318"/>
      <c r="GS313" s="318"/>
      <c r="HC313" s="318"/>
      <c r="HM313" s="318"/>
      <c r="HW313" s="318"/>
    </row>
    <row r="314" s="3" customFormat="true" x14ac:dyDescent="0.25">
      <c r="A314" s="318"/>
      <c r="K314" s="318"/>
      <c r="U314" s="318"/>
      <c r="AE314" s="318"/>
      <c r="AO314" s="318"/>
      <c r="AY314" s="318"/>
      <c r="AZ314" s="318"/>
      <c r="BI314" s="318"/>
      <c r="BS314" s="318"/>
      <c r="CC314" s="318"/>
      <c r="CM314" s="318"/>
      <c r="CW314" s="318"/>
      <c r="DG314" s="318"/>
      <c r="DQ314" s="318"/>
      <c r="EA314" s="318"/>
      <c r="EK314" s="318"/>
      <c r="EU314" s="318"/>
      <c r="FE314" s="318"/>
      <c r="FO314" s="318"/>
      <c r="FY314" s="318"/>
      <c r="GI314" s="318"/>
      <c r="GS314" s="318"/>
      <c r="HC314" s="318"/>
      <c r="HM314" s="318"/>
      <c r="HW314" s="318"/>
    </row>
    <row r="315" s="3" customFormat="true" x14ac:dyDescent="0.25">
      <c r="A315" s="318"/>
      <c r="K315" s="318"/>
      <c r="U315" s="318"/>
      <c r="AE315" s="318"/>
      <c r="AO315" s="318"/>
      <c r="AY315" s="318"/>
      <c r="AZ315" s="318"/>
      <c r="BI315" s="318"/>
      <c r="BS315" s="318"/>
      <c r="CC315" s="318"/>
      <c r="CM315" s="318"/>
      <c r="CW315" s="318"/>
      <c r="DG315" s="318"/>
      <c r="DQ315" s="318"/>
      <c r="EA315" s="318"/>
      <c r="EK315" s="318"/>
      <c r="EU315" s="318"/>
      <c r="FE315" s="318"/>
      <c r="FO315" s="318"/>
      <c r="FY315" s="318"/>
      <c r="GI315" s="318"/>
      <c r="GS315" s="318"/>
      <c r="HC315" s="318"/>
      <c r="HM315" s="318"/>
      <c r="HW315" s="318"/>
    </row>
    <row r="316" s="3" customFormat="true" x14ac:dyDescent="0.25">
      <c r="A316" s="318"/>
      <c r="K316" s="318"/>
      <c r="U316" s="318"/>
      <c r="AE316" s="318"/>
      <c r="AO316" s="318"/>
      <c r="AY316" s="318"/>
      <c r="AZ316" s="318"/>
      <c r="BI316" s="318"/>
      <c r="BS316" s="318"/>
      <c r="CC316" s="318"/>
      <c r="CM316" s="318"/>
      <c r="CW316" s="318"/>
      <c r="DG316" s="318"/>
      <c r="DQ316" s="318"/>
      <c r="EA316" s="318"/>
      <c r="EK316" s="318"/>
      <c r="EU316" s="318"/>
      <c r="FE316" s="318"/>
      <c r="FO316" s="318"/>
      <c r="FY316" s="318"/>
      <c r="GI316" s="318"/>
      <c r="GS316" s="318"/>
      <c r="HC316" s="318"/>
      <c r="HM316" s="318"/>
      <c r="HW316" s="318"/>
    </row>
    <row r="317" s="3" customFormat="true" x14ac:dyDescent="0.25">
      <c r="A317" s="318"/>
      <c r="K317" s="318"/>
      <c r="U317" s="318"/>
      <c r="AE317" s="318"/>
      <c r="AO317" s="318"/>
      <c r="AY317" s="318"/>
      <c r="AZ317" s="318"/>
      <c r="BI317" s="318"/>
      <c r="BS317" s="318"/>
      <c r="CC317" s="318"/>
      <c r="CM317" s="318"/>
      <c r="CW317" s="318"/>
      <c r="DG317" s="318"/>
      <c r="DQ317" s="318"/>
      <c r="EA317" s="318"/>
      <c r="EK317" s="318"/>
      <c r="EU317" s="318"/>
      <c r="FE317" s="318"/>
      <c r="FO317" s="318"/>
      <c r="FY317" s="318"/>
      <c r="GI317" s="318"/>
      <c r="GS317" s="318"/>
      <c r="HC317" s="318"/>
      <c r="HM317" s="318"/>
      <c r="HW317" s="318"/>
    </row>
    <row r="318" s="3" customFormat="true" x14ac:dyDescent="0.25">
      <c r="A318" s="318"/>
      <c r="K318" s="318"/>
      <c r="U318" s="318"/>
      <c r="AE318" s="318"/>
      <c r="AO318" s="318"/>
      <c r="AY318" s="318"/>
      <c r="AZ318" s="318"/>
      <c r="BI318" s="318"/>
      <c r="BS318" s="318"/>
      <c r="CC318" s="318"/>
      <c r="CM318" s="318"/>
      <c r="CW318" s="318"/>
      <c r="DG318" s="318"/>
      <c r="DQ318" s="318"/>
      <c r="EA318" s="318"/>
      <c r="EK318" s="318"/>
      <c r="EU318" s="318"/>
      <c r="FE318" s="318"/>
      <c r="FO318" s="318"/>
      <c r="FY318" s="318"/>
      <c r="GI318" s="318"/>
      <c r="GS318" s="318"/>
      <c r="HC318" s="318"/>
      <c r="HM318" s="318"/>
      <c r="HW318" s="318"/>
    </row>
    <row r="319" s="3" customFormat="true" x14ac:dyDescent="0.25">
      <c r="A319" s="318"/>
      <c r="K319" s="318"/>
      <c r="U319" s="318"/>
      <c r="AE319" s="318"/>
      <c r="AO319" s="318"/>
      <c r="AY319" s="318"/>
      <c r="AZ319" s="318"/>
      <c r="BI319" s="318"/>
      <c r="BS319" s="318"/>
      <c r="CC319" s="318"/>
      <c r="CM319" s="318"/>
      <c r="CW319" s="318"/>
      <c r="DG319" s="318"/>
      <c r="DQ319" s="318"/>
      <c r="EA319" s="318"/>
      <c r="EK319" s="318"/>
      <c r="EU319" s="318"/>
      <c r="FE319" s="318"/>
      <c r="FO319" s="318"/>
      <c r="FY319" s="318"/>
      <c r="GI319" s="318"/>
      <c r="GS319" s="318"/>
      <c r="HC319" s="318"/>
      <c r="HM319" s="318"/>
      <c r="HW319" s="318"/>
    </row>
    <row r="320" s="3" customFormat="true" x14ac:dyDescent="0.25">
      <c r="A320" s="318"/>
      <c r="K320" s="318"/>
      <c r="U320" s="318"/>
      <c r="AE320" s="318"/>
      <c r="AO320" s="318"/>
      <c r="AY320" s="318"/>
      <c r="AZ320" s="318"/>
      <c r="BI320" s="318"/>
      <c r="BS320" s="318"/>
      <c r="CC320" s="318"/>
      <c r="CM320" s="318"/>
      <c r="CW320" s="318"/>
      <c r="DG320" s="318"/>
      <c r="DQ320" s="318"/>
      <c r="EA320" s="318"/>
      <c r="EK320" s="318"/>
      <c r="EU320" s="318"/>
      <c r="FE320" s="318"/>
      <c r="FO320" s="318"/>
      <c r="FY320" s="318"/>
      <c r="GI320" s="318"/>
      <c r="GS320" s="318"/>
      <c r="HC320" s="318"/>
      <c r="HM320" s="318"/>
      <c r="HW320" s="318"/>
    </row>
    <row r="321" s="3" customFormat="true" x14ac:dyDescent="0.25">
      <c r="A321" s="318"/>
      <c r="K321" s="318"/>
      <c r="U321" s="318"/>
      <c r="AE321" s="318"/>
      <c r="AO321" s="318"/>
      <c r="AY321" s="318"/>
      <c r="AZ321" s="318"/>
      <c r="BI321" s="318"/>
      <c r="BS321" s="318"/>
      <c r="CC321" s="318"/>
      <c r="CM321" s="318"/>
      <c r="CW321" s="318"/>
      <c r="DG321" s="318"/>
      <c r="DQ321" s="318"/>
      <c r="EA321" s="318"/>
      <c r="EK321" s="318"/>
      <c r="EU321" s="318"/>
      <c r="FE321" s="318"/>
      <c r="FO321" s="318"/>
      <c r="FY321" s="318"/>
      <c r="GI321" s="318"/>
      <c r="GS321" s="318"/>
      <c r="HC321" s="318"/>
      <c r="HM321" s="318"/>
      <c r="HW321" s="318"/>
    </row>
    <row r="322" s="3" customFormat="true" x14ac:dyDescent="0.25">
      <c r="A322" s="318"/>
      <c r="K322" s="318"/>
      <c r="U322" s="318"/>
      <c r="AE322" s="318"/>
      <c r="AO322" s="318"/>
      <c r="AY322" s="318"/>
      <c r="AZ322" s="318"/>
      <c r="BI322" s="318"/>
      <c r="BS322" s="318"/>
      <c r="CC322" s="318"/>
      <c r="CM322" s="318"/>
      <c r="CW322" s="318"/>
      <c r="DG322" s="318"/>
      <c r="DQ322" s="318"/>
      <c r="EA322" s="318"/>
      <c r="EK322" s="318"/>
      <c r="EU322" s="318"/>
      <c r="FE322" s="318"/>
      <c r="FO322" s="318"/>
      <c r="FY322" s="318"/>
      <c r="GI322" s="318"/>
      <c r="GS322" s="318"/>
      <c r="HC322" s="318"/>
      <c r="HM322" s="318"/>
      <c r="HW322" s="318"/>
    </row>
    <row r="323" s="3" customFormat="true" x14ac:dyDescent="0.25">
      <c r="A323" s="318"/>
      <c r="K323" s="318"/>
      <c r="U323" s="318"/>
      <c r="AE323" s="318"/>
      <c r="AO323" s="318"/>
      <c r="AY323" s="318"/>
      <c r="AZ323" s="318"/>
      <c r="BI323" s="318"/>
      <c r="BS323" s="318"/>
      <c r="CC323" s="318"/>
      <c r="CM323" s="318"/>
      <c r="CW323" s="318"/>
      <c r="DG323" s="318"/>
      <c r="DQ323" s="318"/>
      <c r="EA323" s="318"/>
      <c r="EK323" s="318"/>
      <c r="EU323" s="318"/>
      <c r="FE323" s="318"/>
      <c r="FO323" s="318"/>
      <c r="FY323" s="318"/>
      <c r="GI323" s="318"/>
      <c r="GS323" s="318"/>
      <c r="HC323" s="318"/>
      <c r="HM323" s="318"/>
      <c r="HW323" s="318"/>
    </row>
    <row r="324" s="3" customFormat="true" x14ac:dyDescent="0.25">
      <c r="A324" s="318"/>
      <c r="K324" s="318"/>
      <c r="U324" s="318"/>
      <c r="AE324" s="318"/>
      <c r="AO324" s="318"/>
      <c r="AY324" s="318"/>
      <c r="AZ324" s="318"/>
      <c r="BI324" s="318"/>
      <c r="BS324" s="318"/>
      <c r="CC324" s="318"/>
      <c r="CM324" s="318"/>
      <c r="CW324" s="318"/>
      <c r="DG324" s="318"/>
      <c r="DQ324" s="318"/>
      <c r="EA324" s="318"/>
      <c r="EK324" s="318"/>
      <c r="EU324" s="318"/>
      <c r="FE324" s="318"/>
      <c r="FO324" s="318"/>
      <c r="FY324" s="318"/>
      <c r="GI324" s="318"/>
      <c r="GS324" s="318"/>
      <c r="HC324" s="318"/>
      <c r="HM324" s="318"/>
      <c r="HW324" s="318"/>
    </row>
    <row r="325" s="3" customFormat="true" x14ac:dyDescent="0.25">
      <c r="A325" s="318"/>
      <c r="K325" s="318"/>
      <c r="U325" s="318"/>
      <c r="AE325" s="318"/>
      <c r="AO325" s="318"/>
      <c r="AY325" s="318"/>
      <c r="AZ325" s="318"/>
      <c r="BI325" s="318"/>
      <c r="BS325" s="318"/>
      <c r="CC325" s="318"/>
      <c r="CM325" s="318"/>
      <c r="CW325" s="318"/>
      <c r="DG325" s="318"/>
      <c r="DQ325" s="318"/>
      <c r="EA325" s="318"/>
      <c r="EK325" s="318"/>
      <c r="EU325" s="318"/>
      <c r="FE325" s="318"/>
      <c r="FO325" s="318"/>
      <c r="FY325" s="318"/>
      <c r="GI325" s="318"/>
      <c r="GS325" s="318"/>
      <c r="HC325" s="318"/>
      <c r="HM325" s="318"/>
      <c r="HW325" s="318"/>
    </row>
    <row r="326" s="3" customFormat="true" x14ac:dyDescent="0.25">
      <c r="A326" s="318"/>
      <c r="K326" s="318"/>
      <c r="U326" s="318"/>
      <c r="AE326" s="318"/>
      <c r="AO326" s="318"/>
      <c r="AY326" s="318"/>
      <c r="AZ326" s="318"/>
      <c r="BI326" s="318"/>
      <c r="BS326" s="318"/>
      <c r="CC326" s="318"/>
      <c r="CM326" s="318"/>
      <c r="CW326" s="318"/>
      <c r="DG326" s="318"/>
      <c r="DQ326" s="318"/>
      <c r="EA326" s="318"/>
      <c r="EK326" s="318"/>
      <c r="EU326" s="318"/>
      <c r="FE326" s="318"/>
      <c r="FO326" s="318"/>
      <c r="FY326" s="318"/>
      <c r="GI326" s="318"/>
      <c r="GS326" s="318"/>
      <c r="HC326" s="318"/>
      <c r="HM326" s="318"/>
      <c r="HW326" s="318"/>
    </row>
    <row r="327" s="3" customFormat="true" x14ac:dyDescent="0.25">
      <c r="A327" s="318"/>
      <c r="K327" s="318"/>
      <c r="U327" s="318"/>
      <c r="AE327" s="318"/>
      <c r="AO327" s="318"/>
      <c r="AY327" s="318"/>
      <c r="AZ327" s="318"/>
      <c r="BI327" s="318"/>
      <c r="BS327" s="318"/>
      <c r="CC327" s="318"/>
      <c r="CM327" s="318"/>
      <c r="CW327" s="318"/>
      <c r="DG327" s="318"/>
      <c r="DQ327" s="318"/>
      <c r="EA327" s="318"/>
      <c r="EK327" s="318"/>
      <c r="EU327" s="318"/>
      <c r="FE327" s="318"/>
      <c r="FO327" s="318"/>
      <c r="FY327" s="318"/>
      <c r="GI327" s="318"/>
      <c r="GS327" s="318"/>
      <c r="HC327" s="318"/>
      <c r="HM327" s="318"/>
      <c r="HW327" s="318"/>
    </row>
    <row r="328" s="3" customFormat="true" x14ac:dyDescent="0.25">
      <c r="A328" s="318"/>
      <c r="K328" s="318"/>
      <c r="U328" s="318"/>
      <c r="AE328" s="318"/>
      <c r="AO328" s="318"/>
      <c r="AY328" s="318"/>
      <c r="AZ328" s="318"/>
      <c r="BI328" s="318"/>
      <c r="BS328" s="318"/>
      <c r="CC328" s="318"/>
      <c r="CM328" s="318"/>
      <c r="CW328" s="318"/>
      <c r="DG328" s="318"/>
      <c r="DQ328" s="318"/>
      <c r="EA328" s="318"/>
      <c r="EK328" s="318"/>
      <c r="EU328" s="318"/>
      <c r="FE328" s="318"/>
      <c r="FO328" s="318"/>
      <c r="FY328" s="318"/>
      <c r="GI328" s="318"/>
      <c r="GS328" s="318"/>
      <c r="HC328" s="318"/>
      <c r="HM328" s="318"/>
      <c r="HW328" s="318"/>
    </row>
    <row r="329" s="3" customFormat="true" x14ac:dyDescent="0.25">
      <c r="A329" s="318"/>
      <c r="K329" s="318"/>
      <c r="U329" s="318"/>
      <c r="AE329" s="318"/>
      <c r="AO329" s="318"/>
      <c r="AY329" s="318"/>
      <c r="AZ329" s="318"/>
      <c r="BI329" s="318"/>
      <c r="BS329" s="318"/>
      <c r="CC329" s="318"/>
      <c r="CM329" s="318"/>
      <c r="CW329" s="318"/>
      <c r="DG329" s="318"/>
      <c r="DQ329" s="318"/>
      <c r="EA329" s="318"/>
      <c r="EK329" s="318"/>
      <c r="EU329" s="318"/>
      <c r="FE329" s="318"/>
      <c r="FO329" s="318"/>
      <c r="FY329" s="318"/>
      <c r="GI329" s="318"/>
      <c r="GS329" s="318"/>
      <c r="HC329" s="318"/>
      <c r="HM329" s="318"/>
      <c r="HW329" s="318"/>
    </row>
    <row r="330" s="3" customFormat="true" x14ac:dyDescent="0.25">
      <c r="A330" s="318"/>
      <c r="K330" s="318"/>
      <c r="U330" s="318"/>
      <c r="AE330" s="318"/>
      <c r="AO330" s="318"/>
      <c r="AY330" s="318"/>
      <c r="AZ330" s="318"/>
      <c r="BI330" s="318"/>
      <c r="BS330" s="318"/>
      <c r="CC330" s="318"/>
      <c r="CM330" s="318"/>
      <c r="CW330" s="318"/>
      <c r="DG330" s="318"/>
      <c r="DQ330" s="318"/>
      <c r="EA330" s="318"/>
      <c r="EK330" s="318"/>
      <c r="EU330" s="318"/>
      <c r="FE330" s="318"/>
      <c r="FO330" s="318"/>
      <c r="FY330" s="318"/>
      <c r="GI330" s="318"/>
      <c r="GS330" s="318"/>
      <c r="HC330" s="318"/>
      <c r="HM330" s="318"/>
      <c r="HW330" s="318"/>
    </row>
    <row r="331" s="3" customFormat="true" x14ac:dyDescent="0.25">
      <c r="A331" s="318"/>
      <c r="K331" s="318"/>
      <c r="U331" s="318"/>
      <c r="AE331" s="318"/>
      <c r="AO331" s="318"/>
      <c r="AY331" s="318"/>
      <c r="AZ331" s="318"/>
      <c r="BI331" s="318"/>
      <c r="BS331" s="318"/>
      <c r="CC331" s="318"/>
      <c r="CM331" s="318"/>
      <c r="CW331" s="318"/>
      <c r="DG331" s="318"/>
      <c r="DQ331" s="318"/>
      <c r="EA331" s="318"/>
      <c r="EK331" s="318"/>
      <c r="EU331" s="318"/>
      <c r="FE331" s="318"/>
      <c r="FO331" s="318"/>
      <c r="FY331" s="318"/>
      <c r="GI331" s="318"/>
      <c r="GS331" s="318"/>
      <c r="HC331" s="318"/>
      <c r="HM331" s="318"/>
      <c r="HW331" s="318"/>
    </row>
    <row r="332" s="3" customFormat="true" x14ac:dyDescent="0.25">
      <c r="A332" s="318"/>
      <c r="K332" s="318"/>
      <c r="U332" s="318"/>
      <c r="AE332" s="318"/>
      <c r="AO332" s="318"/>
      <c r="AY332" s="318"/>
      <c r="AZ332" s="318"/>
      <c r="BI332" s="318"/>
      <c r="BS332" s="318"/>
      <c r="CC332" s="318"/>
      <c r="CM332" s="318"/>
      <c r="CW332" s="318"/>
      <c r="DG332" s="318"/>
      <c r="DQ332" s="318"/>
      <c r="EA332" s="318"/>
      <c r="EK332" s="318"/>
      <c r="EU332" s="318"/>
      <c r="FE332" s="318"/>
      <c r="FO332" s="318"/>
      <c r="FY332" s="318"/>
      <c r="GI332" s="318"/>
      <c r="GS332" s="318"/>
      <c r="HC332" s="318"/>
      <c r="HM332" s="318"/>
      <c r="HW332" s="318"/>
    </row>
    <row r="333" s="3" customFormat="true" x14ac:dyDescent="0.25">
      <c r="A333" s="318"/>
      <c r="K333" s="318"/>
      <c r="U333" s="318"/>
      <c r="AE333" s="318"/>
      <c r="AO333" s="318"/>
      <c r="AY333" s="318"/>
      <c r="AZ333" s="318"/>
      <c r="BI333" s="318"/>
      <c r="BS333" s="318"/>
      <c r="CC333" s="318"/>
      <c r="CM333" s="318"/>
      <c r="CW333" s="318"/>
      <c r="DG333" s="318"/>
      <c r="DQ333" s="318"/>
      <c r="EA333" s="318"/>
      <c r="EK333" s="318"/>
      <c r="EU333" s="318"/>
      <c r="FE333" s="318"/>
      <c r="FO333" s="318"/>
      <c r="FY333" s="318"/>
      <c r="GI333" s="318"/>
      <c r="GS333" s="318"/>
      <c r="HC333" s="318"/>
      <c r="HM333" s="318"/>
      <c r="HW333" s="318"/>
    </row>
    <row r="334" s="3" customFormat="true" x14ac:dyDescent="0.25">
      <c r="A334" s="318"/>
      <c r="K334" s="318"/>
      <c r="U334" s="318"/>
      <c r="AE334" s="318"/>
      <c r="AO334" s="318"/>
      <c r="AY334" s="318"/>
      <c r="AZ334" s="318"/>
      <c r="BI334" s="318"/>
      <c r="BS334" s="318"/>
      <c r="CC334" s="318"/>
      <c r="CM334" s="318"/>
      <c r="CW334" s="318"/>
      <c r="DG334" s="318"/>
      <c r="DQ334" s="318"/>
      <c r="EA334" s="318"/>
      <c r="EK334" s="318"/>
      <c r="EU334" s="318"/>
      <c r="FE334" s="318"/>
      <c r="FO334" s="318"/>
      <c r="FY334" s="318"/>
      <c r="GI334" s="318"/>
      <c r="GS334" s="318"/>
      <c r="HC334" s="318"/>
      <c r="HM334" s="318"/>
      <c r="HW334" s="318"/>
    </row>
    <row r="335" s="3" customFormat="true" x14ac:dyDescent="0.25">
      <c r="A335" s="318"/>
      <c r="K335" s="318"/>
      <c r="U335" s="318"/>
      <c r="AE335" s="318"/>
      <c r="AO335" s="318"/>
      <c r="AY335" s="318"/>
      <c r="AZ335" s="318"/>
      <c r="BI335" s="318"/>
      <c r="BS335" s="318"/>
      <c r="CC335" s="318"/>
      <c r="CM335" s="318"/>
      <c r="CW335" s="318"/>
      <c r="DG335" s="318"/>
      <c r="DQ335" s="318"/>
      <c r="EA335" s="318"/>
      <c r="EK335" s="318"/>
      <c r="EU335" s="318"/>
      <c r="FE335" s="318"/>
      <c r="FO335" s="318"/>
      <c r="FY335" s="318"/>
      <c r="GI335" s="318"/>
      <c r="GS335" s="318"/>
      <c r="HC335" s="318"/>
      <c r="HM335" s="318"/>
      <c r="HW335" s="318"/>
    </row>
    <row r="336" s="3" customFormat="true" x14ac:dyDescent="0.25">
      <c r="A336" s="318"/>
      <c r="K336" s="318"/>
      <c r="U336" s="318"/>
      <c r="AE336" s="318"/>
      <c r="AO336" s="318"/>
      <c r="AY336" s="318"/>
      <c r="AZ336" s="318"/>
      <c r="BI336" s="318"/>
      <c r="BS336" s="318"/>
      <c r="CC336" s="318"/>
      <c r="CM336" s="318"/>
      <c r="CW336" s="318"/>
      <c r="DG336" s="318"/>
      <c r="DQ336" s="318"/>
      <c r="EA336" s="318"/>
      <c r="EK336" s="318"/>
      <c r="EU336" s="318"/>
      <c r="FE336" s="318"/>
      <c r="FO336" s="318"/>
      <c r="FY336" s="318"/>
      <c r="GI336" s="318"/>
      <c r="GS336" s="318"/>
      <c r="HC336" s="318"/>
      <c r="HM336" s="318"/>
      <c r="HW336" s="318"/>
    </row>
    <row r="337" s="3" customFormat="true" x14ac:dyDescent="0.25">
      <c r="A337" s="318"/>
      <c r="K337" s="318"/>
      <c r="U337" s="318"/>
      <c r="AE337" s="318"/>
      <c r="AO337" s="318"/>
      <c r="AY337" s="318"/>
      <c r="AZ337" s="318"/>
      <c r="BI337" s="318"/>
      <c r="BS337" s="318"/>
      <c r="CC337" s="318"/>
      <c r="CM337" s="318"/>
      <c r="CW337" s="318"/>
      <c r="DG337" s="318"/>
      <c r="DQ337" s="318"/>
      <c r="EA337" s="318"/>
      <c r="EK337" s="318"/>
      <c r="EU337" s="318"/>
      <c r="FE337" s="318"/>
      <c r="FO337" s="318"/>
      <c r="FY337" s="318"/>
      <c r="GI337" s="318"/>
      <c r="GS337" s="318"/>
      <c r="HC337" s="318"/>
      <c r="HM337" s="318"/>
      <c r="HW337" s="318"/>
    </row>
    <row r="338" s="3" customFormat="true" x14ac:dyDescent="0.25">
      <c r="A338" s="318"/>
      <c r="K338" s="318"/>
      <c r="U338" s="318"/>
      <c r="AE338" s="318"/>
      <c r="AO338" s="318"/>
      <c r="AY338" s="318"/>
      <c r="AZ338" s="318"/>
      <c r="BI338" s="318"/>
      <c r="BS338" s="318"/>
      <c r="CC338" s="318"/>
      <c r="CM338" s="318"/>
      <c r="CW338" s="318"/>
      <c r="DG338" s="318"/>
      <c r="DQ338" s="318"/>
      <c r="EA338" s="318"/>
      <c r="EK338" s="318"/>
      <c r="EU338" s="318"/>
      <c r="FE338" s="318"/>
      <c r="FO338" s="318"/>
      <c r="FY338" s="318"/>
      <c r="GI338" s="318"/>
      <c r="GS338" s="318"/>
      <c r="HC338" s="318"/>
      <c r="HM338" s="318"/>
      <c r="HW338" s="318"/>
    </row>
    <row r="339" s="3" customFormat="true" x14ac:dyDescent="0.25">
      <c r="A339" s="318"/>
      <c r="K339" s="318"/>
      <c r="U339" s="318"/>
      <c r="AE339" s="318"/>
      <c r="AO339" s="318"/>
      <c r="AY339" s="318"/>
      <c r="AZ339" s="318"/>
      <c r="BI339" s="318"/>
      <c r="BS339" s="318"/>
      <c r="CC339" s="318"/>
      <c r="CM339" s="318"/>
      <c r="CW339" s="318"/>
      <c r="DG339" s="318"/>
      <c r="DQ339" s="318"/>
      <c r="EA339" s="318"/>
      <c r="EK339" s="318"/>
      <c r="EU339" s="318"/>
      <c r="FE339" s="318"/>
      <c r="FO339" s="318"/>
      <c r="FY339" s="318"/>
      <c r="GI339" s="318"/>
      <c r="GS339" s="318"/>
      <c r="HC339" s="318"/>
      <c r="HM339" s="318"/>
      <c r="HW339" s="318"/>
    </row>
    <row r="340" s="3" customFormat="true" x14ac:dyDescent="0.25">
      <c r="A340" s="318"/>
      <c r="K340" s="318"/>
      <c r="U340" s="318"/>
      <c r="AE340" s="318"/>
      <c r="AO340" s="318"/>
      <c r="AY340" s="318"/>
      <c r="AZ340" s="318"/>
      <c r="BI340" s="318"/>
      <c r="BS340" s="318"/>
      <c r="CC340" s="318"/>
      <c r="CM340" s="318"/>
      <c r="CW340" s="318"/>
      <c r="DG340" s="318"/>
      <c r="DQ340" s="318"/>
      <c r="EA340" s="318"/>
      <c r="EK340" s="318"/>
      <c r="EU340" s="318"/>
      <c r="FE340" s="318"/>
      <c r="FO340" s="318"/>
      <c r="FY340" s="318"/>
      <c r="GI340" s="318"/>
      <c r="GS340" s="318"/>
      <c r="HC340" s="318"/>
      <c r="HM340" s="318"/>
      <c r="HW340" s="318"/>
    </row>
    <row r="341" s="3" customFormat="true" x14ac:dyDescent="0.25">
      <c r="A341" s="318"/>
      <c r="K341" s="318"/>
      <c r="U341" s="318"/>
      <c r="AE341" s="318"/>
      <c r="AO341" s="318"/>
      <c r="AY341" s="318"/>
      <c r="AZ341" s="318"/>
      <c r="BI341" s="318"/>
      <c r="BS341" s="318"/>
      <c r="CC341" s="318"/>
      <c r="CM341" s="318"/>
      <c r="CW341" s="318"/>
      <c r="DG341" s="318"/>
      <c r="DQ341" s="318"/>
      <c r="EA341" s="318"/>
      <c r="EK341" s="318"/>
      <c r="EU341" s="318"/>
      <c r="FE341" s="318"/>
      <c r="FO341" s="318"/>
      <c r="FY341" s="318"/>
      <c r="GI341" s="318"/>
      <c r="GS341" s="318"/>
      <c r="HC341" s="318"/>
      <c r="HM341" s="318"/>
      <c r="HW341" s="318"/>
    </row>
    <row r="342" s="3" customFormat="true" x14ac:dyDescent="0.25">
      <c r="A342" s="318"/>
      <c r="K342" s="318"/>
      <c r="U342" s="318"/>
      <c r="AE342" s="318"/>
      <c r="AO342" s="318"/>
      <c r="AY342" s="318"/>
      <c r="AZ342" s="318"/>
      <c r="BI342" s="318"/>
      <c r="BS342" s="318"/>
      <c r="CC342" s="318"/>
      <c r="CM342" s="318"/>
      <c r="CW342" s="318"/>
      <c r="DG342" s="318"/>
      <c r="DQ342" s="318"/>
      <c r="EA342" s="318"/>
      <c r="EK342" s="318"/>
      <c r="EU342" s="318"/>
      <c r="FE342" s="318"/>
      <c r="FO342" s="318"/>
      <c r="FY342" s="318"/>
      <c r="GI342" s="318"/>
      <c r="GS342" s="318"/>
      <c r="HC342" s="318"/>
      <c r="HM342" s="318"/>
      <c r="HW342" s="318"/>
    </row>
    <row r="343" s="3" customFormat="true" x14ac:dyDescent="0.25">
      <c r="A343" s="318"/>
      <c r="K343" s="318"/>
      <c r="U343" s="318"/>
      <c r="AE343" s="318"/>
      <c r="AO343" s="318"/>
      <c r="AY343" s="318"/>
      <c r="AZ343" s="318"/>
      <c r="BI343" s="318"/>
      <c r="BS343" s="318"/>
      <c r="CC343" s="318"/>
      <c r="CM343" s="318"/>
      <c r="CW343" s="318"/>
      <c r="DG343" s="318"/>
      <c r="DQ343" s="318"/>
      <c r="EA343" s="318"/>
      <c r="EK343" s="318"/>
      <c r="EU343" s="318"/>
      <c r="FE343" s="318"/>
      <c r="FO343" s="318"/>
      <c r="FY343" s="318"/>
      <c r="GI343" s="318"/>
      <c r="GS343" s="318"/>
      <c r="HC343" s="318"/>
      <c r="HM343" s="318"/>
      <c r="HW343" s="318"/>
    </row>
    <row r="344" s="3" customFormat="true" x14ac:dyDescent="0.25">
      <c r="A344" s="318"/>
      <c r="K344" s="318"/>
      <c r="U344" s="318"/>
      <c r="AE344" s="318"/>
      <c r="AO344" s="318"/>
      <c r="AY344" s="318"/>
      <c r="AZ344" s="318"/>
      <c r="BI344" s="318"/>
      <c r="BS344" s="318"/>
      <c r="CC344" s="318"/>
      <c r="CM344" s="318"/>
      <c r="CW344" s="318"/>
      <c r="DG344" s="318"/>
      <c r="DQ344" s="318"/>
      <c r="EA344" s="318"/>
      <c r="EK344" s="318"/>
      <c r="EU344" s="318"/>
      <c r="FE344" s="318"/>
      <c r="FO344" s="318"/>
      <c r="FY344" s="318"/>
      <c r="GI344" s="318"/>
      <c r="GS344" s="318"/>
      <c r="HC344" s="318"/>
      <c r="HM344" s="318"/>
      <c r="HW344" s="318"/>
    </row>
    <row r="345" s="3" customFormat="true" x14ac:dyDescent="0.25">
      <c r="A345" s="318"/>
      <c r="K345" s="318"/>
      <c r="U345" s="318"/>
      <c r="AE345" s="318"/>
      <c r="AO345" s="318"/>
      <c r="AY345" s="318"/>
      <c r="AZ345" s="318"/>
      <c r="BI345" s="318"/>
      <c r="BS345" s="318"/>
      <c r="CC345" s="318"/>
      <c r="CM345" s="318"/>
      <c r="CW345" s="318"/>
      <c r="DG345" s="318"/>
      <c r="DQ345" s="318"/>
      <c r="EA345" s="318"/>
      <c r="EK345" s="318"/>
      <c r="EU345" s="318"/>
      <c r="FE345" s="318"/>
      <c r="FO345" s="318"/>
      <c r="FY345" s="318"/>
      <c r="GI345" s="318"/>
      <c r="GS345" s="318"/>
      <c r="HC345" s="318"/>
      <c r="HM345" s="318"/>
      <c r="HW345" s="318"/>
    </row>
    <row r="346" s="3" customFormat="true" x14ac:dyDescent="0.25">
      <c r="A346" s="318"/>
      <c r="K346" s="318"/>
      <c r="U346" s="318"/>
      <c r="AE346" s="318"/>
      <c r="AO346" s="318"/>
      <c r="AY346" s="318"/>
      <c r="AZ346" s="318"/>
      <c r="BI346" s="318"/>
      <c r="BS346" s="318"/>
      <c r="CC346" s="318"/>
      <c r="CM346" s="318"/>
      <c r="CW346" s="318"/>
      <c r="DG346" s="318"/>
      <c r="DQ346" s="318"/>
      <c r="EA346" s="318"/>
      <c r="EK346" s="318"/>
      <c r="EU346" s="318"/>
      <c r="FE346" s="318"/>
      <c r="FO346" s="318"/>
      <c r="FY346" s="318"/>
      <c r="GI346" s="318"/>
      <c r="GS346" s="318"/>
      <c r="HC346" s="318"/>
      <c r="HM346" s="318"/>
      <c r="HW346" s="318"/>
    </row>
    <row r="347" s="3" customFormat="true" x14ac:dyDescent="0.25">
      <c r="A347" s="318"/>
      <c r="K347" s="318"/>
      <c r="U347" s="318"/>
      <c r="AE347" s="318"/>
      <c r="AO347" s="318"/>
      <c r="AY347" s="318"/>
      <c r="AZ347" s="318"/>
      <c r="BI347" s="318"/>
      <c r="BS347" s="318"/>
      <c r="CC347" s="318"/>
      <c r="CM347" s="318"/>
      <c r="CW347" s="318"/>
      <c r="DG347" s="318"/>
      <c r="DQ347" s="318"/>
      <c r="EA347" s="318"/>
      <c r="EK347" s="318"/>
      <c r="EU347" s="318"/>
      <c r="FE347" s="318"/>
      <c r="FO347" s="318"/>
      <c r="FY347" s="318"/>
      <c r="GI347" s="318"/>
      <c r="GS347" s="318"/>
      <c r="HC347" s="318"/>
      <c r="HM347" s="318"/>
      <c r="HW347" s="318"/>
    </row>
    <row r="348" s="3" customFormat="true" x14ac:dyDescent="0.25">
      <c r="A348" s="318"/>
      <c r="K348" s="318"/>
      <c r="U348" s="318"/>
      <c r="AE348" s="318"/>
      <c r="AO348" s="318"/>
      <c r="AY348" s="318"/>
      <c r="AZ348" s="318"/>
      <c r="BI348" s="318"/>
      <c r="BS348" s="318"/>
      <c r="CC348" s="318"/>
      <c r="CM348" s="318"/>
      <c r="CW348" s="318"/>
      <c r="DG348" s="318"/>
      <c r="DQ348" s="318"/>
      <c r="EA348" s="318"/>
      <c r="EK348" s="318"/>
      <c r="EU348" s="318"/>
      <c r="FE348" s="318"/>
      <c r="FO348" s="318"/>
      <c r="FY348" s="318"/>
      <c r="GI348" s="318"/>
      <c r="GS348" s="318"/>
      <c r="HC348" s="318"/>
      <c r="HM348" s="318"/>
      <c r="HW348" s="318"/>
    </row>
    <row r="349" s="3" customFormat="true" x14ac:dyDescent="0.25">
      <c r="A349" s="318"/>
      <c r="K349" s="318"/>
      <c r="U349" s="318"/>
      <c r="AE349" s="318"/>
      <c r="AO349" s="318"/>
      <c r="AY349" s="318"/>
      <c r="AZ349" s="318"/>
      <c r="BI349" s="318"/>
      <c r="BS349" s="318"/>
      <c r="CC349" s="318"/>
      <c r="CM349" s="318"/>
      <c r="CW349" s="318"/>
      <c r="DG349" s="318"/>
      <c r="DQ349" s="318"/>
      <c r="EA349" s="318"/>
      <c r="EK349" s="318"/>
      <c r="EU349" s="318"/>
      <c r="FE349" s="318"/>
      <c r="FO349" s="318"/>
      <c r="FY349" s="318"/>
      <c r="GI349" s="318"/>
      <c r="GS349" s="318"/>
      <c r="HC349" s="318"/>
      <c r="HM349" s="318"/>
      <c r="HW349" s="318"/>
    </row>
    <row r="350" s="3" customFormat="true" x14ac:dyDescent="0.25">
      <c r="A350" s="318"/>
      <c r="K350" s="318"/>
      <c r="U350" s="318"/>
      <c r="AE350" s="318"/>
      <c r="AO350" s="318"/>
      <c r="AY350" s="318"/>
      <c r="AZ350" s="318"/>
      <c r="BI350" s="318"/>
      <c r="BS350" s="318"/>
      <c r="CC350" s="318"/>
      <c r="CM350" s="318"/>
      <c r="CW350" s="318"/>
      <c r="DG350" s="318"/>
      <c r="DQ350" s="318"/>
      <c r="EA350" s="318"/>
      <c r="EK350" s="318"/>
      <c r="EU350" s="318"/>
      <c r="FE350" s="318"/>
      <c r="FO350" s="318"/>
      <c r="FY350" s="318"/>
      <c r="GI350" s="318"/>
      <c r="GS350" s="318"/>
      <c r="HC350" s="318"/>
      <c r="HM350" s="318"/>
      <c r="HW350" s="318"/>
    </row>
    <row r="351" s="3" customFormat="true" x14ac:dyDescent="0.25">
      <c r="A351" s="318"/>
      <c r="K351" s="318"/>
      <c r="U351" s="318"/>
      <c r="AE351" s="318"/>
      <c r="AO351" s="318"/>
      <c r="AY351" s="318"/>
      <c r="AZ351" s="318"/>
      <c r="BI351" s="318"/>
      <c r="BS351" s="318"/>
      <c r="CC351" s="318"/>
      <c r="CM351" s="318"/>
      <c r="CW351" s="318"/>
      <c r="DG351" s="318"/>
      <c r="DQ351" s="318"/>
      <c r="EA351" s="318"/>
      <c r="EK351" s="318"/>
      <c r="EU351" s="318"/>
      <c r="FE351" s="318"/>
      <c r="FO351" s="318"/>
      <c r="FY351" s="318"/>
      <c r="GI351" s="318"/>
      <c r="GS351" s="318"/>
      <c r="HC351" s="318"/>
      <c r="HM351" s="318"/>
      <c r="HW351" s="318"/>
    </row>
    <row r="352" s="3" customFormat="true" x14ac:dyDescent="0.25">
      <c r="A352" s="318"/>
      <c r="K352" s="318"/>
      <c r="U352" s="318"/>
      <c r="AE352" s="318"/>
      <c r="AO352" s="318"/>
      <c r="AY352" s="318"/>
      <c r="AZ352" s="318"/>
      <c r="BI352" s="318"/>
      <c r="BS352" s="318"/>
      <c r="CC352" s="318"/>
      <c r="CM352" s="318"/>
      <c r="CW352" s="318"/>
      <c r="DG352" s="318"/>
      <c r="DQ352" s="318"/>
      <c r="EA352" s="318"/>
      <c r="EK352" s="318"/>
      <c r="EU352" s="318"/>
      <c r="FE352" s="318"/>
      <c r="FO352" s="318"/>
      <c r="FY352" s="318"/>
      <c r="GI352" s="318"/>
      <c r="GS352" s="318"/>
      <c r="HC352" s="318"/>
      <c r="HM352" s="318"/>
      <c r="HW352" s="318"/>
    </row>
    <row r="353" s="3" customFormat="true" x14ac:dyDescent="0.25">
      <c r="A353" s="318"/>
      <c r="K353" s="318"/>
      <c r="U353" s="318"/>
      <c r="AE353" s="318"/>
      <c r="AO353" s="318"/>
      <c r="AY353" s="318"/>
      <c r="AZ353" s="318"/>
      <c r="BI353" s="318"/>
      <c r="BS353" s="318"/>
      <c r="CC353" s="318"/>
      <c r="CM353" s="318"/>
      <c r="CW353" s="318"/>
      <c r="DG353" s="318"/>
      <c r="DQ353" s="318"/>
      <c r="EA353" s="318"/>
      <c r="EK353" s="318"/>
      <c r="EU353" s="318"/>
      <c r="FE353" s="318"/>
      <c r="FO353" s="318"/>
      <c r="FY353" s="318"/>
      <c r="GI353" s="318"/>
      <c r="GS353" s="318"/>
      <c r="HC353" s="318"/>
      <c r="HM353" s="318"/>
      <c r="HW353" s="318"/>
    </row>
    <row r="354" s="3" customFormat="true" x14ac:dyDescent="0.25">
      <c r="A354" s="318"/>
      <c r="K354" s="318"/>
      <c r="U354" s="318"/>
      <c r="AE354" s="318"/>
      <c r="AO354" s="318"/>
      <c r="AY354" s="318"/>
      <c r="AZ354" s="318"/>
      <c r="BI354" s="318"/>
      <c r="BS354" s="318"/>
      <c r="CC354" s="318"/>
      <c r="CM354" s="318"/>
      <c r="CW354" s="318"/>
      <c r="DG354" s="318"/>
      <c r="DQ354" s="318"/>
      <c r="EA354" s="318"/>
      <c r="EK354" s="318"/>
      <c r="EU354" s="318"/>
      <c r="FE354" s="318"/>
      <c r="FO354" s="318"/>
      <c r="FY354" s="318"/>
      <c r="GI354" s="318"/>
      <c r="GS354" s="318"/>
      <c r="HC354" s="318"/>
      <c r="HM354" s="318"/>
      <c r="HW354" s="318"/>
    </row>
    <row r="355" s="3" customFormat="true" x14ac:dyDescent="0.25">
      <c r="A355" s="318"/>
      <c r="K355" s="318"/>
      <c r="U355" s="318"/>
      <c r="AE355" s="318"/>
      <c r="AO355" s="318"/>
      <c r="AY355" s="318"/>
      <c r="AZ355" s="318"/>
      <c r="BI355" s="318"/>
      <c r="BS355" s="318"/>
      <c r="CC355" s="318"/>
      <c r="CM355" s="318"/>
      <c r="CW355" s="318"/>
      <c r="DG355" s="318"/>
      <c r="DQ355" s="318"/>
      <c r="EA355" s="318"/>
      <c r="EK355" s="318"/>
      <c r="EU355" s="318"/>
      <c r="FE355" s="318"/>
      <c r="FO355" s="318"/>
      <c r="FY355" s="318"/>
      <c r="GI355" s="318"/>
      <c r="GS355" s="318"/>
      <c r="HC355" s="318"/>
      <c r="HM355" s="318"/>
      <c r="HW355" s="318"/>
    </row>
    <row r="356" s="3" customFormat="true" x14ac:dyDescent="0.25">
      <c r="A356" s="318"/>
      <c r="K356" s="318"/>
      <c r="U356" s="318"/>
      <c r="AE356" s="318"/>
      <c r="AO356" s="318"/>
      <c r="AY356" s="318"/>
      <c r="AZ356" s="318"/>
      <c r="BI356" s="318"/>
      <c r="BS356" s="318"/>
      <c r="CC356" s="318"/>
      <c r="CM356" s="318"/>
      <c r="CW356" s="318"/>
      <c r="DG356" s="318"/>
      <c r="DQ356" s="318"/>
      <c r="EA356" s="318"/>
      <c r="EK356" s="318"/>
      <c r="EU356" s="318"/>
      <c r="FE356" s="318"/>
      <c r="FO356" s="318"/>
      <c r="FY356" s="318"/>
      <c r="GI356" s="318"/>
      <c r="GS356" s="318"/>
      <c r="HC356" s="318"/>
      <c r="HM356" s="318"/>
      <c r="HW356" s="318"/>
    </row>
    <row r="357" s="3" customFormat="true" x14ac:dyDescent="0.25">
      <c r="A357" s="318"/>
      <c r="K357" s="318"/>
      <c r="U357" s="318"/>
      <c r="AE357" s="318"/>
      <c r="AO357" s="318"/>
      <c r="AY357" s="318"/>
      <c r="AZ357" s="318"/>
      <c r="BI357" s="318"/>
      <c r="BS357" s="318"/>
      <c r="CC357" s="318"/>
      <c r="CM357" s="318"/>
      <c r="CW357" s="318"/>
      <c r="DG357" s="318"/>
      <c r="DQ357" s="318"/>
      <c r="EA357" s="318"/>
      <c r="EK357" s="318"/>
      <c r="EU357" s="318"/>
      <c r="FE357" s="318"/>
      <c r="FO357" s="318"/>
      <c r="FY357" s="318"/>
      <c r="GI357" s="318"/>
      <c r="GS357" s="318"/>
      <c r="HC357" s="318"/>
      <c r="HM357" s="318"/>
      <c r="HW357" s="318"/>
    </row>
    <row r="358" s="3" customFormat="true" x14ac:dyDescent="0.25">
      <c r="A358" s="318"/>
      <c r="K358" s="318"/>
      <c r="U358" s="318"/>
      <c r="AE358" s="318"/>
      <c r="AO358" s="318"/>
      <c r="AY358" s="318"/>
      <c r="AZ358" s="318"/>
      <c r="BI358" s="318"/>
      <c r="BS358" s="318"/>
      <c r="CC358" s="318"/>
      <c r="CM358" s="318"/>
      <c r="CW358" s="318"/>
      <c r="DG358" s="318"/>
      <c r="DQ358" s="318"/>
      <c r="EA358" s="318"/>
      <c r="EK358" s="318"/>
      <c r="EU358" s="318"/>
      <c r="FE358" s="318"/>
      <c r="FO358" s="318"/>
      <c r="FY358" s="318"/>
      <c r="GI358" s="318"/>
      <c r="GS358" s="318"/>
      <c r="HC358" s="318"/>
      <c r="HM358" s="318"/>
      <c r="HW358" s="318"/>
    </row>
    <row r="359" s="3" customFormat="true" x14ac:dyDescent="0.25">
      <c r="A359" s="318"/>
      <c r="K359" s="318"/>
      <c r="U359" s="318"/>
      <c r="AE359" s="318"/>
      <c r="AO359" s="318"/>
      <c r="AY359" s="318"/>
      <c r="AZ359" s="318"/>
      <c r="BI359" s="318"/>
      <c r="BS359" s="318"/>
      <c r="CC359" s="318"/>
      <c r="CM359" s="318"/>
      <c r="CW359" s="318"/>
      <c r="DG359" s="318"/>
      <c r="DQ359" s="318"/>
      <c r="EA359" s="318"/>
      <c r="EK359" s="318"/>
      <c r="EU359" s="318"/>
      <c r="FE359" s="318"/>
      <c r="FO359" s="318"/>
      <c r="FY359" s="318"/>
      <c r="GI359" s="318"/>
      <c r="GS359" s="318"/>
      <c r="HC359" s="318"/>
      <c r="HM359" s="318"/>
      <c r="HW359" s="318"/>
    </row>
    <row r="360" s="3" customFormat="true" x14ac:dyDescent="0.25">
      <c r="A360" s="318"/>
      <c r="K360" s="318"/>
      <c r="U360" s="318"/>
      <c r="AE360" s="318"/>
      <c r="AO360" s="318"/>
      <c r="AY360" s="318"/>
      <c r="AZ360" s="318"/>
      <c r="BI360" s="318"/>
      <c r="BS360" s="318"/>
      <c r="CC360" s="318"/>
      <c r="CM360" s="318"/>
      <c r="CW360" s="318"/>
      <c r="DG360" s="318"/>
      <c r="DQ360" s="318"/>
      <c r="EA360" s="318"/>
      <c r="EK360" s="318"/>
      <c r="EU360" s="318"/>
      <c r="FE360" s="318"/>
      <c r="FO360" s="318"/>
      <c r="FY360" s="318"/>
      <c r="GI360" s="318"/>
      <c r="GS360" s="318"/>
      <c r="HC360" s="318"/>
      <c r="HM360" s="318"/>
      <c r="HW360" s="318"/>
    </row>
    <row r="361" s="3" customFormat="true" x14ac:dyDescent="0.25">
      <c r="A361" s="318"/>
      <c r="K361" s="318"/>
      <c r="U361" s="318"/>
      <c r="AE361" s="318"/>
      <c r="AO361" s="318"/>
      <c r="AY361" s="318"/>
      <c r="AZ361" s="318"/>
      <c r="BI361" s="318"/>
      <c r="BS361" s="318"/>
      <c r="CC361" s="318"/>
      <c r="CM361" s="318"/>
      <c r="CW361" s="318"/>
      <c r="DG361" s="318"/>
      <c r="DQ361" s="318"/>
      <c r="EA361" s="318"/>
      <c r="EK361" s="318"/>
      <c r="EU361" s="318"/>
      <c r="FE361" s="318"/>
      <c r="FO361" s="318"/>
      <c r="FY361" s="318"/>
      <c r="GI361" s="318"/>
      <c r="GS361" s="318"/>
      <c r="HC361" s="318"/>
      <c r="HM361" s="318"/>
      <c r="HW361" s="318"/>
    </row>
    <row r="362" s="3" customFormat="true" x14ac:dyDescent="0.25">
      <c r="A362" s="318"/>
      <c r="K362" s="318"/>
      <c r="U362" s="318"/>
      <c r="AE362" s="318"/>
      <c r="AO362" s="318"/>
      <c r="AY362" s="318"/>
      <c r="AZ362" s="318"/>
      <c r="BI362" s="318"/>
      <c r="BS362" s="318"/>
      <c r="CC362" s="318"/>
      <c r="CM362" s="318"/>
      <c r="CW362" s="318"/>
      <c r="DG362" s="318"/>
      <c r="DQ362" s="318"/>
      <c r="EA362" s="318"/>
      <c r="EK362" s="318"/>
      <c r="EU362" s="318"/>
      <c r="FE362" s="318"/>
      <c r="FO362" s="318"/>
      <c r="FY362" s="318"/>
      <c r="GI362" s="318"/>
      <c r="GS362" s="318"/>
      <c r="HC362" s="318"/>
      <c r="HM362" s="318"/>
      <c r="HW362" s="318"/>
    </row>
    <row r="363" s="3" customFormat="true" x14ac:dyDescent="0.25">
      <c r="A363" s="318"/>
      <c r="K363" s="318"/>
      <c r="U363" s="318"/>
      <c r="AE363" s="318"/>
      <c r="AO363" s="318"/>
      <c r="AY363" s="318"/>
      <c r="AZ363" s="318"/>
      <c r="BI363" s="318"/>
      <c r="BS363" s="318"/>
      <c r="CC363" s="318"/>
      <c r="CM363" s="318"/>
      <c r="CW363" s="318"/>
      <c r="DG363" s="318"/>
      <c r="DQ363" s="318"/>
      <c r="EA363" s="318"/>
      <c r="EK363" s="318"/>
      <c r="EU363" s="318"/>
      <c r="FE363" s="318"/>
      <c r="FO363" s="318"/>
      <c r="FY363" s="318"/>
      <c r="GI363" s="318"/>
      <c r="GS363" s="318"/>
      <c r="HC363" s="318"/>
      <c r="HM363" s="318"/>
      <c r="HW363" s="318"/>
    </row>
    <row r="364" s="3" customFormat="true" x14ac:dyDescent="0.25">
      <c r="A364" s="318"/>
      <c r="K364" s="318"/>
      <c r="U364" s="318"/>
      <c r="AE364" s="318"/>
      <c r="AO364" s="318"/>
      <c r="AY364" s="318"/>
      <c r="AZ364" s="318"/>
      <c r="BI364" s="318"/>
      <c r="BS364" s="318"/>
      <c r="CC364" s="318"/>
      <c r="CM364" s="318"/>
      <c r="CW364" s="318"/>
      <c r="DG364" s="318"/>
      <c r="DQ364" s="318"/>
      <c r="EA364" s="318"/>
      <c r="EK364" s="318"/>
      <c r="EU364" s="318"/>
      <c r="FE364" s="318"/>
      <c r="FO364" s="318"/>
      <c r="FY364" s="318"/>
      <c r="GI364" s="318"/>
      <c r="GS364" s="318"/>
      <c r="HC364" s="318"/>
      <c r="HM364" s="318"/>
      <c r="HW364" s="318"/>
    </row>
    <row r="365" s="3" customFormat="true" x14ac:dyDescent="0.25">
      <c r="A365" s="318"/>
      <c r="K365" s="318"/>
      <c r="U365" s="318"/>
      <c r="AE365" s="318"/>
      <c r="AO365" s="318"/>
      <c r="AY365" s="318"/>
      <c r="AZ365" s="318"/>
      <c r="BI365" s="318"/>
      <c r="BS365" s="318"/>
      <c r="CC365" s="318"/>
      <c r="CM365" s="318"/>
      <c r="CW365" s="318"/>
      <c r="DG365" s="318"/>
      <c r="DQ365" s="318"/>
      <c r="EA365" s="318"/>
      <c r="EK365" s="318"/>
      <c r="EU365" s="318"/>
      <c r="FE365" s="318"/>
      <c r="FO365" s="318"/>
      <c r="FY365" s="318"/>
      <c r="GI365" s="318"/>
      <c r="GS365" s="318"/>
      <c r="HC365" s="318"/>
      <c r="HM365" s="318"/>
      <c r="HW365" s="318"/>
    </row>
    <row r="366" s="3" customFormat="true" x14ac:dyDescent="0.25">
      <c r="A366" s="318"/>
      <c r="K366" s="318"/>
      <c r="U366" s="318"/>
      <c r="AE366" s="318"/>
      <c r="AO366" s="318"/>
      <c r="AY366" s="318"/>
      <c r="AZ366" s="318"/>
      <c r="BI366" s="318"/>
      <c r="BS366" s="318"/>
      <c r="CC366" s="318"/>
      <c r="CM366" s="318"/>
      <c r="CW366" s="318"/>
      <c r="DG366" s="318"/>
      <c r="DQ366" s="318"/>
      <c r="EA366" s="318"/>
      <c r="EK366" s="318"/>
      <c r="EU366" s="318"/>
      <c r="FE366" s="318"/>
      <c r="FO366" s="318"/>
      <c r="FY366" s="318"/>
      <c r="GI366" s="318"/>
      <c r="GS366" s="318"/>
      <c r="HC366" s="318"/>
      <c r="HM366" s="318"/>
      <c r="HW366" s="318"/>
    </row>
    <row r="367" s="3" customFormat="true" x14ac:dyDescent="0.25">
      <c r="A367" s="318"/>
      <c r="K367" s="318"/>
      <c r="U367" s="318"/>
      <c r="AE367" s="318"/>
      <c r="AO367" s="318"/>
      <c r="AY367" s="318"/>
      <c r="AZ367" s="318"/>
      <c r="BI367" s="318"/>
      <c r="BS367" s="318"/>
      <c r="CC367" s="318"/>
      <c r="CM367" s="318"/>
      <c r="CW367" s="318"/>
      <c r="DG367" s="318"/>
      <c r="DQ367" s="318"/>
      <c r="EA367" s="318"/>
      <c r="EK367" s="318"/>
      <c r="EU367" s="318"/>
      <c r="FE367" s="318"/>
      <c r="FO367" s="318"/>
      <c r="FY367" s="318"/>
      <c r="GI367" s="318"/>
      <c r="GS367" s="318"/>
      <c r="HC367" s="318"/>
      <c r="HM367" s="318"/>
      <c r="HW367" s="318"/>
    </row>
    <row r="368" s="3" customFormat="true" x14ac:dyDescent="0.25">
      <c r="A368" s="318"/>
      <c r="K368" s="318"/>
      <c r="U368" s="318"/>
      <c r="AE368" s="318"/>
      <c r="AO368" s="318"/>
      <c r="AY368" s="318"/>
      <c r="AZ368" s="318"/>
      <c r="BI368" s="318"/>
      <c r="BS368" s="318"/>
      <c r="CC368" s="318"/>
      <c r="CM368" s="318"/>
      <c r="CW368" s="318"/>
      <c r="DG368" s="318"/>
      <c r="DQ368" s="318"/>
      <c r="EA368" s="318"/>
      <c r="EK368" s="318"/>
      <c r="EU368" s="318"/>
      <c r="FE368" s="318"/>
      <c r="FO368" s="318"/>
      <c r="FY368" s="318"/>
      <c r="GI368" s="318"/>
      <c r="GS368" s="318"/>
      <c r="HC368" s="318"/>
      <c r="HM368" s="318"/>
      <c r="HW368" s="318"/>
    </row>
    <row r="369" s="3" customFormat="true" x14ac:dyDescent="0.25">
      <c r="A369" s="318"/>
      <c r="K369" s="318"/>
      <c r="U369" s="318"/>
      <c r="AE369" s="318"/>
      <c r="AO369" s="318"/>
      <c r="AY369" s="318"/>
      <c r="AZ369" s="318"/>
      <c r="BI369" s="318"/>
      <c r="BS369" s="318"/>
      <c r="CC369" s="318"/>
      <c r="CM369" s="318"/>
      <c r="CW369" s="318"/>
      <c r="DG369" s="318"/>
      <c r="DQ369" s="318"/>
      <c r="EA369" s="318"/>
      <c r="EK369" s="318"/>
      <c r="EU369" s="318"/>
      <c r="FE369" s="318"/>
      <c r="FO369" s="318"/>
      <c r="FY369" s="318"/>
      <c r="GI369" s="318"/>
      <c r="GS369" s="318"/>
      <c r="HC369" s="318"/>
      <c r="HM369" s="318"/>
      <c r="HW369" s="318"/>
    </row>
    <row r="370" s="3" customFormat="true" x14ac:dyDescent="0.25">
      <c r="A370" s="318"/>
      <c r="K370" s="318"/>
      <c r="U370" s="318"/>
      <c r="AE370" s="318"/>
      <c r="AO370" s="318"/>
      <c r="AY370" s="318"/>
      <c r="AZ370" s="318"/>
      <c r="BI370" s="318"/>
      <c r="BS370" s="318"/>
      <c r="CC370" s="318"/>
      <c r="CM370" s="318"/>
      <c r="CW370" s="318"/>
      <c r="DG370" s="318"/>
      <c r="DQ370" s="318"/>
      <c r="EA370" s="318"/>
      <c r="EK370" s="318"/>
      <c r="EU370" s="318"/>
      <c r="FE370" s="318"/>
      <c r="FO370" s="318"/>
      <c r="FY370" s="318"/>
      <c r="GI370" s="318"/>
      <c r="GS370" s="318"/>
      <c r="HC370" s="318"/>
      <c r="HM370" s="318"/>
      <c r="HW370" s="318"/>
    </row>
    <row r="371" s="3" customFormat="true" x14ac:dyDescent="0.25">
      <c r="A371" s="318"/>
      <c r="K371" s="318"/>
      <c r="U371" s="318"/>
      <c r="AE371" s="318"/>
      <c r="AO371" s="318"/>
      <c r="AY371" s="318"/>
      <c r="AZ371" s="318"/>
      <c r="BI371" s="318"/>
      <c r="BS371" s="318"/>
      <c r="CC371" s="318"/>
      <c r="CM371" s="318"/>
      <c r="CW371" s="318"/>
      <c r="DG371" s="318"/>
      <c r="DQ371" s="318"/>
      <c r="EA371" s="318"/>
      <c r="EK371" s="318"/>
      <c r="EU371" s="318"/>
      <c r="FE371" s="318"/>
      <c r="FO371" s="318"/>
      <c r="FY371" s="318"/>
      <c r="GI371" s="318"/>
      <c r="GS371" s="318"/>
      <c r="HC371" s="318"/>
      <c r="HM371" s="318"/>
      <c r="HW371" s="318"/>
    </row>
    <row r="372" s="3" customFormat="true" x14ac:dyDescent="0.25">
      <c r="A372" s="318"/>
      <c r="K372" s="318"/>
      <c r="U372" s="318"/>
      <c r="AE372" s="318"/>
      <c r="AO372" s="318"/>
      <c r="AY372" s="318"/>
      <c r="AZ372" s="318"/>
      <c r="BI372" s="318"/>
      <c r="BS372" s="318"/>
      <c r="CC372" s="318"/>
      <c r="CM372" s="318"/>
      <c r="CW372" s="318"/>
      <c r="DG372" s="318"/>
      <c r="DQ372" s="318"/>
      <c r="EA372" s="318"/>
      <c r="EK372" s="318"/>
      <c r="EU372" s="318"/>
      <c r="FE372" s="318"/>
      <c r="FO372" s="318"/>
      <c r="FY372" s="318"/>
      <c r="GI372" s="318"/>
      <c r="GS372" s="318"/>
      <c r="HC372" s="318"/>
      <c r="HM372" s="318"/>
      <c r="HW372" s="318"/>
    </row>
    <row r="373" s="3" customFormat="true" x14ac:dyDescent="0.25">
      <c r="A373" s="318"/>
      <c r="K373" s="318"/>
      <c r="U373" s="318"/>
      <c r="AE373" s="318"/>
      <c r="AO373" s="318"/>
      <c r="AY373" s="318"/>
      <c r="AZ373" s="318"/>
      <c r="BI373" s="318"/>
      <c r="BS373" s="318"/>
      <c r="CC373" s="318"/>
      <c r="CM373" s="318"/>
      <c r="CW373" s="318"/>
      <c r="DG373" s="318"/>
      <c r="DQ373" s="318"/>
      <c r="EA373" s="318"/>
      <c r="EK373" s="318"/>
      <c r="EU373" s="318"/>
      <c r="FE373" s="318"/>
      <c r="FO373" s="318"/>
      <c r="FY373" s="318"/>
      <c r="GI373" s="318"/>
      <c r="GS373" s="318"/>
      <c r="HC373" s="318"/>
      <c r="HM373" s="318"/>
      <c r="HW373" s="318"/>
    </row>
    <row r="374" s="3" customFormat="true" x14ac:dyDescent="0.25">
      <c r="A374" s="318"/>
      <c r="K374" s="318"/>
      <c r="U374" s="318"/>
      <c r="AE374" s="318"/>
      <c r="AO374" s="318"/>
      <c r="AY374" s="318"/>
      <c r="AZ374" s="318"/>
      <c r="BI374" s="318"/>
      <c r="BS374" s="318"/>
      <c r="CC374" s="318"/>
      <c r="CM374" s="318"/>
      <c r="CW374" s="318"/>
      <c r="DG374" s="318"/>
      <c r="DQ374" s="318"/>
      <c r="EA374" s="318"/>
      <c r="EK374" s="318"/>
      <c r="EU374" s="318"/>
      <c r="FE374" s="318"/>
      <c r="FO374" s="318"/>
      <c r="FY374" s="318"/>
      <c r="GI374" s="318"/>
      <c r="GS374" s="318"/>
      <c r="HC374" s="318"/>
      <c r="HM374" s="318"/>
      <c r="HW374" s="318"/>
    </row>
    <row r="375" s="3" customFormat="true" x14ac:dyDescent="0.25">
      <c r="A375" s="318"/>
      <c r="K375" s="318"/>
      <c r="U375" s="318"/>
      <c r="AE375" s="318"/>
      <c r="AO375" s="318"/>
      <c r="AY375" s="318"/>
      <c r="AZ375" s="318"/>
      <c r="BI375" s="318"/>
      <c r="BS375" s="318"/>
      <c r="CC375" s="318"/>
      <c r="CM375" s="318"/>
      <c r="CW375" s="318"/>
      <c r="DG375" s="318"/>
      <c r="DQ375" s="318"/>
      <c r="EA375" s="318"/>
      <c r="EK375" s="318"/>
      <c r="EU375" s="318"/>
      <c r="FE375" s="318"/>
      <c r="FO375" s="318"/>
      <c r="FY375" s="318"/>
      <c r="GI375" s="318"/>
      <c r="GS375" s="318"/>
      <c r="HC375" s="318"/>
      <c r="HM375" s="318"/>
      <c r="HW375" s="318"/>
    </row>
    <row r="376" s="3" customFormat="true" x14ac:dyDescent="0.25">
      <c r="A376" s="318"/>
      <c r="K376" s="318"/>
      <c r="U376" s="318"/>
      <c r="AE376" s="318"/>
      <c r="AO376" s="318"/>
      <c r="AY376" s="318"/>
      <c r="AZ376" s="318"/>
      <c r="BI376" s="318"/>
      <c r="BS376" s="318"/>
      <c r="CC376" s="318"/>
      <c r="CM376" s="318"/>
      <c r="CW376" s="318"/>
      <c r="DG376" s="318"/>
      <c r="DQ376" s="318"/>
      <c r="EA376" s="318"/>
      <c r="EK376" s="318"/>
      <c r="EU376" s="318"/>
      <c r="FE376" s="318"/>
      <c r="FO376" s="318"/>
      <c r="FY376" s="318"/>
      <c r="GI376" s="318"/>
      <c r="GS376" s="318"/>
      <c r="HC376" s="318"/>
      <c r="HM376" s="318"/>
      <c r="HW376" s="318"/>
    </row>
    <row r="377" s="3" customFormat="true" x14ac:dyDescent="0.25">
      <c r="A377" s="318"/>
      <c r="K377" s="318"/>
      <c r="U377" s="318"/>
      <c r="AE377" s="318"/>
      <c r="AO377" s="318"/>
      <c r="AY377" s="318"/>
      <c r="AZ377" s="318"/>
      <c r="BI377" s="318"/>
      <c r="BS377" s="318"/>
      <c r="CC377" s="318"/>
      <c r="CM377" s="318"/>
      <c r="CW377" s="318"/>
      <c r="DG377" s="318"/>
      <c r="DQ377" s="318"/>
      <c r="EA377" s="318"/>
      <c r="EK377" s="318"/>
      <c r="EU377" s="318"/>
      <c r="FE377" s="318"/>
      <c r="FO377" s="318"/>
      <c r="FY377" s="318"/>
      <c r="GI377" s="318"/>
      <c r="GS377" s="318"/>
      <c r="HC377" s="318"/>
      <c r="HM377" s="318"/>
      <c r="HW377" s="318"/>
    </row>
    <row r="378" s="3" customFormat="true" x14ac:dyDescent="0.25">
      <c r="A378" s="318"/>
      <c r="K378" s="318"/>
      <c r="U378" s="318"/>
      <c r="AE378" s="318"/>
      <c r="AO378" s="318"/>
      <c r="AY378" s="318"/>
      <c r="AZ378" s="318"/>
      <c r="BI378" s="318"/>
      <c r="BS378" s="318"/>
      <c r="CC378" s="318"/>
      <c r="CM378" s="318"/>
      <c r="CW378" s="318"/>
      <c r="DG378" s="318"/>
      <c r="DQ378" s="318"/>
      <c r="EA378" s="318"/>
      <c r="EK378" s="318"/>
      <c r="EU378" s="318"/>
      <c r="FE378" s="318"/>
      <c r="FO378" s="318"/>
      <c r="FY378" s="318"/>
      <c r="GI378" s="318"/>
      <c r="GS378" s="318"/>
      <c r="HC378" s="318"/>
      <c r="HM378" s="318"/>
      <c r="HW378" s="318"/>
    </row>
    <row r="379" s="3" customFormat="true" x14ac:dyDescent="0.25">
      <c r="A379" s="318"/>
      <c r="K379" s="318"/>
      <c r="U379" s="318"/>
      <c r="AE379" s="318"/>
      <c r="AO379" s="318"/>
      <c r="AY379" s="318"/>
      <c r="AZ379" s="318"/>
      <c r="BI379" s="318"/>
      <c r="BS379" s="318"/>
      <c r="CC379" s="318"/>
      <c r="CM379" s="318"/>
      <c r="CW379" s="318"/>
      <c r="DG379" s="318"/>
      <c r="DQ379" s="318"/>
      <c r="EA379" s="318"/>
      <c r="EK379" s="318"/>
      <c r="EU379" s="318"/>
      <c r="FE379" s="318"/>
      <c r="FO379" s="318"/>
      <c r="FY379" s="318"/>
      <c r="GI379" s="318"/>
      <c r="GS379" s="318"/>
      <c r="HC379" s="318"/>
      <c r="HM379" s="318"/>
      <c r="HW379" s="318"/>
    </row>
    <row r="380" s="3" customFormat="true" x14ac:dyDescent="0.25">
      <c r="A380" s="318"/>
      <c r="K380" s="318"/>
      <c r="U380" s="318"/>
      <c r="AE380" s="318"/>
      <c r="AO380" s="318"/>
      <c r="AY380" s="318"/>
      <c r="AZ380" s="318"/>
      <c r="BI380" s="318"/>
      <c r="BS380" s="318"/>
      <c r="CC380" s="318"/>
      <c r="CM380" s="318"/>
      <c r="CW380" s="318"/>
      <c r="DG380" s="318"/>
      <c r="DQ380" s="318"/>
      <c r="EA380" s="318"/>
      <c r="EK380" s="318"/>
      <c r="EU380" s="318"/>
      <c r="FE380" s="318"/>
      <c r="FO380" s="318"/>
      <c r="FY380" s="318"/>
      <c r="GI380" s="318"/>
      <c r="GS380" s="318"/>
      <c r="HC380" s="318"/>
      <c r="HM380" s="318"/>
      <c r="HW380" s="318"/>
    </row>
    <row r="381" s="3" customFormat="true" x14ac:dyDescent="0.25">
      <c r="A381" s="318"/>
      <c r="K381" s="318"/>
      <c r="U381" s="318"/>
      <c r="AE381" s="318"/>
      <c r="AO381" s="318"/>
      <c r="AY381" s="318"/>
      <c r="AZ381" s="318"/>
      <c r="BI381" s="318"/>
      <c r="BS381" s="318"/>
      <c r="CC381" s="318"/>
      <c r="CM381" s="318"/>
      <c r="CW381" s="318"/>
      <c r="DG381" s="318"/>
      <c r="DQ381" s="318"/>
      <c r="EA381" s="318"/>
      <c r="EK381" s="318"/>
      <c r="EU381" s="318"/>
      <c r="FE381" s="318"/>
      <c r="FO381" s="318"/>
      <c r="FY381" s="318"/>
      <c r="GI381" s="318"/>
      <c r="GS381" s="318"/>
      <c r="HC381" s="318"/>
      <c r="HM381" s="318"/>
      <c r="HW381" s="318"/>
    </row>
    <row r="382" s="3" customFormat="true" x14ac:dyDescent="0.25">
      <c r="A382" s="318"/>
      <c r="K382" s="318"/>
      <c r="U382" s="318"/>
      <c r="AE382" s="318"/>
      <c r="AO382" s="318"/>
      <c r="AY382" s="318"/>
      <c r="AZ382" s="318"/>
      <c r="BI382" s="318"/>
      <c r="BS382" s="318"/>
      <c r="CC382" s="318"/>
      <c r="CM382" s="318"/>
      <c r="CW382" s="318"/>
      <c r="DG382" s="318"/>
      <c r="DQ382" s="318"/>
      <c r="EA382" s="318"/>
      <c r="EK382" s="318"/>
      <c r="EU382" s="318"/>
      <c r="FE382" s="318"/>
      <c r="FO382" s="318"/>
      <c r="FY382" s="318"/>
      <c r="GI382" s="318"/>
      <c r="GS382" s="318"/>
      <c r="HC382" s="318"/>
      <c r="HM382" s="318"/>
      <c r="HW382" s="318"/>
    </row>
    <row r="383" s="3" customFormat="true" x14ac:dyDescent="0.25">
      <c r="A383" s="318"/>
      <c r="K383" s="318"/>
      <c r="U383" s="318"/>
      <c r="AE383" s="318"/>
      <c r="AO383" s="318"/>
      <c r="AY383" s="318"/>
      <c r="AZ383" s="318"/>
      <c r="BI383" s="318"/>
      <c r="BS383" s="318"/>
      <c r="CC383" s="318"/>
      <c r="CM383" s="318"/>
      <c r="CW383" s="318"/>
      <c r="DG383" s="318"/>
      <c r="DQ383" s="318"/>
      <c r="EA383" s="318"/>
      <c r="EK383" s="318"/>
      <c r="EU383" s="318"/>
      <c r="FE383" s="318"/>
      <c r="FO383" s="318"/>
      <c r="FY383" s="318"/>
      <c r="GI383" s="318"/>
      <c r="GS383" s="318"/>
      <c r="HC383" s="318"/>
      <c r="HM383" s="318"/>
      <c r="HW383" s="318"/>
    </row>
    <row r="384" s="3" customFormat="true" x14ac:dyDescent="0.25">
      <c r="A384" s="318"/>
      <c r="K384" s="318"/>
      <c r="U384" s="318"/>
      <c r="AE384" s="318"/>
      <c r="AO384" s="318"/>
      <c r="AY384" s="318"/>
      <c r="AZ384" s="318"/>
      <c r="BI384" s="318"/>
      <c r="BS384" s="318"/>
      <c r="CC384" s="318"/>
      <c r="CM384" s="318"/>
      <c r="CW384" s="318"/>
      <c r="DG384" s="318"/>
      <c r="DQ384" s="318"/>
      <c r="EA384" s="318"/>
      <c r="EK384" s="318"/>
      <c r="EU384" s="318"/>
      <c r="FE384" s="318"/>
      <c r="FO384" s="318"/>
      <c r="FY384" s="318"/>
      <c r="GI384" s="318"/>
      <c r="GS384" s="318"/>
      <c r="HC384" s="318"/>
      <c r="HM384" s="318"/>
      <c r="HW384" s="318"/>
    </row>
    <row r="385" s="3" customFormat="true" x14ac:dyDescent="0.25">
      <c r="A385" s="318"/>
      <c r="K385" s="318"/>
      <c r="U385" s="318"/>
      <c r="AE385" s="318"/>
      <c r="AO385" s="318"/>
      <c r="AY385" s="318"/>
      <c r="AZ385" s="318"/>
      <c r="BI385" s="318"/>
      <c r="BS385" s="318"/>
      <c r="CC385" s="318"/>
      <c r="CM385" s="318"/>
      <c r="CW385" s="318"/>
      <c r="DG385" s="318"/>
      <c r="DQ385" s="318"/>
      <c r="EA385" s="318"/>
      <c r="EK385" s="318"/>
      <c r="EU385" s="318"/>
      <c r="FE385" s="318"/>
      <c r="FO385" s="318"/>
      <c r="FY385" s="318"/>
      <c r="GI385" s="318"/>
      <c r="GS385" s="318"/>
      <c r="HC385" s="318"/>
      <c r="HM385" s="318"/>
      <c r="HW385" s="318"/>
    </row>
    <row r="386" s="3" customFormat="true" x14ac:dyDescent="0.25">
      <c r="A386" s="318"/>
      <c r="K386" s="318"/>
      <c r="U386" s="318"/>
      <c r="AE386" s="318"/>
      <c r="AO386" s="318"/>
      <c r="AY386" s="318"/>
      <c r="AZ386" s="318"/>
      <c r="BI386" s="318"/>
      <c r="BS386" s="318"/>
      <c r="CC386" s="318"/>
      <c r="CM386" s="318"/>
      <c r="CW386" s="318"/>
      <c r="DG386" s="318"/>
      <c r="DQ386" s="318"/>
      <c r="EA386" s="318"/>
      <c r="EK386" s="318"/>
      <c r="EU386" s="318"/>
      <c r="FE386" s="318"/>
      <c r="FO386" s="318"/>
      <c r="FY386" s="318"/>
      <c r="GI386" s="318"/>
      <c r="GS386" s="318"/>
      <c r="HC386" s="318"/>
      <c r="HM386" s="318"/>
      <c r="HW386" s="318"/>
    </row>
    <row r="387" s="3" customFormat="true" x14ac:dyDescent="0.25">
      <c r="A387" s="318"/>
      <c r="K387" s="318"/>
      <c r="U387" s="318"/>
      <c r="AE387" s="318"/>
      <c r="AO387" s="318"/>
      <c r="AY387" s="318"/>
      <c r="AZ387" s="318"/>
      <c r="BI387" s="318"/>
      <c r="BS387" s="318"/>
      <c r="CC387" s="318"/>
      <c r="CM387" s="318"/>
      <c r="CW387" s="318"/>
      <c r="DG387" s="318"/>
      <c r="DQ387" s="318"/>
      <c r="EA387" s="318"/>
      <c r="EK387" s="318"/>
      <c r="EU387" s="318"/>
      <c r="FE387" s="318"/>
      <c r="FO387" s="318"/>
      <c r="FY387" s="318"/>
      <c r="GI387" s="318"/>
      <c r="GS387" s="318"/>
      <c r="HC387" s="318"/>
      <c r="HM387" s="318"/>
      <c r="HW387" s="318"/>
    </row>
    <row r="388" s="3" customFormat="true" x14ac:dyDescent="0.25">
      <c r="A388" s="318"/>
      <c r="K388" s="318"/>
      <c r="U388" s="318"/>
      <c r="AE388" s="318"/>
      <c r="AO388" s="318"/>
      <c r="AY388" s="318"/>
      <c r="AZ388" s="318"/>
      <c r="BI388" s="318"/>
      <c r="BS388" s="318"/>
      <c r="CC388" s="318"/>
      <c r="CM388" s="318"/>
      <c r="CW388" s="318"/>
      <c r="DG388" s="318"/>
      <c r="DQ388" s="318"/>
      <c r="EA388" s="318"/>
      <c r="EK388" s="318"/>
      <c r="EU388" s="318"/>
      <c r="FE388" s="318"/>
      <c r="FO388" s="318"/>
      <c r="FY388" s="318"/>
      <c r="GI388" s="318"/>
      <c r="GS388" s="318"/>
      <c r="HC388" s="318"/>
      <c r="HM388" s="318"/>
      <c r="HW388" s="318"/>
    </row>
    <row r="389" s="3" customFormat="true" x14ac:dyDescent="0.25">
      <c r="A389" s="318"/>
      <c r="K389" s="318"/>
      <c r="U389" s="318"/>
      <c r="AE389" s="318"/>
      <c r="AO389" s="318"/>
      <c r="AY389" s="318"/>
      <c r="AZ389" s="318"/>
      <c r="BI389" s="318"/>
      <c r="BS389" s="318"/>
      <c r="CC389" s="318"/>
      <c r="CM389" s="318"/>
      <c r="CW389" s="318"/>
      <c r="DG389" s="318"/>
      <c r="DQ389" s="318"/>
      <c r="EA389" s="318"/>
      <c r="EK389" s="318"/>
      <c r="EU389" s="318"/>
      <c r="FE389" s="318"/>
      <c r="FO389" s="318"/>
      <c r="FY389" s="318"/>
      <c r="GI389" s="318"/>
      <c r="GS389" s="318"/>
      <c r="HC389" s="318"/>
      <c r="HM389" s="318"/>
      <c r="HW389" s="318"/>
    </row>
    <row r="390" s="3" customFormat="true" x14ac:dyDescent="0.25">
      <c r="A390" s="318"/>
      <c r="K390" s="318"/>
      <c r="U390" s="318"/>
      <c r="AE390" s="318"/>
      <c r="AO390" s="318"/>
      <c r="AY390" s="318"/>
      <c r="AZ390" s="318"/>
      <c r="BI390" s="318"/>
      <c r="BS390" s="318"/>
      <c r="CC390" s="318"/>
      <c r="CM390" s="318"/>
      <c r="CW390" s="318"/>
      <c r="DG390" s="318"/>
      <c r="DQ390" s="318"/>
      <c r="EA390" s="318"/>
      <c r="EK390" s="318"/>
      <c r="EU390" s="318"/>
      <c r="FE390" s="318"/>
      <c r="FO390" s="318"/>
      <c r="FY390" s="318"/>
      <c r="GI390" s="318"/>
      <c r="GS390" s="318"/>
      <c r="HC390" s="318"/>
      <c r="HM390" s="318"/>
      <c r="HW390" s="318"/>
    </row>
    <row r="391" s="3" customFormat="true" x14ac:dyDescent="0.25">
      <c r="A391" s="318"/>
      <c r="K391" s="318"/>
      <c r="U391" s="318"/>
      <c r="AE391" s="318"/>
      <c r="AO391" s="318"/>
      <c r="AY391" s="318"/>
      <c r="AZ391" s="318"/>
      <c r="BI391" s="318"/>
      <c r="BS391" s="318"/>
      <c r="CC391" s="318"/>
      <c r="CM391" s="318"/>
      <c r="CW391" s="318"/>
      <c r="DG391" s="318"/>
      <c r="DQ391" s="318"/>
      <c r="EA391" s="318"/>
      <c r="EK391" s="318"/>
      <c r="EU391" s="318"/>
      <c r="FE391" s="318"/>
      <c r="FO391" s="318"/>
      <c r="FY391" s="318"/>
      <c r="GI391" s="318"/>
      <c r="GS391" s="318"/>
      <c r="HC391" s="318"/>
      <c r="HM391" s="318"/>
      <c r="HW391" s="318"/>
    </row>
    <row r="392" s="3" customFormat="true" x14ac:dyDescent="0.25">
      <c r="A392" s="318"/>
      <c r="K392" s="318"/>
      <c r="U392" s="318"/>
      <c r="AE392" s="318"/>
      <c r="AO392" s="318"/>
      <c r="AY392" s="318"/>
      <c r="AZ392" s="318"/>
      <c r="BI392" s="318"/>
      <c r="BS392" s="318"/>
      <c r="CC392" s="318"/>
      <c r="CM392" s="318"/>
      <c r="CW392" s="318"/>
      <c r="DG392" s="318"/>
      <c r="DQ392" s="318"/>
      <c r="EA392" s="318"/>
      <c r="EK392" s="318"/>
      <c r="EU392" s="318"/>
      <c r="FE392" s="318"/>
      <c r="FO392" s="318"/>
      <c r="FY392" s="318"/>
      <c r="GI392" s="318"/>
      <c r="GS392" s="318"/>
      <c r="HC392" s="318"/>
      <c r="HM392" s="318"/>
      <c r="HW392" s="318"/>
    </row>
    <row r="393" s="3" customFormat="true" x14ac:dyDescent="0.25">
      <c r="A393" s="318"/>
      <c r="K393" s="318"/>
      <c r="U393" s="318"/>
      <c r="AE393" s="318"/>
      <c r="AO393" s="318"/>
      <c r="AY393" s="318"/>
      <c r="AZ393" s="318"/>
      <c r="BI393" s="318"/>
      <c r="BS393" s="318"/>
      <c r="CC393" s="318"/>
      <c r="CM393" s="318"/>
      <c r="CW393" s="318"/>
      <c r="DG393" s="318"/>
      <c r="DQ393" s="318"/>
      <c r="EA393" s="318"/>
      <c r="EK393" s="318"/>
      <c r="EU393" s="318"/>
      <c r="FE393" s="318"/>
      <c r="FO393" s="318"/>
      <c r="FY393" s="318"/>
      <c r="GI393" s="318"/>
      <c r="GS393" s="318"/>
      <c r="HC393" s="318"/>
      <c r="HM393" s="318"/>
      <c r="HW393" s="318"/>
    </row>
    <row r="394" s="3" customFormat="true" x14ac:dyDescent="0.25">
      <c r="A394" s="318"/>
      <c r="K394" s="318"/>
      <c r="U394" s="318"/>
      <c r="AE394" s="318"/>
      <c r="AO394" s="318"/>
      <c r="AY394" s="318"/>
      <c r="AZ394" s="318"/>
      <c r="BI394" s="318"/>
      <c r="BS394" s="318"/>
      <c r="CC394" s="318"/>
      <c r="CM394" s="318"/>
      <c r="CW394" s="318"/>
      <c r="DG394" s="318"/>
      <c r="DQ394" s="318"/>
      <c r="EA394" s="318"/>
      <c r="EK394" s="318"/>
      <c r="EU394" s="318"/>
      <c r="FE394" s="318"/>
      <c r="FO394" s="318"/>
      <c r="FY394" s="318"/>
      <c r="GI394" s="318"/>
      <c r="GS394" s="318"/>
      <c r="HC394" s="318"/>
      <c r="HM394" s="318"/>
      <c r="HW394" s="318"/>
    </row>
    <row r="395" s="3" customFormat="true" x14ac:dyDescent="0.25">
      <c r="A395" s="318"/>
      <c r="K395" s="318"/>
      <c r="U395" s="318"/>
      <c r="AE395" s="318"/>
      <c r="AO395" s="318"/>
      <c r="AY395" s="318"/>
      <c r="AZ395" s="318"/>
      <c r="BI395" s="318"/>
      <c r="BS395" s="318"/>
      <c r="CC395" s="318"/>
      <c r="CM395" s="318"/>
      <c r="CW395" s="318"/>
      <c r="DG395" s="318"/>
      <c r="DQ395" s="318"/>
      <c r="EA395" s="318"/>
      <c r="EK395" s="318"/>
      <c r="EU395" s="318"/>
      <c r="FE395" s="318"/>
      <c r="FO395" s="318"/>
      <c r="FY395" s="318"/>
      <c r="GI395" s="318"/>
      <c r="GS395" s="318"/>
      <c r="HC395" s="318"/>
      <c r="HM395" s="318"/>
      <c r="HW395" s="318"/>
    </row>
    <row r="396" s="3" customFormat="true" x14ac:dyDescent="0.25">
      <c r="A396" s="318"/>
      <c r="K396" s="318"/>
      <c r="U396" s="318"/>
      <c r="AE396" s="318"/>
      <c r="AO396" s="318"/>
      <c r="AY396" s="318"/>
      <c r="AZ396" s="318"/>
      <c r="BI396" s="318"/>
      <c r="BS396" s="318"/>
      <c r="CC396" s="318"/>
      <c r="CM396" s="318"/>
      <c r="CW396" s="318"/>
      <c r="DG396" s="318"/>
      <c r="DQ396" s="318"/>
      <c r="EA396" s="318"/>
      <c r="EK396" s="318"/>
      <c r="EU396" s="318"/>
      <c r="FE396" s="318"/>
      <c r="FO396" s="318"/>
      <c r="FY396" s="318"/>
      <c r="GI396" s="318"/>
      <c r="GS396" s="318"/>
      <c r="HC396" s="318"/>
      <c r="HM396" s="318"/>
      <c r="HW396" s="318"/>
    </row>
    <row r="397" s="3" customFormat="true" x14ac:dyDescent="0.25">
      <c r="A397" s="318"/>
      <c r="K397" s="318"/>
      <c r="U397" s="318"/>
      <c r="AE397" s="318"/>
      <c r="AO397" s="318"/>
      <c r="AY397" s="318"/>
      <c r="AZ397" s="318"/>
      <c r="BI397" s="318"/>
      <c r="BS397" s="318"/>
      <c r="CC397" s="318"/>
      <c r="CM397" s="318"/>
      <c r="CW397" s="318"/>
      <c r="DG397" s="318"/>
      <c r="DQ397" s="318"/>
      <c r="EA397" s="318"/>
      <c r="EK397" s="318"/>
      <c r="EU397" s="318"/>
      <c r="FE397" s="318"/>
      <c r="FO397" s="318"/>
      <c r="FY397" s="318"/>
      <c r="GI397" s="318"/>
      <c r="GS397" s="318"/>
      <c r="HC397" s="318"/>
      <c r="HM397" s="318"/>
      <c r="HW397" s="318"/>
    </row>
    <row r="398" s="3" customFormat="true" x14ac:dyDescent="0.25">
      <c r="A398" s="318"/>
      <c r="K398" s="318"/>
      <c r="U398" s="318"/>
      <c r="AE398" s="318"/>
      <c r="AO398" s="318"/>
      <c r="AY398" s="318"/>
      <c r="AZ398" s="318"/>
      <c r="BI398" s="318"/>
      <c r="BS398" s="318"/>
      <c r="CC398" s="318"/>
      <c r="CM398" s="318"/>
      <c r="CW398" s="318"/>
      <c r="DG398" s="318"/>
      <c r="DQ398" s="318"/>
      <c r="EA398" s="318"/>
      <c r="EK398" s="318"/>
      <c r="EU398" s="318"/>
      <c r="FE398" s="318"/>
      <c r="FO398" s="318"/>
      <c r="FY398" s="318"/>
      <c r="GI398" s="318"/>
      <c r="GS398" s="318"/>
      <c r="HC398" s="318"/>
      <c r="HM398" s="318"/>
      <c r="HW398" s="318"/>
    </row>
    <row r="399" s="3" customFormat="true" x14ac:dyDescent="0.25">
      <c r="A399" s="318"/>
      <c r="K399" s="318"/>
      <c r="U399" s="318"/>
      <c r="AE399" s="318"/>
      <c r="AO399" s="318"/>
      <c r="AY399" s="318"/>
      <c r="AZ399" s="318"/>
      <c r="BI399" s="318"/>
      <c r="BS399" s="318"/>
      <c r="CC399" s="318"/>
      <c r="CM399" s="318"/>
      <c r="CW399" s="318"/>
      <c r="DG399" s="318"/>
      <c r="DQ399" s="318"/>
      <c r="EA399" s="318"/>
      <c r="EK399" s="318"/>
      <c r="EU399" s="318"/>
      <c r="FE399" s="318"/>
      <c r="FO399" s="318"/>
      <c r="FY399" s="318"/>
      <c r="GI399" s="318"/>
      <c r="GS399" s="318"/>
      <c r="HC399" s="318"/>
      <c r="HM399" s="318"/>
      <c r="HW399" s="318"/>
    </row>
    <row r="400" s="3" customFormat="true" x14ac:dyDescent="0.25">
      <c r="A400" s="318"/>
      <c r="K400" s="318"/>
      <c r="U400" s="318"/>
      <c r="AE400" s="318"/>
      <c r="AO400" s="318"/>
      <c r="AY400" s="318"/>
      <c r="AZ400" s="318"/>
      <c r="BI400" s="318"/>
      <c r="BS400" s="318"/>
      <c r="CC400" s="318"/>
      <c r="CM400" s="318"/>
      <c r="CW400" s="318"/>
      <c r="DG400" s="318"/>
      <c r="DQ400" s="318"/>
      <c r="EA400" s="318"/>
      <c r="EK400" s="318"/>
      <c r="EU400" s="318"/>
      <c r="FE400" s="318"/>
      <c r="FO400" s="318"/>
      <c r="FY400" s="318"/>
      <c r="GI400" s="318"/>
      <c r="GS400" s="318"/>
      <c r="HC400" s="318"/>
      <c r="HM400" s="318"/>
      <c r="HW400" s="318"/>
    </row>
    <row r="401" s="3" customFormat="true" x14ac:dyDescent="0.25">
      <c r="A401" s="318"/>
      <c r="K401" s="318"/>
      <c r="U401" s="318"/>
      <c r="AE401" s="318"/>
      <c r="AO401" s="318"/>
      <c r="AY401" s="318"/>
      <c r="AZ401" s="318"/>
      <c r="BI401" s="318"/>
      <c r="BS401" s="318"/>
      <c r="CC401" s="318"/>
      <c r="CM401" s="318"/>
      <c r="CW401" s="318"/>
      <c r="DG401" s="318"/>
      <c r="DQ401" s="318"/>
      <c r="EA401" s="318"/>
      <c r="EK401" s="318"/>
      <c r="EU401" s="318"/>
      <c r="FE401" s="318"/>
      <c r="FO401" s="318"/>
      <c r="FY401" s="318"/>
      <c r="GI401" s="318"/>
      <c r="GS401" s="318"/>
      <c r="HC401" s="318"/>
      <c r="HM401" s="318"/>
      <c r="HW401" s="318"/>
    </row>
    <row r="402" s="3" customFormat="true" x14ac:dyDescent="0.25">
      <c r="A402" s="318"/>
      <c r="K402" s="318"/>
      <c r="U402" s="318"/>
      <c r="AE402" s="318"/>
      <c r="AO402" s="318"/>
      <c r="AY402" s="318"/>
      <c r="AZ402" s="318"/>
      <c r="BI402" s="318"/>
      <c r="BS402" s="318"/>
      <c r="CC402" s="318"/>
      <c r="CM402" s="318"/>
      <c r="CW402" s="318"/>
      <c r="DG402" s="318"/>
      <c r="DQ402" s="318"/>
      <c r="EA402" s="318"/>
      <c r="EK402" s="318"/>
      <c r="EU402" s="318"/>
      <c r="FE402" s="318"/>
      <c r="FO402" s="318"/>
      <c r="FY402" s="318"/>
      <c r="GI402" s="318"/>
      <c r="GS402" s="318"/>
      <c r="HC402" s="318"/>
      <c r="HM402" s="318"/>
      <c r="HW402" s="318"/>
    </row>
    <row r="403" s="3" customFormat="true" x14ac:dyDescent="0.25">
      <c r="A403" s="318"/>
      <c r="K403" s="318"/>
      <c r="U403" s="318"/>
      <c r="AE403" s="318"/>
      <c r="AO403" s="318"/>
      <c r="AY403" s="318"/>
      <c r="AZ403" s="318"/>
      <c r="BI403" s="318"/>
      <c r="BS403" s="318"/>
      <c r="CC403" s="318"/>
      <c r="CM403" s="318"/>
      <c r="CW403" s="318"/>
      <c r="DG403" s="318"/>
      <c r="DQ403" s="318"/>
      <c r="EA403" s="318"/>
      <c r="EK403" s="318"/>
      <c r="EU403" s="318"/>
      <c r="FE403" s="318"/>
      <c r="FO403" s="318"/>
      <c r="FY403" s="318"/>
      <c r="GI403" s="318"/>
      <c r="GS403" s="318"/>
      <c r="HC403" s="318"/>
      <c r="HM403" s="318"/>
      <c r="HW403" s="318"/>
    </row>
    <row r="404" s="3" customFormat="true" x14ac:dyDescent="0.25">
      <c r="A404" s="318"/>
      <c r="K404" s="318"/>
      <c r="U404" s="318"/>
      <c r="AE404" s="318"/>
      <c r="AO404" s="318"/>
      <c r="AY404" s="318"/>
      <c r="AZ404" s="318"/>
      <c r="BI404" s="318"/>
      <c r="BS404" s="318"/>
      <c r="CC404" s="318"/>
      <c r="CM404" s="318"/>
      <c r="CW404" s="318"/>
      <c r="DG404" s="318"/>
      <c r="DQ404" s="318"/>
      <c r="EA404" s="318"/>
      <c r="EK404" s="318"/>
      <c r="EU404" s="318"/>
      <c r="FE404" s="318"/>
      <c r="FO404" s="318"/>
      <c r="FY404" s="318"/>
      <c r="GI404" s="318"/>
      <c r="GS404" s="318"/>
      <c r="HC404" s="318"/>
      <c r="HM404" s="318"/>
      <c r="HW404" s="318"/>
    </row>
    <row r="405" s="3" customFormat="true" x14ac:dyDescent="0.25">
      <c r="A405" s="318"/>
      <c r="K405" s="318"/>
      <c r="U405" s="318"/>
      <c r="AE405" s="318"/>
      <c r="AO405" s="318"/>
      <c r="AY405" s="318"/>
      <c r="AZ405" s="318"/>
      <c r="BI405" s="318"/>
      <c r="BS405" s="318"/>
      <c r="CC405" s="318"/>
      <c r="CM405" s="318"/>
      <c r="CW405" s="318"/>
      <c r="DG405" s="318"/>
      <c r="DQ405" s="318"/>
      <c r="EA405" s="318"/>
      <c r="EK405" s="318"/>
      <c r="EU405" s="318"/>
      <c r="FE405" s="318"/>
      <c r="FO405" s="318"/>
      <c r="FY405" s="318"/>
      <c r="GI405" s="318"/>
      <c r="GS405" s="318"/>
      <c r="HC405" s="318"/>
      <c r="HM405" s="318"/>
      <c r="HW405" s="318"/>
    </row>
    <row r="406" s="3" customFormat="true" x14ac:dyDescent="0.25">
      <c r="A406" s="318"/>
      <c r="K406" s="318"/>
      <c r="U406" s="318"/>
      <c r="AE406" s="318"/>
      <c r="AO406" s="318"/>
      <c r="AY406" s="318"/>
      <c r="AZ406" s="318"/>
      <c r="BI406" s="318"/>
      <c r="BS406" s="318"/>
      <c r="CC406" s="318"/>
      <c r="CM406" s="318"/>
      <c r="CW406" s="318"/>
      <c r="DG406" s="318"/>
      <c r="DQ406" s="318"/>
      <c r="EA406" s="318"/>
      <c r="EK406" s="318"/>
      <c r="EU406" s="318"/>
      <c r="FE406" s="318"/>
      <c r="FO406" s="318"/>
      <c r="FY406" s="318"/>
      <c r="GI406" s="318"/>
      <c r="GS406" s="318"/>
      <c r="HC406" s="318"/>
      <c r="HM406" s="318"/>
      <c r="HW406" s="318"/>
    </row>
    <row r="407" s="3" customFormat="true" x14ac:dyDescent="0.25">
      <c r="A407" s="318"/>
      <c r="K407" s="318"/>
      <c r="U407" s="318"/>
      <c r="AE407" s="318"/>
      <c r="AO407" s="318"/>
      <c r="AY407" s="318"/>
      <c r="AZ407" s="318"/>
      <c r="BI407" s="318"/>
      <c r="BS407" s="318"/>
      <c r="CC407" s="318"/>
      <c r="CM407" s="318"/>
      <c r="CW407" s="318"/>
      <c r="DG407" s="318"/>
      <c r="DQ407" s="318"/>
      <c r="EA407" s="318"/>
      <c r="EK407" s="318"/>
      <c r="EU407" s="318"/>
      <c r="FE407" s="318"/>
      <c r="FO407" s="318"/>
      <c r="FY407" s="318"/>
      <c r="GI407" s="318"/>
      <c r="GS407" s="318"/>
      <c r="HC407" s="318"/>
      <c r="HM407" s="318"/>
      <c r="HW407" s="318"/>
    </row>
    <row r="408" s="3" customFormat="true" x14ac:dyDescent="0.25">
      <c r="A408" s="318"/>
      <c r="K408" s="318"/>
      <c r="U408" s="318"/>
      <c r="AE408" s="318"/>
      <c r="AO408" s="318"/>
      <c r="AY408" s="318"/>
      <c r="AZ408" s="318"/>
      <c r="BI408" s="318"/>
      <c r="BS408" s="318"/>
      <c r="CC408" s="318"/>
      <c r="CM408" s="318"/>
      <c r="CW408" s="318"/>
      <c r="DG408" s="318"/>
      <c r="DQ408" s="318"/>
      <c r="EA408" s="318"/>
      <c r="EK408" s="318"/>
      <c r="EU408" s="318"/>
      <c r="FE408" s="318"/>
      <c r="FO408" s="318"/>
      <c r="FY408" s="318"/>
      <c r="GI408" s="318"/>
      <c r="GS408" s="318"/>
      <c r="HC408" s="318"/>
      <c r="HM408" s="318"/>
      <c r="HW408" s="318"/>
    </row>
    <row r="409" s="3" customFormat="true" x14ac:dyDescent="0.25">
      <c r="A409" s="318"/>
      <c r="K409" s="318"/>
      <c r="U409" s="318"/>
      <c r="AE409" s="318"/>
      <c r="AO409" s="318"/>
      <c r="AY409" s="318"/>
      <c r="AZ409" s="318"/>
      <c r="BI409" s="318"/>
      <c r="BS409" s="318"/>
      <c r="CC409" s="318"/>
      <c r="CM409" s="318"/>
      <c r="CW409" s="318"/>
      <c r="DG409" s="318"/>
      <c r="DQ409" s="318"/>
      <c r="EA409" s="318"/>
      <c r="EK409" s="318"/>
      <c r="EU409" s="318"/>
      <c r="FE409" s="318"/>
      <c r="FO409" s="318"/>
      <c r="FY409" s="318"/>
      <c r="GI409" s="318"/>
      <c r="GS409" s="318"/>
      <c r="HC409" s="318"/>
      <c r="HM409" s="318"/>
      <c r="HW409" s="318"/>
    </row>
    <row r="410" s="3" customFormat="true" x14ac:dyDescent="0.25">
      <c r="A410" s="318"/>
      <c r="K410" s="318"/>
      <c r="U410" s="318"/>
      <c r="AE410" s="318"/>
      <c r="AO410" s="318"/>
      <c r="AY410" s="318"/>
      <c r="AZ410" s="318"/>
      <c r="BI410" s="318"/>
      <c r="BS410" s="318"/>
      <c r="CC410" s="318"/>
      <c r="CM410" s="318"/>
      <c r="CW410" s="318"/>
      <c r="DG410" s="318"/>
      <c r="DQ410" s="318"/>
      <c r="EA410" s="318"/>
      <c r="EK410" s="318"/>
      <c r="EU410" s="318"/>
      <c r="FE410" s="318"/>
      <c r="FO410" s="318"/>
      <c r="FY410" s="318"/>
      <c r="GI410" s="318"/>
      <c r="GS410" s="318"/>
      <c r="HC410" s="318"/>
      <c r="HM410" s="318"/>
      <c r="HW410" s="318"/>
    </row>
    <row r="411" s="3" customFormat="true" x14ac:dyDescent="0.25">
      <c r="A411" s="318"/>
      <c r="K411" s="318"/>
      <c r="U411" s="318"/>
      <c r="AE411" s="318"/>
      <c r="AO411" s="318"/>
      <c r="AY411" s="318"/>
      <c r="AZ411" s="318"/>
      <c r="BI411" s="318"/>
      <c r="BS411" s="318"/>
      <c r="CC411" s="318"/>
      <c r="CM411" s="318"/>
      <c r="CW411" s="318"/>
      <c r="DG411" s="318"/>
      <c r="DQ411" s="318"/>
      <c r="EA411" s="318"/>
      <c r="EK411" s="318"/>
      <c r="EU411" s="318"/>
      <c r="FE411" s="318"/>
      <c r="FO411" s="318"/>
      <c r="FY411" s="318"/>
      <c r="GI411" s="318"/>
      <c r="GS411" s="318"/>
      <c r="HC411" s="318"/>
      <c r="HM411" s="318"/>
      <c r="HW411" s="318"/>
    </row>
    <row r="412" s="3" customFormat="true" x14ac:dyDescent="0.25">
      <c r="A412" s="318"/>
      <c r="K412" s="318"/>
      <c r="U412" s="318"/>
      <c r="AE412" s="318"/>
      <c r="AO412" s="318"/>
      <c r="AY412" s="318"/>
      <c r="AZ412" s="318"/>
      <c r="BI412" s="318"/>
      <c r="BS412" s="318"/>
      <c r="CC412" s="318"/>
      <c r="CM412" s="318"/>
      <c r="CW412" s="318"/>
      <c r="DG412" s="318"/>
      <c r="DQ412" s="318"/>
      <c r="EA412" s="318"/>
      <c r="EK412" s="318"/>
      <c r="EU412" s="318"/>
      <c r="FE412" s="318"/>
      <c r="FO412" s="318"/>
      <c r="FY412" s="318"/>
      <c r="GI412" s="318"/>
      <c r="GS412" s="318"/>
      <c r="HC412" s="318"/>
      <c r="HM412" s="318"/>
      <c r="HW412" s="318"/>
    </row>
    <row r="413" s="3" customFormat="true" x14ac:dyDescent="0.25">
      <c r="A413" s="318"/>
      <c r="K413" s="318"/>
      <c r="U413" s="318"/>
      <c r="AE413" s="318"/>
      <c r="AO413" s="318"/>
      <c r="AY413" s="318"/>
      <c r="AZ413" s="318"/>
      <c r="BI413" s="318"/>
      <c r="BS413" s="318"/>
      <c r="CC413" s="318"/>
      <c r="CM413" s="318"/>
      <c r="CW413" s="318"/>
      <c r="DG413" s="318"/>
      <c r="DQ413" s="318"/>
      <c r="EA413" s="318"/>
      <c r="EK413" s="318"/>
      <c r="EU413" s="318"/>
      <c r="FE413" s="318"/>
      <c r="FO413" s="318"/>
      <c r="FY413" s="318"/>
      <c r="GI413" s="318"/>
      <c r="GS413" s="318"/>
      <c r="HC413" s="318"/>
      <c r="HM413" s="318"/>
      <c r="HW413" s="318"/>
    </row>
    <row r="414" s="3" customFormat="true" x14ac:dyDescent="0.25">
      <c r="A414" s="318"/>
      <c r="K414" s="318"/>
      <c r="U414" s="318"/>
      <c r="AE414" s="318"/>
      <c r="AO414" s="318"/>
      <c r="AY414" s="318"/>
      <c r="AZ414" s="318"/>
      <c r="BI414" s="318"/>
      <c r="BS414" s="318"/>
      <c r="CC414" s="318"/>
      <c r="CM414" s="318"/>
      <c r="CW414" s="318"/>
      <c r="DG414" s="318"/>
      <c r="DQ414" s="318"/>
      <c r="EA414" s="318"/>
      <c r="EK414" s="318"/>
      <c r="EU414" s="318"/>
      <c r="FE414" s="318"/>
      <c r="FO414" s="318"/>
      <c r="FY414" s="318"/>
      <c r="GI414" s="318"/>
      <c r="GS414" s="318"/>
      <c r="HC414" s="318"/>
      <c r="HM414" s="318"/>
      <c r="HW414" s="318"/>
    </row>
    <row r="415" s="3" customFormat="true" x14ac:dyDescent="0.25">
      <c r="A415" s="318"/>
      <c r="K415" s="318"/>
      <c r="U415" s="318"/>
      <c r="AE415" s="318"/>
      <c r="AO415" s="318"/>
      <c r="AY415" s="318"/>
      <c r="AZ415" s="318"/>
      <c r="BI415" s="318"/>
      <c r="BS415" s="318"/>
      <c r="CC415" s="318"/>
      <c r="CM415" s="318"/>
      <c r="CW415" s="318"/>
      <c r="DG415" s="318"/>
      <c r="DQ415" s="318"/>
      <c r="EA415" s="318"/>
      <c r="EK415" s="318"/>
      <c r="EU415" s="318"/>
      <c r="FE415" s="318"/>
      <c r="FO415" s="318"/>
      <c r="FY415" s="318"/>
      <c r="GI415" s="318"/>
      <c r="GS415" s="318"/>
      <c r="HC415" s="318"/>
      <c r="HM415" s="318"/>
      <c r="HW415" s="318"/>
    </row>
    <row r="416" s="3" customFormat="true" x14ac:dyDescent="0.25">
      <c r="A416" s="318"/>
      <c r="K416" s="318"/>
      <c r="U416" s="318"/>
      <c r="AE416" s="318"/>
      <c r="AO416" s="318"/>
      <c r="AY416" s="318"/>
      <c r="AZ416" s="318"/>
      <c r="BI416" s="318"/>
      <c r="BS416" s="318"/>
      <c r="CC416" s="318"/>
      <c r="CM416" s="318"/>
      <c r="CW416" s="318"/>
      <c r="DG416" s="318"/>
      <c r="DQ416" s="318"/>
      <c r="EA416" s="318"/>
      <c r="EK416" s="318"/>
      <c r="EU416" s="318"/>
      <c r="FE416" s="318"/>
      <c r="FO416" s="318"/>
      <c r="FY416" s="318"/>
      <c r="GI416" s="318"/>
      <c r="GS416" s="318"/>
      <c r="HC416" s="318"/>
      <c r="HM416" s="318"/>
      <c r="HW416" s="318"/>
    </row>
    <row r="417" s="3" customFormat="true" x14ac:dyDescent="0.25">
      <c r="A417" s="318"/>
      <c r="K417" s="318"/>
      <c r="U417" s="318"/>
      <c r="AE417" s="318"/>
      <c r="AO417" s="318"/>
      <c r="AY417" s="318"/>
      <c r="AZ417" s="318"/>
      <c r="BI417" s="318"/>
      <c r="BS417" s="318"/>
      <c r="CC417" s="318"/>
      <c r="CM417" s="318"/>
      <c r="CW417" s="318"/>
      <c r="DG417" s="318"/>
      <c r="DQ417" s="318"/>
      <c r="EA417" s="318"/>
      <c r="EK417" s="318"/>
      <c r="EU417" s="318"/>
      <c r="FE417" s="318"/>
      <c r="FO417" s="318"/>
      <c r="FY417" s="318"/>
      <c r="GI417" s="318"/>
      <c r="GS417" s="318"/>
      <c r="HC417" s="318"/>
      <c r="HM417" s="318"/>
      <c r="HW417" s="318"/>
    </row>
    <row r="418" s="3" customFormat="true" x14ac:dyDescent="0.25">
      <c r="A418" s="318"/>
      <c r="K418" s="318"/>
      <c r="U418" s="318"/>
      <c r="AE418" s="318"/>
      <c r="AO418" s="318"/>
      <c r="AY418" s="318"/>
      <c r="AZ418" s="318"/>
      <c r="BI418" s="318"/>
      <c r="BS418" s="318"/>
      <c r="CC418" s="318"/>
      <c r="CM418" s="318"/>
      <c r="CW418" s="318"/>
      <c r="DG418" s="318"/>
      <c r="DQ418" s="318"/>
      <c r="EA418" s="318"/>
      <c r="EK418" s="318"/>
      <c r="EU418" s="318"/>
      <c r="FE418" s="318"/>
      <c r="FO418" s="318"/>
      <c r="FY418" s="318"/>
      <c r="GI418" s="318"/>
      <c r="GS418" s="318"/>
      <c r="HC418" s="318"/>
      <c r="HM418" s="318"/>
      <c r="HW418" s="318"/>
    </row>
    <row r="419" s="3" customFormat="true" x14ac:dyDescent="0.25">
      <c r="A419" s="318"/>
      <c r="K419" s="318"/>
      <c r="U419" s="318"/>
      <c r="AE419" s="318"/>
      <c r="AO419" s="318"/>
      <c r="AY419" s="318"/>
      <c r="AZ419" s="318"/>
      <c r="BI419" s="318"/>
      <c r="BS419" s="318"/>
      <c r="CC419" s="318"/>
      <c r="CM419" s="318"/>
      <c r="CW419" s="318"/>
      <c r="DG419" s="318"/>
      <c r="DQ419" s="318"/>
      <c r="EA419" s="318"/>
      <c r="EK419" s="318"/>
      <c r="EU419" s="318"/>
      <c r="FE419" s="318"/>
      <c r="FO419" s="318"/>
      <c r="FY419" s="318"/>
      <c r="GI419" s="318"/>
      <c r="GS419" s="318"/>
      <c r="HC419" s="318"/>
      <c r="HM419" s="318"/>
      <c r="HW419" s="318"/>
    </row>
    <row r="420" s="3" customFormat="true" x14ac:dyDescent="0.25">
      <c r="A420" s="318"/>
      <c r="K420" s="318"/>
      <c r="U420" s="318"/>
      <c r="AE420" s="318"/>
      <c r="AO420" s="318"/>
      <c r="AY420" s="318"/>
      <c r="AZ420" s="318"/>
      <c r="BI420" s="318"/>
      <c r="BS420" s="318"/>
      <c r="CC420" s="318"/>
      <c r="CM420" s="318"/>
      <c r="CW420" s="318"/>
      <c r="DG420" s="318"/>
      <c r="DQ420" s="318"/>
      <c r="EA420" s="318"/>
      <c r="EK420" s="318"/>
      <c r="EU420" s="318"/>
      <c r="FE420" s="318"/>
      <c r="FO420" s="318"/>
      <c r="FY420" s="318"/>
      <c r="GI420" s="318"/>
      <c r="GS420" s="318"/>
      <c r="HC420" s="318"/>
      <c r="HM420" s="318"/>
      <c r="HW420" s="318"/>
    </row>
    <row r="421" s="3" customFormat="true" x14ac:dyDescent="0.25">
      <c r="A421" s="318"/>
      <c r="K421" s="318"/>
      <c r="U421" s="318"/>
      <c r="AE421" s="318"/>
      <c r="AO421" s="318"/>
      <c r="AY421" s="318"/>
      <c r="AZ421" s="318"/>
      <c r="BI421" s="318"/>
      <c r="BS421" s="318"/>
      <c r="CC421" s="318"/>
      <c r="CM421" s="318"/>
      <c r="CW421" s="318"/>
      <c r="DG421" s="318"/>
      <c r="DQ421" s="318"/>
      <c r="EA421" s="318"/>
      <c r="EK421" s="318"/>
      <c r="EU421" s="318"/>
      <c r="FE421" s="318"/>
      <c r="FO421" s="318"/>
      <c r="FY421" s="318"/>
      <c r="GI421" s="318"/>
      <c r="GS421" s="318"/>
      <c r="HC421" s="318"/>
      <c r="HM421" s="318"/>
      <c r="HW421" s="318"/>
    </row>
    <row r="422" s="3" customFormat="true" x14ac:dyDescent="0.25">
      <c r="A422" s="318"/>
      <c r="K422" s="318"/>
      <c r="U422" s="318"/>
      <c r="AE422" s="318"/>
      <c r="AO422" s="318"/>
      <c r="AY422" s="318"/>
      <c r="AZ422" s="318"/>
      <c r="BI422" s="318"/>
      <c r="BS422" s="318"/>
      <c r="CC422" s="318"/>
      <c r="CM422" s="318"/>
      <c r="CW422" s="318"/>
      <c r="DG422" s="318"/>
      <c r="DQ422" s="318"/>
      <c r="EA422" s="318"/>
      <c r="EK422" s="318"/>
      <c r="EU422" s="318"/>
      <c r="FE422" s="318"/>
      <c r="FO422" s="318"/>
      <c r="FY422" s="318"/>
      <c r="GI422" s="318"/>
      <c r="GS422" s="318"/>
      <c r="HC422" s="318"/>
      <c r="HM422" s="318"/>
      <c r="HW422" s="318"/>
    </row>
    <row r="423" s="3" customFormat="true" x14ac:dyDescent="0.25">
      <c r="A423" s="318"/>
      <c r="K423" s="318"/>
      <c r="U423" s="318"/>
      <c r="AE423" s="318"/>
      <c r="AO423" s="318"/>
      <c r="AY423" s="318"/>
      <c r="AZ423" s="318"/>
      <c r="BI423" s="318"/>
      <c r="BS423" s="318"/>
      <c r="CC423" s="318"/>
      <c r="CM423" s="318"/>
      <c r="CW423" s="318"/>
      <c r="DG423" s="318"/>
      <c r="DQ423" s="318"/>
      <c r="EA423" s="318"/>
      <c r="EK423" s="318"/>
      <c r="EU423" s="318"/>
      <c r="FE423" s="318"/>
      <c r="FO423" s="318"/>
      <c r="FY423" s="318"/>
      <c r="GI423" s="318"/>
      <c r="GS423" s="318"/>
      <c r="HC423" s="318"/>
      <c r="HM423" s="318"/>
      <c r="HW423" s="318"/>
    </row>
    <row r="424" s="3" customFormat="true" x14ac:dyDescent="0.25">
      <c r="A424" s="318"/>
      <c r="K424" s="318"/>
      <c r="U424" s="318"/>
      <c r="AE424" s="318"/>
      <c r="AO424" s="318"/>
      <c r="AY424" s="318"/>
      <c r="AZ424" s="318"/>
      <c r="BI424" s="318"/>
      <c r="BS424" s="318"/>
      <c r="CC424" s="318"/>
      <c r="CM424" s="318"/>
      <c r="CW424" s="318"/>
      <c r="DG424" s="318"/>
      <c r="DQ424" s="318"/>
      <c r="EA424" s="318"/>
      <c r="EK424" s="318"/>
      <c r="EU424" s="318"/>
      <c r="FE424" s="318"/>
      <c r="FO424" s="318"/>
      <c r="FY424" s="318"/>
      <c r="GI424" s="318"/>
      <c r="GS424" s="318"/>
      <c r="HC424" s="318"/>
      <c r="HM424" s="318"/>
      <c r="HW424" s="318"/>
    </row>
    <row r="425" s="3" customFormat="true" x14ac:dyDescent="0.25">
      <c r="A425" s="318"/>
      <c r="K425" s="318"/>
      <c r="U425" s="318"/>
      <c r="AE425" s="318"/>
      <c r="AO425" s="318"/>
      <c r="AY425" s="318"/>
      <c r="AZ425" s="318"/>
      <c r="BI425" s="318"/>
      <c r="BS425" s="318"/>
      <c r="CC425" s="318"/>
      <c r="CM425" s="318"/>
      <c r="CW425" s="318"/>
      <c r="DG425" s="318"/>
      <c r="DQ425" s="318"/>
      <c r="EA425" s="318"/>
      <c r="EK425" s="318"/>
      <c r="EU425" s="318"/>
      <c r="FE425" s="318"/>
      <c r="FO425" s="318"/>
      <c r="FY425" s="318"/>
      <c r="GI425" s="318"/>
      <c r="GS425" s="318"/>
      <c r="HC425" s="318"/>
      <c r="HM425" s="318"/>
      <c r="HW425" s="318"/>
    </row>
    <row r="426" s="3" customFormat="true" x14ac:dyDescent="0.25">
      <c r="A426" s="318"/>
      <c r="K426" s="318"/>
      <c r="U426" s="318"/>
      <c r="AE426" s="318"/>
      <c r="AO426" s="318"/>
      <c r="AY426" s="318"/>
      <c r="AZ426" s="318"/>
      <c r="BI426" s="318"/>
      <c r="BS426" s="318"/>
      <c r="CC426" s="318"/>
      <c r="CM426" s="318"/>
      <c r="CW426" s="318"/>
      <c r="DG426" s="318"/>
      <c r="DQ426" s="318"/>
      <c r="EA426" s="318"/>
      <c r="EK426" s="318"/>
      <c r="EU426" s="318"/>
      <c r="FE426" s="318"/>
      <c r="FO426" s="318"/>
      <c r="FY426" s="318"/>
      <c r="GI426" s="318"/>
      <c r="GS426" s="318"/>
      <c r="HC426" s="318"/>
      <c r="HM426" s="318"/>
      <c r="HW426" s="318"/>
    </row>
    <row r="427" s="3" customFormat="true" x14ac:dyDescent="0.25">
      <c r="A427" s="318"/>
      <c r="K427" s="318"/>
      <c r="U427" s="318"/>
      <c r="AE427" s="318"/>
      <c r="AO427" s="318"/>
      <c r="AY427" s="318"/>
      <c r="AZ427" s="318"/>
      <c r="BI427" s="318"/>
      <c r="BS427" s="318"/>
      <c r="CC427" s="318"/>
      <c r="CM427" s="318"/>
      <c r="CW427" s="318"/>
      <c r="DG427" s="318"/>
      <c r="DQ427" s="318"/>
      <c r="EA427" s="318"/>
      <c r="EK427" s="318"/>
      <c r="EU427" s="318"/>
      <c r="FE427" s="318"/>
      <c r="FO427" s="318"/>
      <c r="FY427" s="318"/>
      <c r="GI427" s="318"/>
      <c r="GS427" s="318"/>
      <c r="HC427" s="318"/>
      <c r="HM427" s="318"/>
      <c r="HW427" s="318"/>
    </row>
    <row r="428" s="3" customFormat="true" x14ac:dyDescent="0.25">
      <c r="A428" s="318"/>
      <c r="K428" s="318"/>
      <c r="U428" s="318"/>
      <c r="AE428" s="318"/>
      <c r="AO428" s="318"/>
      <c r="AY428" s="318"/>
      <c r="AZ428" s="318"/>
      <c r="BI428" s="318"/>
      <c r="BS428" s="318"/>
      <c r="CC428" s="318"/>
      <c r="CM428" s="318"/>
      <c r="CW428" s="318"/>
      <c r="DG428" s="318"/>
      <c r="DQ428" s="318"/>
      <c r="EA428" s="318"/>
      <c r="EK428" s="318"/>
      <c r="EU428" s="318"/>
      <c r="FE428" s="318"/>
      <c r="FO428" s="318"/>
      <c r="FY428" s="318"/>
      <c r="GI428" s="318"/>
      <c r="GS428" s="318"/>
      <c r="HC428" s="318"/>
      <c r="HM428" s="318"/>
      <c r="HW428" s="318"/>
    </row>
    <row r="429" s="3" customFormat="true" x14ac:dyDescent="0.25">
      <c r="A429" s="318"/>
      <c r="K429" s="318"/>
      <c r="U429" s="318"/>
      <c r="AE429" s="318"/>
      <c r="AO429" s="318"/>
      <c r="AY429" s="318"/>
      <c r="AZ429" s="318"/>
      <c r="BI429" s="318"/>
      <c r="BS429" s="318"/>
      <c r="CC429" s="318"/>
      <c r="CM429" s="318"/>
      <c r="CW429" s="318"/>
      <c r="DG429" s="318"/>
      <c r="DQ429" s="318"/>
      <c r="EA429" s="318"/>
      <c r="EK429" s="318"/>
      <c r="EU429" s="318"/>
      <c r="FE429" s="318"/>
      <c r="FO429" s="318"/>
      <c r="FY429" s="318"/>
      <c r="GI429" s="318"/>
      <c r="GS429" s="318"/>
      <c r="HC429" s="318"/>
      <c r="HM429" s="318"/>
      <c r="HW429" s="318"/>
    </row>
    <row r="430" s="3" customFormat="true" x14ac:dyDescent="0.25">
      <c r="A430" s="318"/>
      <c r="K430" s="318"/>
      <c r="U430" s="318"/>
      <c r="AE430" s="318"/>
      <c r="AO430" s="318"/>
      <c r="AY430" s="318"/>
      <c r="AZ430" s="318"/>
      <c r="BI430" s="318"/>
      <c r="BS430" s="318"/>
      <c r="CC430" s="318"/>
      <c r="CM430" s="318"/>
      <c r="CW430" s="318"/>
      <c r="DG430" s="318"/>
      <c r="DQ430" s="318"/>
      <c r="EA430" s="318"/>
      <c r="EK430" s="318"/>
      <c r="EU430" s="318"/>
      <c r="FE430" s="318"/>
      <c r="FO430" s="318"/>
      <c r="FY430" s="318"/>
      <c r="GI430" s="318"/>
      <c r="GS430" s="318"/>
      <c r="HC430" s="318"/>
      <c r="HM430" s="318"/>
      <c r="HW430" s="318"/>
    </row>
    <row r="431" s="3" customFormat="true" x14ac:dyDescent="0.25">
      <c r="A431" s="318"/>
      <c r="K431" s="318"/>
      <c r="U431" s="318"/>
      <c r="AE431" s="318"/>
      <c r="AO431" s="318"/>
      <c r="AY431" s="318"/>
      <c r="AZ431" s="318"/>
      <c r="BI431" s="318"/>
      <c r="BS431" s="318"/>
      <c r="CC431" s="318"/>
      <c r="CM431" s="318"/>
      <c r="CW431" s="318"/>
      <c r="DG431" s="318"/>
      <c r="DQ431" s="318"/>
      <c r="EA431" s="318"/>
      <c r="EK431" s="318"/>
      <c r="EU431" s="318"/>
      <c r="FE431" s="318"/>
      <c r="FO431" s="318"/>
      <c r="FY431" s="318"/>
      <c r="GI431" s="318"/>
      <c r="GS431" s="318"/>
      <c r="HC431" s="318"/>
      <c r="HM431" s="318"/>
      <c r="HW431" s="318"/>
    </row>
    <row r="432" s="3" customFormat="true" x14ac:dyDescent="0.25">
      <c r="A432" s="318"/>
      <c r="K432" s="318"/>
      <c r="U432" s="318"/>
      <c r="AE432" s="318"/>
      <c r="AO432" s="318"/>
      <c r="AY432" s="318"/>
      <c r="AZ432" s="318"/>
      <c r="BI432" s="318"/>
      <c r="BS432" s="318"/>
      <c r="CC432" s="318"/>
      <c r="CM432" s="318"/>
      <c r="CW432" s="318"/>
      <c r="DG432" s="318"/>
      <c r="DQ432" s="318"/>
      <c r="EA432" s="318"/>
      <c r="EK432" s="318"/>
      <c r="EU432" s="318"/>
      <c r="FE432" s="318"/>
      <c r="FO432" s="318"/>
      <c r="FY432" s="318"/>
      <c r="GI432" s="318"/>
      <c r="GS432" s="318"/>
      <c r="HC432" s="318"/>
      <c r="HM432" s="318"/>
      <c r="HW432" s="318"/>
    </row>
    <row r="433" s="3" customFormat="true" x14ac:dyDescent="0.25">
      <c r="A433" s="318"/>
      <c r="K433" s="318"/>
      <c r="U433" s="318"/>
      <c r="AE433" s="318"/>
      <c r="AO433" s="318"/>
      <c r="AY433" s="318"/>
      <c r="AZ433" s="318"/>
      <c r="BI433" s="318"/>
      <c r="BS433" s="318"/>
      <c r="CC433" s="318"/>
      <c r="CM433" s="318"/>
      <c r="CW433" s="318"/>
      <c r="DG433" s="318"/>
      <c r="DQ433" s="318"/>
      <c r="EA433" s="318"/>
      <c r="EK433" s="318"/>
      <c r="EU433" s="318"/>
      <c r="FE433" s="318"/>
      <c r="FO433" s="318"/>
      <c r="FY433" s="318"/>
      <c r="GI433" s="318"/>
      <c r="GS433" s="318"/>
      <c r="HC433" s="318"/>
      <c r="HM433" s="318"/>
      <c r="HW433" s="318"/>
    </row>
    <row r="434" s="3" customFormat="true" x14ac:dyDescent="0.25">
      <c r="A434" s="318"/>
      <c r="K434" s="318"/>
      <c r="U434" s="318"/>
      <c r="AE434" s="318"/>
      <c r="AO434" s="318"/>
      <c r="AY434" s="318"/>
      <c r="AZ434" s="318"/>
      <c r="BI434" s="318"/>
      <c r="BS434" s="318"/>
      <c r="CC434" s="318"/>
      <c r="CM434" s="318"/>
      <c r="CW434" s="318"/>
      <c r="DG434" s="318"/>
      <c r="DQ434" s="318"/>
      <c r="EA434" s="318"/>
      <c r="EK434" s="318"/>
      <c r="EU434" s="318"/>
      <c r="FE434" s="318"/>
      <c r="FO434" s="318"/>
      <c r="FY434" s="318"/>
      <c r="GI434" s="318"/>
      <c r="GS434" s="318"/>
      <c r="HC434" s="318"/>
      <c r="HM434" s="318"/>
      <c r="HW434" s="318"/>
    </row>
    <row r="435" s="3" customFormat="true" x14ac:dyDescent="0.25">
      <c r="A435" s="318"/>
      <c r="K435" s="318"/>
      <c r="U435" s="318"/>
      <c r="AE435" s="318"/>
      <c r="AO435" s="318"/>
      <c r="AY435" s="318"/>
      <c r="AZ435" s="318"/>
      <c r="BI435" s="318"/>
      <c r="BS435" s="318"/>
      <c r="CC435" s="318"/>
      <c r="CM435" s="318"/>
      <c r="CW435" s="318"/>
      <c r="DG435" s="318"/>
      <c r="DQ435" s="318"/>
      <c r="EA435" s="318"/>
      <c r="EK435" s="318"/>
      <c r="EU435" s="318"/>
      <c r="FE435" s="318"/>
      <c r="FO435" s="318"/>
      <c r="FY435" s="318"/>
      <c r="GI435" s="318"/>
      <c r="GS435" s="318"/>
      <c r="HC435" s="318"/>
      <c r="HM435" s="318"/>
      <c r="HW435" s="318"/>
    </row>
    <row r="436" s="3" customFormat="true" x14ac:dyDescent="0.25">
      <c r="A436" s="318"/>
      <c r="K436" s="318"/>
      <c r="U436" s="318"/>
      <c r="AE436" s="318"/>
      <c r="AO436" s="318"/>
      <c r="AY436" s="318"/>
      <c r="AZ436" s="318"/>
      <c r="BI436" s="318"/>
      <c r="BS436" s="318"/>
      <c r="CC436" s="318"/>
      <c r="CM436" s="318"/>
      <c r="CW436" s="318"/>
      <c r="DG436" s="318"/>
      <c r="DQ436" s="318"/>
      <c r="EA436" s="318"/>
      <c r="EK436" s="318"/>
      <c r="EU436" s="318"/>
      <c r="FE436" s="318"/>
      <c r="FO436" s="318"/>
      <c r="FY436" s="318"/>
      <c r="GI436" s="318"/>
      <c r="GS436" s="318"/>
      <c r="HC436" s="318"/>
      <c r="HM436" s="318"/>
      <c r="HW436" s="318"/>
    </row>
    <row r="437" s="3" customFormat="true" x14ac:dyDescent="0.25">
      <c r="A437" s="318"/>
      <c r="K437" s="318"/>
      <c r="U437" s="318"/>
      <c r="AE437" s="318"/>
      <c r="AO437" s="318"/>
      <c r="AY437" s="318"/>
      <c r="AZ437" s="318"/>
      <c r="BI437" s="318"/>
      <c r="BS437" s="318"/>
      <c r="CC437" s="318"/>
      <c r="CM437" s="318"/>
      <c r="CW437" s="318"/>
      <c r="DG437" s="318"/>
      <c r="DQ437" s="318"/>
      <c r="EA437" s="318"/>
      <c r="EK437" s="318"/>
      <c r="EU437" s="318"/>
      <c r="FE437" s="318"/>
      <c r="FO437" s="318"/>
      <c r="FY437" s="318"/>
      <c r="GI437" s="318"/>
      <c r="GS437" s="318"/>
      <c r="HC437" s="318"/>
      <c r="HM437" s="318"/>
      <c r="HW437" s="318"/>
    </row>
    <row r="438" s="3" customFormat="true" x14ac:dyDescent="0.25">
      <c r="A438" s="318"/>
      <c r="K438" s="318"/>
      <c r="U438" s="318"/>
      <c r="AE438" s="318"/>
      <c r="AO438" s="318"/>
      <c r="AY438" s="318"/>
      <c r="AZ438" s="318"/>
      <c r="BI438" s="318"/>
      <c r="BS438" s="318"/>
      <c r="CC438" s="318"/>
      <c r="CM438" s="318"/>
      <c r="CW438" s="318"/>
      <c r="DG438" s="318"/>
      <c r="DQ438" s="318"/>
      <c r="EA438" s="318"/>
      <c r="EK438" s="318"/>
      <c r="EU438" s="318"/>
      <c r="FE438" s="318"/>
      <c r="FO438" s="318"/>
      <c r="FY438" s="318"/>
      <c r="GI438" s="318"/>
      <c r="GS438" s="318"/>
      <c r="HC438" s="318"/>
      <c r="HM438" s="318"/>
      <c r="HW438" s="318"/>
    </row>
    <row r="439" s="3" customFormat="true" x14ac:dyDescent="0.25">
      <c r="A439" s="318"/>
      <c r="K439" s="318"/>
      <c r="U439" s="318"/>
      <c r="AE439" s="318"/>
      <c r="AO439" s="318"/>
      <c r="AY439" s="318"/>
      <c r="AZ439" s="318"/>
      <c r="BI439" s="318"/>
      <c r="BS439" s="318"/>
      <c r="CC439" s="318"/>
      <c r="CM439" s="318"/>
      <c r="CW439" s="318"/>
      <c r="DG439" s="318"/>
      <c r="DQ439" s="318"/>
      <c r="EA439" s="318"/>
      <c r="EK439" s="318"/>
      <c r="EU439" s="318"/>
      <c r="FE439" s="318"/>
      <c r="FO439" s="318"/>
      <c r="FY439" s="318"/>
      <c r="GI439" s="318"/>
      <c r="GS439" s="318"/>
      <c r="HC439" s="318"/>
      <c r="HM439" s="318"/>
      <c r="HW439" s="318"/>
    </row>
    <row r="440" s="3" customFormat="true" x14ac:dyDescent="0.25">
      <c r="A440" s="318"/>
      <c r="K440" s="318"/>
      <c r="U440" s="318"/>
      <c r="AE440" s="318"/>
      <c r="AO440" s="318"/>
      <c r="AY440" s="318"/>
      <c r="AZ440" s="318"/>
      <c r="BI440" s="318"/>
      <c r="BS440" s="318"/>
      <c r="CC440" s="318"/>
      <c r="CM440" s="318"/>
      <c r="CW440" s="318"/>
      <c r="DG440" s="318"/>
      <c r="DQ440" s="318"/>
      <c r="EA440" s="318"/>
      <c r="EK440" s="318"/>
      <c r="EU440" s="318"/>
      <c r="FE440" s="318"/>
      <c r="FO440" s="318"/>
      <c r="FY440" s="318"/>
      <c r="GI440" s="318"/>
      <c r="GS440" s="318"/>
      <c r="HC440" s="318"/>
      <c r="HM440" s="318"/>
      <c r="HW440" s="318"/>
    </row>
    <row r="441" s="3" customFormat="true" x14ac:dyDescent="0.25">
      <c r="A441" s="318"/>
      <c r="K441" s="318"/>
      <c r="U441" s="318"/>
      <c r="AE441" s="318"/>
      <c r="AO441" s="318"/>
      <c r="AY441" s="318"/>
      <c r="AZ441" s="318"/>
      <c r="BI441" s="318"/>
      <c r="BS441" s="318"/>
      <c r="CC441" s="318"/>
      <c r="CM441" s="318"/>
      <c r="CW441" s="318"/>
      <c r="DG441" s="318"/>
      <c r="DQ441" s="318"/>
      <c r="EA441" s="318"/>
      <c r="EK441" s="318"/>
      <c r="EU441" s="318"/>
      <c r="FE441" s="318"/>
      <c r="FO441" s="318"/>
      <c r="FY441" s="318"/>
      <c r="GI441" s="318"/>
      <c r="GS441" s="318"/>
      <c r="HC441" s="318"/>
      <c r="HM441" s="318"/>
      <c r="HW441" s="318"/>
    </row>
    <row r="442" s="3" customFormat="true" x14ac:dyDescent="0.25">
      <c r="A442" s="318"/>
      <c r="K442" s="318"/>
      <c r="U442" s="318"/>
      <c r="AE442" s="318"/>
      <c r="AO442" s="318"/>
      <c r="AY442" s="318"/>
      <c r="AZ442" s="318"/>
      <c r="BI442" s="318"/>
      <c r="BS442" s="318"/>
      <c r="CC442" s="318"/>
      <c r="CM442" s="318"/>
      <c r="CW442" s="318"/>
      <c r="DG442" s="318"/>
      <c r="DQ442" s="318"/>
      <c r="EA442" s="318"/>
      <c r="EK442" s="318"/>
      <c r="EU442" s="318"/>
      <c r="FE442" s="318"/>
      <c r="FO442" s="318"/>
      <c r="FY442" s="318"/>
      <c r="GI442" s="318"/>
      <c r="GS442" s="318"/>
      <c r="HC442" s="318"/>
      <c r="HM442" s="318"/>
      <c r="HW442" s="318"/>
    </row>
    <row r="443" s="3" customFormat="true" x14ac:dyDescent="0.25">
      <c r="A443" s="318"/>
      <c r="K443" s="318"/>
      <c r="U443" s="318"/>
      <c r="AE443" s="318"/>
      <c r="AO443" s="318"/>
      <c r="AY443" s="318"/>
      <c r="AZ443" s="318"/>
      <c r="BI443" s="318"/>
      <c r="BS443" s="318"/>
      <c r="CC443" s="318"/>
      <c r="CM443" s="318"/>
      <c r="CW443" s="318"/>
      <c r="DG443" s="318"/>
      <c r="DQ443" s="318"/>
      <c r="EA443" s="318"/>
      <c r="EK443" s="318"/>
      <c r="EU443" s="318"/>
      <c r="FE443" s="318"/>
      <c r="FO443" s="318"/>
      <c r="FY443" s="318"/>
      <c r="GI443" s="318"/>
      <c r="GS443" s="318"/>
      <c r="HC443" s="318"/>
      <c r="HM443" s="318"/>
      <c r="HW443" s="318"/>
    </row>
    <row r="444" s="3" customFormat="true" x14ac:dyDescent="0.25">
      <c r="A444" s="318"/>
      <c r="K444" s="318"/>
      <c r="U444" s="318"/>
      <c r="AE444" s="318"/>
      <c r="AO444" s="318"/>
      <c r="AY444" s="318"/>
      <c r="AZ444" s="318"/>
      <c r="BI444" s="318"/>
      <c r="BS444" s="318"/>
      <c r="CC444" s="318"/>
      <c r="CM444" s="318"/>
      <c r="CW444" s="318"/>
      <c r="DG444" s="318"/>
      <c r="DQ444" s="318"/>
      <c r="EA444" s="318"/>
      <c r="EK444" s="318"/>
      <c r="EU444" s="318"/>
      <c r="FE444" s="318"/>
      <c r="FO444" s="318"/>
      <c r="FY444" s="318"/>
      <c r="GI444" s="318"/>
      <c r="GS444" s="318"/>
      <c r="HC444" s="318"/>
      <c r="HM444" s="318"/>
      <c r="HW444" s="318"/>
    </row>
    <row r="445" s="3" customFormat="true" x14ac:dyDescent="0.25">
      <c r="A445" s="318"/>
      <c r="K445" s="318"/>
      <c r="U445" s="318"/>
      <c r="AE445" s="318"/>
      <c r="AO445" s="318"/>
      <c r="AY445" s="318"/>
      <c r="AZ445" s="318"/>
      <c r="BI445" s="318"/>
      <c r="BS445" s="318"/>
      <c r="CC445" s="318"/>
      <c r="CM445" s="318"/>
      <c r="CW445" s="318"/>
      <c r="DG445" s="318"/>
      <c r="DQ445" s="318"/>
      <c r="EA445" s="318"/>
      <c r="EK445" s="318"/>
      <c r="EU445" s="318"/>
      <c r="FE445" s="318"/>
      <c r="FO445" s="318"/>
      <c r="FY445" s="318"/>
      <c r="GI445" s="318"/>
      <c r="GS445" s="318"/>
      <c r="HC445" s="318"/>
      <c r="HM445" s="318"/>
      <c r="HW445" s="318"/>
    </row>
    <row r="446" s="3" customFormat="true" x14ac:dyDescent="0.25">
      <c r="A446" s="318"/>
      <c r="K446" s="318"/>
      <c r="U446" s="318"/>
      <c r="AE446" s="318"/>
      <c r="AO446" s="318"/>
      <c r="AY446" s="318"/>
      <c r="AZ446" s="318"/>
      <c r="BI446" s="318"/>
      <c r="BS446" s="318"/>
      <c r="CC446" s="318"/>
      <c r="CM446" s="318"/>
      <c r="CW446" s="318"/>
      <c r="DG446" s="318"/>
      <c r="DQ446" s="318"/>
      <c r="EA446" s="318"/>
      <c r="EK446" s="318"/>
      <c r="EU446" s="318"/>
      <c r="FE446" s="318"/>
      <c r="FO446" s="318"/>
      <c r="FY446" s="318"/>
      <c r="GI446" s="318"/>
      <c r="GS446" s="318"/>
      <c r="HC446" s="318"/>
      <c r="HM446" s="318"/>
      <c r="HW446" s="318"/>
    </row>
    <row r="447" s="3" customFormat="true" x14ac:dyDescent="0.25">
      <c r="A447" s="318"/>
      <c r="K447" s="318"/>
      <c r="U447" s="318"/>
      <c r="AE447" s="318"/>
      <c r="AO447" s="318"/>
      <c r="AY447" s="318"/>
      <c r="AZ447" s="318"/>
      <c r="BI447" s="318"/>
      <c r="BS447" s="318"/>
      <c r="CC447" s="318"/>
      <c r="CM447" s="318"/>
      <c r="CW447" s="318"/>
      <c r="DG447" s="318"/>
      <c r="DQ447" s="318"/>
      <c r="EA447" s="318"/>
      <c r="EK447" s="318"/>
      <c r="EU447" s="318"/>
      <c r="FE447" s="318"/>
      <c r="FO447" s="318"/>
      <c r="FY447" s="318"/>
      <c r="GI447" s="318"/>
      <c r="GS447" s="318"/>
      <c r="HC447" s="318"/>
      <c r="HM447" s="318"/>
      <c r="HW447" s="318"/>
    </row>
    <row r="448" s="3" customFormat="true" x14ac:dyDescent="0.25">
      <c r="A448" s="318"/>
      <c r="K448" s="318"/>
      <c r="U448" s="318"/>
      <c r="AE448" s="318"/>
      <c r="AO448" s="318"/>
      <c r="AY448" s="318"/>
      <c r="AZ448" s="318"/>
      <c r="BI448" s="318"/>
      <c r="BS448" s="318"/>
      <c r="CC448" s="318"/>
      <c r="CM448" s="318"/>
      <c r="CW448" s="318"/>
      <c r="DG448" s="318"/>
      <c r="DQ448" s="318"/>
      <c r="EA448" s="318"/>
      <c r="EK448" s="318"/>
      <c r="EU448" s="318"/>
      <c r="FE448" s="318"/>
      <c r="FO448" s="318"/>
      <c r="FY448" s="318"/>
      <c r="GI448" s="318"/>
      <c r="GS448" s="318"/>
      <c r="HC448" s="318"/>
      <c r="HM448" s="318"/>
      <c r="HW448" s="318"/>
    </row>
    <row r="449" s="3" customFormat="true" x14ac:dyDescent="0.25">
      <c r="A449" s="318"/>
      <c r="K449" s="318"/>
      <c r="U449" s="318"/>
      <c r="AE449" s="318"/>
      <c r="AO449" s="318"/>
      <c r="AY449" s="318"/>
      <c r="AZ449" s="318"/>
      <c r="BI449" s="318"/>
      <c r="BS449" s="318"/>
      <c r="CC449" s="318"/>
      <c r="CM449" s="318"/>
      <c r="CW449" s="318"/>
      <c r="DG449" s="318"/>
      <c r="DQ449" s="318"/>
      <c r="EA449" s="318"/>
      <c r="EK449" s="318"/>
      <c r="EU449" s="318"/>
      <c r="FE449" s="318"/>
      <c r="FO449" s="318"/>
      <c r="FY449" s="318"/>
      <c r="GI449" s="318"/>
      <c r="GS449" s="318"/>
      <c r="HC449" s="318"/>
      <c r="HM449" s="318"/>
      <c r="HW449" s="318"/>
    </row>
    <row r="450" s="3" customFormat="true" x14ac:dyDescent="0.25">
      <c r="A450" s="318"/>
      <c r="K450" s="318"/>
      <c r="U450" s="318"/>
      <c r="AE450" s="318"/>
      <c r="AO450" s="318"/>
      <c r="AY450" s="318"/>
      <c r="AZ450" s="318"/>
      <c r="BI450" s="318"/>
      <c r="BS450" s="318"/>
      <c r="CC450" s="318"/>
      <c r="CM450" s="318"/>
      <c r="CW450" s="318"/>
      <c r="DG450" s="318"/>
      <c r="DQ450" s="318"/>
      <c r="EA450" s="318"/>
      <c r="EK450" s="318"/>
      <c r="EU450" s="318"/>
      <c r="FE450" s="318"/>
      <c r="FO450" s="318"/>
      <c r="FY450" s="318"/>
      <c r="GI450" s="318"/>
      <c r="GS450" s="318"/>
      <c r="HC450" s="318"/>
      <c r="HM450" s="318"/>
      <c r="HW450" s="318"/>
    </row>
    <row r="451" s="3" customFormat="true" x14ac:dyDescent="0.25">
      <c r="A451" s="318"/>
      <c r="K451" s="318"/>
      <c r="U451" s="318"/>
      <c r="AE451" s="318"/>
      <c r="AO451" s="318"/>
      <c r="AY451" s="318"/>
      <c r="AZ451" s="318"/>
      <c r="BI451" s="318"/>
      <c r="BS451" s="318"/>
      <c r="CC451" s="318"/>
      <c r="CM451" s="318"/>
      <c r="CW451" s="318"/>
      <c r="DG451" s="318"/>
      <c r="DQ451" s="318"/>
      <c r="EA451" s="318"/>
      <c r="EK451" s="318"/>
      <c r="EU451" s="318"/>
      <c r="FE451" s="318"/>
      <c r="FO451" s="318"/>
      <c r="FY451" s="318"/>
      <c r="GI451" s="318"/>
      <c r="GS451" s="318"/>
      <c r="HC451" s="318"/>
      <c r="HM451" s="318"/>
      <c r="HW451" s="318"/>
    </row>
    <row r="452" s="3" customFormat="true" x14ac:dyDescent="0.25">
      <c r="A452" s="318"/>
      <c r="K452" s="318"/>
      <c r="U452" s="318"/>
      <c r="AE452" s="318"/>
      <c r="AO452" s="318"/>
      <c r="AY452" s="318"/>
      <c r="AZ452" s="318"/>
      <c r="BI452" s="318"/>
      <c r="BS452" s="318"/>
      <c r="CC452" s="318"/>
      <c r="CM452" s="318"/>
      <c r="CW452" s="318"/>
      <c r="DG452" s="318"/>
      <c r="DQ452" s="318"/>
      <c r="EA452" s="318"/>
      <c r="EK452" s="318"/>
      <c r="EU452" s="318"/>
      <c r="FE452" s="318"/>
      <c r="FO452" s="318"/>
      <c r="FY452" s="318"/>
      <c r="GI452" s="318"/>
      <c r="GS452" s="318"/>
      <c r="HC452" s="318"/>
      <c r="HM452" s="318"/>
      <c r="HW452" s="318"/>
    </row>
    <row r="453" s="3" customFormat="true" x14ac:dyDescent="0.25">
      <c r="A453" s="318"/>
      <c r="K453" s="318"/>
      <c r="U453" s="318"/>
      <c r="AE453" s="318"/>
      <c r="AO453" s="318"/>
      <c r="AY453" s="318"/>
      <c r="AZ453" s="318"/>
      <c r="BI453" s="318"/>
      <c r="BS453" s="318"/>
      <c r="CC453" s="318"/>
      <c r="CM453" s="318"/>
      <c r="CW453" s="318"/>
      <c r="DG453" s="318"/>
      <c r="DQ453" s="318"/>
      <c r="EA453" s="318"/>
      <c r="EK453" s="318"/>
      <c r="EU453" s="318"/>
      <c r="FE453" s="318"/>
      <c r="FO453" s="318"/>
      <c r="FY453" s="318"/>
      <c r="GI453" s="318"/>
      <c r="GS453" s="318"/>
      <c r="HC453" s="318"/>
      <c r="HM453" s="318"/>
      <c r="HW453" s="318"/>
    </row>
    <row r="454" s="3" customFormat="true" x14ac:dyDescent="0.25">
      <c r="A454" s="318"/>
      <c r="K454" s="318"/>
      <c r="U454" s="318"/>
      <c r="AE454" s="318"/>
      <c r="AO454" s="318"/>
      <c r="AY454" s="318"/>
      <c r="AZ454" s="318"/>
      <c r="BI454" s="318"/>
      <c r="BS454" s="318"/>
      <c r="CC454" s="318"/>
      <c r="CM454" s="318"/>
      <c r="CW454" s="318"/>
      <c r="DG454" s="318"/>
      <c r="DQ454" s="318"/>
      <c r="EA454" s="318"/>
      <c r="EK454" s="318"/>
      <c r="EU454" s="318"/>
      <c r="FE454" s="318"/>
      <c r="FO454" s="318"/>
      <c r="FY454" s="318"/>
      <c r="GI454" s="318"/>
      <c r="GS454" s="318"/>
      <c r="HC454" s="318"/>
      <c r="HM454" s="318"/>
      <c r="HW454" s="318"/>
    </row>
    <row r="455" s="3" customFormat="true" x14ac:dyDescent="0.25">
      <c r="A455" s="318"/>
      <c r="K455" s="318"/>
      <c r="U455" s="318"/>
      <c r="AE455" s="318"/>
      <c r="AO455" s="318"/>
      <c r="AY455" s="318"/>
      <c r="AZ455" s="318"/>
      <c r="BI455" s="318"/>
      <c r="BS455" s="318"/>
      <c r="CC455" s="318"/>
      <c r="CM455" s="318"/>
      <c r="CW455" s="318"/>
      <c r="DG455" s="318"/>
      <c r="DQ455" s="318"/>
      <c r="EA455" s="318"/>
      <c r="EK455" s="318"/>
      <c r="EU455" s="318"/>
      <c r="FE455" s="318"/>
      <c r="FO455" s="318"/>
      <c r="FY455" s="318"/>
      <c r="GI455" s="318"/>
      <c r="GS455" s="318"/>
      <c r="HC455" s="318"/>
      <c r="HM455" s="318"/>
      <c r="HW455" s="318"/>
    </row>
    <row r="456" s="3" customFormat="true" x14ac:dyDescent="0.25">
      <c r="A456" s="318"/>
      <c r="K456" s="318"/>
      <c r="U456" s="318"/>
      <c r="AE456" s="318"/>
      <c r="AO456" s="318"/>
      <c r="AY456" s="318"/>
      <c r="AZ456" s="318"/>
      <c r="BI456" s="318"/>
      <c r="BS456" s="318"/>
      <c r="CC456" s="318"/>
      <c r="CM456" s="318"/>
      <c r="CW456" s="318"/>
      <c r="DG456" s="318"/>
      <c r="DQ456" s="318"/>
      <c r="EA456" s="318"/>
      <c r="EK456" s="318"/>
      <c r="EU456" s="318"/>
      <c r="FE456" s="318"/>
      <c r="FO456" s="318"/>
      <c r="FY456" s="318"/>
      <c r="GI456" s="318"/>
      <c r="GS456" s="318"/>
      <c r="HC456" s="318"/>
      <c r="HM456" s="318"/>
      <c r="HW456" s="318"/>
    </row>
    <row r="457" s="3" customFormat="true" x14ac:dyDescent="0.25">
      <c r="A457" s="318"/>
      <c r="K457" s="318"/>
      <c r="U457" s="318"/>
      <c r="AE457" s="318"/>
      <c r="AO457" s="318"/>
      <c r="AY457" s="318"/>
      <c r="AZ457" s="318"/>
      <c r="BI457" s="318"/>
      <c r="BS457" s="318"/>
      <c r="CC457" s="318"/>
      <c r="CM457" s="318"/>
      <c r="CW457" s="318"/>
      <c r="DG457" s="318"/>
      <c r="DQ457" s="318"/>
      <c r="EA457" s="318"/>
      <c r="EK457" s="318"/>
      <c r="EU457" s="318"/>
      <c r="FE457" s="318"/>
      <c r="FO457" s="318"/>
      <c r="FY457" s="318"/>
      <c r="GI457" s="318"/>
      <c r="GS457" s="318"/>
      <c r="HC457" s="318"/>
      <c r="HM457" s="318"/>
      <c r="HW457" s="318"/>
    </row>
    <row r="458" s="3" customFormat="true" x14ac:dyDescent="0.25">
      <c r="A458" s="318"/>
      <c r="K458" s="318"/>
      <c r="U458" s="318"/>
      <c r="AE458" s="318"/>
      <c r="AO458" s="318"/>
      <c r="AY458" s="318"/>
      <c r="AZ458" s="318"/>
      <c r="BI458" s="318"/>
      <c r="BS458" s="318"/>
      <c r="CC458" s="318"/>
      <c r="CM458" s="318"/>
      <c r="CW458" s="318"/>
      <c r="DG458" s="318"/>
      <c r="DQ458" s="318"/>
      <c r="EA458" s="318"/>
      <c r="EK458" s="318"/>
      <c r="EU458" s="318"/>
      <c r="FE458" s="318"/>
      <c r="FO458" s="318"/>
      <c r="FY458" s="318"/>
      <c r="GI458" s="318"/>
      <c r="GS458" s="318"/>
      <c r="HC458" s="318"/>
      <c r="HM458" s="318"/>
      <c r="HW458" s="318"/>
    </row>
    <row r="459" s="3" customFormat="true" x14ac:dyDescent="0.25">
      <c r="A459" s="318"/>
      <c r="K459" s="318"/>
      <c r="U459" s="318"/>
      <c r="AE459" s="318"/>
      <c r="AO459" s="318"/>
      <c r="AY459" s="318"/>
      <c r="AZ459" s="318"/>
      <c r="BI459" s="318"/>
      <c r="BS459" s="318"/>
      <c r="CC459" s="318"/>
      <c r="CM459" s="318"/>
      <c r="CW459" s="318"/>
      <c r="DG459" s="318"/>
      <c r="DQ459" s="318"/>
      <c r="EA459" s="318"/>
      <c r="EK459" s="318"/>
      <c r="EU459" s="318"/>
      <c r="FE459" s="318"/>
      <c r="FO459" s="318"/>
      <c r="FY459" s="318"/>
      <c r="GI459" s="318"/>
      <c r="GS459" s="318"/>
      <c r="HC459" s="318"/>
      <c r="HM459" s="318"/>
      <c r="HW459" s="318"/>
    </row>
    <row r="460" s="3" customFormat="true" x14ac:dyDescent="0.25">
      <c r="A460" s="318"/>
      <c r="K460" s="318"/>
      <c r="U460" s="318"/>
      <c r="AE460" s="318"/>
      <c r="AO460" s="318"/>
      <c r="AY460" s="318"/>
      <c r="AZ460" s="318"/>
      <c r="BI460" s="318"/>
      <c r="BS460" s="318"/>
      <c r="CC460" s="318"/>
      <c r="CM460" s="318"/>
      <c r="CW460" s="318"/>
      <c r="DG460" s="318"/>
      <c r="DQ460" s="318"/>
      <c r="EA460" s="318"/>
      <c r="EK460" s="318"/>
      <c r="EU460" s="318"/>
      <c r="FE460" s="318"/>
      <c r="FO460" s="318"/>
      <c r="FY460" s="318"/>
      <c r="GI460" s="318"/>
      <c r="GS460" s="318"/>
      <c r="HC460" s="318"/>
      <c r="HM460" s="318"/>
      <c r="HW460" s="318"/>
    </row>
    <row r="461" s="3" customFormat="true" x14ac:dyDescent="0.25">
      <c r="A461" s="318"/>
      <c r="K461" s="318"/>
      <c r="U461" s="318"/>
      <c r="AE461" s="318"/>
      <c r="AO461" s="318"/>
      <c r="AY461" s="318"/>
      <c r="AZ461" s="318"/>
      <c r="BI461" s="318"/>
      <c r="BS461" s="318"/>
      <c r="CC461" s="318"/>
      <c r="CM461" s="318"/>
      <c r="CW461" s="318"/>
      <c r="DG461" s="318"/>
      <c r="DQ461" s="318"/>
      <c r="EA461" s="318"/>
      <c r="EK461" s="318"/>
      <c r="EU461" s="318"/>
      <c r="FE461" s="318"/>
      <c r="FO461" s="318"/>
      <c r="FY461" s="318"/>
      <c r="GI461" s="318"/>
      <c r="GS461" s="318"/>
      <c r="HC461" s="318"/>
      <c r="HM461" s="318"/>
      <c r="HW461" s="318"/>
    </row>
    <row r="462" s="3" customFormat="true" x14ac:dyDescent="0.25">
      <c r="A462" s="318"/>
      <c r="K462" s="318"/>
      <c r="U462" s="318"/>
      <c r="AE462" s="318"/>
      <c r="AO462" s="318"/>
      <c r="AY462" s="318"/>
      <c r="AZ462" s="318"/>
      <c r="BI462" s="318"/>
      <c r="BS462" s="318"/>
      <c r="CC462" s="318"/>
      <c r="CM462" s="318"/>
      <c r="CW462" s="318"/>
      <c r="DG462" s="318"/>
      <c r="DQ462" s="318"/>
      <c r="EA462" s="318"/>
      <c r="EK462" s="318"/>
      <c r="EU462" s="318"/>
      <c r="FE462" s="318"/>
      <c r="FO462" s="318"/>
      <c r="FY462" s="318"/>
      <c r="GI462" s="318"/>
      <c r="GS462" s="318"/>
      <c r="HC462" s="318"/>
      <c r="HM462" s="318"/>
      <c r="HW462" s="318"/>
    </row>
    <row r="463" s="3" customFormat="true" x14ac:dyDescent="0.25">
      <c r="A463" s="318"/>
      <c r="K463" s="318"/>
      <c r="U463" s="318"/>
      <c r="AE463" s="318"/>
      <c r="AO463" s="318"/>
      <c r="AY463" s="318"/>
      <c r="AZ463" s="318"/>
      <c r="BI463" s="318"/>
      <c r="BS463" s="318"/>
      <c r="CC463" s="318"/>
      <c r="CM463" s="318"/>
      <c r="CW463" s="318"/>
      <c r="DG463" s="318"/>
      <c r="DQ463" s="318"/>
      <c r="EA463" s="318"/>
      <c r="EK463" s="318"/>
      <c r="EU463" s="318"/>
      <c r="FE463" s="318"/>
      <c r="FO463" s="318"/>
      <c r="FY463" s="318"/>
      <c r="GI463" s="318"/>
      <c r="GS463" s="318"/>
      <c r="HC463" s="318"/>
      <c r="HM463" s="318"/>
      <c r="HW463" s="318"/>
    </row>
    <row r="464" s="3" customFormat="true" x14ac:dyDescent="0.25">
      <c r="A464" s="318"/>
      <c r="K464" s="318"/>
      <c r="U464" s="318"/>
      <c r="AE464" s="318"/>
      <c r="AO464" s="318"/>
      <c r="AY464" s="318"/>
      <c r="AZ464" s="318"/>
      <c r="BI464" s="318"/>
      <c r="BS464" s="318"/>
      <c r="CC464" s="318"/>
      <c r="CM464" s="318"/>
      <c r="CW464" s="318"/>
      <c r="DG464" s="318"/>
      <c r="DQ464" s="318"/>
      <c r="EA464" s="318"/>
      <c r="EK464" s="318"/>
      <c r="EU464" s="318"/>
      <c r="FE464" s="318"/>
      <c r="FO464" s="318"/>
      <c r="FY464" s="318"/>
      <c r="GI464" s="318"/>
      <c r="GS464" s="318"/>
      <c r="HC464" s="318"/>
      <c r="HM464" s="318"/>
      <c r="HW464" s="318"/>
    </row>
    <row r="465" s="3" customFormat="true" x14ac:dyDescent="0.25">
      <c r="A465" s="318"/>
      <c r="K465" s="318"/>
      <c r="U465" s="318"/>
      <c r="AE465" s="318"/>
      <c r="AO465" s="318"/>
      <c r="AY465" s="318"/>
      <c r="AZ465" s="318"/>
      <c r="BI465" s="318"/>
      <c r="BS465" s="318"/>
      <c r="CC465" s="318"/>
      <c r="CM465" s="318"/>
      <c r="CW465" s="318"/>
      <c r="DG465" s="318"/>
      <c r="DQ465" s="318"/>
      <c r="EA465" s="318"/>
      <c r="EK465" s="318"/>
      <c r="EU465" s="318"/>
      <c r="FE465" s="318"/>
      <c r="FO465" s="318"/>
      <c r="FY465" s="318"/>
      <c r="GI465" s="318"/>
      <c r="GS465" s="318"/>
      <c r="HC465" s="318"/>
      <c r="HM465" s="318"/>
      <c r="HW465" s="318"/>
    </row>
    <row r="466" s="3" customFormat="true" x14ac:dyDescent="0.25">
      <c r="A466" s="318"/>
      <c r="K466" s="318"/>
      <c r="U466" s="318"/>
      <c r="AE466" s="318"/>
      <c r="AO466" s="318"/>
      <c r="AY466" s="318"/>
      <c r="AZ466" s="318"/>
      <c r="BI466" s="318"/>
      <c r="BS466" s="318"/>
      <c r="CC466" s="318"/>
      <c r="CM466" s="318"/>
      <c r="CW466" s="318"/>
      <c r="DG466" s="318"/>
      <c r="DQ466" s="318"/>
      <c r="EA466" s="318"/>
      <c r="EK466" s="318"/>
      <c r="EU466" s="318"/>
      <c r="FE466" s="318"/>
      <c r="FO466" s="318"/>
      <c r="FY466" s="318"/>
      <c r="GI466" s="318"/>
      <c r="GS466" s="318"/>
      <c r="HC466" s="318"/>
      <c r="HM466" s="318"/>
      <c r="HW466" s="318"/>
    </row>
    <row r="467" s="3" customFormat="true" x14ac:dyDescent="0.25">
      <c r="A467" s="318"/>
      <c r="K467" s="318"/>
      <c r="U467" s="318"/>
      <c r="AE467" s="318"/>
      <c r="AO467" s="318"/>
      <c r="AY467" s="318"/>
      <c r="AZ467" s="318"/>
      <c r="BI467" s="318"/>
      <c r="BS467" s="318"/>
      <c r="CC467" s="318"/>
      <c r="CM467" s="318"/>
      <c r="CW467" s="318"/>
      <c r="DG467" s="318"/>
      <c r="DQ467" s="318"/>
      <c r="EA467" s="318"/>
      <c r="EK467" s="318"/>
      <c r="EU467" s="318"/>
      <c r="FE467" s="318"/>
      <c r="FO467" s="318"/>
      <c r="FY467" s="318"/>
      <c r="GI467" s="318"/>
      <c r="GS467" s="318"/>
      <c r="HC467" s="318"/>
      <c r="HM467" s="318"/>
      <c r="HW467" s="318"/>
    </row>
    <row r="468" s="3" customFormat="true" x14ac:dyDescent="0.25">
      <c r="A468" s="318"/>
      <c r="K468" s="318"/>
      <c r="U468" s="318"/>
      <c r="AE468" s="318"/>
      <c r="AO468" s="318"/>
      <c r="AY468" s="318"/>
      <c r="AZ468" s="318"/>
      <c r="BI468" s="318"/>
      <c r="BS468" s="318"/>
      <c r="CC468" s="318"/>
      <c r="CM468" s="318"/>
      <c r="CW468" s="318"/>
      <c r="DG468" s="318"/>
      <c r="DQ468" s="318"/>
      <c r="EA468" s="318"/>
      <c r="EK468" s="318"/>
      <c r="EU468" s="318"/>
      <c r="FE468" s="318"/>
      <c r="FO468" s="318"/>
      <c r="FY468" s="318"/>
      <c r="GI468" s="318"/>
      <c r="GS468" s="318"/>
      <c r="HC468" s="318"/>
      <c r="HM468" s="318"/>
      <c r="HW468" s="318"/>
    </row>
    <row r="469" s="3" customFormat="true" x14ac:dyDescent="0.25">
      <c r="A469" s="318"/>
      <c r="K469" s="318"/>
      <c r="U469" s="318"/>
      <c r="AE469" s="318"/>
      <c r="AO469" s="318"/>
      <c r="AY469" s="318"/>
      <c r="AZ469" s="318"/>
      <c r="BI469" s="318"/>
      <c r="BS469" s="318"/>
      <c r="CC469" s="318"/>
      <c r="CM469" s="318"/>
      <c r="CW469" s="318"/>
      <c r="DG469" s="318"/>
      <c r="DQ469" s="318"/>
      <c r="EA469" s="318"/>
      <c r="EK469" s="318"/>
      <c r="EU469" s="318"/>
      <c r="FE469" s="318"/>
      <c r="FO469" s="318"/>
      <c r="FY469" s="318"/>
      <c r="GI469" s="318"/>
      <c r="GS469" s="318"/>
      <c r="HC469" s="318"/>
      <c r="HM469" s="318"/>
      <c r="HW469" s="318"/>
    </row>
    <row r="470" s="3" customFormat="true" x14ac:dyDescent="0.25">
      <c r="A470" s="318"/>
      <c r="K470" s="318"/>
      <c r="U470" s="318"/>
      <c r="AE470" s="318"/>
      <c r="AO470" s="318"/>
      <c r="AY470" s="318"/>
      <c r="AZ470" s="318"/>
      <c r="BI470" s="318"/>
      <c r="BS470" s="318"/>
      <c r="CC470" s="318"/>
      <c r="CM470" s="318"/>
      <c r="CW470" s="318"/>
      <c r="DG470" s="318"/>
      <c r="DQ470" s="318"/>
      <c r="EA470" s="318"/>
      <c r="EK470" s="318"/>
      <c r="EU470" s="318"/>
      <c r="FE470" s="318"/>
      <c r="FO470" s="318"/>
      <c r="FY470" s="318"/>
      <c r="GI470" s="318"/>
      <c r="GS470" s="318"/>
      <c r="HC470" s="318"/>
      <c r="HM470" s="318"/>
      <c r="HW470" s="318"/>
    </row>
    <row r="471" s="3" customFormat="true" x14ac:dyDescent="0.25">
      <c r="A471" s="318"/>
      <c r="K471" s="318"/>
      <c r="U471" s="318"/>
      <c r="AE471" s="318"/>
      <c r="AO471" s="318"/>
      <c r="AY471" s="318"/>
      <c r="AZ471" s="318"/>
      <c r="BI471" s="318"/>
      <c r="BS471" s="318"/>
      <c r="CC471" s="318"/>
      <c r="CM471" s="318"/>
      <c r="CW471" s="318"/>
      <c r="DG471" s="318"/>
      <c r="DQ471" s="318"/>
      <c r="EA471" s="318"/>
      <c r="EK471" s="318"/>
      <c r="EU471" s="318"/>
      <c r="FE471" s="318"/>
      <c r="FO471" s="318"/>
      <c r="FY471" s="318"/>
      <c r="GI471" s="318"/>
      <c r="GS471" s="318"/>
      <c r="HC471" s="318"/>
      <c r="HM471" s="318"/>
      <c r="HW471" s="318"/>
    </row>
    <row r="472" s="3" customFormat="true" x14ac:dyDescent="0.25">
      <c r="A472" s="318"/>
      <c r="K472" s="318"/>
      <c r="U472" s="318"/>
      <c r="AE472" s="318"/>
      <c r="AO472" s="318"/>
      <c r="AY472" s="318"/>
      <c r="AZ472" s="318"/>
      <c r="BI472" s="318"/>
      <c r="BS472" s="318"/>
      <c r="CC472" s="318"/>
      <c r="CM472" s="318"/>
      <c r="CW472" s="318"/>
      <c r="DG472" s="318"/>
      <c r="DQ472" s="318"/>
      <c r="EA472" s="318"/>
      <c r="EK472" s="318"/>
      <c r="EU472" s="318"/>
      <c r="FE472" s="318"/>
      <c r="FO472" s="318"/>
      <c r="FY472" s="318"/>
      <c r="GI472" s="318"/>
      <c r="GS472" s="318"/>
      <c r="HC472" s="318"/>
      <c r="HM472" s="318"/>
      <c r="HW472" s="318"/>
    </row>
    <row r="473" s="3" customFormat="true" x14ac:dyDescent="0.25">
      <c r="A473" s="318"/>
      <c r="K473" s="318"/>
      <c r="U473" s="318"/>
      <c r="AE473" s="318"/>
      <c r="AO473" s="318"/>
      <c r="AY473" s="318"/>
      <c r="AZ473" s="318"/>
      <c r="BI473" s="318"/>
      <c r="BS473" s="318"/>
      <c r="CC473" s="318"/>
      <c r="CM473" s="318"/>
      <c r="CW473" s="318"/>
      <c r="DG473" s="318"/>
      <c r="DQ473" s="318"/>
      <c r="EA473" s="318"/>
      <c r="EK473" s="318"/>
      <c r="EU473" s="318"/>
      <c r="FE473" s="318"/>
      <c r="FO473" s="318"/>
      <c r="FY473" s="318"/>
      <c r="GI473" s="318"/>
      <c r="GS473" s="318"/>
      <c r="HC473" s="318"/>
      <c r="HM473" s="318"/>
      <c r="HW473" s="318"/>
    </row>
    <row r="474" s="3" customFormat="true" x14ac:dyDescent="0.25">
      <c r="A474" s="318"/>
      <c r="K474" s="318"/>
      <c r="U474" s="318"/>
      <c r="AE474" s="318"/>
      <c r="AO474" s="318"/>
      <c r="AY474" s="318"/>
      <c r="AZ474" s="318"/>
      <c r="BI474" s="318"/>
      <c r="BS474" s="318"/>
      <c r="CC474" s="318"/>
      <c r="CM474" s="318"/>
      <c r="CW474" s="318"/>
      <c r="DG474" s="318"/>
      <c r="DQ474" s="318"/>
      <c r="EA474" s="318"/>
      <c r="EK474" s="318"/>
      <c r="EU474" s="318"/>
      <c r="FE474" s="318"/>
      <c r="FO474" s="318"/>
      <c r="FY474" s="318"/>
      <c r="GI474" s="318"/>
      <c r="GS474" s="318"/>
      <c r="HC474" s="318"/>
      <c r="HM474" s="318"/>
      <c r="HW474" s="318"/>
    </row>
    <row r="475" s="3" customFormat="true" x14ac:dyDescent="0.25">
      <c r="A475" s="318"/>
      <c r="K475" s="318"/>
      <c r="U475" s="318"/>
      <c r="AE475" s="318"/>
      <c r="AO475" s="318"/>
      <c r="AY475" s="318"/>
      <c r="AZ475" s="318"/>
      <c r="BI475" s="318"/>
      <c r="BS475" s="318"/>
      <c r="CC475" s="318"/>
      <c r="CM475" s="318"/>
      <c r="CW475" s="318"/>
      <c r="DG475" s="318"/>
      <c r="DQ475" s="318"/>
      <c r="EA475" s="318"/>
      <c r="EK475" s="318"/>
      <c r="EU475" s="318"/>
      <c r="FE475" s="318"/>
      <c r="FO475" s="318"/>
      <c r="FY475" s="318"/>
      <c r="GI475" s="318"/>
      <c r="GS475" s="318"/>
      <c r="HC475" s="318"/>
      <c r="HM475" s="318"/>
      <c r="HW475" s="318"/>
    </row>
    <row r="476" s="3" customFormat="true" x14ac:dyDescent="0.25">
      <c r="A476" s="318"/>
      <c r="K476" s="318"/>
      <c r="U476" s="318"/>
      <c r="AE476" s="318"/>
      <c r="AO476" s="318"/>
      <c r="AY476" s="318"/>
      <c r="AZ476" s="318"/>
      <c r="BI476" s="318"/>
      <c r="BS476" s="318"/>
      <c r="CC476" s="318"/>
      <c r="CM476" s="318"/>
      <c r="CW476" s="318"/>
      <c r="DG476" s="318"/>
      <c r="DQ476" s="318"/>
      <c r="EA476" s="318"/>
      <c r="EK476" s="318"/>
      <c r="EU476" s="318"/>
      <c r="FE476" s="318"/>
      <c r="FO476" s="318"/>
      <c r="FY476" s="318"/>
      <c r="GI476" s="318"/>
      <c r="GS476" s="318"/>
      <c r="HC476" s="318"/>
      <c r="HM476" s="318"/>
      <c r="HW476" s="318"/>
    </row>
    <row r="477" s="3" customFormat="true" x14ac:dyDescent="0.25">
      <c r="A477" s="318"/>
      <c r="K477" s="318"/>
      <c r="U477" s="318"/>
      <c r="AE477" s="318"/>
      <c r="AO477" s="318"/>
      <c r="AY477" s="318"/>
      <c r="AZ477" s="318"/>
      <c r="BI477" s="318"/>
      <c r="BS477" s="318"/>
      <c r="CC477" s="318"/>
      <c r="CM477" s="318"/>
      <c r="CW477" s="318"/>
      <c r="DG477" s="318"/>
      <c r="DQ477" s="318"/>
      <c r="EA477" s="318"/>
      <c r="EK477" s="318"/>
      <c r="EU477" s="318"/>
      <c r="FE477" s="318"/>
      <c r="FO477" s="318"/>
      <c r="FY477" s="318"/>
      <c r="GI477" s="318"/>
      <c r="GS477" s="318"/>
      <c r="HC477" s="318"/>
      <c r="HM477" s="318"/>
      <c r="HW477" s="318"/>
    </row>
    <row r="478" s="3" customFormat="true" x14ac:dyDescent="0.25">
      <c r="A478" s="318"/>
      <c r="K478" s="318"/>
      <c r="U478" s="318"/>
      <c r="AE478" s="318"/>
      <c r="AO478" s="318"/>
      <c r="AY478" s="318"/>
      <c r="AZ478" s="318"/>
      <c r="BI478" s="318"/>
      <c r="BS478" s="318"/>
      <c r="CC478" s="318"/>
      <c r="CM478" s="318"/>
      <c r="CW478" s="318"/>
      <c r="DG478" s="318"/>
      <c r="DQ478" s="318"/>
      <c r="EA478" s="318"/>
      <c r="EK478" s="318"/>
      <c r="EU478" s="318"/>
      <c r="FE478" s="318"/>
      <c r="FO478" s="318"/>
      <c r="FY478" s="318"/>
      <c r="GI478" s="318"/>
      <c r="GS478" s="318"/>
      <c r="HC478" s="318"/>
      <c r="HM478" s="318"/>
      <c r="HW478" s="318"/>
    </row>
    <row r="479" s="3" customFormat="true" x14ac:dyDescent="0.25">
      <c r="A479" s="318"/>
      <c r="K479" s="318"/>
      <c r="U479" s="318"/>
      <c r="AE479" s="318"/>
      <c r="AO479" s="318"/>
      <c r="AY479" s="318"/>
      <c r="AZ479" s="318"/>
      <c r="BI479" s="318"/>
      <c r="BS479" s="318"/>
      <c r="CC479" s="318"/>
      <c r="CM479" s="318"/>
      <c r="CW479" s="318"/>
      <c r="DG479" s="318"/>
      <c r="DQ479" s="318"/>
      <c r="EA479" s="318"/>
      <c r="EK479" s="318"/>
      <c r="EU479" s="318"/>
      <c r="FE479" s="318"/>
      <c r="FO479" s="318"/>
      <c r="FY479" s="318"/>
      <c r="GI479" s="318"/>
      <c r="GS479" s="318"/>
      <c r="HC479" s="318"/>
      <c r="HM479" s="318"/>
      <c r="HW479" s="318"/>
    </row>
    <row r="480" s="3" customFormat="true" x14ac:dyDescent="0.25">
      <c r="A480" s="318"/>
      <c r="K480" s="318"/>
      <c r="U480" s="318"/>
      <c r="AE480" s="318"/>
      <c r="AO480" s="318"/>
      <c r="AY480" s="318"/>
      <c r="AZ480" s="318"/>
      <c r="BI480" s="318"/>
      <c r="BS480" s="318"/>
      <c r="CC480" s="318"/>
      <c r="CM480" s="318"/>
      <c r="CW480" s="318"/>
      <c r="DG480" s="318"/>
      <c r="DQ480" s="318"/>
      <c r="EA480" s="318"/>
      <c r="EK480" s="318"/>
      <c r="EU480" s="318"/>
      <c r="FE480" s="318"/>
      <c r="FO480" s="318"/>
      <c r="FY480" s="318"/>
      <c r="GI480" s="318"/>
      <c r="GS480" s="318"/>
      <c r="HC480" s="318"/>
      <c r="HM480" s="318"/>
      <c r="HW480" s="318"/>
    </row>
    <row r="481" s="3" customFormat="true" x14ac:dyDescent="0.25">
      <c r="A481" s="318"/>
      <c r="K481" s="318"/>
      <c r="U481" s="318"/>
      <c r="AE481" s="318"/>
      <c r="AO481" s="318"/>
      <c r="AY481" s="318"/>
      <c r="AZ481" s="318"/>
      <c r="BI481" s="318"/>
      <c r="BS481" s="318"/>
      <c r="CC481" s="318"/>
      <c r="CM481" s="318"/>
      <c r="CW481" s="318"/>
      <c r="DG481" s="318"/>
      <c r="DQ481" s="318"/>
      <c r="EA481" s="318"/>
      <c r="EK481" s="318"/>
      <c r="EU481" s="318"/>
      <c r="FE481" s="318"/>
      <c r="FO481" s="318"/>
      <c r="FY481" s="318"/>
      <c r="GI481" s="318"/>
      <c r="GS481" s="318"/>
      <c r="HC481" s="318"/>
      <c r="HM481" s="318"/>
      <c r="HW481" s="318"/>
    </row>
    <row r="482" s="3" customFormat="true" x14ac:dyDescent="0.25">
      <c r="A482" s="318"/>
      <c r="K482" s="318"/>
      <c r="U482" s="318"/>
      <c r="AE482" s="318"/>
      <c r="AO482" s="318"/>
      <c r="AY482" s="318"/>
      <c r="AZ482" s="318"/>
      <c r="BI482" s="318"/>
      <c r="BS482" s="318"/>
      <c r="CC482" s="318"/>
      <c r="CM482" s="318"/>
      <c r="CW482" s="318"/>
      <c r="DG482" s="318"/>
      <c r="DQ482" s="318"/>
      <c r="EA482" s="318"/>
      <c r="EK482" s="318"/>
      <c r="EU482" s="318"/>
      <c r="FE482" s="318"/>
      <c r="FO482" s="318"/>
      <c r="FY482" s="318"/>
      <c r="GI482" s="318"/>
      <c r="GS482" s="318"/>
      <c r="HC482" s="318"/>
      <c r="HM482" s="318"/>
      <c r="HW482" s="318"/>
    </row>
    <row r="483" s="3" customFormat="true" x14ac:dyDescent="0.25">
      <c r="A483" s="318"/>
      <c r="K483" s="318"/>
      <c r="U483" s="318"/>
      <c r="AE483" s="318"/>
      <c r="AO483" s="318"/>
      <c r="AY483" s="318"/>
      <c r="AZ483" s="318"/>
      <c r="BI483" s="318"/>
      <c r="BS483" s="318"/>
      <c r="CC483" s="318"/>
      <c r="CM483" s="318"/>
      <c r="CW483" s="318"/>
      <c r="DG483" s="318"/>
      <c r="DQ483" s="318"/>
      <c r="EA483" s="318"/>
      <c r="EK483" s="318"/>
      <c r="EU483" s="318"/>
      <c r="FE483" s="318"/>
      <c r="FO483" s="318"/>
      <c r="FY483" s="318"/>
      <c r="GI483" s="318"/>
      <c r="GS483" s="318"/>
      <c r="HC483" s="318"/>
      <c r="HM483" s="318"/>
      <c r="HW483" s="318"/>
    </row>
    <row r="484" s="3" customFormat="true" x14ac:dyDescent="0.25">
      <c r="A484" s="318"/>
      <c r="K484" s="318"/>
      <c r="U484" s="318"/>
      <c r="AE484" s="318"/>
      <c r="AO484" s="318"/>
      <c r="AY484" s="318"/>
      <c r="AZ484" s="318"/>
      <c r="BI484" s="318"/>
      <c r="BS484" s="318"/>
      <c r="CC484" s="318"/>
      <c r="CM484" s="318"/>
      <c r="CW484" s="318"/>
      <c r="DG484" s="318"/>
      <c r="DQ484" s="318"/>
      <c r="EA484" s="318"/>
      <c r="EK484" s="318"/>
      <c r="EU484" s="318"/>
      <c r="FE484" s="318"/>
      <c r="FO484" s="318"/>
      <c r="FY484" s="318"/>
      <c r="GI484" s="318"/>
      <c r="GS484" s="318"/>
      <c r="HC484" s="318"/>
      <c r="HM484" s="318"/>
      <c r="HW484" s="318"/>
    </row>
    <row r="485" s="3" customFormat="true" x14ac:dyDescent="0.25">
      <c r="A485" s="318"/>
      <c r="K485" s="318"/>
      <c r="U485" s="318"/>
      <c r="AE485" s="318"/>
      <c r="AO485" s="318"/>
      <c r="AY485" s="318"/>
      <c r="AZ485" s="318"/>
      <c r="BI485" s="318"/>
      <c r="BS485" s="318"/>
      <c r="CC485" s="318"/>
      <c r="CM485" s="318"/>
      <c r="CW485" s="318"/>
      <c r="DG485" s="318"/>
      <c r="DQ485" s="318"/>
      <c r="EA485" s="318"/>
      <c r="EK485" s="318"/>
      <c r="EU485" s="318"/>
      <c r="FE485" s="318"/>
      <c r="FO485" s="318"/>
      <c r="FY485" s="318"/>
      <c r="GI485" s="318"/>
      <c r="GS485" s="318"/>
      <c r="HC485" s="318"/>
      <c r="HM485" s="318"/>
      <c r="HW485" s="318"/>
    </row>
    <row r="486" s="3" customFormat="true" x14ac:dyDescent="0.25">
      <c r="A486" s="318"/>
      <c r="K486" s="318"/>
      <c r="U486" s="318"/>
      <c r="AE486" s="318"/>
      <c r="AO486" s="318"/>
      <c r="AY486" s="318"/>
      <c r="AZ486" s="318"/>
      <c r="BI486" s="318"/>
      <c r="BS486" s="318"/>
      <c r="CC486" s="318"/>
      <c r="CM486" s="318"/>
      <c r="CW486" s="318"/>
      <c r="DG486" s="318"/>
      <c r="DQ486" s="318"/>
      <c r="EA486" s="318"/>
      <c r="EK486" s="318"/>
      <c r="EU486" s="318"/>
      <c r="FE486" s="318"/>
      <c r="FO486" s="318"/>
      <c r="FY486" s="318"/>
      <c r="GI486" s="318"/>
      <c r="GS486" s="318"/>
      <c r="HC486" s="318"/>
      <c r="HM486" s="318"/>
      <c r="HW486" s="318"/>
    </row>
    <row r="487" s="3" customFormat="true" x14ac:dyDescent="0.25">
      <c r="A487" s="318"/>
      <c r="K487" s="318"/>
      <c r="U487" s="318"/>
      <c r="AE487" s="318"/>
      <c r="AO487" s="318"/>
      <c r="AY487" s="318"/>
      <c r="AZ487" s="318"/>
      <c r="BI487" s="318"/>
      <c r="BS487" s="318"/>
      <c r="CC487" s="318"/>
      <c r="CM487" s="318"/>
      <c r="CW487" s="318"/>
      <c r="DG487" s="318"/>
      <c r="DQ487" s="318"/>
      <c r="EA487" s="318"/>
      <c r="EK487" s="318"/>
      <c r="EU487" s="318"/>
      <c r="FE487" s="318"/>
      <c r="FO487" s="318"/>
      <c r="FY487" s="318"/>
      <c r="GI487" s="318"/>
      <c r="GS487" s="318"/>
      <c r="HC487" s="318"/>
      <c r="HM487" s="318"/>
      <c r="HW487" s="318"/>
    </row>
    <row r="488" s="3" customFormat="true" x14ac:dyDescent="0.25">
      <c r="A488" s="318"/>
      <c r="K488" s="318"/>
      <c r="U488" s="318"/>
      <c r="AE488" s="318"/>
      <c r="AO488" s="318"/>
      <c r="AY488" s="318"/>
      <c r="AZ488" s="318"/>
      <c r="BI488" s="318"/>
      <c r="BS488" s="318"/>
      <c r="CC488" s="318"/>
      <c r="CM488" s="318"/>
      <c r="CW488" s="318"/>
      <c r="DG488" s="318"/>
      <c r="DQ488" s="318"/>
      <c r="EA488" s="318"/>
      <c r="EK488" s="318"/>
      <c r="EU488" s="318"/>
      <c r="FE488" s="318"/>
      <c r="FO488" s="318"/>
      <c r="FY488" s="318"/>
      <c r="GI488" s="318"/>
      <c r="GS488" s="318"/>
      <c r="HC488" s="318"/>
      <c r="HM488" s="318"/>
      <c r="HW488" s="318"/>
    </row>
    <row r="489" s="3" customFormat="true" x14ac:dyDescent="0.25">
      <c r="A489" s="318"/>
      <c r="K489" s="318"/>
      <c r="U489" s="318"/>
      <c r="AE489" s="318"/>
      <c r="AO489" s="318"/>
      <c r="AY489" s="318"/>
      <c r="AZ489" s="318"/>
      <c r="BI489" s="318"/>
      <c r="BS489" s="318"/>
      <c r="CC489" s="318"/>
      <c r="CM489" s="318"/>
      <c r="CW489" s="318"/>
      <c r="DG489" s="318"/>
      <c r="DQ489" s="318"/>
      <c r="EA489" s="318"/>
      <c r="EK489" s="318"/>
      <c r="EU489" s="318"/>
      <c r="FE489" s="318"/>
      <c r="FO489" s="318"/>
      <c r="FY489" s="318"/>
      <c r="GI489" s="318"/>
      <c r="GS489" s="318"/>
      <c r="HC489" s="318"/>
      <c r="HM489" s="318"/>
      <c r="HW489" s="318"/>
    </row>
    <row r="490" s="3" customFormat="true" x14ac:dyDescent="0.25">
      <c r="A490" s="318"/>
      <c r="K490" s="318"/>
      <c r="U490" s="318"/>
      <c r="AE490" s="318"/>
      <c r="AO490" s="318"/>
      <c r="AY490" s="318"/>
      <c r="AZ490" s="318"/>
      <c r="BI490" s="318"/>
      <c r="BS490" s="318"/>
      <c r="CC490" s="318"/>
      <c r="CM490" s="318"/>
      <c r="CW490" s="318"/>
      <c r="DG490" s="318"/>
      <c r="DQ490" s="318"/>
      <c r="EA490" s="318"/>
      <c r="EK490" s="318"/>
      <c r="EU490" s="318"/>
      <c r="FE490" s="318"/>
      <c r="FO490" s="318"/>
      <c r="FY490" s="318"/>
      <c r="GI490" s="318"/>
      <c r="GS490" s="318"/>
      <c r="HC490" s="318"/>
      <c r="HM490" s="318"/>
      <c r="HW490" s="318"/>
    </row>
    <row r="491" s="3" customFormat="true" x14ac:dyDescent="0.25">
      <c r="A491" s="318"/>
      <c r="K491" s="318"/>
      <c r="U491" s="318"/>
      <c r="AE491" s="318"/>
      <c r="AO491" s="318"/>
      <c r="AY491" s="318"/>
      <c r="AZ491" s="318"/>
      <c r="BI491" s="318"/>
      <c r="BS491" s="318"/>
      <c r="CC491" s="318"/>
      <c r="CM491" s="318"/>
      <c r="CW491" s="318"/>
      <c r="DG491" s="318"/>
      <c r="DQ491" s="318"/>
      <c r="EA491" s="318"/>
      <c r="EK491" s="318"/>
      <c r="EU491" s="318"/>
      <c r="FE491" s="318"/>
      <c r="FO491" s="318"/>
      <c r="FY491" s="318"/>
      <c r="GI491" s="318"/>
      <c r="GS491" s="318"/>
      <c r="HC491" s="318"/>
      <c r="HM491" s="318"/>
      <c r="HW491" s="318"/>
    </row>
    <row r="492" s="3" customFormat="true" x14ac:dyDescent="0.25">
      <c r="A492" s="318"/>
      <c r="K492" s="318"/>
      <c r="U492" s="318"/>
      <c r="AE492" s="318"/>
      <c r="AO492" s="318"/>
      <c r="AY492" s="318"/>
      <c r="AZ492" s="318"/>
      <c r="BI492" s="318"/>
      <c r="BS492" s="318"/>
      <c r="CC492" s="318"/>
      <c r="CM492" s="318"/>
      <c r="CW492" s="318"/>
      <c r="DG492" s="318"/>
      <c r="DQ492" s="318"/>
      <c r="EA492" s="318"/>
      <c r="EK492" s="318"/>
      <c r="EU492" s="318"/>
      <c r="FE492" s="318"/>
      <c r="FO492" s="318"/>
      <c r="FY492" s="318"/>
      <c r="GI492" s="318"/>
      <c r="GS492" s="318"/>
      <c r="HC492" s="318"/>
      <c r="HM492" s="318"/>
      <c r="HW492" s="318"/>
    </row>
    <row r="493" s="3" customFormat="true" x14ac:dyDescent="0.25">
      <c r="A493" s="318"/>
      <c r="K493" s="318"/>
      <c r="U493" s="318"/>
      <c r="AE493" s="318"/>
      <c r="AO493" s="318"/>
      <c r="AY493" s="318"/>
      <c r="AZ493" s="318"/>
      <c r="BI493" s="318"/>
      <c r="BS493" s="318"/>
      <c r="CC493" s="318"/>
      <c r="CM493" s="318"/>
      <c r="CW493" s="318"/>
      <c r="DG493" s="318"/>
      <c r="DQ493" s="318"/>
      <c r="EA493" s="318"/>
      <c r="EK493" s="318"/>
      <c r="EU493" s="318"/>
      <c r="FE493" s="318"/>
      <c r="FO493" s="318"/>
      <c r="FY493" s="318"/>
      <c r="GI493" s="318"/>
      <c r="GS493" s="318"/>
      <c r="HC493" s="318"/>
      <c r="HM493" s="318"/>
      <c r="HW493" s="318"/>
    </row>
    <row r="494" s="3" customFormat="true" x14ac:dyDescent="0.25">
      <c r="A494" s="318"/>
      <c r="K494" s="318"/>
      <c r="U494" s="318"/>
      <c r="AE494" s="318"/>
      <c r="AO494" s="318"/>
      <c r="AY494" s="318"/>
      <c r="AZ494" s="318"/>
      <c r="BI494" s="318"/>
      <c r="BS494" s="318"/>
      <c r="CC494" s="318"/>
      <c r="CM494" s="318"/>
      <c r="CW494" s="318"/>
      <c r="DG494" s="318"/>
      <c r="DQ494" s="318"/>
      <c r="EA494" s="318"/>
      <c r="EK494" s="318"/>
      <c r="EU494" s="318"/>
      <c r="FE494" s="318"/>
      <c r="FO494" s="318"/>
      <c r="FY494" s="318"/>
      <c r="GI494" s="318"/>
      <c r="GS494" s="318"/>
      <c r="HC494" s="318"/>
      <c r="HM494" s="318"/>
      <c r="HW494" s="318"/>
    </row>
    <row r="495" s="3" customFormat="true" x14ac:dyDescent="0.25">
      <c r="A495" s="318"/>
      <c r="K495" s="318"/>
      <c r="U495" s="318"/>
      <c r="AE495" s="318"/>
      <c r="AO495" s="318"/>
      <c r="AY495" s="318"/>
      <c r="AZ495" s="318"/>
      <c r="BI495" s="318"/>
      <c r="BS495" s="318"/>
      <c r="CC495" s="318"/>
      <c r="CM495" s="318"/>
      <c r="CW495" s="318"/>
      <c r="DG495" s="318"/>
      <c r="DQ495" s="318"/>
      <c r="EA495" s="318"/>
      <c r="EK495" s="318"/>
      <c r="EU495" s="318"/>
      <c r="FE495" s="318"/>
      <c r="FO495" s="318"/>
      <c r="FY495" s="318"/>
      <c r="GI495" s="318"/>
      <c r="GS495" s="318"/>
      <c r="HC495" s="318"/>
      <c r="HM495" s="318"/>
      <c r="HW495" s="318"/>
    </row>
    <row r="496" s="3" customFormat="true" x14ac:dyDescent="0.25">
      <c r="A496" s="318"/>
      <c r="K496" s="318"/>
      <c r="U496" s="318"/>
      <c r="AE496" s="318"/>
      <c r="AO496" s="318"/>
      <c r="AY496" s="318"/>
      <c r="AZ496" s="318"/>
      <c r="BI496" s="318"/>
      <c r="BS496" s="318"/>
      <c r="CC496" s="318"/>
      <c r="CM496" s="318"/>
      <c r="CW496" s="318"/>
      <c r="DG496" s="318"/>
      <c r="DQ496" s="318"/>
      <c r="EA496" s="318"/>
      <c r="EK496" s="318"/>
      <c r="EU496" s="318"/>
      <c r="FE496" s="318"/>
      <c r="FO496" s="318"/>
      <c r="FY496" s="318"/>
      <c r="GI496" s="318"/>
      <c r="GS496" s="318"/>
      <c r="HC496" s="318"/>
      <c r="HM496" s="318"/>
      <c r="HW496" s="318"/>
    </row>
    <row r="497" s="3" customFormat="true" x14ac:dyDescent="0.25">
      <c r="A497" s="318"/>
      <c r="K497" s="318"/>
      <c r="U497" s="318"/>
      <c r="AE497" s="318"/>
      <c r="AO497" s="318"/>
      <c r="AY497" s="318"/>
      <c r="AZ497" s="318"/>
      <c r="BI497" s="318"/>
      <c r="BS497" s="318"/>
      <c r="CC497" s="318"/>
      <c r="CM497" s="318"/>
      <c r="CW497" s="318"/>
      <c r="DG497" s="318"/>
      <c r="DQ497" s="318"/>
      <c r="EA497" s="318"/>
      <c r="EK497" s="318"/>
      <c r="EU497" s="318"/>
      <c r="FE497" s="318"/>
      <c r="FO497" s="318"/>
      <c r="FY497" s="318"/>
      <c r="GI497" s="318"/>
      <c r="GS497" s="318"/>
      <c r="HC497" s="318"/>
      <c r="HM497" s="318"/>
      <c r="HW497" s="318"/>
    </row>
    <row r="498" s="3" customFormat="true" x14ac:dyDescent="0.25">
      <c r="A498" s="318"/>
      <c r="K498" s="318"/>
      <c r="U498" s="318"/>
      <c r="AE498" s="318"/>
      <c r="AO498" s="318"/>
      <c r="AY498" s="318"/>
      <c r="AZ498" s="318"/>
      <c r="BI498" s="318"/>
      <c r="BS498" s="318"/>
      <c r="CC498" s="318"/>
      <c r="CM498" s="318"/>
      <c r="CW498" s="318"/>
      <c r="DG498" s="318"/>
      <c r="DQ498" s="318"/>
      <c r="EA498" s="318"/>
      <c r="EK498" s="318"/>
      <c r="EU498" s="318"/>
      <c r="FE498" s="318"/>
      <c r="FO498" s="318"/>
      <c r="FY498" s="318"/>
      <c r="GI498" s="318"/>
      <c r="GS498" s="318"/>
      <c r="HC498" s="318"/>
      <c r="HM498" s="318"/>
      <c r="HW498" s="318"/>
    </row>
    <row r="499" s="3" customFormat="true" x14ac:dyDescent="0.25">
      <c r="A499" s="318"/>
      <c r="K499" s="318"/>
      <c r="U499" s="318"/>
      <c r="AE499" s="318"/>
      <c r="AO499" s="318"/>
      <c r="AY499" s="318"/>
      <c r="AZ499" s="318"/>
      <c r="BI499" s="318"/>
      <c r="BS499" s="318"/>
      <c r="CC499" s="318"/>
      <c r="CM499" s="318"/>
      <c r="CW499" s="318"/>
      <c r="DG499" s="318"/>
      <c r="DQ499" s="318"/>
      <c r="EA499" s="318"/>
      <c r="EK499" s="318"/>
      <c r="EU499" s="318"/>
      <c r="FE499" s="318"/>
      <c r="FO499" s="318"/>
      <c r="FY499" s="318"/>
      <c r="GI499" s="318"/>
      <c r="GS499" s="318"/>
      <c r="HC499" s="318"/>
      <c r="HM499" s="318"/>
      <c r="HW499" s="318"/>
    </row>
    <row r="500" s="3" customFormat="true" x14ac:dyDescent="0.25">
      <c r="A500" s="318"/>
      <c r="K500" s="318"/>
      <c r="U500" s="318"/>
      <c r="AE500" s="318"/>
      <c r="AO500" s="318"/>
      <c r="AY500" s="318"/>
      <c r="AZ500" s="318"/>
      <c r="BI500" s="318"/>
      <c r="BS500" s="318"/>
      <c r="CC500" s="318"/>
      <c r="CM500" s="318"/>
      <c r="CW500" s="318"/>
      <c r="DG500" s="318"/>
      <c r="DQ500" s="318"/>
      <c r="EA500" s="318"/>
      <c r="EK500" s="318"/>
      <c r="EU500" s="318"/>
      <c r="FE500" s="318"/>
      <c r="FO500" s="318"/>
      <c r="FY500" s="318"/>
      <c r="GI500" s="318"/>
      <c r="GS500" s="318"/>
      <c r="HC500" s="318"/>
      <c r="HM500" s="318"/>
      <c r="HW500" s="318"/>
    </row>
    <row r="501" s="3" customFormat="true" x14ac:dyDescent="0.25">
      <c r="A501" s="318"/>
      <c r="K501" s="318"/>
      <c r="U501" s="318"/>
      <c r="AE501" s="318"/>
      <c r="AO501" s="318"/>
      <c r="AY501" s="318"/>
      <c r="AZ501" s="318"/>
      <c r="BI501" s="318"/>
      <c r="BS501" s="318"/>
      <c r="CC501" s="318"/>
      <c r="CM501" s="318"/>
      <c r="CW501" s="318"/>
      <c r="DG501" s="318"/>
      <c r="DQ501" s="318"/>
      <c r="EA501" s="318"/>
      <c r="EK501" s="318"/>
      <c r="EU501" s="318"/>
      <c r="FE501" s="318"/>
      <c r="FO501" s="318"/>
      <c r="FY501" s="318"/>
      <c r="GI501" s="318"/>
      <c r="GS501" s="318"/>
      <c r="HC501" s="318"/>
      <c r="HM501" s="318"/>
      <c r="HW501" s="318"/>
    </row>
    <row r="502" s="3" customFormat="true" x14ac:dyDescent="0.25">
      <c r="A502" s="318"/>
      <c r="K502" s="318"/>
      <c r="U502" s="318"/>
      <c r="AE502" s="318"/>
      <c r="AO502" s="318"/>
      <c r="AY502" s="318"/>
      <c r="AZ502" s="318"/>
      <c r="BI502" s="318"/>
      <c r="BS502" s="318"/>
      <c r="CC502" s="318"/>
      <c r="CM502" s="318"/>
      <c r="CW502" s="318"/>
      <c r="DG502" s="318"/>
      <c r="DQ502" s="318"/>
      <c r="EA502" s="318"/>
      <c r="EK502" s="318"/>
      <c r="EU502" s="318"/>
      <c r="FE502" s="318"/>
      <c r="FO502" s="318"/>
      <c r="FY502" s="318"/>
      <c r="GI502" s="318"/>
      <c r="GS502" s="318"/>
      <c r="HC502" s="318"/>
      <c r="HM502" s="318"/>
      <c r="HW502" s="318"/>
    </row>
    <row r="503" s="3" customFormat="true" x14ac:dyDescent="0.25">
      <c r="A503" s="318"/>
      <c r="K503" s="318"/>
      <c r="U503" s="318"/>
      <c r="AE503" s="318"/>
      <c r="AO503" s="318"/>
      <c r="AY503" s="318"/>
      <c r="AZ503" s="318"/>
      <c r="BI503" s="318"/>
      <c r="BS503" s="318"/>
      <c r="CC503" s="318"/>
      <c r="CM503" s="318"/>
      <c r="CW503" s="318"/>
      <c r="DG503" s="318"/>
      <c r="DQ503" s="318"/>
      <c r="EA503" s="318"/>
      <c r="EK503" s="318"/>
      <c r="EU503" s="318"/>
      <c r="FE503" s="318"/>
      <c r="FO503" s="318"/>
      <c r="FY503" s="318"/>
      <c r="GI503" s="318"/>
      <c r="GS503" s="318"/>
      <c r="HC503" s="318"/>
      <c r="HM503" s="318"/>
      <c r="HW503" s="318"/>
    </row>
    <row r="504" s="3" customFormat="true" x14ac:dyDescent="0.25">
      <c r="A504" s="318"/>
      <c r="K504" s="318"/>
      <c r="U504" s="318"/>
      <c r="AE504" s="318"/>
      <c r="AO504" s="318"/>
      <c r="AY504" s="318"/>
      <c r="AZ504" s="318"/>
      <c r="BI504" s="318"/>
      <c r="BS504" s="318"/>
      <c r="CC504" s="318"/>
      <c r="CM504" s="318"/>
      <c r="CW504" s="318"/>
      <c r="DG504" s="318"/>
      <c r="DQ504" s="318"/>
      <c r="EA504" s="318"/>
      <c r="EK504" s="318"/>
      <c r="EU504" s="318"/>
      <c r="FE504" s="318"/>
      <c r="FO504" s="318"/>
      <c r="FY504" s="318"/>
      <c r="GI504" s="318"/>
      <c r="GS504" s="318"/>
      <c r="HC504" s="318"/>
      <c r="HM504" s="318"/>
      <c r="HW504" s="318"/>
    </row>
    <row r="505" s="3" customFormat="true" x14ac:dyDescent="0.25">
      <c r="A505" s="318"/>
      <c r="K505" s="318"/>
      <c r="U505" s="318"/>
      <c r="AE505" s="318"/>
      <c r="AO505" s="318"/>
      <c r="AY505" s="318"/>
      <c r="AZ505" s="318"/>
      <c r="BI505" s="318"/>
      <c r="BS505" s="318"/>
      <c r="CC505" s="318"/>
      <c r="CM505" s="318"/>
      <c r="CW505" s="318"/>
      <c r="DG505" s="318"/>
      <c r="DQ505" s="318"/>
      <c r="EA505" s="318"/>
      <c r="EK505" s="318"/>
      <c r="EU505" s="318"/>
      <c r="FE505" s="318"/>
      <c r="FO505" s="318"/>
      <c r="FY505" s="318"/>
      <c r="GI505" s="318"/>
      <c r="GS505" s="318"/>
      <c r="HC505" s="318"/>
      <c r="HM505" s="318"/>
      <c r="HW505" s="318"/>
    </row>
    <row r="506" s="3" customFormat="true" x14ac:dyDescent="0.25">
      <c r="A506" s="318"/>
      <c r="K506" s="318"/>
      <c r="U506" s="318"/>
      <c r="AE506" s="318"/>
      <c r="AO506" s="318"/>
      <c r="AY506" s="318"/>
      <c r="AZ506" s="318"/>
      <c r="BI506" s="318"/>
      <c r="BS506" s="318"/>
      <c r="CC506" s="318"/>
      <c r="CM506" s="318"/>
      <c r="CW506" s="318"/>
      <c r="DG506" s="318"/>
      <c r="DQ506" s="318"/>
      <c r="EA506" s="318"/>
      <c r="EK506" s="318"/>
      <c r="EU506" s="318"/>
      <c r="FE506" s="318"/>
      <c r="FO506" s="318"/>
      <c r="FY506" s="318"/>
      <c r="GI506" s="318"/>
      <c r="GS506" s="318"/>
      <c r="HC506" s="318"/>
      <c r="HM506" s="318"/>
      <c r="HW506" s="318"/>
    </row>
    <row r="507" s="3" customFormat="true" x14ac:dyDescent="0.25">
      <c r="A507" s="318"/>
      <c r="K507" s="318"/>
      <c r="U507" s="318"/>
      <c r="AE507" s="318"/>
      <c r="AO507" s="318"/>
      <c r="AY507" s="318"/>
      <c r="AZ507" s="318"/>
      <c r="BI507" s="318"/>
      <c r="BS507" s="318"/>
      <c r="CC507" s="318"/>
      <c r="CM507" s="318"/>
      <c r="CW507" s="318"/>
      <c r="DG507" s="318"/>
      <c r="DQ507" s="318"/>
      <c r="EA507" s="318"/>
      <c r="EK507" s="318"/>
      <c r="EU507" s="318"/>
      <c r="FE507" s="318"/>
      <c r="FO507" s="318"/>
      <c r="FY507" s="318"/>
      <c r="GI507" s="318"/>
      <c r="GS507" s="318"/>
      <c r="HC507" s="318"/>
      <c r="HM507" s="318"/>
      <c r="HW507" s="318"/>
    </row>
    <row r="508" s="3" customFormat="true" x14ac:dyDescent="0.25">
      <c r="A508" s="318"/>
      <c r="K508" s="318"/>
      <c r="U508" s="318"/>
      <c r="AE508" s="318"/>
      <c r="AO508" s="318"/>
      <c r="AY508" s="318"/>
      <c r="AZ508" s="318"/>
      <c r="BI508" s="318"/>
      <c r="BS508" s="318"/>
      <c r="CC508" s="318"/>
      <c r="CM508" s="318"/>
      <c r="CW508" s="318"/>
      <c r="DG508" s="318"/>
      <c r="DQ508" s="318"/>
      <c r="EA508" s="318"/>
      <c r="EK508" s="318"/>
      <c r="EU508" s="318"/>
      <c r="FE508" s="318"/>
      <c r="FO508" s="318"/>
      <c r="FY508" s="318"/>
      <c r="GI508" s="318"/>
      <c r="GS508" s="318"/>
      <c r="HC508" s="318"/>
      <c r="HM508" s="318"/>
      <c r="HW508" s="318"/>
    </row>
    <row r="509" s="3" customFormat="true" x14ac:dyDescent="0.25">
      <c r="A509" s="318"/>
      <c r="K509" s="318"/>
      <c r="U509" s="318"/>
      <c r="AE509" s="318"/>
      <c r="AO509" s="318"/>
      <c r="AY509" s="318"/>
      <c r="AZ509" s="318"/>
      <c r="BI509" s="318"/>
      <c r="BS509" s="318"/>
      <c r="CC509" s="318"/>
      <c r="CM509" s="318"/>
      <c r="CW509" s="318"/>
      <c r="DG509" s="318"/>
      <c r="DQ509" s="318"/>
      <c r="EA509" s="318"/>
      <c r="EK509" s="318"/>
      <c r="EU509" s="318"/>
      <c r="FE509" s="318"/>
      <c r="FO509" s="318"/>
      <c r="FY509" s="318"/>
      <c r="GI509" s="318"/>
      <c r="GS509" s="318"/>
      <c r="HC509" s="318"/>
      <c r="HM509" s="318"/>
      <c r="HW509" s="318"/>
    </row>
    <row r="510" s="3" customFormat="true" x14ac:dyDescent="0.25">
      <c r="A510" s="318"/>
      <c r="K510" s="318"/>
      <c r="U510" s="318"/>
      <c r="AE510" s="318"/>
      <c r="AO510" s="318"/>
      <c r="AY510" s="318"/>
      <c r="AZ510" s="318"/>
      <c r="BI510" s="318"/>
      <c r="BS510" s="318"/>
      <c r="CC510" s="318"/>
      <c r="CM510" s="318"/>
      <c r="CW510" s="318"/>
      <c r="DG510" s="318"/>
      <c r="DQ510" s="318"/>
      <c r="EA510" s="318"/>
      <c r="EK510" s="318"/>
      <c r="EU510" s="318"/>
      <c r="FE510" s="318"/>
      <c r="FO510" s="318"/>
      <c r="FY510" s="318"/>
      <c r="GI510" s="318"/>
      <c r="GS510" s="318"/>
      <c r="HC510" s="318"/>
      <c r="HM510" s="318"/>
      <c r="HW510" s="318"/>
    </row>
    <row r="511" s="3" customFormat="true" x14ac:dyDescent="0.25">
      <c r="A511" s="318"/>
      <c r="K511" s="318"/>
      <c r="U511" s="318"/>
      <c r="AE511" s="318"/>
      <c r="AO511" s="318"/>
      <c r="AY511" s="318"/>
      <c r="AZ511" s="318"/>
      <c r="BI511" s="318"/>
      <c r="BS511" s="318"/>
      <c r="CC511" s="318"/>
      <c r="CM511" s="318"/>
      <c r="CW511" s="318"/>
      <c r="DG511" s="318"/>
      <c r="DQ511" s="318"/>
      <c r="EA511" s="318"/>
      <c r="EK511" s="318"/>
      <c r="EU511" s="318"/>
      <c r="FE511" s="318"/>
      <c r="FO511" s="318"/>
      <c r="FY511" s="318"/>
      <c r="GI511" s="318"/>
      <c r="GS511" s="318"/>
      <c r="HC511" s="318"/>
      <c r="HM511" s="318"/>
      <c r="HW511" s="318"/>
    </row>
    <row r="512" s="3" customFormat="true" x14ac:dyDescent="0.25">
      <c r="A512" s="318"/>
      <c r="K512" s="318"/>
      <c r="U512" s="318"/>
      <c r="AE512" s="318"/>
      <c r="AO512" s="318"/>
      <c r="AY512" s="318"/>
      <c r="AZ512" s="318"/>
      <c r="BI512" s="318"/>
      <c r="BS512" s="318"/>
      <c r="CC512" s="318"/>
      <c r="CM512" s="318"/>
      <c r="CW512" s="318"/>
      <c r="DG512" s="318"/>
      <c r="DQ512" s="318"/>
      <c r="EA512" s="318"/>
      <c r="EK512" s="318"/>
      <c r="EU512" s="318"/>
      <c r="FE512" s="318"/>
      <c r="FO512" s="318"/>
      <c r="FY512" s="318"/>
      <c r="GI512" s="318"/>
      <c r="GS512" s="318"/>
      <c r="HC512" s="318"/>
      <c r="HM512" s="318"/>
      <c r="HW512" s="318"/>
    </row>
    <row r="513" s="3" customFormat="true" x14ac:dyDescent="0.25">
      <c r="A513" s="318"/>
      <c r="K513" s="318"/>
      <c r="U513" s="318"/>
      <c r="AE513" s="318"/>
      <c r="AO513" s="318"/>
      <c r="AY513" s="318"/>
      <c r="AZ513" s="318"/>
      <c r="BI513" s="318"/>
      <c r="BS513" s="318"/>
      <c r="CC513" s="318"/>
      <c r="CM513" s="318"/>
      <c r="CW513" s="318"/>
      <c r="DG513" s="318"/>
      <c r="DQ513" s="318"/>
      <c r="EA513" s="318"/>
      <c r="EK513" s="318"/>
      <c r="EU513" s="318"/>
      <c r="FE513" s="318"/>
      <c r="FO513" s="318"/>
      <c r="FY513" s="318"/>
      <c r="GI513" s="318"/>
      <c r="GS513" s="318"/>
      <c r="HC513" s="318"/>
      <c r="HM513" s="318"/>
      <c r="HW513" s="318"/>
    </row>
    <row r="514" s="3" customFormat="true" x14ac:dyDescent="0.25">
      <c r="A514" s="318"/>
      <c r="K514" s="318"/>
      <c r="U514" s="318"/>
      <c r="AE514" s="318"/>
      <c r="AO514" s="318"/>
      <c r="AY514" s="318"/>
      <c r="AZ514" s="318"/>
      <c r="BI514" s="318"/>
      <c r="BS514" s="318"/>
      <c r="CC514" s="318"/>
      <c r="CM514" s="318"/>
      <c r="CW514" s="318"/>
      <c r="DG514" s="318"/>
      <c r="DQ514" s="318"/>
      <c r="EA514" s="318"/>
      <c r="EK514" s="318"/>
      <c r="EU514" s="318"/>
      <c r="FE514" s="318"/>
      <c r="FO514" s="318"/>
      <c r="FY514" s="318"/>
      <c r="GI514" s="318"/>
      <c r="GS514" s="318"/>
      <c r="HC514" s="318"/>
      <c r="HM514" s="318"/>
      <c r="HW514" s="318"/>
    </row>
    <row r="515" s="3" customFormat="true" x14ac:dyDescent="0.25">
      <c r="A515" s="318"/>
      <c r="K515" s="318"/>
      <c r="U515" s="318"/>
      <c r="AE515" s="318"/>
      <c r="AO515" s="318"/>
      <c r="AY515" s="318"/>
      <c r="AZ515" s="318"/>
      <c r="BI515" s="318"/>
      <c r="BS515" s="318"/>
      <c r="CC515" s="318"/>
      <c r="CM515" s="318"/>
      <c r="CW515" s="318"/>
      <c r="DG515" s="318"/>
      <c r="DQ515" s="318"/>
      <c r="EA515" s="318"/>
      <c r="EK515" s="318"/>
      <c r="EU515" s="318"/>
      <c r="FE515" s="318"/>
      <c r="FO515" s="318"/>
      <c r="FY515" s="318"/>
      <c r="GI515" s="318"/>
      <c r="GS515" s="318"/>
      <c r="HC515" s="318"/>
      <c r="HM515" s="318"/>
      <c r="HW515" s="318"/>
    </row>
    <row r="516" s="3" customFormat="true" x14ac:dyDescent="0.25">
      <c r="A516" s="318"/>
      <c r="K516" s="318"/>
      <c r="U516" s="318"/>
      <c r="AE516" s="318"/>
      <c r="AO516" s="318"/>
      <c r="AY516" s="318"/>
      <c r="AZ516" s="318"/>
      <c r="BI516" s="318"/>
      <c r="BS516" s="318"/>
      <c r="CC516" s="318"/>
      <c r="CM516" s="318"/>
      <c r="CW516" s="318"/>
      <c r="DG516" s="318"/>
      <c r="DQ516" s="318"/>
      <c r="EA516" s="318"/>
      <c r="EK516" s="318"/>
      <c r="EU516" s="318"/>
      <c r="FE516" s="318"/>
      <c r="FO516" s="318"/>
      <c r="FY516" s="318"/>
      <c r="GI516" s="318"/>
      <c r="GS516" s="318"/>
      <c r="HC516" s="318"/>
      <c r="HM516" s="318"/>
      <c r="HW516" s="318"/>
    </row>
    <row r="517" s="3" customFormat="true" x14ac:dyDescent="0.25">
      <c r="A517" s="318"/>
      <c r="K517" s="318"/>
      <c r="U517" s="318"/>
      <c r="AE517" s="318"/>
      <c r="AO517" s="318"/>
      <c r="AY517" s="318"/>
      <c r="AZ517" s="318"/>
      <c r="BI517" s="318"/>
      <c r="BS517" s="318"/>
      <c r="CC517" s="318"/>
      <c r="CM517" s="318"/>
      <c r="CW517" s="318"/>
      <c r="DG517" s="318"/>
      <c r="DQ517" s="318"/>
      <c r="EA517" s="318"/>
      <c r="EK517" s="318"/>
      <c r="EU517" s="318"/>
      <c r="FE517" s="318"/>
      <c r="FO517" s="318"/>
      <c r="FY517" s="318"/>
      <c r="GI517" s="318"/>
      <c r="GS517" s="318"/>
      <c r="HC517" s="318"/>
      <c r="HM517" s="318"/>
      <c r="HW517" s="318"/>
    </row>
    <row r="518" s="3" customFormat="true" x14ac:dyDescent="0.25">
      <c r="A518" s="318"/>
      <c r="K518" s="318"/>
      <c r="U518" s="318"/>
      <c r="AE518" s="318"/>
      <c r="AO518" s="318"/>
      <c r="AY518" s="318"/>
      <c r="AZ518" s="318"/>
      <c r="BI518" s="318"/>
      <c r="BS518" s="318"/>
      <c r="CC518" s="318"/>
      <c r="CM518" s="318"/>
      <c r="CW518" s="318"/>
      <c r="DG518" s="318"/>
      <c r="DQ518" s="318"/>
      <c r="EA518" s="318"/>
      <c r="EK518" s="318"/>
      <c r="EU518" s="318"/>
      <c r="FE518" s="318"/>
      <c r="FO518" s="318"/>
      <c r="FY518" s="318"/>
      <c r="GI518" s="318"/>
      <c r="GS518" s="318"/>
      <c r="HC518" s="318"/>
      <c r="HM518" s="318"/>
      <c r="HW518" s="318"/>
    </row>
    <row r="519" s="3" customFormat="true" x14ac:dyDescent="0.25">
      <c r="A519" s="318"/>
      <c r="K519" s="318"/>
      <c r="U519" s="318"/>
      <c r="AE519" s="318"/>
      <c r="AO519" s="318"/>
      <c r="AY519" s="318"/>
      <c r="AZ519" s="318"/>
      <c r="BI519" s="318"/>
      <c r="BS519" s="318"/>
      <c r="CC519" s="318"/>
      <c r="CM519" s="318"/>
      <c r="CW519" s="318"/>
      <c r="DG519" s="318"/>
      <c r="DQ519" s="318"/>
      <c r="EA519" s="318"/>
      <c r="EK519" s="318"/>
      <c r="EU519" s="318"/>
      <c r="FE519" s="318"/>
      <c r="FO519" s="318"/>
      <c r="FY519" s="318"/>
      <c r="GI519" s="318"/>
      <c r="GS519" s="318"/>
      <c r="HC519" s="318"/>
      <c r="HM519" s="318"/>
      <c r="HW519" s="318"/>
    </row>
    <row r="520" s="3" customFormat="true" x14ac:dyDescent="0.25">
      <c r="A520" s="318"/>
      <c r="K520" s="318"/>
      <c r="U520" s="318"/>
      <c r="AE520" s="318"/>
      <c r="AO520" s="318"/>
      <c r="AY520" s="318"/>
      <c r="AZ520" s="318"/>
      <c r="BI520" s="318"/>
      <c r="BS520" s="318"/>
      <c r="CC520" s="318"/>
      <c r="CM520" s="318"/>
      <c r="CW520" s="318"/>
      <c r="DG520" s="318"/>
      <c r="DQ520" s="318"/>
      <c r="EA520" s="318"/>
      <c r="EK520" s="318"/>
      <c r="EU520" s="318"/>
      <c r="FE520" s="318"/>
      <c r="FO520" s="318"/>
      <c r="FY520" s="318"/>
      <c r="GI520" s="318"/>
      <c r="GS520" s="318"/>
      <c r="HC520" s="318"/>
      <c r="HM520" s="318"/>
      <c r="HW520" s="318"/>
    </row>
    <row r="521" s="3" customFormat="true" x14ac:dyDescent="0.25">
      <c r="A521" s="318"/>
      <c r="K521" s="318"/>
      <c r="U521" s="318"/>
      <c r="AE521" s="318"/>
      <c r="AO521" s="318"/>
      <c r="AY521" s="318"/>
      <c r="AZ521" s="318"/>
      <c r="BI521" s="318"/>
      <c r="BS521" s="318"/>
      <c r="CC521" s="318"/>
      <c r="CM521" s="318"/>
      <c r="CW521" s="318"/>
      <c r="DG521" s="318"/>
      <c r="DQ521" s="318"/>
      <c r="EA521" s="318"/>
      <c r="EK521" s="318"/>
      <c r="EU521" s="318"/>
      <c r="FE521" s="318"/>
      <c r="FO521" s="318"/>
      <c r="FY521" s="318"/>
      <c r="GI521" s="318"/>
      <c r="GS521" s="318"/>
      <c r="HC521" s="318"/>
      <c r="HM521" s="318"/>
      <c r="HW521" s="318"/>
    </row>
    <row r="522" s="3" customFormat="true" x14ac:dyDescent="0.25">
      <c r="A522" s="318"/>
      <c r="K522" s="318"/>
      <c r="U522" s="318"/>
      <c r="AE522" s="318"/>
      <c r="AO522" s="318"/>
      <c r="AY522" s="318"/>
      <c r="AZ522" s="318"/>
      <c r="BI522" s="318"/>
      <c r="BS522" s="318"/>
      <c r="CC522" s="318"/>
      <c r="CM522" s="318"/>
      <c r="CW522" s="318"/>
      <c r="DG522" s="318"/>
      <c r="DQ522" s="318"/>
      <c r="EA522" s="318"/>
      <c r="EK522" s="318"/>
      <c r="EU522" s="318"/>
      <c r="FE522" s="318"/>
      <c r="FO522" s="318"/>
      <c r="FY522" s="318"/>
      <c r="GI522" s="318"/>
      <c r="GS522" s="318"/>
      <c r="HC522" s="318"/>
      <c r="HM522" s="318"/>
      <c r="HW522" s="318"/>
    </row>
    <row r="523" s="3" customFormat="true" x14ac:dyDescent="0.25">
      <c r="A523" s="318"/>
      <c r="K523" s="318"/>
      <c r="U523" s="318"/>
      <c r="AE523" s="318"/>
      <c r="AO523" s="318"/>
      <c r="AY523" s="318"/>
      <c r="AZ523" s="318"/>
      <c r="BI523" s="318"/>
      <c r="BS523" s="318"/>
      <c r="CC523" s="318"/>
      <c r="CM523" s="318"/>
      <c r="CW523" s="318"/>
      <c r="DG523" s="318"/>
      <c r="DQ523" s="318"/>
      <c r="EA523" s="318"/>
      <c r="EK523" s="318"/>
      <c r="EU523" s="318"/>
      <c r="FE523" s="318"/>
      <c r="FO523" s="318"/>
      <c r="FY523" s="318"/>
      <c r="GI523" s="318"/>
      <c r="GS523" s="318"/>
      <c r="HC523" s="318"/>
      <c r="HM523" s="318"/>
      <c r="HW523" s="318"/>
    </row>
    <row r="524" s="3" customFormat="true" x14ac:dyDescent="0.25">
      <c r="A524" s="318"/>
      <c r="K524" s="318"/>
      <c r="U524" s="318"/>
      <c r="AE524" s="318"/>
      <c r="AO524" s="318"/>
      <c r="AY524" s="318"/>
      <c r="AZ524" s="318"/>
      <c r="BI524" s="318"/>
      <c r="BS524" s="318"/>
      <c r="CC524" s="318"/>
      <c r="CM524" s="318"/>
      <c r="CW524" s="318"/>
      <c r="DG524" s="318"/>
      <c r="DQ524" s="318"/>
      <c r="EA524" s="318"/>
      <c r="EK524" s="318"/>
      <c r="EU524" s="318"/>
      <c r="FE524" s="318"/>
      <c r="FO524" s="318"/>
      <c r="FY524" s="318"/>
      <c r="GI524" s="318"/>
      <c r="GS524" s="318"/>
      <c r="HC524" s="318"/>
      <c r="HM524" s="318"/>
      <c r="HW524" s="318"/>
    </row>
    <row r="525" s="3" customFormat="true" x14ac:dyDescent="0.25">
      <c r="A525" s="318"/>
      <c r="K525" s="318"/>
      <c r="U525" s="318"/>
      <c r="AE525" s="318"/>
      <c r="AO525" s="318"/>
      <c r="AY525" s="318"/>
      <c r="AZ525" s="318"/>
      <c r="BI525" s="318"/>
      <c r="BS525" s="318"/>
      <c r="CC525" s="318"/>
      <c r="CM525" s="318"/>
      <c r="CW525" s="318"/>
      <c r="DG525" s="318"/>
      <c r="DQ525" s="318"/>
      <c r="EA525" s="318"/>
      <c r="EK525" s="318"/>
      <c r="EU525" s="318"/>
      <c r="FE525" s="318"/>
      <c r="FO525" s="318"/>
      <c r="FY525" s="318"/>
      <c r="GI525" s="318"/>
      <c r="GS525" s="318"/>
      <c r="HC525" s="318"/>
      <c r="HM525" s="318"/>
      <c r="HW525" s="318"/>
    </row>
    <row r="526" s="3" customFormat="true" x14ac:dyDescent="0.25">
      <c r="A526" s="318"/>
      <c r="K526" s="318"/>
      <c r="U526" s="318"/>
      <c r="AE526" s="318"/>
      <c r="AO526" s="318"/>
      <c r="AY526" s="318"/>
      <c r="AZ526" s="318"/>
      <c r="BI526" s="318"/>
      <c r="BS526" s="318"/>
      <c r="CC526" s="318"/>
      <c r="CM526" s="318"/>
      <c r="CW526" s="318"/>
      <c r="DG526" s="318"/>
      <c r="DQ526" s="318"/>
      <c r="EA526" s="318"/>
      <c r="EK526" s="318"/>
      <c r="EU526" s="318"/>
      <c r="FE526" s="318"/>
      <c r="FO526" s="318"/>
      <c r="FY526" s="318"/>
      <c r="GI526" s="318"/>
      <c r="GS526" s="318"/>
      <c r="HC526" s="318"/>
      <c r="HM526" s="318"/>
      <c r="HW526" s="318"/>
    </row>
    <row r="527" s="3" customFormat="true" x14ac:dyDescent="0.25">
      <c r="A527" s="318"/>
      <c r="K527" s="318"/>
      <c r="U527" s="318"/>
      <c r="AE527" s="318"/>
      <c r="AO527" s="318"/>
      <c r="AY527" s="318"/>
      <c r="AZ527" s="318"/>
      <c r="BI527" s="318"/>
      <c r="BS527" s="318"/>
      <c r="CC527" s="318"/>
      <c r="CM527" s="318"/>
      <c r="CW527" s="318"/>
      <c r="DG527" s="318"/>
      <c r="DQ527" s="318"/>
      <c r="EA527" s="318"/>
      <c r="EK527" s="318"/>
      <c r="EU527" s="318"/>
      <c r="FE527" s="318"/>
      <c r="FO527" s="318"/>
      <c r="FY527" s="318"/>
      <c r="GI527" s="318"/>
      <c r="GS527" s="318"/>
      <c r="HC527" s="318"/>
      <c r="HM527" s="318"/>
      <c r="HW527" s="318"/>
    </row>
    <row r="528" s="3" customFormat="true" x14ac:dyDescent="0.25">
      <c r="A528" s="318"/>
      <c r="K528" s="318"/>
      <c r="U528" s="318"/>
      <c r="AE528" s="318"/>
      <c r="AO528" s="318"/>
      <c r="AY528" s="318"/>
      <c r="AZ528" s="318"/>
      <c r="BI528" s="318"/>
      <c r="BS528" s="318"/>
      <c r="CC528" s="318"/>
      <c r="CM528" s="318"/>
      <c r="CW528" s="318"/>
      <c r="DG528" s="318"/>
      <c r="DQ528" s="318"/>
      <c r="EA528" s="318"/>
      <c r="EK528" s="318"/>
      <c r="EU528" s="318"/>
      <c r="FE528" s="318"/>
      <c r="FO528" s="318"/>
      <c r="FY528" s="318"/>
      <c r="GI528" s="318"/>
      <c r="GS528" s="318"/>
      <c r="HC528" s="318"/>
      <c r="HM528" s="318"/>
      <c r="HW528" s="318"/>
    </row>
    <row r="529" s="3" customFormat="true" x14ac:dyDescent="0.25">
      <c r="A529" s="318"/>
      <c r="K529" s="318"/>
      <c r="U529" s="318"/>
      <c r="AE529" s="318"/>
      <c r="AO529" s="318"/>
      <c r="AY529" s="318"/>
      <c r="AZ529" s="318"/>
      <c r="BI529" s="318"/>
      <c r="BS529" s="318"/>
      <c r="CC529" s="318"/>
      <c r="CM529" s="318"/>
      <c r="CW529" s="318"/>
      <c r="DG529" s="318"/>
      <c r="DQ529" s="318"/>
      <c r="EA529" s="318"/>
      <c r="EK529" s="318"/>
      <c r="EU529" s="318"/>
      <c r="FE529" s="318"/>
      <c r="FO529" s="318"/>
      <c r="FY529" s="318"/>
      <c r="GI529" s="318"/>
      <c r="GS529" s="318"/>
      <c r="HC529" s="318"/>
      <c r="HM529" s="318"/>
      <c r="HW529" s="318"/>
    </row>
    <row r="530" s="3" customFormat="true" x14ac:dyDescent="0.25">
      <c r="A530" s="318"/>
      <c r="K530" s="318"/>
      <c r="U530" s="318"/>
      <c r="AE530" s="318"/>
      <c r="AO530" s="318"/>
      <c r="AY530" s="318"/>
      <c r="AZ530" s="318"/>
      <c r="BI530" s="318"/>
      <c r="BS530" s="318"/>
      <c r="CC530" s="318"/>
      <c r="CM530" s="318"/>
      <c r="CW530" s="318"/>
      <c r="DG530" s="318"/>
      <c r="DQ530" s="318"/>
      <c r="EA530" s="318"/>
      <c r="EK530" s="318"/>
      <c r="EU530" s="318"/>
      <c r="FE530" s="318"/>
      <c r="FO530" s="318"/>
      <c r="FY530" s="318"/>
      <c r="GI530" s="318"/>
      <c r="GS530" s="318"/>
      <c r="HC530" s="318"/>
      <c r="HM530" s="318"/>
      <c r="HW530" s="318"/>
    </row>
    <row r="531" s="3" customFormat="true" x14ac:dyDescent="0.25">
      <c r="A531" s="318"/>
      <c r="K531" s="318"/>
      <c r="U531" s="318"/>
      <c r="AE531" s="318"/>
      <c r="AO531" s="318"/>
      <c r="AY531" s="318"/>
      <c r="AZ531" s="318"/>
      <c r="BI531" s="318"/>
      <c r="BS531" s="318"/>
      <c r="CC531" s="318"/>
      <c r="CM531" s="318"/>
      <c r="CW531" s="318"/>
      <c r="DG531" s="318"/>
      <c r="DQ531" s="318"/>
      <c r="EA531" s="318"/>
      <c r="EK531" s="318"/>
      <c r="EU531" s="318"/>
      <c r="FE531" s="318"/>
      <c r="FO531" s="318"/>
      <c r="FY531" s="318"/>
      <c r="GI531" s="318"/>
      <c r="GS531" s="318"/>
      <c r="HC531" s="318"/>
      <c r="HM531" s="318"/>
      <c r="HW531" s="318"/>
    </row>
    <row r="532" s="3" customFormat="true" x14ac:dyDescent="0.25">
      <c r="A532" s="318"/>
      <c r="K532" s="318"/>
      <c r="U532" s="318"/>
      <c r="AE532" s="318"/>
      <c r="AO532" s="318"/>
      <c r="AY532" s="318"/>
      <c r="AZ532" s="318"/>
      <c r="BI532" s="318"/>
      <c r="BS532" s="318"/>
      <c r="CC532" s="318"/>
      <c r="CM532" s="318"/>
      <c r="CW532" s="318"/>
      <c r="DG532" s="318"/>
      <c r="DQ532" s="318"/>
      <c r="EA532" s="318"/>
      <c r="EK532" s="318"/>
      <c r="EU532" s="318"/>
      <c r="FE532" s="318"/>
      <c r="FO532" s="318"/>
      <c r="FY532" s="318"/>
      <c r="GI532" s="318"/>
      <c r="GS532" s="318"/>
      <c r="HC532" s="318"/>
      <c r="HM532" s="318"/>
      <c r="HW532" s="318"/>
    </row>
    <row r="533" s="3" customFormat="true" x14ac:dyDescent="0.25">
      <c r="A533" s="318"/>
      <c r="K533" s="318"/>
      <c r="U533" s="318"/>
      <c r="AE533" s="318"/>
      <c r="AO533" s="318"/>
      <c r="AY533" s="318"/>
      <c r="AZ533" s="318"/>
      <c r="BI533" s="318"/>
      <c r="BS533" s="318"/>
      <c r="CC533" s="318"/>
      <c r="CM533" s="318"/>
      <c r="CW533" s="318"/>
      <c r="DG533" s="318"/>
      <c r="DQ533" s="318"/>
      <c r="EA533" s="318"/>
      <c r="EK533" s="318"/>
      <c r="EU533" s="318"/>
      <c r="FE533" s="318"/>
      <c r="FO533" s="318"/>
      <c r="FY533" s="318"/>
      <c r="GI533" s="318"/>
      <c r="GS533" s="318"/>
      <c r="HC533" s="318"/>
      <c r="HM533" s="318"/>
      <c r="HW533" s="318"/>
    </row>
    <row r="534" s="3" customFormat="true" x14ac:dyDescent="0.25">
      <c r="A534" s="318"/>
      <c r="K534" s="318"/>
      <c r="U534" s="318"/>
      <c r="AE534" s="318"/>
      <c r="AO534" s="318"/>
      <c r="AY534" s="318"/>
      <c r="AZ534" s="318"/>
      <c r="BI534" s="318"/>
      <c r="BS534" s="318"/>
      <c r="CC534" s="318"/>
      <c r="CM534" s="318"/>
      <c r="CW534" s="318"/>
      <c r="DG534" s="318"/>
      <c r="DQ534" s="318"/>
      <c r="EA534" s="318"/>
      <c r="EK534" s="318"/>
      <c r="EU534" s="318"/>
      <c r="FE534" s="318"/>
      <c r="FO534" s="318"/>
      <c r="FY534" s="318"/>
      <c r="GI534" s="318"/>
      <c r="GS534" s="318"/>
      <c r="HC534" s="318"/>
      <c r="HM534" s="318"/>
      <c r="HW534" s="318"/>
    </row>
    <row r="535" s="3" customFormat="true" x14ac:dyDescent="0.25">
      <c r="A535" s="318"/>
      <c r="K535" s="318"/>
      <c r="U535" s="318"/>
      <c r="AE535" s="318"/>
      <c r="AO535" s="318"/>
      <c r="AY535" s="318"/>
      <c r="AZ535" s="318"/>
      <c r="BI535" s="318"/>
      <c r="BS535" s="318"/>
      <c r="CC535" s="318"/>
      <c r="CM535" s="318"/>
      <c r="CW535" s="318"/>
      <c r="DG535" s="318"/>
      <c r="DQ535" s="318"/>
      <c r="EA535" s="318"/>
      <c r="EK535" s="318"/>
      <c r="EU535" s="318"/>
      <c r="FE535" s="318"/>
      <c r="FO535" s="318"/>
      <c r="FY535" s="318"/>
      <c r="GI535" s="318"/>
      <c r="GS535" s="318"/>
      <c r="HC535" s="318"/>
      <c r="HM535" s="318"/>
      <c r="HW535" s="318"/>
    </row>
    <row r="536" s="3" customFormat="true" x14ac:dyDescent="0.25">
      <c r="A536" s="318"/>
      <c r="K536" s="318"/>
      <c r="U536" s="318"/>
      <c r="AE536" s="318"/>
      <c r="AO536" s="318"/>
      <c r="AY536" s="318"/>
      <c r="AZ536" s="318"/>
      <c r="BI536" s="318"/>
      <c r="BS536" s="318"/>
      <c r="CC536" s="318"/>
      <c r="CM536" s="318"/>
      <c r="CW536" s="318"/>
      <c r="DG536" s="318"/>
      <c r="DQ536" s="318"/>
      <c r="EA536" s="318"/>
      <c r="EK536" s="318"/>
      <c r="EU536" s="318"/>
      <c r="FE536" s="318"/>
      <c r="FO536" s="318"/>
      <c r="FY536" s="318"/>
      <c r="GI536" s="318"/>
      <c r="GS536" s="318"/>
      <c r="HC536" s="318"/>
      <c r="HM536" s="318"/>
      <c r="HW536" s="318"/>
    </row>
    <row r="537" s="3" customFormat="true" x14ac:dyDescent="0.25">
      <c r="A537" s="318"/>
      <c r="K537" s="318"/>
      <c r="U537" s="318"/>
      <c r="AE537" s="318"/>
      <c r="AO537" s="318"/>
      <c r="AY537" s="318"/>
      <c r="AZ537" s="318"/>
      <c r="BI537" s="318"/>
      <c r="BS537" s="318"/>
      <c r="CC537" s="318"/>
      <c r="CM537" s="318"/>
      <c r="CW537" s="318"/>
      <c r="DG537" s="318"/>
      <c r="DQ537" s="318"/>
      <c r="EA537" s="318"/>
      <c r="EK537" s="318"/>
      <c r="EU537" s="318"/>
      <c r="FE537" s="318"/>
      <c r="FO537" s="318"/>
      <c r="FY537" s="318"/>
      <c r="GI537" s="318"/>
      <c r="GS537" s="318"/>
      <c r="HC537" s="318"/>
      <c r="HM537" s="318"/>
      <c r="HW537" s="318"/>
    </row>
    <row r="538" s="3" customFormat="true" x14ac:dyDescent="0.25">
      <c r="A538" s="318"/>
      <c r="K538" s="318"/>
      <c r="U538" s="318"/>
      <c r="AE538" s="318"/>
      <c r="AO538" s="318"/>
      <c r="AY538" s="318"/>
      <c r="AZ538" s="318"/>
      <c r="BI538" s="318"/>
      <c r="BS538" s="318"/>
      <c r="CC538" s="318"/>
      <c r="CM538" s="318"/>
      <c r="CW538" s="318"/>
      <c r="DG538" s="318"/>
      <c r="DQ538" s="318"/>
      <c r="EA538" s="318"/>
      <c r="EK538" s="318"/>
      <c r="EU538" s="318"/>
      <c r="FE538" s="318"/>
      <c r="FO538" s="318"/>
      <c r="FY538" s="318"/>
      <c r="GI538" s="318"/>
      <c r="GS538" s="318"/>
      <c r="HC538" s="318"/>
      <c r="HM538" s="318"/>
      <c r="HW538" s="318"/>
    </row>
    <row r="539" s="3" customFormat="true" x14ac:dyDescent="0.25">
      <c r="A539" s="318"/>
      <c r="K539" s="318"/>
      <c r="U539" s="318"/>
      <c r="AE539" s="318"/>
      <c r="AO539" s="318"/>
      <c r="AY539" s="318"/>
      <c r="AZ539" s="318"/>
      <c r="BI539" s="318"/>
      <c r="BS539" s="318"/>
      <c r="CC539" s="318"/>
      <c r="CM539" s="318"/>
      <c r="CW539" s="318"/>
      <c r="DG539" s="318"/>
      <c r="DQ539" s="318"/>
      <c r="EA539" s="318"/>
      <c r="EK539" s="318"/>
      <c r="EU539" s="318"/>
      <c r="FE539" s="318"/>
      <c r="FO539" s="318"/>
      <c r="FY539" s="318"/>
      <c r="GI539" s="318"/>
      <c r="GS539" s="318"/>
      <c r="HC539" s="318"/>
      <c r="HM539" s="318"/>
      <c r="HW539" s="318"/>
    </row>
    <row r="540" s="3" customFormat="true" x14ac:dyDescent="0.25">
      <c r="A540" s="318"/>
      <c r="K540" s="318"/>
      <c r="U540" s="318"/>
      <c r="AE540" s="318"/>
      <c r="AO540" s="318"/>
      <c r="AY540" s="318"/>
      <c r="AZ540" s="318"/>
      <c r="BI540" s="318"/>
      <c r="BS540" s="318"/>
      <c r="CC540" s="318"/>
      <c r="CM540" s="318"/>
      <c r="CW540" s="318"/>
      <c r="DG540" s="318"/>
      <c r="DQ540" s="318"/>
      <c r="EA540" s="318"/>
      <c r="EK540" s="318"/>
      <c r="EU540" s="318"/>
      <c r="FE540" s="318"/>
      <c r="FO540" s="318"/>
      <c r="FY540" s="318"/>
      <c r="GI540" s="318"/>
      <c r="GS540" s="318"/>
      <c r="HC540" s="318"/>
      <c r="HM540" s="318"/>
      <c r="HW540" s="318"/>
    </row>
    <row r="541" s="3" customFormat="true" x14ac:dyDescent="0.25">
      <c r="A541" s="318"/>
      <c r="K541" s="318"/>
      <c r="U541" s="318"/>
      <c r="AE541" s="318"/>
      <c r="AO541" s="318"/>
      <c r="AY541" s="318"/>
      <c r="AZ541" s="318"/>
      <c r="BI541" s="318"/>
      <c r="BS541" s="318"/>
      <c r="CC541" s="318"/>
      <c r="CM541" s="318"/>
      <c r="CW541" s="318"/>
      <c r="DG541" s="318"/>
      <c r="DQ541" s="318"/>
      <c r="EA541" s="318"/>
      <c r="EK541" s="318"/>
      <c r="EU541" s="318"/>
      <c r="FE541" s="318"/>
      <c r="FO541" s="318"/>
      <c r="FY541" s="318"/>
      <c r="GI541" s="318"/>
      <c r="GS541" s="318"/>
      <c r="HC541" s="318"/>
      <c r="HM541" s="318"/>
      <c r="HW541" s="318"/>
    </row>
    <row r="542" s="3" customFormat="true" x14ac:dyDescent="0.25">
      <c r="A542" s="318"/>
      <c r="K542" s="318"/>
      <c r="U542" s="318"/>
      <c r="AE542" s="318"/>
      <c r="AO542" s="318"/>
      <c r="AY542" s="318"/>
      <c r="AZ542" s="318"/>
      <c r="BI542" s="318"/>
      <c r="BS542" s="318"/>
      <c r="CC542" s="318"/>
      <c r="CM542" s="318"/>
      <c r="CW542" s="318"/>
      <c r="DG542" s="318"/>
      <c r="DQ542" s="318"/>
      <c r="EA542" s="318"/>
      <c r="EK542" s="318"/>
      <c r="EU542" s="318"/>
      <c r="FE542" s="318"/>
      <c r="FO542" s="318"/>
      <c r="FY542" s="318"/>
      <c r="GI542" s="318"/>
      <c r="GS542" s="318"/>
      <c r="HC542" s="318"/>
      <c r="HM542" s="318"/>
      <c r="HW542" s="318"/>
    </row>
    <row r="543" s="3" customFormat="true" x14ac:dyDescent="0.25">
      <c r="A543" s="318"/>
      <c r="K543" s="318"/>
      <c r="U543" s="318"/>
      <c r="AE543" s="318"/>
      <c r="AO543" s="318"/>
      <c r="AY543" s="318"/>
      <c r="AZ543" s="318"/>
      <c r="BI543" s="318"/>
      <c r="BS543" s="318"/>
      <c r="CC543" s="318"/>
      <c r="CM543" s="318"/>
      <c r="CW543" s="318"/>
      <c r="DG543" s="318"/>
      <c r="DQ543" s="318"/>
      <c r="EA543" s="318"/>
      <c r="EK543" s="318"/>
      <c r="EU543" s="318"/>
      <c r="FE543" s="318"/>
      <c r="FO543" s="318"/>
      <c r="FY543" s="318"/>
      <c r="GI543" s="318"/>
      <c r="GS543" s="318"/>
      <c r="HC543" s="318"/>
      <c r="HM543" s="318"/>
      <c r="HW543" s="318"/>
    </row>
    <row r="544" s="3" customFormat="true" x14ac:dyDescent="0.25">
      <c r="A544" s="318"/>
      <c r="K544" s="318"/>
      <c r="U544" s="318"/>
      <c r="AE544" s="318"/>
      <c r="AO544" s="318"/>
      <c r="AY544" s="318"/>
      <c r="AZ544" s="318"/>
      <c r="BI544" s="318"/>
      <c r="BS544" s="318"/>
      <c r="CC544" s="318"/>
      <c r="CM544" s="318"/>
      <c r="CW544" s="318"/>
      <c r="DG544" s="318"/>
      <c r="DQ544" s="318"/>
      <c r="EA544" s="318"/>
      <c r="EK544" s="318"/>
      <c r="EU544" s="318"/>
      <c r="FE544" s="318"/>
      <c r="FO544" s="318"/>
      <c r="FY544" s="318"/>
      <c r="GI544" s="318"/>
      <c r="GS544" s="318"/>
      <c r="HC544" s="318"/>
      <c r="HM544" s="318"/>
      <c r="HW544" s="318"/>
    </row>
    <row r="545" s="3" customFormat="true" x14ac:dyDescent="0.25">
      <c r="A545" s="318"/>
      <c r="K545" s="318"/>
      <c r="U545" s="318"/>
      <c r="AE545" s="318"/>
      <c r="AO545" s="318"/>
      <c r="AY545" s="318"/>
      <c r="AZ545" s="318"/>
      <c r="BI545" s="318"/>
      <c r="BS545" s="318"/>
      <c r="CC545" s="318"/>
      <c r="CM545" s="318"/>
      <c r="CW545" s="318"/>
      <c r="DG545" s="318"/>
      <c r="DQ545" s="318"/>
      <c r="EA545" s="318"/>
      <c r="EK545" s="318"/>
      <c r="EU545" s="318"/>
      <c r="FE545" s="318"/>
      <c r="FO545" s="318"/>
      <c r="FY545" s="318"/>
      <c r="GI545" s="318"/>
      <c r="GS545" s="318"/>
      <c r="HC545" s="318"/>
      <c r="HM545" s="318"/>
      <c r="HW545" s="318"/>
    </row>
    <row r="546" s="3" customFormat="true" x14ac:dyDescent="0.25">
      <c r="A546" s="318"/>
      <c r="K546" s="318"/>
      <c r="U546" s="318"/>
      <c r="AE546" s="318"/>
      <c r="AO546" s="318"/>
      <c r="AY546" s="318"/>
      <c r="AZ546" s="318"/>
      <c r="BI546" s="318"/>
      <c r="BS546" s="318"/>
      <c r="CC546" s="318"/>
      <c r="CM546" s="318"/>
      <c r="CW546" s="318"/>
      <c r="DG546" s="318"/>
      <c r="DQ546" s="318"/>
      <c r="EA546" s="318"/>
      <c r="EK546" s="318"/>
      <c r="EU546" s="318"/>
      <c r="FE546" s="318"/>
      <c r="FO546" s="318"/>
      <c r="FY546" s="318"/>
      <c r="GI546" s="318"/>
      <c r="GS546" s="318"/>
      <c r="HC546" s="318"/>
      <c r="HM546" s="318"/>
      <c r="HW546" s="318"/>
    </row>
    <row r="547" s="3" customFormat="true" x14ac:dyDescent="0.25">
      <c r="A547" s="318"/>
      <c r="K547" s="318"/>
      <c r="U547" s="318"/>
      <c r="AE547" s="318"/>
      <c r="AO547" s="318"/>
      <c r="AY547" s="318"/>
      <c r="AZ547" s="318"/>
      <c r="BI547" s="318"/>
      <c r="BS547" s="318"/>
      <c r="CC547" s="318"/>
      <c r="CM547" s="318"/>
      <c r="CW547" s="318"/>
      <c r="DG547" s="318"/>
      <c r="DQ547" s="318"/>
      <c r="EA547" s="318"/>
      <c r="EK547" s="318"/>
      <c r="EU547" s="318"/>
      <c r="FE547" s="318"/>
      <c r="FO547" s="318"/>
      <c r="FY547" s="318"/>
      <c r="GI547" s="318"/>
      <c r="GS547" s="318"/>
      <c r="HC547" s="318"/>
      <c r="HM547" s="318"/>
      <c r="HW547" s="318"/>
    </row>
    <row r="548" s="3" customFormat="true" x14ac:dyDescent="0.25">
      <c r="A548" s="318"/>
      <c r="K548" s="318"/>
      <c r="U548" s="318"/>
      <c r="AE548" s="318"/>
      <c r="AO548" s="318"/>
      <c r="AY548" s="318"/>
      <c r="AZ548" s="318"/>
      <c r="BI548" s="318"/>
      <c r="BS548" s="318"/>
      <c r="CC548" s="318"/>
      <c r="CM548" s="318"/>
      <c r="CW548" s="318"/>
      <c r="DG548" s="318"/>
      <c r="DQ548" s="318"/>
      <c r="EA548" s="318"/>
      <c r="EK548" s="318"/>
      <c r="EU548" s="318"/>
      <c r="FE548" s="318"/>
      <c r="FO548" s="318"/>
      <c r="FY548" s="318"/>
      <c r="GI548" s="318"/>
      <c r="GS548" s="318"/>
      <c r="HC548" s="318"/>
      <c r="HM548" s="318"/>
      <c r="HW548" s="318"/>
    </row>
    <row r="549" s="3" customFormat="true" x14ac:dyDescent="0.25">
      <c r="A549" s="318"/>
      <c r="K549" s="318"/>
      <c r="U549" s="318"/>
      <c r="AE549" s="318"/>
      <c r="AO549" s="318"/>
      <c r="AY549" s="318"/>
      <c r="AZ549" s="318"/>
      <c r="BI549" s="318"/>
      <c r="BS549" s="318"/>
      <c r="CC549" s="318"/>
      <c r="CM549" s="318"/>
      <c r="CW549" s="318"/>
      <c r="DG549" s="318"/>
      <c r="DQ549" s="318"/>
      <c r="EA549" s="318"/>
      <c r="EK549" s="318"/>
      <c r="EU549" s="318"/>
      <c r="FE549" s="318"/>
      <c r="FO549" s="318"/>
      <c r="FY549" s="318"/>
      <c r="GI549" s="318"/>
      <c r="GS549" s="318"/>
      <c r="HC549" s="318"/>
      <c r="HM549" s="318"/>
      <c r="HW549" s="318"/>
    </row>
    <row r="550" s="3" customFormat="true" x14ac:dyDescent="0.25">
      <c r="A550" s="318"/>
      <c r="K550" s="318"/>
      <c r="U550" s="318"/>
      <c r="AE550" s="318"/>
      <c r="AO550" s="318"/>
      <c r="AY550" s="318"/>
      <c r="AZ550" s="318"/>
      <c r="BI550" s="318"/>
      <c r="BS550" s="318"/>
      <c r="CC550" s="318"/>
      <c r="CM550" s="318"/>
      <c r="CW550" s="318"/>
      <c r="DG550" s="318"/>
      <c r="DQ550" s="318"/>
      <c r="EA550" s="318"/>
      <c r="EK550" s="318"/>
      <c r="EU550" s="318"/>
      <c r="FE550" s="318"/>
      <c r="FO550" s="318"/>
      <c r="FY550" s="318"/>
      <c r="GI550" s="318"/>
      <c r="GS550" s="318"/>
      <c r="HC550" s="318"/>
      <c r="HM550" s="318"/>
      <c r="HW550" s="318"/>
    </row>
    <row r="551" s="3" customFormat="true" x14ac:dyDescent="0.25">
      <c r="A551" s="318"/>
      <c r="K551" s="318"/>
      <c r="U551" s="318"/>
      <c r="AE551" s="318"/>
      <c r="AO551" s="318"/>
      <c r="AY551" s="318"/>
      <c r="AZ551" s="318"/>
      <c r="BI551" s="318"/>
      <c r="BS551" s="318"/>
      <c r="CC551" s="318"/>
      <c r="CM551" s="318"/>
      <c r="CW551" s="318"/>
      <c r="DG551" s="318"/>
      <c r="DQ551" s="318"/>
      <c r="EA551" s="318"/>
      <c r="EK551" s="318"/>
      <c r="EU551" s="318"/>
      <c r="FE551" s="318"/>
      <c r="FO551" s="318"/>
      <c r="FY551" s="318"/>
      <c r="GI551" s="318"/>
      <c r="GS551" s="318"/>
      <c r="HC551" s="318"/>
      <c r="HM551" s="318"/>
      <c r="HW551" s="318"/>
    </row>
    <row r="552" s="3" customFormat="true" x14ac:dyDescent="0.25">
      <c r="A552" s="318"/>
      <c r="K552" s="318"/>
      <c r="U552" s="318"/>
      <c r="AE552" s="318"/>
      <c r="AO552" s="318"/>
      <c r="AY552" s="318"/>
      <c r="AZ552" s="318"/>
      <c r="BI552" s="318"/>
      <c r="BS552" s="318"/>
      <c r="CC552" s="318"/>
      <c r="CM552" s="318"/>
      <c r="CW552" s="318"/>
      <c r="DG552" s="318"/>
      <c r="DQ552" s="318"/>
      <c r="EA552" s="318"/>
      <c r="EK552" s="318"/>
      <c r="EU552" s="318"/>
      <c r="FE552" s="318"/>
      <c r="FO552" s="318"/>
      <c r="FY552" s="318"/>
      <c r="GI552" s="318"/>
      <c r="GS552" s="318"/>
      <c r="HC552" s="318"/>
      <c r="HM552" s="318"/>
      <c r="HW552" s="318"/>
    </row>
    <row r="553" s="3" customFormat="true" x14ac:dyDescent="0.25">
      <c r="A553" s="318"/>
      <c r="K553" s="318"/>
      <c r="U553" s="318"/>
      <c r="AE553" s="318"/>
      <c r="AO553" s="318"/>
      <c r="AY553" s="318"/>
      <c r="AZ553" s="318"/>
      <c r="BI553" s="318"/>
      <c r="BS553" s="318"/>
      <c r="CC553" s="318"/>
      <c r="CM553" s="318"/>
      <c r="CW553" s="318"/>
      <c r="DG553" s="318"/>
      <c r="DQ553" s="318"/>
      <c r="EA553" s="318"/>
      <c r="EK553" s="318"/>
      <c r="EU553" s="318"/>
      <c r="FE553" s="318"/>
      <c r="FO553" s="318"/>
      <c r="FY553" s="318"/>
      <c r="GI553" s="318"/>
      <c r="GS553" s="318"/>
      <c r="HC553" s="318"/>
      <c r="HM553" s="318"/>
      <c r="HW553" s="318"/>
    </row>
    <row r="554" s="3" customFormat="true" x14ac:dyDescent="0.25">
      <c r="A554" s="318"/>
      <c r="K554" s="318"/>
      <c r="U554" s="318"/>
      <c r="AE554" s="318"/>
      <c r="AO554" s="318"/>
      <c r="AY554" s="318"/>
      <c r="AZ554" s="318"/>
      <c r="BI554" s="318"/>
      <c r="BS554" s="318"/>
      <c r="CC554" s="318"/>
      <c r="CM554" s="318"/>
      <c r="CW554" s="318"/>
      <c r="DG554" s="318"/>
      <c r="DQ554" s="318"/>
      <c r="EA554" s="318"/>
      <c r="EK554" s="318"/>
      <c r="EU554" s="318"/>
      <c r="FE554" s="318"/>
      <c r="FO554" s="318"/>
      <c r="FY554" s="318"/>
      <c r="GI554" s="318"/>
      <c r="GS554" s="318"/>
      <c r="HC554" s="318"/>
      <c r="HM554" s="318"/>
      <c r="HW554" s="318"/>
    </row>
    <row r="555" s="3" customFormat="true" x14ac:dyDescent="0.25">
      <c r="A555" s="318"/>
      <c r="K555" s="318"/>
      <c r="U555" s="318"/>
      <c r="AE555" s="318"/>
      <c r="AO555" s="318"/>
      <c r="AY555" s="318"/>
      <c r="AZ555" s="318"/>
      <c r="BI555" s="318"/>
      <c r="BS555" s="318"/>
      <c r="CC555" s="318"/>
      <c r="CM555" s="318"/>
      <c r="CW555" s="318"/>
      <c r="DG555" s="318"/>
      <c r="DQ555" s="318"/>
      <c r="EA555" s="318"/>
      <c r="EK555" s="318"/>
      <c r="EU555" s="318"/>
      <c r="FE555" s="318"/>
      <c r="FO555" s="318"/>
      <c r="FY555" s="318"/>
      <c r="GI555" s="318"/>
      <c r="GS555" s="318"/>
      <c r="HC555" s="318"/>
      <c r="HM555" s="318"/>
      <c r="HW555" s="318"/>
    </row>
    <row r="556" s="3" customFormat="true" x14ac:dyDescent="0.25">
      <c r="A556" s="318"/>
      <c r="K556" s="318"/>
      <c r="U556" s="318"/>
      <c r="AE556" s="318"/>
      <c r="AO556" s="318"/>
      <c r="AY556" s="318"/>
      <c r="AZ556" s="318"/>
      <c r="BI556" s="318"/>
      <c r="BS556" s="318"/>
      <c r="CC556" s="318"/>
      <c r="CM556" s="318"/>
      <c r="CW556" s="318"/>
      <c r="DG556" s="318"/>
      <c r="DQ556" s="318"/>
      <c r="EA556" s="318"/>
      <c r="EK556" s="318"/>
      <c r="EU556" s="318"/>
      <c r="FE556" s="318"/>
      <c r="FO556" s="318"/>
      <c r="FY556" s="318"/>
      <c r="GI556" s="318"/>
      <c r="GS556" s="318"/>
      <c r="HC556" s="318"/>
      <c r="HM556" s="318"/>
      <c r="HW556" s="318"/>
    </row>
    <row r="557" s="3" customFormat="true" x14ac:dyDescent="0.25">
      <c r="A557" s="318"/>
      <c r="K557" s="318"/>
      <c r="U557" s="318"/>
      <c r="AE557" s="318"/>
      <c r="AO557" s="318"/>
      <c r="AY557" s="318"/>
      <c r="AZ557" s="318"/>
      <c r="BI557" s="318"/>
      <c r="BS557" s="318"/>
      <c r="CC557" s="318"/>
      <c r="CM557" s="318"/>
      <c r="CW557" s="318"/>
      <c r="DG557" s="318"/>
      <c r="DQ557" s="318"/>
      <c r="EA557" s="318"/>
      <c r="EK557" s="318"/>
      <c r="EU557" s="318"/>
      <c r="FE557" s="318"/>
      <c r="FO557" s="318"/>
      <c r="FY557" s="318"/>
      <c r="GI557" s="318"/>
      <c r="GS557" s="318"/>
      <c r="HC557" s="318"/>
      <c r="HM557" s="318"/>
      <c r="HW557" s="318"/>
    </row>
    <row r="558" s="3" customFormat="true" x14ac:dyDescent="0.25">
      <c r="A558" s="318"/>
      <c r="K558" s="318"/>
      <c r="U558" s="318"/>
      <c r="AE558" s="318"/>
      <c r="AO558" s="318"/>
      <c r="AY558" s="318"/>
      <c r="AZ558" s="318"/>
      <c r="BI558" s="318"/>
      <c r="BS558" s="318"/>
      <c r="CC558" s="318"/>
      <c r="CM558" s="318"/>
      <c r="CW558" s="318"/>
      <c r="DG558" s="318"/>
      <c r="DQ558" s="318"/>
      <c r="EA558" s="318"/>
      <c r="EK558" s="318"/>
      <c r="EU558" s="318"/>
      <c r="FE558" s="318"/>
      <c r="FO558" s="318"/>
      <c r="FY558" s="318"/>
      <c r="GI558" s="318"/>
      <c r="GS558" s="318"/>
      <c r="HC558" s="318"/>
      <c r="HM558" s="318"/>
      <c r="HW558" s="318"/>
    </row>
    <row r="559" s="3" customFormat="true" x14ac:dyDescent="0.25">
      <c r="A559" s="318"/>
      <c r="K559" s="318"/>
      <c r="U559" s="318"/>
      <c r="AE559" s="318"/>
      <c r="AO559" s="318"/>
      <c r="AY559" s="318"/>
      <c r="AZ559" s="318"/>
      <c r="BI559" s="318"/>
      <c r="BS559" s="318"/>
      <c r="CC559" s="318"/>
      <c r="CM559" s="318"/>
      <c r="CW559" s="318"/>
      <c r="DG559" s="318"/>
      <c r="DQ559" s="318"/>
      <c r="EA559" s="318"/>
      <c r="EK559" s="318"/>
      <c r="EU559" s="318"/>
      <c r="FE559" s="318"/>
      <c r="FO559" s="318"/>
      <c r="FY559" s="318"/>
      <c r="GI559" s="318"/>
      <c r="GS559" s="318"/>
      <c r="HC559" s="318"/>
      <c r="HM559" s="318"/>
      <c r="HW559" s="318"/>
    </row>
    <row r="560" s="3" customFormat="true" x14ac:dyDescent="0.25">
      <c r="A560" s="318"/>
      <c r="K560" s="318"/>
      <c r="U560" s="318"/>
      <c r="AE560" s="318"/>
      <c r="AO560" s="318"/>
      <c r="AY560" s="318"/>
      <c r="AZ560" s="318"/>
      <c r="BI560" s="318"/>
      <c r="BS560" s="318"/>
      <c r="CC560" s="318"/>
      <c r="CM560" s="318"/>
      <c r="CW560" s="318"/>
      <c r="DG560" s="318"/>
      <c r="DQ560" s="318"/>
      <c r="EA560" s="318"/>
      <c r="EK560" s="318"/>
      <c r="EU560" s="318"/>
      <c r="FE560" s="318"/>
      <c r="FO560" s="318"/>
      <c r="FY560" s="318"/>
      <c r="GI560" s="318"/>
      <c r="GS560" s="318"/>
      <c r="HC560" s="318"/>
      <c r="HM560" s="318"/>
      <c r="HW560" s="318"/>
    </row>
    <row r="561" s="3" customFormat="true" x14ac:dyDescent="0.25">
      <c r="A561" s="318"/>
      <c r="K561" s="318"/>
      <c r="U561" s="318"/>
      <c r="AE561" s="318"/>
      <c r="AO561" s="318"/>
      <c r="AY561" s="318"/>
      <c r="AZ561" s="318"/>
      <c r="BI561" s="318"/>
      <c r="BS561" s="318"/>
      <c r="CC561" s="318"/>
      <c r="CM561" s="318"/>
      <c r="CW561" s="318"/>
      <c r="DG561" s="318"/>
      <c r="DQ561" s="318"/>
      <c r="EA561" s="318"/>
      <c r="EK561" s="318"/>
      <c r="EU561" s="318"/>
      <c r="FE561" s="318"/>
      <c r="FO561" s="318"/>
      <c r="FY561" s="318"/>
      <c r="GI561" s="318"/>
      <c r="GS561" s="318"/>
      <c r="HC561" s="318"/>
      <c r="HM561" s="318"/>
      <c r="HW561" s="318"/>
    </row>
    <row r="562" s="3" customFormat="true" x14ac:dyDescent="0.25">
      <c r="A562" s="318"/>
      <c r="K562" s="318"/>
      <c r="U562" s="318"/>
      <c r="AE562" s="318"/>
      <c r="AO562" s="318"/>
      <c r="AY562" s="318"/>
      <c r="AZ562" s="318"/>
      <c r="BI562" s="318"/>
      <c r="BS562" s="318"/>
      <c r="CC562" s="318"/>
      <c r="CM562" s="318"/>
      <c r="CW562" s="318"/>
      <c r="DG562" s="318"/>
      <c r="DQ562" s="318"/>
      <c r="EA562" s="318"/>
      <c r="EK562" s="318"/>
      <c r="EU562" s="318"/>
      <c r="FE562" s="318"/>
      <c r="FO562" s="318"/>
      <c r="FY562" s="318"/>
      <c r="GI562" s="318"/>
      <c r="GS562" s="318"/>
      <c r="HC562" s="318"/>
      <c r="HM562" s="318"/>
      <c r="HW562" s="318"/>
    </row>
    <row r="563" s="3" customFormat="true" x14ac:dyDescent="0.25">
      <c r="A563" s="318"/>
      <c r="K563" s="318"/>
      <c r="U563" s="318"/>
      <c r="AE563" s="318"/>
      <c r="AO563" s="318"/>
      <c r="AY563" s="318"/>
      <c r="AZ563" s="318"/>
      <c r="BI563" s="318"/>
      <c r="BS563" s="318"/>
      <c r="CC563" s="318"/>
      <c r="CM563" s="318"/>
      <c r="CW563" s="318"/>
      <c r="DG563" s="318"/>
      <c r="DQ563" s="318"/>
      <c r="EA563" s="318"/>
      <c r="EK563" s="318"/>
      <c r="EU563" s="318"/>
      <c r="FE563" s="318"/>
      <c r="FO563" s="318"/>
      <c r="FY563" s="318"/>
      <c r="GI563" s="318"/>
      <c r="GS563" s="318"/>
      <c r="HC563" s="318"/>
      <c r="HM563" s="318"/>
      <c r="HW563" s="318"/>
    </row>
    <row r="564" s="3" customFormat="true" x14ac:dyDescent="0.25">
      <c r="A564" s="318"/>
      <c r="K564" s="318"/>
      <c r="U564" s="318"/>
      <c r="AE564" s="318"/>
      <c r="AO564" s="318"/>
      <c r="AY564" s="318"/>
      <c r="AZ564" s="318"/>
      <c r="BI564" s="318"/>
      <c r="BS564" s="318"/>
      <c r="CC564" s="318"/>
      <c r="CM564" s="318"/>
      <c r="CW564" s="318"/>
      <c r="DG564" s="318"/>
      <c r="DQ564" s="318"/>
      <c r="EA564" s="318"/>
      <c r="EK564" s="318"/>
      <c r="EU564" s="318"/>
      <c r="FE564" s="318"/>
      <c r="FO564" s="318"/>
      <c r="FY564" s="318"/>
      <c r="GI564" s="318"/>
      <c r="GS564" s="318"/>
      <c r="HC564" s="318"/>
      <c r="HM564" s="318"/>
      <c r="HW564" s="318"/>
    </row>
    <row r="565" s="3" customFormat="true" x14ac:dyDescent="0.25">
      <c r="A565" s="318"/>
      <c r="K565" s="318"/>
      <c r="U565" s="318"/>
      <c r="AE565" s="318"/>
      <c r="AO565" s="318"/>
      <c r="AY565" s="318"/>
      <c r="AZ565" s="318"/>
      <c r="BI565" s="318"/>
      <c r="BS565" s="318"/>
      <c r="CC565" s="318"/>
      <c r="CM565" s="318"/>
      <c r="CW565" s="318"/>
      <c r="DG565" s="318"/>
      <c r="DQ565" s="318"/>
      <c r="EA565" s="318"/>
      <c r="EK565" s="318"/>
      <c r="EU565" s="318"/>
      <c r="FE565" s="318"/>
      <c r="FO565" s="318"/>
      <c r="FY565" s="318"/>
      <c r="GI565" s="318"/>
      <c r="GS565" s="318"/>
      <c r="HC565" s="318"/>
      <c r="HM565" s="318"/>
      <c r="HW565" s="318"/>
    </row>
    <row r="566" s="3" customFormat="true" x14ac:dyDescent="0.25">
      <c r="A566" s="318"/>
      <c r="K566" s="318"/>
      <c r="U566" s="318"/>
      <c r="AE566" s="318"/>
      <c r="AO566" s="318"/>
      <c r="AY566" s="318"/>
      <c r="AZ566" s="318"/>
      <c r="BI566" s="318"/>
      <c r="BS566" s="318"/>
      <c r="CC566" s="318"/>
      <c r="CM566" s="318"/>
      <c r="CW566" s="318"/>
      <c r="DG566" s="318"/>
      <c r="DQ566" s="318"/>
      <c r="EA566" s="318"/>
      <c r="EK566" s="318"/>
      <c r="EU566" s="318"/>
      <c r="FE566" s="318"/>
      <c r="FO566" s="318"/>
      <c r="FY566" s="318"/>
      <c r="GI566" s="318"/>
      <c r="GS566" s="318"/>
      <c r="HC566" s="318"/>
      <c r="HM566" s="318"/>
      <c r="HW566" s="318"/>
    </row>
    <row r="567" s="3" customFormat="true" x14ac:dyDescent="0.25">
      <c r="A567" s="318"/>
      <c r="K567" s="318"/>
      <c r="U567" s="318"/>
      <c r="AE567" s="318"/>
      <c r="AO567" s="318"/>
      <c r="AY567" s="318"/>
      <c r="AZ567" s="318"/>
      <c r="BI567" s="318"/>
      <c r="BS567" s="318"/>
      <c r="CC567" s="318"/>
      <c r="CM567" s="318"/>
      <c r="CW567" s="318"/>
      <c r="DG567" s="318"/>
      <c r="DQ567" s="318"/>
      <c r="EA567" s="318"/>
      <c r="EK567" s="318"/>
      <c r="EU567" s="318"/>
      <c r="FE567" s="318"/>
      <c r="FO567" s="318"/>
      <c r="FY567" s="318"/>
      <c r="GI567" s="318"/>
      <c r="GS567" s="318"/>
      <c r="HC567" s="318"/>
      <c r="HM567" s="318"/>
      <c r="HW567" s="318"/>
    </row>
    <row r="568" s="3" customFormat="true" x14ac:dyDescent="0.25">
      <c r="A568" s="318"/>
      <c r="K568" s="318"/>
      <c r="U568" s="318"/>
      <c r="AE568" s="318"/>
      <c r="AO568" s="318"/>
      <c r="AY568" s="318"/>
      <c r="AZ568" s="318"/>
      <c r="BI568" s="318"/>
      <c r="BS568" s="318"/>
      <c r="CC568" s="318"/>
      <c r="CM568" s="318"/>
      <c r="CW568" s="318"/>
      <c r="DG568" s="318"/>
      <c r="DQ568" s="318"/>
      <c r="EA568" s="318"/>
      <c r="EK568" s="318"/>
      <c r="EU568" s="318"/>
      <c r="FE568" s="318"/>
      <c r="FO568" s="318"/>
      <c r="FY568" s="318"/>
      <c r="GI568" s="318"/>
      <c r="GS568" s="318"/>
      <c r="HC568" s="318"/>
      <c r="HM568" s="318"/>
      <c r="HW568" s="318"/>
    </row>
    <row r="569" s="3" customFormat="true" x14ac:dyDescent="0.25">
      <c r="A569" s="318"/>
      <c r="K569" s="318"/>
      <c r="U569" s="318"/>
      <c r="AE569" s="318"/>
      <c r="AO569" s="318"/>
      <c r="AY569" s="318"/>
      <c r="AZ569" s="318"/>
      <c r="BI569" s="318"/>
      <c r="BS569" s="318"/>
      <c r="CC569" s="318"/>
      <c r="CM569" s="318"/>
      <c r="CW569" s="318"/>
      <c r="DG569" s="318"/>
      <c r="DQ569" s="318"/>
      <c r="EA569" s="318"/>
      <c r="EK569" s="318"/>
      <c r="EU569" s="318"/>
      <c r="FE569" s="318"/>
      <c r="FO569" s="318"/>
      <c r="FY569" s="318"/>
      <c r="GI569" s="318"/>
      <c r="GS569" s="318"/>
      <c r="HC569" s="318"/>
      <c r="HM569" s="318"/>
      <c r="HW569" s="318"/>
    </row>
    <row r="570" s="3" customFormat="true" x14ac:dyDescent="0.25">
      <c r="A570" s="318"/>
      <c r="K570" s="318"/>
      <c r="U570" s="318"/>
      <c r="AE570" s="318"/>
      <c r="AO570" s="318"/>
      <c r="AY570" s="318"/>
      <c r="AZ570" s="318"/>
      <c r="BI570" s="318"/>
      <c r="BS570" s="318"/>
      <c r="CC570" s="318"/>
      <c r="CM570" s="318"/>
      <c r="CW570" s="318"/>
      <c r="DG570" s="318"/>
      <c r="DQ570" s="318"/>
      <c r="EA570" s="318"/>
      <c r="EK570" s="318"/>
      <c r="EU570" s="318"/>
      <c r="FE570" s="318"/>
      <c r="FO570" s="318"/>
      <c r="FY570" s="318"/>
      <c r="GI570" s="318"/>
      <c r="GS570" s="318"/>
      <c r="HC570" s="318"/>
      <c r="HM570" s="318"/>
      <c r="HW570" s="318"/>
    </row>
    <row r="571" s="3" customFormat="true" x14ac:dyDescent="0.25">
      <c r="A571" s="318"/>
      <c r="K571" s="318"/>
      <c r="U571" s="318"/>
      <c r="AE571" s="318"/>
      <c r="AO571" s="318"/>
      <c r="AY571" s="318"/>
      <c r="AZ571" s="318"/>
      <c r="BI571" s="318"/>
      <c r="BS571" s="318"/>
      <c r="CC571" s="318"/>
      <c r="CM571" s="318"/>
      <c r="CW571" s="318"/>
      <c r="DG571" s="318"/>
      <c r="DQ571" s="318"/>
      <c r="EA571" s="318"/>
      <c r="EK571" s="318"/>
      <c r="EU571" s="318"/>
      <c r="FE571" s="318"/>
      <c r="FO571" s="318"/>
      <c r="FY571" s="318"/>
      <c r="GI571" s="318"/>
      <c r="GS571" s="318"/>
      <c r="HC571" s="318"/>
      <c r="HM571" s="318"/>
      <c r="HW571" s="318"/>
    </row>
    <row r="572" s="3" customFormat="true" x14ac:dyDescent="0.25">
      <c r="A572" s="318"/>
      <c r="K572" s="318"/>
      <c r="U572" s="318"/>
      <c r="AE572" s="318"/>
      <c r="AO572" s="318"/>
      <c r="AY572" s="318"/>
      <c r="AZ572" s="318"/>
      <c r="BI572" s="318"/>
      <c r="BS572" s="318"/>
      <c r="CC572" s="318"/>
      <c r="CM572" s="318"/>
      <c r="CW572" s="318"/>
      <c r="DG572" s="318"/>
      <c r="DQ572" s="318"/>
      <c r="EA572" s="318"/>
      <c r="EK572" s="318"/>
      <c r="EU572" s="318"/>
      <c r="FE572" s="318"/>
      <c r="FO572" s="318"/>
      <c r="FY572" s="318"/>
      <c r="GI572" s="318"/>
      <c r="GS572" s="318"/>
      <c r="HC572" s="318"/>
      <c r="HM572" s="318"/>
      <c r="HW572" s="318"/>
    </row>
    <row r="573" s="3" customFormat="true" x14ac:dyDescent="0.25">
      <c r="A573" s="318"/>
      <c r="K573" s="318"/>
      <c r="U573" s="318"/>
      <c r="AE573" s="318"/>
      <c r="AO573" s="318"/>
      <c r="AY573" s="318"/>
      <c r="AZ573" s="318"/>
      <c r="BI573" s="318"/>
      <c r="BS573" s="318"/>
      <c r="CC573" s="318"/>
      <c r="CM573" s="318"/>
      <c r="CW573" s="318"/>
      <c r="DG573" s="318"/>
      <c r="DQ573" s="318"/>
      <c r="EA573" s="318"/>
      <c r="EK573" s="318"/>
      <c r="EU573" s="318"/>
      <c r="FE573" s="318"/>
      <c r="FO573" s="318"/>
      <c r="FY573" s="318"/>
      <c r="GI573" s="318"/>
      <c r="GS573" s="318"/>
      <c r="HC573" s="318"/>
      <c r="HM573" s="318"/>
      <c r="HW573" s="318"/>
    </row>
    <row r="574" s="3" customFormat="true" x14ac:dyDescent="0.25">
      <c r="A574" s="318"/>
      <c r="K574" s="318"/>
      <c r="U574" s="318"/>
      <c r="AE574" s="318"/>
      <c r="AO574" s="318"/>
      <c r="AY574" s="318"/>
      <c r="AZ574" s="318"/>
      <c r="BI574" s="318"/>
      <c r="BS574" s="318"/>
      <c r="CC574" s="318"/>
      <c r="CM574" s="318"/>
      <c r="CW574" s="318"/>
      <c r="DG574" s="318"/>
      <c r="DQ574" s="318"/>
      <c r="EA574" s="318"/>
      <c r="EK574" s="318"/>
      <c r="EU574" s="318"/>
      <c r="FE574" s="318"/>
      <c r="FO574" s="318"/>
      <c r="FY574" s="318"/>
      <c r="GI574" s="318"/>
      <c r="GS574" s="318"/>
      <c r="HC574" s="318"/>
      <c r="HM574" s="318"/>
      <c r="HW574" s="318"/>
    </row>
    <row r="575" s="3" customFormat="true" x14ac:dyDescent="0.25">
      <c r="A575" s="318"/>
      <c r="K575" s="318"/>
      <c r="U575" s="318"/>
      <c r="AE575" s="318"/>
      <c r="AO575" s="318"/>
      <c r="AY575" s="318"/>
      <c r="AZ575" s="318"/>
      <c r="BI575" s="318"/>
      <c r="BS575" s="318"/>
      <c r="CC575" s="318"/>
      <c r="CM575" s="318"/>
      <c r="CW575" s="318"/>
      <c r="DG575" s="318"/>
      <c r="DQ575" s="318"/>
      <c r="EA575" s="318"/>
      <c r="EK575" s="318"/>
      <c r="EU575" s="318"/>
      <c r="FE575" s="318"/>
      <c r="FO575" s="318"/>
      <c r="FY575" s="318"/>
      <c r="GI575" s="318"/>
      <c r="GS575" s="318"/>
      <c r="HC575" s="318"/>
      <c r="HM575" s="318"/>
      <c r="HW575" s="318"/>
    </row>
    <row r="576" s="3" customFormat="true" x14ac:dyDescent="0.25">
      <c r="A576" s="318"/>
      <c r="K576" s="318"/>
      <c r="U576" s="318"/>
      <c r="AE576" s="318"/>
      <c r="AO576" s="318"/>
      <c r="AY576" s="318"/>
      <c r="AZ576" s="318"/>
      <c r="BI576" s="318"/>
      <c r="BS576" s="318"/>
      <c r="CC576" s="318"/>
      <c r="CM576" s="318"/>
      <c r="CW576" s="318"/>
      <c r="DG576" s="318"/>
      <c r="DQ576" s="318"/>
      <c r="EA576" s="318"/>
      <c r="EK576" s="318"/>
      <c r="EU576" s="318"/>
      <c r="FE576" s="318"/>
      <c r="FO576" s="318"/>
      <c r="FY576" s="318"/>
      <c r="GI576" s="318"/>
      <c r="GS576" s="318"/>
      <c r="HC576" s="318"/>
      <c r="HM576" s="318"/>
      <c r="HW576" s="318"/>
    </row>
    <row r="577" s="3" customFormat="true" x14ac:dyDescent="0.25">
      <c r="A577" s="318"/>
      <c r="K577" s="318"/>
      <c r="U577" s="318"/>
      <c r="AE577" s="318"/>
      <c r="AO577" s="318"/>
      <c r="AY577" s="318"/>
      <c r="AZ577" s="318"/>
      <c r="BI577" s="318"/>
      <c r="BS577" s="318"/>
      <c r="CC577" s="318"/>
      <c r="CM577" s="318"/>
      <c r="CW577" s="318"/>
      <c r="DG577" s="318"/>
      <c r="DQ577" s="318"/>
      <c r="EA577" s="318"/>
      <c r="EK577" s="318"/>
      <c r="EU577" s="318"/>
      <c r="FE577" s="318"/>
      <c r="FO577" s="318"/>
      <c r="FY577" s="318"/>
      <c r="GI577" s="318"/>
      <c r="GS577" s="318"/>
      <c r="HC577" s="318"/>
      <c r="HM577" s="318"/>
      <c r="HW577" s="318"/>
    </row>
    <row r="578" s="3" customFormat="true" x14ac:dyDescent="0.25">
      <c r="A578" s="318"/>
      <c r="K578" s="318"/>
      <c r="U578" s="318"/>
      <c r="AE578" s="318"/>
      <c r="AO578" s="318"/>
      <c r="AY578" s="318"/>
      <c r="AZ578" s="318"/>
      <c r="BI578" s="318"/>
      <c r="BS578" s="318"/>
      <c r="CC578" s="318"/>
      <c r="CM578" s="318"/>
      <c r="CW578" s="318"/>
      <c r="DG578" s="318"/>
      <c r="DQ578" s="318"/>
      <c r="EA578" s="318"/>
      <c r="EK578" s="318"/>
      <c r="EU578" s="318"/>
      <c r="FE578" s="318"/>
      <c r="FO578" s="318"/>
      <c r="FY578" s="318"/>
      <c r="GI578" s="318"/>
      <c r="GS578" s="318"/>
      <c r="HC578" s="318"/>
      <c r="HM578" s="318"/>
      <c r="HW578" s="318"/>
    </row>
    <row r="579" s="3" customFormat="true" x14ac:dyDescent="0.25">
      <c r="A579" s="318"/>
      <c r="K579" s="318"/>
      <c r="U579" s="318"/>
      <c r="AE579" s="318"/>
      <c r="AO579" s="318"/>
      <c r="AY579" s="318"/>
      <c r="AZ579" s="318"/>
      <c r="BI579" s="318"/>
      <c r="BS579" s="318"/>
      <c r="CC579" s="318"/>
      <c r="CM579" s="318"/>
      <c r="CW579" s="318"/>
      <c r="DG579" s="318"/>
      <c r="DQ579" s="318"/>
      <c r="EA579" s="318"/>
      <c r="EK579" s="318"/>
      <c r="EU579" s="318"/>
      <c r="FE579" s="318"/>
      <c r="FO579" s="318"/>
      <c r="FY579" s="318"/>
      <c r="GI579" s="318"/>
      <c r="GS579" s="318"/>
      <c r="HC579" s="318"/>
      <c r="HM579" s="318"/>
      <c r="HW579" s="318"/>
    </row>
    <row r="580" s="3" customFormat="true" x14ac:dyDescent="0.25">
      <c r="A580" s="318"/>
      <c r="K580" s="318"/>
      <c r="U580" s="318"/>
      <c r="AE580" s="318"/>
      <c r="AO580" s="318"/>
      <c r="AY580" s="318"/>
      <c r="AZ580" s="318"/>
      <c r="BI580" s="318"/>
      <c r="BS580" s="318"/>
      <c r="CC580" s="318"/>
      <c r="CM580" s="318"/>
      <c r="CW580" s="318"/>
      <c r="DG580" s="318"/>
      <c r="DQ580" s="318"/>
      <c r="EA580" s="318"/>
      <c r="EK580" s="318"/>
      <c r="EU580" s="318"/>
      <c r="FE580" s="318"/>
      <c r="FO580" s="318"/>
      <c r="FY580" s="318"/>
      <c r="GI580" s="318"/>
      <c r="GS580" s="318"/>
      <c r="HC580" s="318"/>
      <c r="HM580" s="318"/>
      <c r="HW580" s="318"/>
    </row>
    <row r="581" s="3" customFormat="true" x14ac:dyDescent="0.25">
      <c r="A581" s="318"/>
      <c r="K581" s="318"/>
      <c r="U581" s="318"/>
      <c r="AE581" s="318"/>
      <c r="AO581" s="318"/>
      <c r="AY581" s="318"/>
      <c r="AZ581" s="318"/>
      <c r="BI581" s="318"/>
      <c r="BS581" s="318"/>
      <c r="CC581" s="318"/>
      <c r="CM581" s="318"/>
      <c r="CW581" s="318"/>
      <c r="DG581" s="318"/>
      <c r="DQ581" s="318"/>
      <c r="EA581" s="318"/>
      <c r="EK581" s="318"/>
      <c r="EU581" s="318"/>
      <c r="FE581" s="318"/>
      <c r="FO581" s="318"/>
      <c r="FY581" s="318"/>
      <c r="GI581" s="318"/>
      <c r="GS581" s="318"/>
      <c r="HC581" s="318"/>
      <c r="HM581" s="318"/>
      <c r="HW581" s="318"/>
    </row>
    <row r="582" s="3" customFormat="true" x14ac:dyDescent="0.25">
      <c r="A582" s="318"/>
      <c r="K582" s="318"/>
      <c r="U582" s="318"/>
      <c r="AE582" s="318"/>
      <c r="AO582" s="318"/>
      <c r="AY582" s="318"/>
      <c r="AZ582" s="318"/>
      <c r="BI582" s="318"/>
      <c r="BS582" s="318"/>
      <c r="CC582" s="318"/>
      <c r="CM582" s="318"/>
      <c r="CW582" s="318"/>
      <c r="DG582" s="318"/>
      <c r="DQ582" s="318"/>
      <c r="EA582" s="318"/>
      <c r="EK582" s="318"/>
      <c r="EU582" s="318"/>
      <c r="FE582" s="318"/>
      <c r="FO582" s="318"/>
      <c r="FY582" s="318"/>
      <c r="GI582" s="318"/>
      <c r="GS582" s="318"/>
      <c r="HC582" s="318"/>
      <c r="HM582" s="318"/>
      <c r="HW582" s="318"/>
    </row>
    <row r="583" s="3" customFormat="true" x14ac:dyDescent="0.25">
      <c r="A583" s="318"/>
      <c r="K583" s="318"/>
      <c r="U583" s="318"/>
      <c r="AE583" s="318"/>
      <c r="AO583" s="318"/>
      <c r="AY583" s="318"/>
      <c r="AZ583" s="318"/>
      <c r="BI583" s="318"/>
      <c r="BS583" s="318"/>
      <c r="CC583" s="318"/>
      <c r="CM583" s="318"/>
      <c r="CW583" s="318"/>
      <c r="DG583" s="318"/>
      <c r="DQ583" s="318"/>
      <c r="EA583" s="318"/>
      <c r="EK583" s="318"/>
      <c r="EU583" s="318"/>
      <c r="FE583" s="318"/>
      <c r="FO583" s="318"/>
      <c r="FY583" s="318"/>
      <c r="GI583" s="318"/>
      <c r="GS583" s="318"/>
      <c r="HC583" s="318"/>
      <c r="HM583" s="318"/>
      <c r="HW583" s="318"/>
    </row>
    <row r="584" s="3" customFormat="true" x14ac:dyDescent="0.25">
      <c r="A584" s="318"/>
      <c r="K584" s="318"/>
      <c r="U584" s="318"/>
      <c r="AE584" s="318"/>
      <c r="AO584" s="318"/>
      <c r="AY584" s="318"/>
      <c r="AZ584" s="318"/>
      <c r="BI584" s="318"/>
      <c r="BS584" s="318"/>
      <c r="CC584" s="318"/>
      <c r="CM584" s="318"/>
      <c r="CW584" s="318"/>
      <c r="DG584" s="318"/>
      <c r="DQ584" s="318"/>
      <c r="EA584" s="318"/>
      <c r="EK584" s="318"/>
      <c r="EU584" s="318"/>
      <c r="FE584" s="318"/>
      <c r="FO584" s="318"/>
      <c r="FY584" s="318"/>
      <c r="GI584" s="318"/>
      <c r="GS584" s="318"/>
      <c r="HC584" s="318"/>
      <c r="HM584" s="318"/>
      <c r="HW584" s="318"/>
    </row>
    <row r="585" s="3" customFormat="true" x14ac:dyDescent="0.25">
      <c r="A585" s="318"/>
      <c r="K585" s="318"/>
      <c r="U585" s="318"/>
      <c r="AE585" s="318"/>
      <c r="AO585" s="318"/>
      <c r="AY585" s="318"/>
      <c r="AZ585" s="318"/>
      <c r="BI585" s="318"/>
      <c r="BS585" s="318"/>
      <c r="CC585" s="318"/>
      <c r="CM585" s="318"/>
      <c r="CW585" s="318"/>
      <c r="DG585" s="318"/>
      <c r="DQ585" s="318"/>
      <c r="EA585" s="318"/>
      <c r="EK585" s="318"/>
      <c r="EU585" s="318"/>
      <c r="FE585" s="318"/>
      <c r="FO585" s="318"/>
      <c r="FY585" s="318"/>
      <c r="GI585" s="318"/>
      <c r="GS585" s="318"/>
      <c r="HC585" s="318"/>
      <c r="HM585" s="318"/>
      <c r="HW585" s="318"/>
    </row>
    <row r="586" s="3" customFormat="true" x14ac:dyDescent="0.25">
      <c r="A586" s="318"/>
      <c r="K586" s="318"/>
      <c r="U586" s="318"/>
      <c r="AE586" s="318"/>
      <c r="AO586" s="318"/>
      <c r="AY586" s="318"/>
      <c r="AZ586" s="318"/>
      <c r="BI586" s="318"/>
      <c r="BS586" s="318"/>
      <c r="CC586" s="318"/>
      <c r="CM586" s="318"/>
      <c r="CW586" s="318"/>
      <c r="DG586" s="318"/>
      <c r="DQ586" s="318"/>
      <c r="EA586" s="318"/>
      <c r="EK586" s="318"/>
      <c r="EU586" s="318"/>
      <c r="FE586" s="318"/>
      <c r="FO586" s="318"/>
      <c r="FY586" s="318"/>
      <c r="GI586" s="318"/>
      <c r="GS586" s="318"/>
      <c r="HC586" s="318"/>
      <c r="HM586" s="318"/>
      <c r="HW586" s="318"/>
    </row>
    <row r="587" s="3" customFormat="true" x14ac:dyDescent="0.25">
      <c r="A587" s="318"/>
      <c r="K587" s="318"/>
      <c r="U587" s="318"/>
      <c r="AE587" s="318"/>
      <c r="AO587" s="318"/>
      <c r="AY587" s="318"/>
      <c r="AZ587" s="318"/>
      <c r="BI587" s="318"/>
      <c r="BS587" s="318"/>
      <c r="CC587" s="318"/>
      <c r="CM587" s="318"/>
      <c r="CW587" s="318"/>
      <c r="DG587" s="318"/>
      <c r="DQ587" s="318"/>
      <c r="EA587" s="318"/>
      <c r="EK587" s="318"/>
      <c r="EU587" s="318"/>
      <c r="FE587" s="318"/>
      <c r="FO587" s="318"/>
      <c r="FY587" s="318"/>
      <c r="GI587" s="318"/>
      <c r="GS587" s="318"/>
      <c r="HC587" s="318"/>
      <c r="HM587" s="318"/>
      <c r="HW587" s="318"/>
    </row>
    <row r="588" s="3" customFormat="true" x14ac:dyDescent="0.25">
      <c r="A588" s="318"/>
      <c r="K588" s="318"/>
      <c r="U588" s="318"/>
      <c r="AE588" s="318"/>
      <c r="AO588" s="318"/>
      <c r="AY588" s="318"/>
      <c r="AZ588" s="318"/>
      <c r="BI588" s="318"/>
      <c r="BS588" s="318"/>
      <c r="CC588" s="318"/>
      <c r="CM588" s="318"/>
      <c r="CW588" s="318"/>
      <c r="DG588" s="318"/>
      <c r="DQ588" s="318"/>
      <c r="EA588" s="318"/>
      <c r="EK588" s="318"/>
      <c r="EU588" s="318"/>
      <c r="FE588" s="318"/>
      <c r="FO588" s="318"/>
      <c r="FY588" s="318"/>
      <c r="GI588" s="318"/>
      <c r="GS588" s="318"/>
      <c r="HC588" s="318"/>
      <c r="HM588" s="318"/>
      <c r="HW588" s="318"/>
    </row>
    <row r="589" s="3" customFormat="true" x14ac:dyDescent="0.25">
      <c r="A589" s="318"/>
      <c r="K589" s="318"/>
      <c r="U589" s="318"/>
      <c r="AE589" s="318"/>
      <c r="AO589" s="318"/>
      <c r="AY589" s="318"/>
      <c r="AZ589" s="318"/>
      <c r="BI589" s="318"/>
      <c r="BS589" s="318"/>
      <c r="CC589" s="318"/>
      <c r="CM589" s="318"/>
      <c r="CW589" s="318"/>
      <c r="DG589" s="318"/>
      <c r="DQ589" s="318"/>
      <c r="EA589" s="318"/>
      <c r="EK589" s="318"/>
      <c r="EU589" s="318"/>
      <c r="FE589" s="318"/>
      <c r="FO589" s="318"/>
      <c r="FY589" s="318"/>
      <c r="GI589" s="318"/>
      <c r="GS589" s="318"/>
      <c r="HC589" s="318"/>
      <c r="HM589" s="318"/>
      <c r="HW589" s="318"/>
    </row>
    <row r="590" s="3" customFormat="true" x14ac:dyDescent="0.25">
      <c r="A590" s="318"/>
      <c r="K590" s="318"/>
      <c r="U590" s="318"/>
      <c r="AE590" s="318"/>
      <c r="AO590" s="318"/>
      <c r="AY590" s="318"/>
      <c r="AZ590" s="318"/>
      <c r="BI590" s="318"/>
      <c r="BS590" s="318"/>
      <c r="CC590" s="318"/>
      <c r="CM590" s="318"/>
      <c r="CW590" s="318"/>
      <c r="DG590" s="318"/>
      <c r="DQ590" s="318"/>
      <c r="EA590" s="318"/>
      <c r="EK590" s="318"/>
      <c r="EU590" s="318"/>
      <c r="FE590" s="318"/>
      <c r="FO590" s="318"/>
      <c r="FY590" s="318"/>
      <c r="GI590" s="318"/>
      <c r="GS590" s="318"/>
      <c r="HC590" s="318"/>
      <c r="HM590" s="318"/>
      <c r="HW590" s="318"/>
    </row>
    <row r="591" s="3" customFormat="true" x14ac:dyDescent="0.25">
      <c r="A591" s="318"/>
      <c r="K591" s="318"/>
      <c r="U591" s="318"/>
      <c r="AE591" s="318"/>
      <c r="AO591" s="318"/>
      <c r="AY591" s="318"/>
      <c r="AZ591" s="318"/>
      <c r="BI591" s="318"/>
      <c r="BS591" s="318"/>
      <c r="CC591" s="318"/>
      <c r="CM591" s="318"/>
      <c r="CW591" s="318"/>
      <c r="DG591" s="318"/>
      <c r="DQ591" s="318"/>
      <c r="EA591" s="318"/>
      <c r="EK591" s="318"/>
      <c r="EU591" s="318"/>
      <c r="FE591" s="318"/>
      <c r="FO591" s="318"/>
      <c r="FY591" s="318"/>
      <c r="GI591" s="318"/>
      <c r="GS591" s="318"/>
      <c r="HC591" s="318"/>
      <c r="HM591" s="318"/>
      <c r="HW591" s="318"/>
    </row>
    <row r="592" s="3" customFormat="true" x14ac:dyDescent="0.25">
      <c r="A592" s="318"/>
      <c r="K592" s="318"/>
      <c r="U592" s="318"/>
      <c r="AE592" s="318"/>
      <c r="AO592" s="318"/>
      <c r="AY592" s="318"/>
      <c r="AZ592" s="318"/>
      <c r="BI592" s="318"/>
      <c r="BS592" s="318"/>
      <c r="CC592" s="318"/>
      <c r="CM592" s="318"/>
      <c r="CW592" s="318"/>
      <c r="DG592" s="318"/>
      <c r="DQ592" s="318"/>
      <c r="EA592" s="318"/>
      <c r="EK592" s="318"/>
      <c r="EU592" s="318"/>
      <c r="FE592" s="318"/>
      <c r="FO592" s="318"/>
      <c r="FY592" s="318"/>
      <c r="GI592" s="318"/>
      <c r="GS592" s="318"/>
      <c r="HC592" s="318"/>
      <c r="HM592" s="318"/>
      <c r="HW592" s="318"/>
    </row>
    <row r="593" s="3" customFormat="true" x14ac:dyDescent="0.25">
      <c r="A593" s="318"/>
      <c r="K593" s="318"/>
      <c r="U593" s="318"/>
      <c r="AE593" s="318"/>
      <c r="AO593" s="318"/>
      <c r="AY593" s="318"/>
      <c r="AZ593" s="318"/>
      <c r="BI593" s="318"/>
      <c r="BS593" s="318"/>
      <c r="CC593" s="318"/>
      <c r="CM593" s="318"/>
      <c r="CW593" s="318"/>
      <c r="DG593" s="318"/>
      <c r="DQ593" s="318"/>
      <c r="EA593" s="318"/>
      <c r="EK593" s="318"/>
      <c r="EU593" s="318"/>
      <c r="FE593" s="318"/>
      <c r="FO593" s="318"/>
      <c r="FY593" s="318"/>
      <c r="GI593" s="318"/>
      <c r="GS593" s="318"/>
      <c r="HC593" s="318"/>
      <c r="HM593" s="318"/>
      <c r="HW593" s="318"/>
    </row>
    <row r="594" s="3" customFormat="true" x14ac:dyDescent="0.25">
      <c r="A594" s="318"/>
      <c r="K594" s="318"/>
      <c r="U594" s="318"/>
      <c r="AE594" s="318"/>
      <c r="AO594" s="318"/>
      <c r="AY594" s="318"/>
      <c r="AZ594" s="318"/>
      <c r="BI594" s="318"/>
      <c r="BS594" s="318"/>
      <c r="CC594" s="318"/>
      <c r="CM594" s="318"/>
      <c r="CW594" s="318"/>
      <c r="DG594" s="318"/>
      <c r="DQ594" s="318"/>
      <c r="EA594" s="318"/>
      <c r="EK594" s="318"/>
      <c r="EU594" s="318"/>
      <c r="FE594" s="318"/>
      <c r="FO594" s="318"/>
      <c r="FY594" s="318"/>
      <c r="GI594" s="318"/>
      <c r="GS594" s="318"/>
      <c r="HC594" s="318"/>
      <c r="HM594" s="318"/>
      <c r="HW594" s="318"/>
    </row>
    <row r="595" s="3" customFormat="true" x14ac:dyDescent="0.25">
      <c r="A595" s="318"/>
      <c r="K595" s="318"/>
      <c r="U595" s="318"/>
      <c r="AE595" s="318"/>
      <c r="AO595" s="318"/>
      <c r="AY595" s="318"/>
      <c r="AZ595" s="318"/>
      <c r="BI595" s="318"/>
      <c r="BS595" s="318"/>
      <c r="CC595" s="318"/>
      <c r="CM595" s="318"/>
      <c r="CW595" s="318"/>
      <c r="DG595" s="318"/>
      <c r="DQ595" s="318"/>
      <c r="EA595" s="318"/>
      <c r="EK595" s="318"/>
      <c r="EU595" s="318"/>
      <c r="FE595" s="318"/>
      <c r="FO595" s="318"/>
      <c r="FY595" s="318"/>
      <c r="GI595" s="318"/>
      <c r="GS595" s="318"/>
      <c r="HC595" s="318"/>
      <c r="HM595" s="318"/>
      <c r="HW595" s="318"/>
    </row>
    <row r="596" s="3" customFormat="true" x14ac:dyDescent="0.25">
      <c r="A596" s="318"/>
      <c r="K596" s="318"/>
      <c r="U596" s="318"/>
      <c r="AE596" s="318"/>
      <c r="AO596" s="318"/>
      <c r="AY596" s="318"/>
      <c r="AZ596" s="318"/>
      <c r="BI596" s="318"/>
      <c r="BS596" s="318"/>
      <c r="CC596" s="318"/>
      <c r="CM596" s="318"/>
      <c r="CW596" s="318"/>
      <c r="DG596" s="318"/>
      <c r="DQ596" s="318"/>
      <c r="EA596" s="318"/>
      <c r="EK596" s="318"/>
      <c r="EU596" s="318"/>
      <c r="FE596" s="318"/>
      <c r="FO596" s="318"/>
      <c r="FY596" s="318"/>
      <c r="GI596" s="318"/>
      <c r="GS596" s="318"/>
      <c r="HC596" s="318"/>
      <c r="HM596" s="318"/>
      <c r="HW596" s="318"/>
    </row>
    <row r="597" s="3" customFormat="true" x14ac:dyDescent="0.25">
      <c r="A597" s="318"/>
      <c r="K597" s="318"/>
      <c r="U597" s="318"/>
      <c r="AE597" s="318"/>
      <c r="AO597" s="318"/>
      <c r="AY597" s="318"/>
      <c r="AZ597" s="318"/>
      <c r="BI597" s="318"/>
      <c r="BS597" s="318"/>
      <c r="CC597" s="318"/>
      <c r="CM597" s="318"/>
      <c r="CW597" s="318"/>
      <c r="DG597" s="318"/>
      <c r="DQ597" s="318"/>
      <c r="EA597" s="318"/>
      <c r="EK597" s="318"/>
      <c r="EU597" s="318"/>
      <c r="FE597" s="318"/>
      <c r="FO597" s="318"/>
      <c r="FY597" s="318"/>
      <c r="GI597" s="318"/>
      <c r="GS597" s="318"/>
      <c r="HC597" s="318"/>
      <c r="HM597" s="318"/>
      <c r="HW597" s="318"/>
    </row>
    <row r="598" s="3" customFormat="true" x14ac:dyDescent="0.25">
      <c r="A598" s="318"/>
      <c r="K598" s="318"/>
      <c r="U598" s="318"/>
      <c r="AE598" s="318"/>
      <c r="AO598" s="318"/>
      <c r="AY598" s="318"/>
      <c r="AZ598" s="318"/>
      <c r="BI598" s="318"/>
      <c r="BS598" s="318"/>
      <c r="CC598" s="318"/>
      <c r="CM598" s="318"/>
      <c r="CW598" s="318"/>
      <c r="DG598" s="318"/>
      <c r="DQ598" s="318"/>
      <c r="EA598" s="318"/>
      <c r="EK598" s="318"/>
      <c r="EU598" s="318"/>
      <c r="FE598" s="318"/>
      <c r="FO598" s="318"/>
      <c r="FY598" s="318"/>
      <c r="GI598" s="318"/>
      <c r="GS598" s="318"/>
      <c r="HC598" s="318"/>
      <c r="HM598" s="318"/>
      <c r="HW598" s="318"/>
    </row>
    <row r="599" s="3" customFormat="true" x14ac:dyDescent="0.25">
      <c r="A599" s="318"/>
      <c r="K599" s="318"/>
      <c r="U599" s="318"/>
      <c r="AE599" s="318"/>
      <c r="AO599" s="318"/>
      <c r="AY599" s="318"/>
      <c r="AZ599" s="318"/>
      <c r="BI599" s="318"/>
      <c r="BS599" s="318"/>
      <c r="CC599" s="318"/>
      <c r="CM599" s="318"/>
      <c r="CW599" s="318"/>
      <c r="DG599" s="318"/>
      <c r="DQ599" s="318"/>
      <c r="EA599" s="318"/>
      <c r="EK599" s="318"/>
      <c r="EU599" s="318"/>
      <c r="FE599" s="318"/>
      <c r="FO599" s="318"/>
      <c r="FY599" s="318"/>
      <c r="GI599" s="318"/>
      <c r="GS599" s="318"/>
      <c r="HC599" s="318"/>
      <c r="HM599" s="318"/>
      <c r="HW599" s="318"/>
    </row>
    <row r="600" s="3" customFormat="true" x14ac:dyDescent="0.25">
      <c r="A600" s="318"/>
      <c r="K600" s="318"/>
      <c r="U600" s="318"/>
      <c r="AE600" s="318"/>
      <c r="AO600" s="318"/>
      <c r="AY600" s="318"/>
      <c r="AZ600" s="318"/>
      <c r="BI600" s="318"/>
      <c r="BS600" s="318"/>
      <c r="CC600" s="318"/>
      <c r="CM600" s="318"/>
      <c r="CW600" s="318"/>
      <c r="DG600" s="318"/>
      <c r="DQ600" s="318"/>
      <c r="EA600" s="318"/>
      <c r="EK600" s="318"/>
      <c r="EU600" s="318"/>
      <c r="FE600" s="318"/>
      <c r="FO600" s="318"/>
      <c r="FY600" s="318"/>
      <c r="GI600" s="318"/>
      <c r="GS600" s="318"/>
      <c r="HC600" s="318"/>
      <c r="HM600" s="318"/>
      <c r="HW600" s="318"/>
    </row>
    <row r="601" s="3" customFormat="true" x14ac:dyDescent="0.25">
      <c r="A601" s="318"/>
      <c r="K601" s="318"/>
      <c r="U601" s="318"/>
      <c r="AE601" s="318"/>
      <c r="AO601" s="318"/>
      <c r="AY601" s="318"/>
      <c r="AZ601" s="318"/>
      <c r="BI601" s="318"/>
      <c r="BS601" s="318"/>
      <c r="CC601" s="318"/>
      <c r="CM601" s="318"/>
      <c r="CW601" s="318"/>
      <c r="DG601" s="318"/>
      <c r="DQ601" s="318"/>
      <c r="EA601" s="318"/>
      <c r="EK601" s="318"/>
      <c r="EU601" s="318"/>
      <c r="FE601" s="318"/>
      <c r="FO601" s="318"/>
      <c r="FY601" s="318"/>
      <c r="GI601" s="318"/>
      <c r="GS601" s="318"/>
      <c r="HC601" s="318"/>
      <c r="HM601" s="318"/>
      <c r="HW601" s="318"/>
    </row>
    <row r="602" s="3" customFormat="true" x14ac:dyDescent="0.25">
      <c r="A602" s="318"/>
      <c r="K602" s="318"/>
      <c r="U602" s="318"/>
      <c r="AE602" s="318"/>
      <c r="AO602" s="318"/>
      <c r="AY602" s="318"/>
      <c r="AZ602" s="318"/>
      <c r="BI602" s="318"/>
      <c r="BS602" s="318"/>
      <c r="CC602" s="318"/>
      <c r="CM602" s="318"/>
      <c r="CW602" s="318"/>
      <c r="DG602" s="318"/>
      <c r="DQ602" s="318"/>
      <c r="EA602" s="318"/>
      <c r="EK602" s="318"/>
      <c r="EU602" s="318"/>
      <c r="FE602" s="318"/>
      <c r="FO602" s="318"/>
      <c r="FY602" s="318"/>
      <c r="GI602" s="318"/>
      <c r="GS602" s="318"/>
      <c r="HC602" s="318"/>
      <c r="HM602" s="318"/>
      <c r="HW602" s="318"/>
    </row>
    <row r="603" s="3" customFormat="true" x14ac:dyDescent="0.25">
      <c r="A603" s="318"/>
      <c r="K603" s="318"/>
      <c r="U603" s="318"/>
      <c r="AE603" s="318"/>
      <c r="AO603" s="318"/>
      <c r="AY603" s="318"/>
      <c r="AZ603" s="318"/>
      <c r="BI603" s="318"/>
      <c r="BS603" s="318"/>
      <c r="CC603" s="318"/>
      <c r="CM603" s="318"/>
      <c r="CW603" s="318"/>
      <c r="DG603" s="318"/>
      <c r="DQ603" s="318"/>
      <c r="EA603" s="318"/>
      <c r="EK603" s="318"/>
      <c r="EU603" s="318"/>
      <c r="FE603" s="318"/>
      <c r="FO603" s="318"/>
      <c r="FY603" s="318"/>
      <c r="GI603" s="318"/>
      <c r="GS603" s="318"/>
      <c r="HC603" s="318"/>
      <c r="HM603" s="318"/>
      <c r="HW603" s="318"/>
    </row>
    <row r="604" s="3" customFormat="true" x14ac:dyDescent="0.25">
      <c r="A604" s="318"/>
      <c r="K604" s="318"/>
      <c r="U604" s="318"/>
      <c r="AE604" s="318"/>
      <c r="AO604" s="318"/>
      <c r="AY604" s="318"/>
      <c r="AZ604" s="318"/>
      <c r="BI604" s="318"/>
      <c r="BS604" s="318"/>
      <c r="CC604" s="318"/>
      <c r="CM604" s="318"/>
      <c r="CW604" s="318"/>
      <c r="DG604" s="318"/>
      <c r="DQ604" s="318"/>
      <c r="EA604" s="318"/>
      <c r="EK604" s="318"/>
      <c r="EU604" s="318"/>
      <c r="FE604" s="318"/>
      <c r="FO604" s="318"/>
      <c r="FY604" s="318"/>
      <c r="GI604" s="318"/>
      <c r="GS604" s="318"/>
      <c r="HC604" s="318"/>
      <c r="HM604" s="318"/>
      <c r="HW604" s="318"/>
    </row>
    <row r="605" s="3" customFormat="true" x14ac:dyDescent="0.25">
      <c r="A605" s="318"/>
      <c r="K605" s="318"/>
      <c r="U605" s="318"/>
      <c r="AE605" s="318"/>
      <c r="AO605" s="318"/>
      <c r="AY605" s="318"/>
      <c r="AZ605" s="318"/>
      <c r="BI605" s="318"/>
      <c r="BS605" s="318"/>
      <c r="CC605" s="318"/>
      <c r="CM605" s="318"/>
      <c r="CW605" s="318"/>
      <c r="DG605" s="318"/>
      <c r="DQ605" s="318"/>
      <c r="EA605" s="318"/>
      <c r="EK605" s="318"/>
      <c r="EU605" s="318"/>
      <c r="FE605" s="318"/>
      <c r="FO605" s="318"/>
      <c r="FY605" s="318"/>
      <c r="GI605" s="318"/>
      <c r="GS605" s="318"/>
      <c r="HC605" s="318"/>
      <c r="HM605" s="318"/>
      <c r="HW605" s="318"/>
    </row>
    <row r="606" s="3" customFormat="true" x14ac:dyDescent="0.25">
      <c r="A606" s="318"/>
      <c r="K606" s="318"/>
      <c r="U606" s="318"/>
      <c r="AE606" s="318"/>
      <c r="AO606" s="318"/>
      <c r="AY606" s="318"/>
      <c r="AZ606" s="318"/>
      <c r="BI606" s="318"/>
      <c r="BS606" s="318"/>
      <c r="CC606" s="318"/>
      <c r="CM606" s="318"/>
      <c r="CW606" s="318"/>
      <c r="DG606" s="318"/>
      <c r="DQ606" s="318"/>
      <c r="EA606" s="318"/>
      <c r="EK606" s="318"/>
      <c r="EU606" s="318"/>
      <c r="FE606" s="318"/>
      <c r="FO606" s="318"/>
      <c r="FY606" s="318"/>
      <c r="GI606" s="318"/>
      <c r="GS606" s="318"/>
      <c r="HC606" s="318"/>
      <c r="HM606" s="318"/>
      <c r="HW606" s="318"/>
    </row>
    <row r="607" s="3" customFormat="true" x14ac:dyDescent="0.25">
      <c r="A607" s="318"/>
      <c r="K607" s="318"/>
      <c r="U607" s="318"/>
      <c r="AE607" s="318"/>
      <c r="AO607" s="318"/>
      <c r="AY607" s="318"/>
      <c r="AZ607" s="318"/>
      <c r="BI607" s="318"/>
      <c r="BS607" s="318"/>
      <c r="CC607" s="318"/>
      <c r="CM607" s="318"/>
      <c r="CW607" s="318"/>
      <c r="DG607" s="318"/>
      <c r="DQ607" s="318"/>
      <c r="EA607" s="318"/>
      <c r="EK607" s="318"/>
      <c r="EU607" s="318"/>
      <c r="FE607" s="318"/>
      <c r="FO607" s="318"/>
      <c r="FY607" s="318"/>
      <c r="GI607" s="318"/>
      <c r="GS607" s="318"/>
      <c r="HC607" s="318"/>
      <c r="HM607" s="318"/>
      <c r="HW607" s="318"/>
    </row>
    <row r="608" s="3" customFormat="true" x14ac:dyDescent="0.25">
      <c r="A608" s="318"/>
      <c r="K608" s="318"/>
      <c r="U608" s="318"/>
      <c r="AE608" s="318"/>
      <c r="AO608" s="318"/>
      <c r="AY608" s="318"/>
      <c r="AZ608" s="318"/>
      <c r="BI608" s="318"/>
      <c r="BS608" s="318"/>
      <c r="CC608" s="318"/>
      <c r="CM608" s="318"/>
      <c r="CW608" s="318"/>
      <c r="DG608" s="318"/>
      <c r="DQ608" s="318"/>
      <c r="EA608" s="318"/>
      <c r="EK608" s="318"/>
      <c r="EU608" s="318"/>
      <c r="FE608" s="318"/>
      <c r="FO608" s="318"/>
      <c r="FY608" s="318"/>
      <c r="GI608" s="318"/>
      <c r="GS608" s="318"/>
      <c r="HC608" s="318"/>
      <c r="HM608" s="318"/>
      <c r="HW608" s="318"/>
    </row>
    <row r="609" s="3" customFormat="true" x14ac:dyDescent="0.25">
      <c r="A609" s="318"/>
      <c r="K609" s="318"/>
      <c r="U609" s="318"/>
      <c r="AE609" s="318"/>
      <c r="AO609" s="318"/>
      <c r="AY609" s="318"/>
      <c r="AZ609" s="318"/>
      <c r="BI609" s="318"/>
      <c r="BS609" s="318"/>
      <c r="CC609" s="318"/>
      <c r="CM609" s="318"/>
      <c r="CW609" s="318"/>
      <c r="DG609" s="318"/>
      <c r="DQ609" s="318"/>
      <c r="EA609" s="318"/>
      <c r="EK609" s="318"/>
      <c r="EU609" s="318"/>
      <c r="FE609" s="318"/>
      <c r="FO609" s="318"/>
      <c r="FY609" s="318"/>
      <c r="GI609" s="318"/>
      <c r="GS609" s="318"/>
      <c r="HC609" s="318"/>
      <c r="HM609" s="318"/>
      <c r="HW609" s="318"/>
    </row>
    <row r="610" s="3" customFormat="true" x14ac:dyDescent="0.25">
      <c r="A610" s="318"/>
      <c r="K610" s="318"/>
      <c r="U610" s="318"/>
      <c r="AE610" s="318"/>
      <c r="AO610" s="318"/>
      <c r="AY610" s="318"/>
      <c r="AZ610" s="318"/>
      <c r="BI610" s="318"/>
      <c r="BS610" s="318"/>
      <c r="CC610" s="318"/>
      <c r="CM610" s="318"/>
      <c r="CW610" s="318"/>
      <c r="DG610" s="318"/>
      <c r="DQ610" s="318"/>
      <c r="EA610" s="318"/>
      <c r="EK610" s="318"/>
      <c r="EU610" s="318"/>
      <c r="FE610" s="318"/>
      <c r="FO610" s="318"/>
      <c r="FY610" s="318"/>
      <c r="GI610" s="318"/>
      <c r="GS610" s="318"/>
      <c r="HC610" s="318"/>
      <c r="HM610" s="318"/>
      <c r="HW610" s="318"/>
    </row>
    <row r="611" s="3" customFormat="true" x14ac:dyDescent="0.25">
      <c r="A611" s="318"/>
      <c r="K611" s="318"/>
      <c r="U611" s="318"/>
      <c r="AE611" s="318"/>
      <c r="AO611" s="318"/>
      <c r="AY611" s="318"/>
      <c r="AZ611" s="318"/>
      <c r="BI611" s="318"/>
      <c r="BS611" s="318"/>
      <c r="CC611" s="318"/>
      <c r="CM611" s="318"/>
      <c r="CW611" s="318"/>
      <c r="DG611" s="318"/>
      <c r="DQ611" s="318"/>
      <c r="EA611" s="318"/>
      <c r="EK611" s="318"/>
      <c r="EU611" s="318"/>
      <c r="FE611" s="318"/>
      <c r="FO611" s="318"/>
      <c r="FY611" s="318"/>
      <c r="GI611" s="318"/>
      <c r="GS611" s="318"/>
      <c r="HC611" s="318"/>
      <c r="HM611" s="318"/>
      <c r="HW611" s="318"/>
    </row>
    <row r="612" s="3" customFormat="true" x14ac:dyDescent="0.25">
      <c r="A612" s="318"/>
      <c r="K612" s="318"/>
      <c r="U612" s="318"/>
      <c r="AE612" s="318"/>
      <c r="AO612" s="318"/>
      <c r="AY612" s="318"/>
      <c r="AZ612" s="318"/>
      <c r="BI612" s="318"/>
      <c r="BS612" s="318"/>
      <c r="CC612" s="318"/>
      <c r="CM612" s="318"/>
      <c r="CW612" s="318"/>
      <c r="DG612" s="318"/>
      <c r="DQ612" s="318"/>
      <c r="EA612" s="318"/>
      <c r="EK612" s="318"/>
      <c r="EU612" s="318"/>
      <c r="FE612" s="318"/>
      <c r="FO612" s="318"/>
      <c r="FY612" s="318"/>
      <c r="GI612" s="318"/>
      <c r="GS612" s="318"/>
      <c r="HC612" s="318"/>
      <c r="HM612" s="318"/>
      <c r="HW612" s="318"/>
    </row>
    <row r="613" s="3" customFormat="true" x14ac:dyDescent="0.25">
      <c r="A613" s="318"/>
      <c r="K613" s="318"/>
      <c r="U613" s="318"/>
      <c r="AE613" s="318"/>
      <c r="AO613" s="318"/>
      <c r="AY613" s="318"/>
      <c r="AZ613" s="318"/>
      <c r="BI613" s="318"/>
      <c r="BS613" s="318"/>
      <c r="CC613" s="318"/>
      <c r="CM613" s="318"/>
      <c r="CW613" s="318"/>
      <c r="DG613" s="318"/>
      <c r="DQ613" s="318"/>
      <c r="EA613" s="318"/>
      <c r="EK613" s="318"/>
      <c r="EU613" s="318"/>
      <c r="FE613" s="318"/>
      <c r="FO613" s="318"/>
      <c r="FY613" s="318"/>
      <c r="GI613" s="318"/>
      <c r="GS613" s="318"/>
      <c r="HC613" s="318"/>
      <c r="HM613" s="318"/>
      <c r="HW613" s="318"/>
    </row>
    <row r="614" s="3" customFormat="true" x14ac:dyDescent="0.25">
      <c r="A614" s="318"/>
      <c r="K614" s="318"/>
      <c r="U614" s="318"/>
      <c r="AE614" s="318"/>
      <c r="AO614" s="318"/>
      <c r="AY614" s="318"/>
      <c r="AZ614" s="318"/>
      <c r="BI614" s="318"/>
      <c r="BS614" s="318"/>
      <c r="CC614" s="318"/>
      <c r="CM614" s="318"/>
      <c r="CW614" s="318"/>
      <c r="DG614" s="318"/>
      <c r="DQ614" s="318"/>
      <c r="EA614" s="318"/>
      <c r="EK614" s="318"/>
      <c r="EU614" s="318"/>
      <c r="FE614" s="318"/>
      <c r="FO614" s="318"/>
      <c r="FY614" s="318"/>
      <c r="GI614" s="318"/>
      <c r="GS614" s="318"/>
      <c r="HC614" s="318"/>
      <c r="HM614" s="318"/>
      <c r="HW614" s="318"/>
    </row>
    <row r="615" s="3" customFormat="true" x14ac:dyDescent="0.25">
      <c r="A615" s="318"/>
      <c r="K615" s="318"/>
      <c r="U615" s="318"/>
      <c r="AE615" s="318"/>
      <c r="AO615" s="318"/>
      <c r="AY615" s="318"/>
      <c r="AZ615" s="318"/>
      <c r="BI615" s="318"/>
      <c r="BS615" s="318"/>
      <c r="CC615" s="318"/>
      <c r="CM615" s="318"/>
      <c r="CW615" s="318"/>
      <c r="DG615" s="318"/>
      <c r="DQ615" s="318"/>
      <c r="EA615" s="318"/>
      <c r="EK615" s="318"/>
      <c r="EU615" s="318"/>
      <c r="FE615" s="318"/>
      <c r="FO615" s="318"/>
      <c r="FY615" s="318"/>
      <c r="GI615" s="318"/>
      <c r="GS615" s="318"/>
      <c r="HC615" s="318"/>
      <c r="HM615" s="318"/>
      <c r="HW615" s="318"/>
    </row>
    <row r="616" s="3" customFormat="true" x14ac:dyDescent="0.25">
      <c r="A616" s="318"/>
      <c r="K616" s="318"/>
      <c r="U616" s="318"/>
      <c r="AE616" s="318"/>
      <c r="AO616" s="318"/>
      <c r="AY616" s="318"/>
      <c r="AZ616" s="318"/>
      <c r="BI616" s="318"/>
      <c r="BS616" s="318"/>
      <c r="CC616" s="318"/>
      <c r="CM616" s="318"/>
      <c r="CW616" s="318"/>
      <c r="DG616" s="318"/>
      <c r="DQ616" s="318"/>
      <c r="EA616" s="318"/>
      <c r="EK616" s="318"/>
      <c r="EU616" s="318"/>
      <c r="FE616" s="318"/>
      <c r="FO616" s="318"/>
      <c r="FY616" s="318"/>
      <c r="GI616" s="318"/>
      <c r="GS616" s="318"/>
      <c r="HC616" s="318"/>
      <c r="HM616" s="318"/>
      <c r="HW616" s="318"/>
    </row>
    <row r="617" s="3" customFormat="true" x14ac:dyDescent="0.25">
      <c r="A617" s="318"/>
      <c r="K617" s="318"/>
      <c r="U617" s="318"/>
      <c r="AE617" s="318"/>
      <c r="AO617" s="318"/>
      <c r="AY617" s="318"/>
      <c r="AZ617" s="318"/>
      <c r="BI617" s="318"/>
      <c r="BS617" s="318"/>
      <c r="CC617" s="318"/>
      <c r="CM617" s="318"/>
      <c r="CW617" s="318"/>
      <c r="DG617" s="318"/>
      <c r="DQ617" s="318"/>
      <c r="EA617" s="318"/>
      <c r="EK617" s="318"/>
      <c r="EU617" s="318"/>
      <c r="FE617" s="318"/>
      <c r="FO617" s="318"/>
      <c r="FY617" s="318"/>
      <c r="GI617" s="318"/>
      <c r="GS617" s="318"/>
      <c r="HC617" s="318"/>
      <c r="HM617" s="318"/>
      <c r="HW617" s="318"/>
    </row>
    <row r="618" s="3" customFormat="true" x14ac:dyDescent="0.25">
      <c r="A618" s="318"/>
      <c r="K618" s="318"/>
      <c r="U618" s="318"/>
      <c r="AE618" s="318"/>
      <c r="AO618" s="318"/>
      <c r="AY618" s="318"/>
      <c r="AZ618" s="318"/>
      <c r="BI618" s="318"/>
      <c r="BS618" s="318"/>
      <c r="CC618" s="318"/>
      <c r="CM618" s="318"/>
      <c r="CW618" s="318"/>
      <c r="DG618" s="318"/>
      <c r="DQ618" s="318"/>
      <c r="EA618" s="318"/>
      <c r="EK618" s="318"/>
      <c r="EU618" s="318"/>
      <c r="FE618" s="318"/>
      <c r="FO618" s="318"/>
      <c r="FY618" s="318"/>
      <c r="GI618" s="318"/>
      <c r="GS618" s="318"/>
      <c r="HC618" s="318"/>
      <c r="HM618" s="318"/>
      <c r="HW618" s="318"/>
    </row>
    <row r="619" s="3" customFormat="true" x14ac:dyDescent="0.25">
      <c r="A619" s="318"/>
      <c r="K619" s="318"/>
      <c r="U619" s="318"/>
      <c r="AE619" s="318"/>
      <c r="AO619" s="318"/>
      <c r="AY619" s="318"/>
      <c r="AZ619" s="318"/>
      <c r="BI619" s="318"/>
      <c r="BS619" s="318"/>
      <c r="CC619" s="318"/>
      <c r="CM619" s="318"/>
      <c r="CW619" s="318"/>
      <c r="DG619" s="318"/>
      <c r="DQ619" s="318"/>
      <c r="EA619" s="318"/>
      <c r="EK619" s="318"/>
      <c r="EU619" s="318"/>
      <c r="FE619" s="318"/>
      <c r="FO619" s="318"/>
      <c r="FY619" s="318"/>
      <c r="GI619" s="318"/>
      <c r="GS619" s="318"/>
      <c r="HC619" s="318"/>
      <c r="HM619" s="318"/>
      <c r="HW619" s="318"/>
    </row>
    <row r="620" s="3" customFormat="true" x14ac:dyDescent="0.25">
      <c r="A620" s="318"/>
      <c r="K620" s="318"/>
      <c r="U620" s="318"/>
      <c r="AE620" s="318"/>
      <c r="AO620" s="318"/>
      <c r="AY620" s="318"/>
      <c r="AZ620" s="318"/>
      <c r="BI620" s="318"/>
      <c r="BS620" s="318"/>
      <c r="CC620" s="318"/>
      <c r="CM620" s="318"/>
      <c r="CW620" s="318"/>
      <c r="DG620" s="318"/>
      <c r="DQ620" s="318"/>
      <c r="EA620" s="318"/>
      <c r="EK620" s="318"/>
      <c r="EU620" s="318"/>
      <c r="FE620" s="318"/>
      <c r="FO620" s="318"/>
      <c r="FY620" s="318"/>
      <c r="GI620" s="318"/>
      <c r="GS620" s="318"/>
      <c r="HC620" s="318"/>
      <c r="HM620" s="318"/>
      <c r="HW620" s="318"/>
    </row>
    <row r="621" s="3" customFormat="true" x14ac:dyDescent="0.25">
      <c r="A621" s="318"/>
      <c r="K621" s="318"/>
      <c r="U621" s="318"/>
      <c r="AE621" s="318"/>
      <c r="AO621" s="318"/>
      <c r="AY621" s="318"/>
      <c r="AZ621" s="318"/>
      <c r="BI621" s="318"/>
      <c r="BS621" s="318"/>
      <c r="CC621" s="318"/>
      <c r="CM621" s="318"/>
      <c r="CW621" s="318"/>
      <c r="DG621" s="318"/>
      <c r="DQ621" s="318"/>
      <c r="EA621" s="318"/>
      <c r="EK621" s="318"/>
      <c r="EU621" s="318"/>
      <c r="FE621" s="318"/>
      <c r="FO621" s="318"/>
      <c r="FY621" s="318"/>
      <c r="GI621" s="318"/>
      <c r="GS621" s="318"/>
      <c r="HC621" s="318"/>
      <c r="HM621" s="318"/>
      <c r="HW621" s="318"/>
    </row>
    <row r="622" s="3" customFormat="true" x14ac:dyDescent="0.25">
      <c r="A622" s="318"/>
      <c r="K622" s="318"/>
      <c r="U622" s="318"/>
      <c r="AE622" s="318"/>
      <c r="AO622" s="318"/>
      <c r="AY622" s="318"/>
      <c r="AZ622" s="318"/>
      <c r="BI622" s="318"/>
      <c r="BS622" s="318"/>
      <c r="CC622" s="318"/>
      <c r="CM622" s="318"/>
      <c r="CW622" s="318"/>
      <c r="DG622" s="318"/>
      <c r="DQ622" s="318"/>
      <c r="EA622" s="318"/>
      <c r="EK622" s="318"/>
      <c r="EU622" s="318"/>
      <c r="FE622" s="318"/>
      <c r="FO622" s="318"/>
      <c r="FY622" s="318"/>
      <c r="GI622" s="318"/>
      <c r="GS622" s="318"/>
      <c r="HC622" s="318"/>
      <c r="HM622" s="318"/>
      <c r="HW622" s="318"/>
    </row>
    <row r="623" s="3" customFormat="true" x14ac:dyDescent="0.25">
      <c r="A623" s="318"/>
      <c r="K623" s="318"/>
      <c r="U623" s="318"/>
      <c r="AE623" s="318"/>
      <c r="AO623" s="318"/>
      <c r="AY623" s="318"/>
      <c r="AZ623" s="318"/>
      <c r="BI623" s="318"/>
      <c r="BS623" s="318"/>
      <c r="CC623" s="318"/>
      <c r="CM623" s="318"/>
      <c r="CW623" s="318"/>
      <c r="DG623" s="318"/>
      <c r="DQ623" s="318"/>
      <c r="EA623" s="318"/>
      <c r="EK623" s="318"/>
      <c r="EU623" s="318"/>
      <c r="FE623" s="318"/>
      <c r="FO623" s="318"/>
      <c r="FY623" s="318"/>
      <c r="GI623" s="318"/>
      <c r="GS623" s="318"/>
      <c r="HC623" s="318"/>
      <c r="HM623" s="318"/>
      <c r="HW623" s="318"/>
    </row>
    <row r="624" s="3" customFormat="true" x14ac:dyDescent="0.25">
      <c r="A624" s="318"/>
      <c r="K624" s="318"/>
      <c r="U624" s="318"/>
      <c r="AE624" s="318"/>
      <c r="AO624" s="318"/>
      <c r="AY624" s="318"/>
      <c r="AZ624" s="318"/>
      <c r="BI624" s="318"/>
      <c r="BS624" s="318"/>
      <c r="CC624" s="318"/>
      <c r="CM624" s="318"/>
      <c r="CW624" s="318"/>
      <c r="DG624" s="318"/>
      <c r="DQ624" s="318"/>
      <c r="EA624" s="318"/>
      <c r="EK624" s="318"/>
      <c r="EU624" s="318"/>
      <c r="FE624" s="318"/>
      <c r="FO624" s="318"/>
      <c r="FY624" s="318"/>
      <c r="GI624" s="318"/>
      <c r="GS624" s="318"/>
      <c r="HC624" s="318"/>
      <c r="HM624" s="318"/>
      <c r="HW624" s="318"/>
    </row>
    <row r="625" s="3" customFormat="true" x14ac:dyDescent="0.25">
      <c r="A625" s="318"/>
      <c r="K625" s="318"/>
      <c r="U625" s="318"/>
      <c r="AE625" s="318"/>
      <c r="AO625" s="318"/>
      <c r="AY625" s="318"/>
      <c r="AZ625" s="318"/>
      <c r="BI625" s="318"/>
      <c r="BS625" s="318"/>
      <c r="CC625" s="318"/>
      <c r="CM625" s="318"/>
      <c r="CW625" s="318"/>
      <c r="DG625" s="318"/>
      <c r="DQ625" s="318"/>
      <c r="EA625" s="318"/>
      <c r="EK625" s="318"/>
      <c r="EU625" s="318"/>
      <c r="FE625" s="318"/>
      <c r="FO625" s="318"/>
      <c r="FY625" s="318"/>
      <c r="GI625" s="318"/>
      <c r="GS625" s="318"/>
      <c r="HC625" s="318"/>
      <c r="HM625" s="318"/>
      <c r="HW625" s="318"/>
    </row>
    <row r="626" s="3" customFormat="true" x14ac:dyDescent="0.25">
      <c r="A626" s="318"/>
      <c r="K626" s="318"/>
      <c r="U626" s="318"/>
      <c r="AE626" s="318"/>
      <c r="AO626" s="318"/>
      <c r="AY626" s="318"/>
      <c r="AZ626" s="318"/>
      <c r="BI626" s="318"/>
      <c r="BS626" s="318"/>
      <c r="CC626" s="318"/>
      <c r="CM626" s="318"/>
      <c r="CW626" s="318"/>
      <c r="DG626" s="318"/>
      <c r="DQ626" s="318"/>
      <c r="EA626" s="318"/>
      <c r="EK626" s="318"/>
      <c r="EU626" s="318"/>
      <c r="FE626" s="318"/>
      <c r="FO626" s="318"/>
      <c r="FY626" s="318"/>
      <c r="GI626" s="318"/>
      <c r="GS626" s="318"/>
      <c r="HC626" s="318"/>
      <c r="HM626" s="318"/>
      <c r="HW626" s="318"/>
    </row>
    <row r="627" s="3" customFormat="true" x14ac:dyDescent="0.25">
      <c r="A627" s="318"/>
      <c r="K627" s="318"/>
      <c r="U627" s="318"/>
      <c r="AE627" s="318"/>
      <c r="AO627" s="318"/>
      <c r="AY627" s="318"/>
      <c r="AZ627" s="318"/>
      <c r="BI627" s="318"/>
      <c r="BS627" s="318"/>
      <c r="CC627" s="318"/>
      <c r="CM627" s="318"/>
      <c r="CW627" s="318"/>
      <c r="DG627" s="318"/>
      <c r="DQ627" s="318"/>
      <c r="EA627" s="318"/>
      <c r="EK627" s="318"/>
      <c r="EU627" s="318"/>
      <c r="FE627" s="318"/>
      <c r="FO627" s="318"/>
      <c r="FY627" s="318"/>
      <c r="GI627" s="318"/>
      <c r="GS627" s="318"/>
      <c r="HC627" s="318"/>
      <c r="HM627" s="318"/>
      <c r="HW627" s="318"/>
    </row>
    <row r="628" s="3" customFormat="true" x14ac:dyDescent="0.25">
      <c r="A628" s="318"/>
      <c r="K628" s="318"/>
      <c r="U628" s="318"/>
      <c r="AE628" s="318"/>
      <c r="AO628" s="318"/>
      <c r="AY628" s="318"/>
      <c r="AZ628" s="318"/>
      <c r="BI628" s="318"/>
      <c r="BS628" s="318"/>
      <c r="CC628" s="318"/>
      <c r="CM628" s="318"/>
      <c r="CW628" s="318"/>
      <c r="DG628" s="318"/>
      <c r="DQ628" s="318"/>
      <c r="EA628" s="318"/>
      <c r="EK628" s="318"/>
      <c r="EU628" s="318"/>
      <c r="FE628" s="318"/>
      <c r="FO628" s="318"/>
      <c r="FY628" s="318"/>
      <c r="GI628" s="318"/>
      <c r="GS628" s="318"/>
      <c r="HC628" s="318"/>
      <c r="HM628" s="318"/>
      <c r="HW628" s="318"/>
    </row>
    <row r="629" s="3" customFormat="true" x14ac:dyDescent="0.25">
      <c r="A629" s="318"/>
      <c r="K629" s="318"/>
      <c r="U629" s="318"/>
      <c r="AE629" s="318"/>
      <c r="AO629" s="318"/>
      <c r="AY629" s="318"/>
      <c r="AZ629" s="318"/>
      <c r="BI629" s="318"/>
      <c r="BS629" s="318"/>
      <c r="CC629" s="318"/>
      <c r="CM629" s="318"/>
      <c r="CW629" s="318"/>
      <c r="DG629" s="318"/>
      <c r="DQ629" s="318"/>
      <c r="EA629" s="318"/>
      <c r="EK629" s="318"/>
      <c r="EU629" s="318"/>
      <c r="FE629" s="318"/>
      <c r="FO629" s="318"/>
      <c r="FY629" s="318"/>
      <c r="GI629" s="318"/>
      <c r="GS629" s="318"/>
      <c r="HC629" s="318"/>
      <c r="HM629" s="318"/>
      <c r="HW629" s="318"/>
    </row>
    <row r="630" s="3" customFormat="true" x14ac:dyDescent="0.25">
      <c r="A630" s="318"/>
      <c r="K630" s="318"/>
      <c r="U630" s="318"/>
      <c r="AE630" s="318"/>
      <c r="AO630" s="318"/>
      <c r="AY630" s="318"/>
      <c r="AZ630" s="318"/>
      <c r="BI630" s="318"/>
      <c r="BS630" s="318"/>
      <c r="CC630" s="318"/>
      <c r="CM630" s="318"/>
      <c r="CW630" s="318"/>
      <c r="DG630" s="318"/>
      <c r="DQ630" s="318"/>
      <c r="EA630" s="318"/>
      <c r="EK630" s="318"/>
      <c r="EU630" s="318"/>
      <c r="FE630" s="318"/>
      <c r="FO630" s="318"/>
      <c r="FY630" s="318"/>
      <c r="GI630" s="318"/>
      <c r="GS630" s="318"/>
      <c r="HC630" s="318"/>
      <c r="HM630" s="318"/>
      <c r="HW630" s="318"/>
    </row>
    <row r="631" s="3" customFormat="true" x14ac:dyDescent="0.25">
      <c r="A631" s="318"/>
      <c r="K631" s="318"/>
      <c r="U631" s="318"/>
      <c r="AE631" s="318"/>
      <c r="AO631" s="318"/>
      <c r="AY631" s="318"/>
      <c r="AZ631" s="318"/>
      <c r="BI631" s="318"/>
      <c r="BS631" s="318"/>
      <c r="CC631" s="318"/>
      <c r="CM631" s="318"/>
      <c r="CW631" s="318"/>
      <c r="DG631" s="318"/>
      <c r="DQ631" s="318"/>
      <c r="EA631" s="318"/>
      <c r="EK631" s="318"/>
      <c r="EU631" s="318"/>
      <c r="FE631" s="318"/>
      <c r="FO631" s="318"/>
      <c r="FY631" s="318"/>
      <c r="GI631" s="318"/>
      <c r="GS631" s="318"/>
      <c r="HC631" s="318"/>
      <c r="HM631" s="318"/>
      <c r="HW631" s="318"/>
    </row>
    <row r="632" s="3" customFormat="true" x14ac:dyDescent="0.25">
      <c r="A632" s="318"/>
      <c r="K632" s="318"/>
      <c r="U632" s="318"/>
      <c r="AE632" s="318"/>
      <c r="AO632" s="318"/>
      <c r="AY632" s="318"/>
      <c r="AZ632" s="318"/>
      <c r="BI632" s="318"/>
      <c r="BS632" s="318"/>
      <c r="CC632" s="318"/>
      <c r="CM632" s="318"/>
      <c r="CW632" s="318"/>
      <c r="DG632" s="318"/>
      <c r="DQ632" s="318"/>
      <c r="EA632" s="318"/>
      <c r="EK632" s="318"/>
      <c r="EU632" s="318"/>
      <c r="FE632" s="318"/>
      <c r="FO632" s="318"/>
      <c r="FY632" s="318"/>
      <c r="GI632" s="318"/>
      <c r="GS632" s="318"/>
      <c r="HC632" s="318"/>
      <c r="HM632" s="318"/>
      <c r="HW632" s="318"/>
    </row>
    <row r="633" s="3" customFormat="true" x14ac:dyDescent="0.25">
      <c r="A633" s="318"/>
      <c r="K633" s="318"/>
      <c r="U633" s="318"/>
      <c r="AE633" s="318"/>
      <c r="AO633" s="318"/>
      <c r="AY633" s="318"/>
      <c r="AZ633" s="318"/>
      <c r="BI633" s="318"/>
      <c r="BS633" s="318"/>
      <c r="CC633" s="318"/>
      <c r="CM633" s="318"/>
      <c r="CW633" s="318"/>
      <c r="DG633" s="318"/>
      <c r="DQ633" s="318"/>
      <c r="EA633" s="318"/>
      <c r="EK633" s="318"/>
      <c r="EU633" s="318"/>
      <c r="FE633" s="318"/>
      <c r="FO633" s="318"/>
      <c r="FY633" s="318"/>
      <c r="GI633" s="318"/>
      <c r="GS633" s="318"/>
      <c r="HC633" s="318"/>
      <c r="HM633" s="318"/>
      <c r="HW633" s="318"/>
    </row>
    <row r="634" s="3" customFormat="true" x14ac:dyDescent="0.25">
      <c r="A634" s="318"/>
      <c r="K634" s="318"/>
      <c r="U634" s="318"/>
      <c r="AE634" s="318"/>
      <c r="AO634" s="318"/>
      <c r="AY634" s="318"/>
      <c r="AZ634" s="318"/>
      <c r="BI634" s="318"/>
      <c r="BS634" s="318"/>
      <c r="CC634" s="318"/>
      <c r="CM634" s="318"/>
      <c r="CW634" s="318"/>
      <c r="DG634" s="318"/>
      <c r="DQ634" s="318"/>
      <c r="EA634" s="318"/>
      <c r="EK634" s="318"/>
      <c r="EU634" s="318"/>
      <c r="FE634" s="318"/>
      <c r="FO634" s="318"/>
      <c r="FY634" s="318"/>
      <c r="GI634" s="318"/>
      <c r="GS634" s="318"/>
      <c r="HC634" s="318"/>
      <c r="HM634" s="318"/>
      <c r="HW634" s="318"/>
    </row>
    <row r="635" s="3" customFormat="true" x14ac:dyDescent="0.25">
      <c r="A635" s="318"/>
      <c r="K635" s="318"/>
      <c r="U635" s="318"/>
      <c r="AE635" s="318"/>
      <c r="AO635" s="318"/>
      <c r="AY635" s="318"/>
      <c r="AZ635" s="318"/>
      <c r="BI635" s="318"/>
      <c r="BS635" s="318"/>
      <c r="CC635" s="318"/>
      <c r="CM635" s="318"/>
      <c r="CW635" s="318"/>
      <c r="DG635" s="318"/>
      <c r="DQ635" s="318"/>
      <c r="EA635" s="318"/>
      <c r="EK635" s="318"/>
      <c r="EU635" s="318"/>
      <c r="FE635" s="318"/>
      <c r="FO635" s="318"/>
      <c r="FY635" s="318"/>
      <c r="GI635" s="318"/>
      <c r="GS635" s="318"/>
      <c r="HC635" s="318"/>
      <c r="HM635" s="318"/>
      <c r="HW635" s="318"/>
    </row>
    <row r="636" s="3" customFormat="true" x14ac:dyDescent="0.25">
      <c r="A636" s="318"/>
      <c r="K636" s="318"/>
      <c r="U636" s="318"/>
      <c r="AE636" s="318"/>
      <c r="AO636" s="318"/>
      <c r="AY636" s="318"/>
      <c r="AZ636" s="318"/>
      <c r="BI636" s="318"/>
      <c r="BS636" s="318"/>
      <c r="CC636" s="318"/>
      <c r="CM636" s="318"/>
      <c r="CW636" s="318"/>
      <c r="DG636" s="318"/>
      <c r="DQ636" s="318"/>
      <c r="EA636" s="318"/>
      <c r="EK636" s="318"/>
      <c r="EU636" s="318"/>
      <c r="FE636" s="318"/>
      <c r="FO636" s="318"/>
      <c r="FY636" s="318"/>
      <c r="GI636" s="318"/>
      <c r="GS636" s="318"/>
      <c r="HC636" s="318"/>
      <c r="HM636" s="318"/>
      <c r="HW636" s="318"/>
    </row>
    <row r="637" s="3" customFormat="true" x14ac:dyDescent="0.25">
      <c r="A637" s="318"/>
      <c r="K637" s="318"/>
      <c r="U637" s="318"/>
      <c r="AE637" s="318"/>
      <c r="AO637" s="318"/>
      <c r="AY637" s="318"/>
      <c r="AZ637" s="318"/>
      <c r="BI637" s="318"/>
      <c r="BS637" s="318"/>
      <c r="CC637" s="318"/>
      <c r="CM637" s="318"/>
      <c r="CW637" s="318"/>
      <c r="DG637" s="318"/>
      <c r="DQ637" s="318"/>
      <c r="EA637" s="318"/>
      <c r="EK637" s="318"/>
      <c r="EU637" s="318"/>
      <c r="FE637" s="318"/>
      <c r="FO637" s="318"/>
      <c r="FY637" s="318"/>
      <c r="GI637" s="318"/>
      <c r="GS637" s="318"/>
      <c r="HC637" s="318"/>
      <c r="HM637" s="318"/>
      <c r="HW637" s="318"/>
    </row>
    <row r="638" s="3" customFormat="true" x14ac:dyDescent="0.25">
      <c r="A638" s="318"/>
      <c r="K638" s="318"/>
      <c r="U638" s="318"/>
      <c r="AE638" s="318"/>
      <c r="AO638" s="318"/>
      <c r="AY638" s="318"/>
      <c r="AZ638" s="318"/>
      <c r="BI638" s="318"/>
      <c r="BS638" s="318"/>
      <c r="CC638" s="318"/>
      <c r="CM638" s="318"/>
      <c r="CW638" s="318"/>
      <c r="DG638" s="318"/>
      <c r="DQ638" s="318"/>
      <c r="EA638" s="318"/>
      <c r="EK638" s="318"/>
      <c r="EU638" s="318"/>
      <c r="FE638" s="318"/>
      <c r="FO638" s="318"/>
      <c r="FY638" s="318"/>
      <c r="GI638" s="318"/>
      <c r="GS638" s="318"/>
      <c r="HC638" s="318"/>
      <c r="HM638" s="318"/>
      <c r="HW638" s="318"/>
    </row>
    <row r="639" s="3" customFormat="true" x14ac:dyDescent="0.25">
      <c r="A639" s="318"/>
      <c r="K639" s="318"/>
      <c r="U639" s="318"/>
      <c r="AE639" s="318"/>
      <c r="AO639" s="318"/>
      <c r="AY639" s="318"/>
      <c r="AZ639" s="318"/>
      <c r="BI639" s="318"/>
      <c r="BS639" s="318"/>
      <c r="CC639" s="318"/>
      <c r="CM639" s="318"/>
      <c r="CW639" s="318"/>
      <c r="DG639" s="318"/>
      <c r="DQ639" s="318"/>
      <c r="EA639" s="318"/>
      <c r="EK639" s="318"/>
      <c r="EU639" s="318"/>
      <c r="FE639" s="318"/>
      <c r="FO639" s="318"/>
      <c r="FY639" s="318"/>
      <c r="GI639" s="318"/>
      <c r="GS639" s="318"/>
      <c r="HC639" s="318"/>
      <c r="HM639" s="318"/>
      <c r="HW639" s="318"/>
    </row>
    <row r="640" s="3" customFormat="true" x14ac:dyDescent="0.25">
      <c r="A640" s="318"/>
      <c r="K640" s="318"/>
      <c r="U640" s="318"/>
      <c r="AE640" s="318"/>
      <c r="AO640" s="318"/>
      <c r="AY640" s="318"/>
      <c r="AZ640" s="318"/>
      <c r="BI640" s="318"/>
      <c r="BS640" s="318"/>
      <c r="CC640" s="318"/>
      <c r="CM640" s="318"/>
      <c r="CW640" s="318"/>
      <c r="DG640" s="318"/>
      <c r="DQ640" s="318"/>
      <c r="EA640" s="318"/>
      <c r="EK640" s="318"/>
      <c r="EU640" s="318"/>
      <c r="FE640" s="318"/>
      <c r="FO640" s="318"/>
      <c r="FY640" s="318"/>
      <c r="GI640" s="318"/>
      <c r="GS640" s="318"/>
      <c r="HC640" s="318"/>
      <c r="HM640" s="318"/>
      <c r="HW640" s="318"/>
    </row>
    <row r="641" s="3" customFormat="true" x14ac:dyDescent="0.25">
      <c r="A641" s="318"/>
      <c r="K641" s="318"/>
      <c r="U641" s="318"/>
      <c r="AE641" s="318"/>
      <c r="AO641" s="318"/>
      <c r="AY641" s="318"/>
      <c r="AZ641" s="318"/>
      <c r="BI641" s="318"/>
      <c r="BS641" s="318"/>
      <c r="CC641" s="318"/>
      <c r="CM641" s="318"/>
      <c r="CW641" s="318"/>
      <c r="DG641" s="318"/>
      <c r="DQ641" s="318"/>
      <c r="EA641" s="318"/>
      <c r="EK641" s="318"/>
      <c r="EU641" s="318"/>
      <c r="FE641" s="318"/>
      <c r="FO641" s="318"/>
      <c r="FY641" s="318"/>
      <c r="GI641" s="318"/>
      <c r="GS641" s="318"/>
      <c r="HC641" s="318"/>
      <c r="HM641" s="318"/>
      <c r="HW641" s="318"/>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2018-06-12T05:51:13Z</dcterms:modified>
</cp:coreProperties>
</file>