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DEC0E3B-A887-4944-97D1-2486BDE1CC3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<sst xmlns="http://schemas.openxmlformats.org/spreadsheetml/2006/main" xmlns:r="http://schemas.openxmlformats.org/officeDocument/2006/relationships" xmlns:xdr="http://schemas.openxmlformats.org/drawingml/2006/spreadsheetDrawing" count="1355" uniqueCount="256">
  <si>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</si>
  <si>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</si>
  <si>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</si>
  <si>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</si>
  <si>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</si>
  <si>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</si>
  <si>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</si>
  <si>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</si>
  <si>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</si>
  <si>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</si>
  <si>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</si>
  <si>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</si>
  <si>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</si>
  <si>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</si>
  <si>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</si>
  <si>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</si>
  <si>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</si>
  <si>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</si>
  <si>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</si>
  <si>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</si>
  <si>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</si>
  <si>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</si>
  <si>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</si>
  <si>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</si>
  <si>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</si>
  <si>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</si>
  <si>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</si>
  <si>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</si>
  <si>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</si>
  <si>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</si>
  <si>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</si>
  <si>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</si>
  <si>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</si>
  <si>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</si>
  <si>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</si>
  <si>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</si>
  <si>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</si>
  <si>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</si>
  <si>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</si>
  <si>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</si>
  <si>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</si>
  <si>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</si>
  <si>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</si>
  <si>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</si>
  <si>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</si>
  <si>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</si>
  <si>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</si>
  <si>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</si>
  <si>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</si>
  <si>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</si>
  <si>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</si>
  <si>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</si>
  <si>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</si>
  <si>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</si>
  <si>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</si>
  <si>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</si>
  <si>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</si>
  <si>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</si>
  <si>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</si>
  <si>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</si>
  <si>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</si>
  <si>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</si>
  <si>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</si>
  <si>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</si>
  <si>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</si>
  <si>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</si>
  <si>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</si>
  <si>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</si>
  <si>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</si>
  <si>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</si>
  <si>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</si>
  <si>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</si>
  <si>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</si>
  <si>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</si>
  <si>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</si>
  <si>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</si>
  <si>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</si>
  <si>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</si>
  <si>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</si>
  <si>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</si>
  <si>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</si>
  <si>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</si>
  <si>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</si>
  <si>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</si>
  <si>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</si>
  <si>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</si>
  <si>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</si>
  <si>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</si>
  <si>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</si>
  <si>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</si>
  <si>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</si>
  <si>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</si>
  <si>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</si>
  <si>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</si>
  <si>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</si>
  <si>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</si>
  <si>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</si>
  <si>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</si>
  <si>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</si>
  <si>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</si>
  <si>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</si>
  <si>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</si>
  <si>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</si>
  <si>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</si>
  <si>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</si>
  <si>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</si>
  <si>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</si>
  <si>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</si>
  <si>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</si>
  <si>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</si>
  <si>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</si>
  <si>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</si>
  <si>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</si>
  <si>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</si>
  <si>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</si>
  <si>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</si>
  <si>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</si>
  <si>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</si>
  <si>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</si>
  <si>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</si>
  <si>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</si>
  <si>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</si>
  <si>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</si>
  <si>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</si>
  <si>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</si>
  <si>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</si>
  <si>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</si>
  <si>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</si>
  <si>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</si>
  <si>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</si>
  <si>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</si>
  <si>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</si>
  <si>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</si>
  <si>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</si>
  <si>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</si>
  <si>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</si>
  <si>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</si>
  <si>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</si>
  <si>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</si>
  <si>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</si>
  <si>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</si>
  <si>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</si>
  <si>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</si>
  <si>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</si>
  <si>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</si>
  <si>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</si>
  <si>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</si>
  <si>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</si>
  <si>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</si>
  <si>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</si>
  <si>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</si>
  <si>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</si>
  <si>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</si>
  <si>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</si>
  <si>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</si>
  <si>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</si>
  <si>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</si>
  <si>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</si>
  <si>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</si>
  <si>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</si>
  <si>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</si>
  <si>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</si>
  <si>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</si>
  <si>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</si>
  <si>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</si>
  <si>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</si>
  <si>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</si>
  <si>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</si>
  <si>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</si>
  <si>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</si>
  <si>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</si>
  <si>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</si>
  <si>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</si>
  <si>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</si>
  <si>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</si>
  <si>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</si>
  <si>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</si>
  <si>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</si>
  <si>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Saint Vincent and the Grenadines</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</si>
  <si>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</si>
  <si>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</si>
  <si>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</si>
  <si>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</si>
  <si>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</si>
  <si>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</si>
  <si>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</si>
  <si>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</si>
  <si>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</si>
  <si>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</si>
  <si>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</si>
  <si>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</si>
  <si>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</si>
  <si>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</si>
  <si>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</si>
  <si>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</si>
  <si>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</si>
  <si>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</si>
  <si>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</si>
  <si>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</si>
  <si>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</si>
  <si>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</si>
  <si>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</si>
  <si>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</si>
  <si>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</si>
  <si>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</si>
  <si>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</si>
  <si>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</si>
  <si>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</si>
  <si>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</si>
  <si>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</si>
  <si>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</si>
  <si>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</si>
  <si>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</si>
  <si>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</si>
  <si>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The secondary school estimate is based on coverage in lower and upper secondary schools and the school age population for each level. The national estimate is based on coverage in primary and secondary schools. Estimates for the proportion or primary schools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</si>
  <si>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primary schools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</si>
  <si>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primary schools with any facility and facility with water are based on the estimates for basic.</t>
  </si>
  <si>
    <t>VCT_2016_UIS</t>
  </si>
  <si>
    <t>VCT_2017_UIS</t>
  </si>
  <si>
    <t>VCT_2018_UIS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</si>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</sst>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01">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3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0" fontId="126" fillId="78" borderId="121" xfId="0" applyNumberFormat="true" applyFont="true" applyFill="true" applyBorder="true" applyAlignment="true" applyProtection="true">
      <alignment horizontal="center" vertical="center"/>
    </xf>
    <xf numFmtId="164" fontId="127" fillId="79" borderId="122" xfId="0" applyNumberFormat="true" applyFont="true" applyFill="true" applyBorder="true" applyAlignment="true" applyProtection="true">
      <alignment horizontal="center" vertical="center"/>
    </xf>
    <xf numFmtId="0"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164" fontId="132" fillId="84" borderId="127" xfId="0" applyNumberFormat="true" applyFont="true" applyFill="true" applyBorder="true" applyAlignment="true" applyProtection="true">
      <alignment horizontal="center" vertical="center"/>
    </xf>
    <xf numFmtId="0"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164"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0"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164"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0"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164"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0"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164"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0"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164"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0"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164"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0"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164"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0"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164"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0"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164"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0"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164"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0"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164"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0"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164"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0"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164"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0"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164"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0"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164"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164"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164" fontId="212" fillId="164" borderId="207" xfId="0" applyNumberFormat="true" applyFont="true" applyFill="true" applyBorder="true" applyAlignment="true" applyProtection="true">
      <alignment horizontal="center" vertical="center"/>
    </xf>
    <xf numFmtId="0"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164"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164"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164"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0" fontId="228" fillId="180" borderId="223" xfId="0" applyNumberFormat="true" applyFont="true" applyFill="true" applyBorder="true" applyAlignment="true" applyProtection="true">
      <alignment horizontal="center" vertical="center"/>
    </xf>
    <xf numFmtId="164"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2" fillId="0" borderId="644" xfId="0" applyNumberFormat="true" applyFont="true" applyBorder="true" applyAlignment="true" applyProtection="true">
      <alignment horizontal="general" vertical="bottom" textRotation="0" wrapText="false" indent="0" shrinkToFit="false"/>
      <protection locked="true" hidden="false"/>
    </xf>
    <xf numFmtId="0" fontId="804" fillId="0" borderId="645"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99.456695629999999</c:v>
                </c:pt>
                <c:pt idx="1">
                  <c:v>1E-10</c:v>
                </c:pt>
                <c:pt idx="2">
                  <c:v>1E-10</c:v>
                </c:pt>
                <c:pt idx="3">
                  <c:v>1E-10</c:v>
                </c:pt>
                <c:pt idx="4">
                  <c:v>100</c:v>
                </c:pt>
                <c:pt idx="5">
                  <c:v>98.765433329999993</c:v>
                </c:pt>
              </c:numCache>
            </c:numRef>
          </c:val>
          <c:extLst>
            <c:ext xmlns:c16="http://schemas.microsoft.com/office/drawing/2014/chart" uri="{C3380CC4-5D6E-409C-BE32-E72D297353CC}">
              <c16:uniqueId val="{00000000-2B7A-4395-BE1B-B1DA66AC12A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7A-4395-BE1B-B1DA66AC12A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7A-4395-BE1B-B1DA66AC12A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7A-4395-BE1B-B1DA66AC12A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7A-4395-BE1B-B1DA66AC12A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7A-4395-BE1B-B1DA66AC12A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7A-4395-BE1B-B1DA66AC12A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0.54330436849999997</c:v>
                </c:pt>
                <c:pt idx="1">
                  <c:v>1E-10</c:v>
                </c:pt>
                <c:pt idx="2">
                  <c:v>1E-10</c:v>
                </c:pt>
                <c:pt idx="3">
                  <c:v>1E-10</c:v>
                </c:pt>
                <c:pt idx="4">
                  <c:v>0</c:v>
                </c:pt>
                <c:pt idx="5">
                  <c:v>1.234566667</c:v>
                </c:pt>
              </c:numCache>
            </c:numRef>
          </c:val>
          <c:extLst>
            <c:ext xmlns:c16="http://schemas.microsoft.com/office/drawing/2014/chart" uri="{C3380CC4-5D6E-409C-BE32-E72D297353CC}">
              <c16:uniqueId val="{00000007-2B7A-4395-BE1B-B1DA66AC12A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B7A-4395-BE1B-B1DA66AC12A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2B7A-4395-BE1B-B1DA66AC12A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A1-4B33-AD2E-3D1CDC837BD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A1-4B33-AD2E-3D1CDC837B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98.8</c:v>
                </c:pt>
                <c:pt idx="11">
                  <c:v>98.8</c:v>
                </c:pt>
                <c:pt idx="12">
                  <c:v>98.8</c:v>
                </c:pt>
                <c:pt idx="13">
                  <c:v>98.8</c:v>
                </c:pt>
                <c:pt idx="14">
                  <c:v>98.8</c:v>
                </c:pt>
                <c:pt idx="15">
                  <c:v>98.8</c:v>
                </c:pt>
                <c:pt idx="16">
                  <c:v>98.8</c:v>
                </c:pt>
                <c:pt idx="17">
                  <c:v>98.8</c:v>
                </c:pt>
                <c:pt idx="18">
                  <c:v>98.8</c:v>
                </c:pt>
                <c:pt idx="19">
                  <c:v>98.8</c:v>
                </c:pt>
                <c:pt idx="20">
                  <c:v>98.8</c:v>
                </c:pt>
                <c:pt idx="21">
                  <c:v>98.8</c:v>
                </c:pt>
                <c:pt idx="22">
                  <c:v>98.8</c:v>
                </c:pt>
                <c:pt idx="23">
                  <c:v>98.8</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F7-4F89-9CD7-68EEA932B9E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F7-4F89-9CD7-68EEA932B9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A1-4B33-AD2E-3D1CDC837BD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96.296300000000002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A1-4B33-AD2E-3D1CDC837BD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A1-4B33-AD2E-3D1CDC837B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5153664"/>
        <c:axId val="389059712"/>
      </c:scatterChart>
      <c:valAx>
        <c:axId val="385153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5"/>
      </c:valAx>
      <c:valAx>
        <c:axId val="38905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6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88-4B2C-976A-9766AA19993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88-4B2C-976A-9766AA1999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88-4B2C-976A-9766AA19993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88-4B2C-976A-9766AA19993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88-4B2C-976A-9766AA1999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75-4425-A91C-DF6D151A0DC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75-4425-A91C-DF6D151A0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75-4425-A91C-DF6D151A0DC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75-4425-A91C-DF6D151A0DC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75-4425-A91C-DF6D151A0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13-4F1B-8EC5-CBF37AC698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13-4F1B-8EC5-CBF37AC698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98.8</c:v>
                </c:pt>
                <c:pt idx="11">
                  <c:v>98.8</c:v>
                </c:pt>
                <c:pt idx="12">
                  <c:v>98.8</c:v>
                </c:pt>
                <c:pt idx="13">
                  <c:v>98.8</c:v>
                </c:pt>
                <c:pt idx="14">
                  <c:v>98.8</c:v>
                </c:pt>
                <c:pt idx="15">
                  <c:v>98.8</c:v>
                </c:pt>
                <c:pt idx="16">
                  <c:v>98.8</c:v>
                </c:pt>
                <c:pt idx="17">
                  <c:v>98.8</c:v>
                </c:pt>
                <c:pt idx="18">
                  <c:v>98.8</c:v>
                </c:pt>
                <c:pt idx="19">
                  <c:v>98.8</c:v>
                </c:pt>
                <c:pt idx="20">
                  <c:v>98.8</c:v>
                </c:pt>
                <c:pt idx="21">
                  <c:v>98.8</c:v>
                </c:pt>
                <c:pt idx="22">
                  <c:v>98.8</c:v>
                </c:pt>
                <c:pt idx="23">
                  <c:v>98.8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13-4F1B-8EC5-CBF37AC698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96.296300000000002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13-4F1B-8EC5-CBF37AC698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13-4F1B-8EC5-CBF37AC698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9856"/>
        <c:axId val="84731392"/>
      </c:scatterChart>
      <c:valAx>
        <c:axId val="84729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392"/>
        <c:crosses val="autoZero"/>
        <c:crossBetween val="midCat"/>
        <c:majorUnit val="5"/>
      </c:valAx>
      <c:valAx>
        <c:axId val="847313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98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97-440B-B3DC-A0B33ACBC8A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97-440B-B3DC-A0B33ACBC8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97-440B-B3DC-A0B33ACBC8A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97-440B-B3DC-A0B33ACBC8A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97-440B-B3DC-A0B33ACBC8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640"/>
        <c:axId val="84850176"/>
      </c:scatterChart>
      <c:valAx>
        <c:axId val="84848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0176"/>
        <c:crosses val="autoZero"/>
        <c:crossBetween val="midCat"/>
        <c:majorUnit val="5"/>
      </c:valAx>
      <c:valAx>
        <c:axId val="848501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6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48-4C3F-B1DB-228C66CDF8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48-4C3F-B1DB-228C66CDF8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48-4C3F-B1DB-228C66CDF8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48-4C3F-B1DB-228C66CDF8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48-4C3F-B1DB-228C66CDF8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864"/>
        <c:axId val="85526400"/>
      </c:scatterChart>
      <c:valAx>
        <c:axId val="8552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400"/>
        <c:crosses val="autoZero"/>
        <c:crossBetween val="midCat"/>
        <c:majorUnit val="5"/>
      </c:valAx>
      <c:valAx>
        <c:axId val="855264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0A-4E82-8916-9726161492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0A-4E82-8916-9726161492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0A-4E82-8916-9726161492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0A-4E82-8916-9726161492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0A-4E82-8916-9726161492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0A-4E82-8916-9726161492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98.370086894394987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4048"/>
        <c:axId val="85644032"/>
      </c:scatterChart>
      <c:valAx>
        <c:axId val="85634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4032"/>
        <c:crosses val="autoZero"/>
        <c:crossBetween val="midCat"/>
        <c:majorUnit val="5"/>
      </c:valAx>
      <c:valAx>
        <c:axId val="85644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4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F1-4581-ACE6-B5B17EFAFA8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F1-4581-ACE6-B5B17EFAFA8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F1-4581-ACE6-B5B17EFAFA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F1-4581-ACE6-B5B17EFAFA8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2544"/>
        <c:axId val="85854080"/>
      </c:scatterChart>
      <c:valAx>
        <c:axId val="8585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080"/>
        <c:crosses val="autoZero"/>
        <c:crossBetween val="midCat"/>
        <c:majorUnit val="5"/>
      </c:valAx>
      <c:valAx>
        <c:axId val="8585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25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57-4444-9112-2EAFCC8406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57-4444-9112-2EAFCC8406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57-4444-9112-2EAFCC8406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57-4444-9112-2EAFCC8406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808"/>
        <c:axId val="86473344"/>
      </c:scatterChart>
      <c:valAx>
        <c:axId val="8647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3344"/>
        <c:crosses val="autoZero"/>
        <c:crossBetween val="midCat"/>
        <c:majorUnit val="5"/>
      </c:valAx>
      <c:valAx>
        <c:axId val="8647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98.8</c:v>
                </c:pt>
                <c:pt idx="11">
                  <c:v>98.8</c:v>
                </c:pt>
                <c:pt idx="12">
                  <c:v>98.8</c:v>
                </c:pt>
                <c:pt idx="13">
                  <c:v>98.8</c:v>
                </c:pt>
                <c:pt idx="14">
                  <c:v>98.8</c:v>
                </c:pt>
                <c:pt idx="15">
                  <c:v>98.8</c:v>
                </c:pt>
                <c:pt idx="16">
                  <c:v>98.8</c:v>
                </c:pt>
                <c:pt idx="17">
                  <c:v>98.8</c:v>
                </c:pt>
                <c:pt idx="18">
                  <c:v>98.8</c:v>
                </c:pt>
                <c:pt idx="19">
                  <c:v>98.8</c:v>
                </c:pt>
                <c:pt idx="20">
                  <c:v>98.8</c:v>
                </c:pt>
                <c:pt idx="21">
                  <c:v>98.8</c:v>
                </c:pt>
                <c:pt idx="22">
                  <c:v>98.8</c:v>
                </c:pt>
                <c:pt idx="23">
                  <c:v>98.8</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72-4EB9-B819-F8F28899B0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72-4EB9-B819-F8F28899B0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72-4EB9-B819-F8F28899B0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96.296300000000002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72-4EB9-B819-F8F28899B0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4576"/>
        <c:axId val="86506112"/>
      </c:scatterChart>
      <c:valAx>
        <c:axId val="86504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6112"/>
        <c:crosses val="autoZero"/>
        <c:crossBetween val="midCat"/>
        <c:majorUnit val="5"/>
      </c:valAx>
      <c:valAx>
        <c:axId val="86506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56E-4DC3-B49D-D989D9C195C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99.456695629999999</c:v>
                </c:pt>
                <c:pt idx="1">
                  <c:v>1E-10</c:v>
                </c:pt>
                <c:pt idx="2">
                  <c:v>1E-10</c:v>
                </c:pt>
                <c:pt idx="3">
                  <c:v>1E-10</c:v>
                </c:pt>
                <c:pt idx="4">
                  <c:v>100</c:v>
                </c:pt>
                <c:pt idx="5">
                  <c:v>98.765433329999993</c:v>
                </c:pt>
              </c:numCache>
            </c:numRef>
          </c:val>
          <c:extLst>
            <c:ext xmlns:c16="http://schemas.microsoft.com/office/drawing/2014/chart" uri="{C3380CC4-5D6E-409C-BE32-E72D297353CC}">
              <c16:uniqueId val="{00000002-D56E-4DC3-B49D-D989D9C195C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0.54330436849999997</c:v>
                </c:pt>
                <c:pt idx="1">
                  <c:v>1E-10</c:v>
                </c:pt>
                <c:pt idx="2">
                  <c:v>1E-10</c:v>
                </c:pt>
                <c:pt idx="3">
                  <c:v>1E-10</c:v>
                </c:pt>
                <c:pt idx="4">
                  <c:v>0</c:v>
                </c:pt>
                <c:pt idx="5">
                  <c:v>1.234566667</c:v>
                </c:pt>
              </c:numCache>
            </c:numRef>
          </c:val>
          <c:extLst>
            <c:ext xmlns:c16="http://schemas.microsoft.com/office/drawing/2014/chart" uri="{C3380CC4-5D6E-409C-BE32-E72D297353CC}">
              <c16:uniqueId val="{00000003-D56E-4DC3-B49D-D989D9C195C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56E-4DC3-B49D-D989D9C195C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56E-4DC3-B49D-D989D9C195C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07-4799-853B-A3B573AA87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07-4799-853B-A3B573AA87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07-4799-853B-A3B573AA87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07-4799-853B-A3B573AA87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71264"/>
        <c:axId val="89341952"/>
      </c:scatterChart>
      <c:valAx>
        <c:axId val="86571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952"/>
        <c:crosses val="autoZero"/>
        <c:crossBetween val="midCat"/>
        <c:majorUnit val="5"/>
      </c:valAx>
      <c:valAx>
        <c:axId val="89341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1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9A-497E-A996-09C2275F85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9A-497E-A996-09C2275F85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9A-497E-A996-09C2275F85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9A-497E-A996-09C2275F85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30752"/>
        <c:axId val="89961216"/>
      </c:scatterChart>
      <c:valAx>
        <c:axId val="8993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1216"/>
        <c:crosses val="autoZero"/>
        <c:crossBetween val="midCat"/>
        <c:majorUnit val="5"/>
      </c:valAx>
      <c:valAx>
        <c:axId val="89961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30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99.456695629999999</c:v>
                </c:pt>
                <c:pt idx="1">
                  <c:v>1E-10</c:v>
                </c:pt>
                <c:pt idx="2">
                  <c:v>1E-10</c:v>
                </c:pt>
                <c:pt idx="3">
                  <c:v>1E-10</c:v>
                </c:pt>
                <c:pt idx="4">
                  <c:v>100</c:v>
                </c:pt>
                <c:pt idx="5">
                  <c:v>98.765433329999993</c:v>
                </c:pt>
              </c:numCache>
            </c:numRef>
          </c:val>
          <c:extLst>
            <c:ext xmlns:c16="http://schemas.microsoft.com/office/drawing/2014/chart" uri="{C3380CC4-5D6E-409C-BE32-E72D297353CC}">
              <c16:uniqueId val="{00000000-F426-456F-8875-4F293915871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0.54330436849999997</c:v>
                </c:pt>
                <c:pt idx="1">
                  <c:v>1E-10</c:v>
                </c:pt>
                <c:pt idx="2">
                  <c:v>1E-10</c:v>
                </c:pt>
                <c:pt idx="3">
                  <c:v>1E-10</c:v>
                </c:pt>
                <c:pt idx="4">
                  <c:v>0</c:v>
                </c:pt>
                <c:pt idx="5">
                  <c:v>1.234566667</c:v>
                </c:pt>
              </c:numCache>
            </c:numRef>
          </c:val>
          <c:extLst>
            <c:ext xmlns:c16="http://schemas.microsoft.com/office/drawing/2014/chart" uri="{C3380CC4-5D6E-409C-BE32-E72D297353CC}">
              <c16:uniqueId val="{00000001-F426-456F-8875-4F293915871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F426-456F-8875-4F293915871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426-456F-8875-4F293915871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C2-4EF5-9095-B8B55F14F87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C2-4EF5-9095-B8B55F14F8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C2-4EF5-9095-B8B55F14F87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C2-4EF5-9095-B8B55F14F8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98.370086894394987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04128"/>
        <c:axId val="90710016"/>
      </c:scatterChart>
      <c:valAx>
        <c:axId val="90704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0016"/>
        <c:crosses val="autoZero"/>
        <c:crossBetween val="midCat"/>
        <c:majorUnit val="5"/>
      </c:valAx>
      <c:valAx>
        <c:axId val="90710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0412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0E-4CC7-9A64-F2CA80B5D5E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E-4CC7-9A64-F2CA80B5D5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0E-4CC7-9A64-F2CA80B5D5E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E-4CC7-9A64-F2CA80B5D5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0E-4CC7-9A64-F2CA80B5D5E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0E-4CC7-9A64-F2CA80B5D5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99037568"/>
        <c:axId val="99071872"/>
      </c:scatterChart>
      <c:valAx>
        <c:axId val="99037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1872"/>
        <c:crosses val="autoZero"/>
        <c:crossBetween val="midCat"/>
        <c:majorUnit val="5"/>
      </c:valAx>
      <c:valAx>
        <c:axId val="99071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5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13-4127-9665-75404385AE7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13-4127-9665-75404385A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13-4127-9665-75404385AE7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13-4127-9665-75404385A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13-4127-9665-75404385AE7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13-4127-9665-75404385A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1951232"/>
        <c:axId val="132151168"/>
      </c:scatterChart>
      <c:valAx>
        <c:axId val="1319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1168"/>
        <c:crosses val="autoZero"/>
        <c:crossBetween val="midCat"/>
        <c:majorUnit val="5"/>
      </c:valAx>
      <c:valAx>
        <c:axId val="1321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A8-4446-8531-6D19214F1B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A8-4446-8531-6D19214F1B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A8-4446-8531-6D19214F1B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A8-4446-8531-6D19214F1B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98.370086894394987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824"/>
        <c:axId val="161055872"/>
      </c:scatterChart>
      <c:valAx>
        <c:axId val="157645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872"/>
        <c:crosses val="autoZero"/>
        <c:crossBetween val="midCat"/>
        <c:majorUnit val="5"/>
      </c:valAx>
      <c:valAx>
        <c:axId val="16105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8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69-48BF-9B1A-590565ADCEA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69-48BF-9B1A-590565ADCE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69-48BF-9B1A-590565ADCEA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69-48BF-9B1A-590565ADCE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196407296"/>
        <c:axId val="196408832"/>
      </c:scatterChart>
      <c:valAx>
        <c:axId val="196407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832"/>
        <c:crosses val="autoZero"/>
        <c:crossBetween val="midCat"/>
        <c:majorUnit val="5"/>
      </c:valAx>
      <c:valAx>
        <c:axId val="196408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72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C6-41E1-8870-2F75A3E9CC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C6-41E1-8870-2F75A3E9CC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C6-41E1-8870-2F75A3E9CC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C6-41E1-8870-2F75A3E9CC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03984640"/>
        <c:axId val="303986176"/>
      </c:scatterChart>
      <c:valAx>
        <c:axId val="30398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176"/>
        <c:crosses val="autoZero"/>
        <c:crossBetween val="midCat"/>
        <c:majorUnit val="5"/>
      </c:valAx>
      <c:valAx>
        <c:axId val="303986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05DDF27-80B6-4130-A7EE-0698FFE78F9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31EA903-91E9-46FB-AD8A-3C1C939676E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FF9C857-9894-46D9-A166-8A9DBA760D6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58782B8-FF1B-4623-A942-D314D8111D8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6E3DF54-A3A1-4531-83E0-925E47A05C7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0E45DF1-642A-4ED4-850E-1C94E583E3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9744310-5EA3-4C29-AB17-5B6EDAC26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79488DC-BF84-437A-9E89-FC4521DF9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1ECFF92-4CCD-4FB1-B612-3CA4D4EFD31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CBDC459-BA5E-4356-84A8-0DDFE3CADA8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EA9A71C-12AF-4B70-8238-90DE8933CC7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F391D13-9595-43FD-B883-37F8EBE47DF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673003A-3747-4C76-A1C0-6DB3BA98B90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076A16B-0D3A-4BE9-A4A2-AAC3C702313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0CC13EA-5604-43B8-9CDF-0402070C8BC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5F8CE-C9DB-40FA-94B3-CE4268B588A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Saint Vincent and the Grenadines</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245</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241</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5" t="s">
        <v>220</v>
      </c>
      <c r="D1" s="313" t="s">
        <v>178</v>
      </c>
      <c r="E1" s="313"/>
      <c r="F1" s="313"/>
      <c r="G1" s="313"/>
      <c r="H1" s="313"/>
      <c r="I1" s="324"/>
      <c r="J1" s="305"/>
      <c r="K1" s="305"/>
      <c r="L1" s="326" t="s">
        <v>31</v>
      </c>
      <c r="M1" s="545" t="s">
        <v>221</v>
      </c>
      <c r="N1" s="313" t="s">
        <v>178</v>
      </c>
      <c r="O1" s="313"/>
      <c r="P1" s="313"/>
      <c r="Q1" s="313"/>
      <c r="R1" s="313"/>
      <c r="S1" s="324"/>
      <c r="T1" s="305"/>
      <c r="U1" s="305"/>
      <c r="V1" s="326" t="s">
        <v>31</v>
      </c>
      <c r="W1" s="545" t="s">
        <v>222</v>
      </c>
      <c r="X1" s="313" t="s">
        <v>178</v>
      </c>
      <c r="Y1" s="313"/>
      <c r="Z1" s="313"/>
      <c r="AA1" s="313"/>
      <c r="AB1" s="313"/>
      <c r="AC1" s="324"/>
      <c r="AD1" s="305"/>
      <c r="AE1" s="305"/>
    </row>
    <row xmlns:x14ac="http://schemas.microsoft.com/office/spreadsheetml/2009/9/ac" r="2" s="307" customFormat="true" ht="30" customHeight="true" x14ac:dyDescent="0.25">
      <c r="A2" s="560" t="s">
        <v>240</v>
      </c>
      <c r="B2" s="314" t="s">
        <v>217</v>
      </c>
      <c r="C2" s="267" t="s">
        <v>176</v>
      </c>
      <c r="D2" s="267" t="s">
        <v>175</v>
      </c>
      <c r="E2" s="315"/>
      <c r="F2" s="315"/>
      <c r="G2" s="315"/>
      <c r="H2" s="315"/>
      <c r="I2" s="325"/>
      <c r="J2" s="308" t="s">
        <v>223</v>
      </c>
      <c r="K2" s="308"/>
      <c r="L2" s="314" t="s">
        <v>218</v>
      </c>
      <c r="M2" s="267" t="s">
        <v>176</v>
      </c>
      <c r="N2" s="267" t="s">
        <v>175</v>
      </c>
      <c r="O2" s="315"/>
      <c r="P2" s="315"/>
      <c r="Q2" s="315"/>
      <c r="R2" s="315"/>
      <c r="S2" s="325"/>
      <c r="T2" s="308" t="s">
        <v>223</v>
      </c>
      <c r="U2" s="308"/>
      <c r="V2" s="314" t="s">
        <v>219</v>
      </c>
      <c r="W2" s="267" t="s">
        <v>176</v>
      </c>
      <c r="X2" s="267" t="s">
        <v>175</v>
      </c>
      <c r="Y2" s="315"/>
      <c r="Z2" s="315"/>
      <c r="AA2" s="315"/>
      <c r="AB2" s="315"/>
      <c r="AC2" s="325"/>
      <c r="AD2" s="308" t="s">
        <v>223</v>
      </c>
      <c r="AE2" s="308"/>
    </row>
    <row xmlns:x14ac="http://schemas.microsoft.com/office/spreadsheetml/2009/9/ac" r="3" s="246" customFormat="true" ht="18" customHeight="true" x14ac:dyDescent="0.25">
      <c r="A3" s="560"/>
      <c r="B3" s="355" t="s">
        <v>167</v>
      </c>
      <c r="C3" s="356" t="s">
        <v>56</v>
      </c>
      <c r="D3" s="357" t="s">
        <v>7</v>
      </c>
      <c r="E3" s="357" t="s">
        <v>1</v>
      </c>
      <c r="F3" s="357" t="s">
        <v>2</v>
      </c>
      <c r="G3" s="357" t="s">
        <v>16</v>
      </c>
      <c r="H3" s="357" t="s">
        <v>17</v>
      </c>
      <c r="I3" s="358" t="s">
        <v>18</v>
      </c>
      <c r="J3" s="244"/>
      <c r="K3" s="244"/>
      <c r="L3" s="355" t="s">
        <v>167</v>
      </c>
      <c r="M3" s="356" t="s">
        <v>56</v>
      </c>
      <c r="N3" s="357" t="s">
        <v>7</v>
      </c>
      <c r="O3" s="357" t="s">
        <v>1</v>
      </c>
      <c r="P3" s="357" t="s">
        <v>2</v>
      </c>
      <c r="Q3" s="357" t="s">
        <v>16</v>
      </c>
      <c r="R3" s="357" t="s">
        <v>17</v>
      </c>
      <c r="S3" s="358" t="s">
        <v>18</v>
      </c>
      <c r="T3" s="244"/>
      <c r="U3" s="244"/>
      <c r="V3" s="355" t="s">
        <v>167</v>
      </c>
      <c r="W3" s="356" t="s">
        <v>56</v>
      </c>
      <c r="X3" s="357" t="s">
        <v>7</v>
      </c>
      <c r="Y3" s="357" t="s">
        <v>1</v>
      </c>
      <c r="Z3" s="357" t="s">
        <v>2</v>
      </c>
      <c r="AA3" s="357" t="s">
        <v>16</v>
      </c>
      <c r="AB3" s="357" t="s">
        <v>17</v>
      </c>
      <c r="AC3" s="358" t="s">
        <v>18</v>
      </c>
      <c r="AD3" s="244"/>
      <c r="AE3" s="244"/>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VCT_2016_UIS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c r="Y4" s="135"/>
      <c r="Z4" s="135"/>
      <c r="AA4" s="135"/>
      <c r="AB4" s="135">
        <v>0</v>
      </c>
      <c r="AC4" s="21"/>
      <c r="AD4" s="19"/>
      <c r="AE4" s="1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VCT_2017_UIS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c r="Y5" s="135"/>
      <c r="Z5" s="135"/>
      <c r="AA5" s="135"/>
      <c r="AB5" s="135">
        <v>100</v>
      </c>
      <c r="AC5" s="21"/>
      <c r="AD5" s="19"/>
      <c r="AE5" s="1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VCT_2018_UIS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8" t="str">
        <f ca="true">IF(ISBLANK('Data Summary'!A9),"",'Data Summary'!A9)</f>
        <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c r="Y7" s="135"/>
      <c r="Z7" s="135"/>
      <c r="AA7" s="135"/>
      <c r="AB7" s="135">
        <v>100</v>
      </c>
      <c r="AC7" s="21"/>
      <c r="AD7" s="19"/>
      <c r="AE7" s="1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8" t="str">
        <f ca="true">IF(ISBLANK('Data Summary'!A10),"",'Data Summary'!A10)</f>
        <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8"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1" t="s">
        <v>179</v>
      </c>
      <c r="W9" s="82" t="s">
        <v>170</v>
      </c>
      <c r="X9" s="136">
        <v>98.370086894394987</v>
      </c>
      <c r="Y9" s="135"/>
      <c r="Z9" s="135"/>
      <c r="AA9" s="135"/>
      <c r="AB9" s="135">
        <v>100</v>
      </c>
      <c r="AC9" s="21">
        <v>96.296300000000002</v>
      </c>
      <c r="AD9" s="19"/>
      <c r="AE9" s="1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8" t="str">
        <f ca="true">IF(ISBLANK('Data Summary'!A12),"",'Data Summary'!A12)</f>
        <v/>
      </c>
      <c r="B10" s="104" t="s">
        <v>12</v>
      </c>
      <c r="C10" s="556" t="s">
        <v>186</v>
      </c>
      <c r="D10" s="557"/>
      <c r="E10" s="557"/>
      <c r="F10" s="557"/>
      <c r="G10" s="557"/>
      <c r="H10" s="557"/>
      <c r="I10" s="558"/>
      <c r="J10" s="10"/>
      <c r="K10" s="10"/>
      <c r="L10" s="104" t="s">
        <v>12</v>
      </c>
      <c r="M10" s="556" t="s">
        <v>186</v>
      </c>
      <c r="N10" s="557"/>
      <c r="O10" s="557"/>
      <c r="P10" s="557"/>
      <c r="Q10" s="557"/>
      <c r="R10" s="557"/>
      <c r="S10" s="558"/>
      <c r="T10" s="10"/>
      <c r="U10" s="10"/>
      <c r="V10" s="104" t="s">
        <v>12</v>
      </c>
      <c r="W10" s="556" t="s">
        <v>216</v>
      </c>
      <c r="X10" s="557"/>
      <c r="Y10" s="557"/>
      <c r="Z10" s="557"/>
      <c r="AA10" s="557"/>
      <c r="AB10" s="557"/>
      <c r="AC10" s="558"/>
      <c r="AD10" s="10"/>
      <c r="AE10" s="10"/>
      <c r="AF10" s="112"/>
      <c r="AP10" s="112"/>
      <c r="AZ10" s="112"/>
      <c r="BA10" s="559"/>
      <c r="BB10" s="559"/>
      <c r="BC10" s="559"/>
      <c r="BD10" s="559"/>
      <c r="BE10" s="559"/>
      <c r="BF10" s="559"/>
      <c r="BG10" s="559"/>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8"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c r="Y11" s="141"/>
      <c r="Z11" s="141"/>
      <c r="AA11" s="141"/>
      <c r="AB11" s="141" t="s">
        <v>158</v>
      </c>
      <c r="AC11" s="89"/>
      <c r="AD11" s="10"/>
      <c r="AE11" s="10"/>
      <c r="AF11" s="112"/>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8"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c r="Y12" s="141"/>
      <c r="Z12" s="141"/>
      <c r="AA12" s="141"/>
      <c r="AB12" s="141" t="s">
        <v>158</v>
      </c>
      <c r="AC12" s="89"/>
      <c r="AD12" s="10"/>
      <c r="AE12" s="10"/>
      <c r="AF12" s="112"/>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8"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12"/>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BB14" s="128"/>
      <c r="BC14" s="128"/>
      <c r="BD14" s="128"/>
      <c r="BE14" s="128"/>
      <c r="BF14" s="128"/>
      <c r="BG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BB15" s="128"/>
      <c r="BC15" s="128"/>
      <c r="BD15" s="128"/>
      <c r="BE15" s="128"/>
      <c r="BF15" s="128"/>
      <c r="BG15" s="128"/>
    </row>
    <row xmlns:x14ac="http://schemas.microsoft.com/office/spreadsheetml/2009/9/ac" r="16" s="3" customFormat="true" x14ac:dyDescent="0.25">
      <c r="A16" s="378"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8"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8"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8"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8"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8"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8"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8"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8"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8"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8"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8"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8"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8"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8"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8"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8"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8"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8"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5">
    <mergeCell ref="C10:I10"/>
    <mergeCell ref="BA10:BG10"/>
    <mergeCell ref="M10:S10"/>
    <mergeCell ref="W10:AC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Saint Vincent and the Grenadines</v>
      </c>
      <c r="C2" s="92"/>
      <c r="D2" s="93"/>
      <c r="E2" s="93"/>
      <c r="F2" s="93"/>
      <c r="G2" s="94"/>
    </row>
    <row xmlns:x14ac="http://schemas.microsoft.com/office/spreadsheetml/2009/9/ac" r="3" x14ac:dyDescent="0.2">
      <c r="B3" s="563" t="s">
        <v>181</v>
      </c>
      <c r="C3" s="563"/>
      <c r="D3" s="563"/>
      <c r="E3" s="563"/>
      <c r="F3" s="563"/>
      <c r="G3" s="56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70">
        <v>2000</v>
      </c>
      <c r="C5" s="914">
        <v>34483</v>
      </c>
      <c r="D5" s="915">
        <v>45.186000823974609</v>
      </c>
      <c r="E5" s="916">
        <v>4869</v>
      </c>
      <c r="F5" s="917">
        <v>17312</v>
      </c>
      <c r="G5" s="918">
        <v>12302</v>
      </c>
    </row>
    <row xmlns:x14ac="http://schemas.microsoft.com/office/spreadsheetml/2009/9/ac" r="6" x14ac:dyDescent="0.2">
      <c r="B6" s="776">
        <v>2001</v>
      </c>
      <c r="C6" s="1024">
        <v>34076</v>
      </c>
      <c r="D6" s="920">
        <v>45.548000335693359</v>
      </c>
      <c r="E6" s="921">
        <v>4706</v>
      </c>
      <c r="F6" s="922">
        <v>17218</v>
      </c>
      <c r="G6" s="1025">
        <v>12152</v>
      </c>
    </row>
    <row xmlns:x14ac="http://schemas.microsoft.com/office/spreadsheetml/2009/9/ac" r="7" x14ac:dyDescent="0.2">
      <c r="B7" s="782">
        <v>2002</v>
      </c>
      <c r="C7" s="924">
        <v>33142</v>
      </c>
      <c r="D7" s="925">
        <v>45.91400146484375</v>
      </c>
      <c r="E7" s="926">
        <v>4561</v>
      </c>
      <c r="F7" s="927">
        <v>17055</v>
      </c>
      <c r="G7" s="928">
        <v>11526</v>
      </c>
    </row>
    <row xmlns:x14ac="http://schemas.microsoft.com/office/spreadsheetml/2009/9/ac" r="8" x14ac:dyDescent="0.2">
      <c r="B8" s="788">
        <v>2003</v>
      </c>
      <c r="C8" s="929">
        <v>32533</v>
      </c>
      <c r="D8" s="930">
        <v>46.283000946044922</v>
      </c>
      <c r="E8" s="931">
        <v>4426</v>
      </c>
      <c r="F8" s="932">
        <v>16816</v>
      </c>
      <c r="G8" s="933">
        <v>11291</v>
      </c>
    </row>
    <row xmlns:x14ac="http://schemas.microsoft.com/office/spreadsheetml/2009/9/ac" r="9" x14ac:dyDescent="0.2">
      <c r="B9" s="794">
        <v>2004</v>
      </c>
      <c r="C9" s="934">
        <v>31920</v>
      </c>
      <c r="D9" s="935">
        <v>46.656002044677734</v>
      </c>
      <c r="E9" s="936">
        <v>4317</v>
      </c>
      <c r="F9" s="937">
        <v>16391</v>
      </c>
      <c r="G9" s="938">
        <v>11212</v>
      </c>
    </row>
    <row xmlns:x14ac="http://schemas.microsoft.com/office/spreadsheetml/2009/9/ac" r="10" x14ac:dyDescent="0.2">
      <c r="B10" s="800">
        <v>2005</v>
      </c>
      <c r="C10" s="939">
        <v>31296</v>
      </c>
      <c r="D10" s="940">
        <v>47.031997680664063</v>
      </c>
      <c r="E10" s="941">
        <v>4188</v>
      </c>
      <c r="F10" s="942">
        <v>15902</v>
      </c>
      <c r="G10" s="943">
        <v>11206</v>
      </c>
    </row>
    <row xmlns:x14ac="http://schemas.microsoft.com/office/spreadsheetml/2009/9/ac" r="11" x14ac:dyDescent="0.2">
      <c r="B11" s="806">
        <v>2006</v>
      </c>
      <c r="C11" s="944">
        <v>30620</v>
      </c>
      <c r="D11" s="945">
        <v>47.411998748779297</v>
      </c>
      <c r="E11" s="946">
        <v>4026</v>
      </c>
      <c r="F11" s="947">
        <v>15373</v>
      </c>
      <c r="G11" s="948">
        <v>11221</v>
      </c>
    </row>
    <row xmlns:x14ac="http://schemas.microsoft.com/office/spreadsheetml/2009/9/ac" r="12" x14ac:dyDescent="0.2">
      <c r="B12" s="812">
        <v>2007</v>
      </c>
      <c r="C12" s="949">
        <v>29860</v>
      </c>
      <c r="D12" s="950">
        <v>47.793998718261719</v>
      </c>
      <c r="E12" s="951">
        <v>3857</v>
      </c>
      <c r="F12" s="952">
        <v>14824</v>
      </c>
      <c r="G12" s="953">
        <v>11179</v>
      </c>
    </row>
    <row xmlns:x14ac="http://schemas.microsoft.com/office/spreadsheetml/2009/9/ac" r="13" x14ac:dyDescent="0.2">
      <c r="B13" s="818">
        <v>2008</v>
      </c>
      <c r="C13" s="954">
        <v>29095</v>
      </c>
      <c r="D13" s="955">
        <v>48.180000305175781</v>
      </c>
      <c r="E13" s="956">
        <v>3710</v>
      </c>
      <c r="F13" s="957">
        <v>14273</v>
      </c>
      <c r="G13" s="958">
        <v>11112</v>
      </c>
    </row>
    <row xmlns:x14ac="http://schemas.microsoft.com/office/spreadsheetml/2009/9/ac" r="14" x14ac:dyDescent="0.2">
      <c r="B14" s="824">
        <v>2009</v>
      </c>
      <c r="C14" s="959">
        <v>28233</v>
      </c>
      <c r="D14" s="960">
        <v>48.569000244140625</v>
      </c>
      <c r="E14" s="961">
        <v>3601</v>
      </c>
      <c r="F14" s="962">
        <v>13758</v>
      </c>
      <c r="G14" s="963">
        <v>10874</v>
      </c>
    </row>
    <row xmlns:x14ac="http://schemas.microsoft.com/office/spreadsheetml/2009/9/ac" r="15" x14ac:dyDescent="0.2">
      <c r="B15" s="830">
        <v>2010</v>
      </c>
      <c r="C15" s="964">
        <v>27326</v>
      </c>
      <c r="D15" s="965">
        <v>48.96099853515625</v>
      </c>
      <c r="E15" s="966">
        <v>3531</v>
      </c>
      <c r="F15" s="967">
        <v>13262</v>
      </c>
      <c r="G15" s="968">
        <v>10533</v>
      </c>
    </row>
    <row xmlns:x14ac="http://schemas.microsoft.com/office/spreadsheetml/2009/9/ac" r="16" x14ac:dyDescent="0.2">
      <c r="B16" s="836">
        <v>2011</v>
      </c>
      <c r="C16" s="969">
        <v>26439</v>
      </c>
      <c r="D16" s="970">
        <v>49.355998992919922</v>
      </c>
      <c r="E16" s="971">
        <v>3502</v>
      </c>
      <c r="F16" s="972">
        <v>12808</v>
      </c>
      <c r="G16" s="973">
        <v>10129</v>
      </c>
    </row>
    <row xmlns:x14ac="http://schemas.microsoft.com/office/spreadsheetml/2009/9/ac" r="17" x14ac:dyDescent="0.2">
      <c r="B17" s="842">
        <v>2012</v>
      </c>
      <c r="C17" s="974">
        <v>25636</v>
      </c>
      <c r="D17" s="975">
        <v>49.753997802734375</v>
      </c>
      <c r="E17" s="976">
        <v>3532</v>
      </c>
      <c r="F17" s="977">
        <v>12377</v>
      </c>
      <c r="G17" s="978">
        <v>9727</v>
      </c>
    </row>
    <row xmlns:x14ac="http://schemas.microsoft.com/office/spreadsheetml/2009/9/ac" r="18" x14ac:dyDescent="0.2">
      <c r="B18" s="848">
        <v>2013</v>
      </c>
      <c r="C18" s="979">
        <v>24932</v>
      </c>
      <c r="D18" s="980">
        <v>50.153999328613281</v>
      </c>
      <c r="E18" s="981">
        <v>3563</v>
      </c>
      <c r="F18" s="982">
        <v>12017</v>
      </c>
      <c r="G18" s="983">
        <v>9352</v>
      </c>
    </row>
    <row xmlns:x14ac="http://schemas.microsoft.com/office/spreadsheetml/2009/9/ac" r="19" x14ac:dyDescent="0.2">
      <c r="B19" s="854">
        <v>2014</v>
      </c>
      <c r="C19" s="984">
        <v>24292</v>
      </c>
      <c r="D19" s="985">
        <v>50.558002471923828</v>
      </c>
      <c r="E19" s="986">
        <v>3529</v>
      </c>
      <c r="F19" s="987">
        <v>11752</v>
      </c>
      <c r="G19" s="988">
        <v>9011</v>
      </c>
    </row>
    <row xmlns:x14ac="http://schemas.microsoft.com/office/spreadsheetml/2009/9/ac" r="20" x14ac:dyDescent="0.2">
      <c r="B20" s="860">
        <v>2015</v>
      </c>
      <c r="C20" s="989">
        <v>23778</v>
      </c>
      <c r="D20" s="990">
        <v>50.963996887207031</v>
      </c>
      <c r="E20" s="991">
        <v>3451</v>
      </c>
      <c r="F20" s="992">
        <v>11618</v>
      </c>
      <c r="G20" s="993">
        <v>8709</v>
      </c>
    </row>
    <row xmlns:x14ac="http://schemas.microsoft.com/office/spreadsheetml/2009/9/ac" r="21" x14ac:dyDescent="0.2">
      <c r="B21" s="866">
        <v>2016</v>
      </c>
      <c r="C21" s="1026">
        <v>23396</v>
      </c>
      <c r="D21" s="995">
        <v>51.372997283935547</v>
      </c>
      <c r="E21" s="996">
        <v>3405</v>
      </c>
      <c r="F21" s="997">
        <v>11520</v>
      </c>
      <c r="G21" s="1027">
        <v>8471</v>
      </c>
    </row>
    <row xmlns:x14ac="http://schemas.microsoft.com/office/spreadsheetml/2009/9/ac" r="22" x14ac:dyDescent="0.2">
      <c r="B22" s="872">
        <v>2017</v>
      </c>
      <c r="C22" s="1028">
        <v>22985</v>
      </c>
      <c r="D22" s="1000">
        <v>51.784004211425781</v>
      </c>
      <c r="E22" s="1001">
        <v>3371</v>
      </c>
      <c r="F22" s="1002">
        <v>11440</v>
      </c>
      <c r="G22" s="1029">
        <v>8174</v>
      </c>
    </row>
    <row xmlns:x14ac="http://schemas.microsoft.com/office/spreadsheetml/2009/9/ac" r="23" x14ac:dyDescent="0.2">
      <c r="B23" s="878">
        <v>2018</v>
      </c>
      <c r="C23" s="1030">
        <v>22748</v>
      </c>
      <c r="D23" s="1005">
        <v>52.197998046875</v>
      </c>
      <c r="E23" s="1006">
        <v>3337</v>
      </c>
      <c r="F23" s="1007">
        <v>11450</v>
      </c>
      <c r="G23" s="1031">
        <v>7961</v>
      </c>
    </row>
    <row xmlns:x14ac="http://schemas.microsoft.com/office/spreadsheetml/2009/9/ac" r="24" x14ac:dyDescent="0.2">
      <c r="B24" s="884">
        <v>2019</v>
      </c>
      <c r="C24" s="1009">
        <v>22398</v>
      </c>
      <c r="D24" s="1010">
        <v>52.613998413085938</v>
      </c>
      <c r="E24" s="1011">
        <v>3291</v>
      </c>
      <c r="F24" s="1012">
        <v>11459</v>
      </c>
      <c r="G24" s="1013">
        <v>7648</v>
      </c>
    </row>
    <row xmlns:x14ac="http://schemas.microsoft.com/office/spreadsheetml/2009/9/ac" r="25" x14ac:dyDescent="0.2">
      <c r="B25" s="890">
        <v>2020</v>
      </c>
      <c r="C25" s="1014">
        <v>22162</v>
      </c>
      <c r="D25" s="1015">
        <v>53.031997680664063</v>
      </c>
      <c r="E25" s="1016">
        <v>3180</v>
      </c>
      <c r="F25" s="1017">
        <v>11440</v>
      </c>
      <c r="G25" s="1018">
        <v>7542</v>
      </c>
    </row>
    <row xmlns:x14ac="http://schemas.microsoft.com/office/spreadsheetml/2009/9/ac" r="26" x14ac:dyDescent="0.2">
      <c r="B26" s="896">
        <v>2021</v>
      </c>
      <c r="C26" s="1019">
        <v>21998</v>
      </c>
      <c r="D26" s="1020">
        <v>53.451995849609375</v>
      </c>
      <c r="E26" s="1021">
        <v>3014</v>
      </c>
      <c r="F26" s="1022">
        <v>11399</v>
      </c>
      <c r="G26" s="1023">
        <v>7585</v>
      </c>
    </row>
    <row xmlns:x14ac="http://schemas.microsoft.com/office/spreadsheetml/2009/9/ac" r="27" x14ac:dyDescent="0.2">
      <c r="B27" s="902">
        <v>2022</v>
      </c>
      <c r="C27" s="903">
        <v>21809</v>
      </c>
      <c r="D27" s="904">
        <v>53.875</v>
      </c>
      <c r="E27" s="905">
        <v>2863</v>
      </c>
      <c r="F27" s="906">
        <v>11259</v>
      </c>
      <c r="G27" s="907">
        <v>7687</v>
      </c>
    </row>
    <row xmlns:x14ac="http://schemas.microsoft.com/office/spreadsheetml/2009/9/ac" r="28" x14ac:dyDescent="0.2">
      <c r="B28" s="908">
        <v>2023</v>
      </c>
      <c r="C28" s="909">
        <v>21689</v>
      </c>
      <c r="D28" s="910">
        <v>54.299003601074219</v>
      </c>
      <c r="E28" s="911">
        <v>2776</v>
      </c>
      <c r="F28" s="912">
        <v>11084</v>
      </c>
      <c r="G28" s="913">
        <v>7829</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244</v>
      </c>
    </row>
    <row xmlns:x14ac="http://schemas.microsoft.com/office/spreadsheetml/2009/9/ac" r="39" x14ac:dyDescent="0.2">
      <c r="B39" s="1033"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5C62-3231-4C53-8E2B-D543F94F0D4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224</v>
      </c>
      <c r="C2" s="565"/>
    </row>
    <row xmlns:x14ac="http://schemas.microsoft.com/office/spreadsheetml/2009/9/ac" r="3" ht="6" customHeight="true" x14ac:dyDescent="0.25">
      <c r="B3" s="362"/>
    </row>
    <row xmlns:x14ac="http://schemas.microsoft.com/office/spreadsheetml/2009/9/ac" r="4" ht="30" customHeight="true" x14ac:dyDescent="0.25">
      <c r="B4" s="364" t="s">
        <v>225</v>
      </c>
      <c r="C4" s="365" t="s">
        <v>226</v>
      </c>
    </row>
    <row xmlns:x14ac="http://schemas.microsoft.com/office/spreadsheetml/2009/9/ac" r="5" ht="30" customHeight="true" x14ac:dyDescent="0.25">
      <c r="B5" s="364" t="s">
        <v>48</v>
      </c>
      <c r="C5" s="365" t="s">
        <v>227</v>
      </c>
    </row>
    <row xmlns:x14ac="http://schemas.microsoft.com/office/spreadsheetml/2009/9/ac" r="6" ht="30" customHeight="true" x14ac:dyDescent="0.25">
      <c r="B6" s="364" t="s">
        <v>228</v>
      </c>
      <c r="C6" s="365" t="s">
        <v>229</v>
      </c>
    </row>
    <row xmlns:x14ac="http://schemas.microsoft.com/office/spreadsheetml/2009/9/ac" r="7" ht="30" customHeight="true" x14ac:dyDescent="0.25">
      <c r="B7" s="364" t="s">
        <v>230</v>
      </c>
      <c r="C7" s="365" t="s">
        <v>231</v>
      </c>
    </row>
    <row xmlns:x14ac="http://schemas.microsoft.com/office/spreadsheetml/2009/9/ac" r="8" ht="30" customHeight="true" x14ac:dyDescent="0.25">
      <c r="B8" s="364" t="s">
        <v>145</v>
      </c>
      <c r="C8" s="365" t="s">
        <v>232</v>
      </c>
    </row>
    <row xmlns:x14ac="http://schemas.microsoft.com/office/spreadsheetml/2009/9/ac" r="9" ht="30" customHeight="true" x14ac:dyDescent="0.25">
      <c r="B9" s="364" t="s">
        <v>233</v>
      </c>
      <c r="C9" s="365" t="s">
        <v>234</v>
      </c>
    </row>
    <row xmlns:x14ac="http://schemas.microsoft.com/office/spreadsheetml/2009/9/ac" r="10" ht="30" customHeight="true" x14ac:dyDescent="0.25">
      <c r="B10" s="364" t="s">
        <v>149</v>
      </c>
      <c r="C10" s="365" t="s">
        <v>235</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236</v>
      </c>
    </row>
    <row xmlns:x14ac="http://schemas.microsoft.com/office/spreadsheetml/2009/9/ac" r="13" x14ac:dyDescent="0.25">
      <c r="B13" s="369" t="s">
        <v>239</v>
      </c>
    </row>
    <row xmlns:x14ac="http://schemas.microsoft.com/office/spreadsheetml/2009/9/ac" r="14" x14ac:dyDescent="0.25">
      <c r="B14" s="371" t="s">
        <v>237</v>
      </c>
    </row>
    <row xmlns:x14ac="http://schemas.microsoft.com/office/spreadsheetml/2009/9/ac" r="15" ht="76.5" customHeight="true" x14ac:dyDescent="0.25">
      <c r="B15" s="566" t="s">
        <v>238</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EFD9-33CD-4B1D-8AF6-4A0979C3D0B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151</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Saint Vincent and the Grenadines</v>
      </c>
      <c r="C27" s="580" t="s">
        <v>206</v>
      </c>
      <c r="D27" s="580"/>
      <c r="E27" s="580"/>
      <c r="F27" s="580"/>
      <c r="G27" s="580"/>
      <c r="H27" s="580"/>
      <c r="I27" s="581" t="str">
        <f>+B27</f>
        <v>Saint Vincent and the Grenadines</v>
      </c>
      <c r="J27" s="582" t="s">
        <v>14</v>
      </c>
      <c r="K27" s="583"/>
      <c r="L27" s="583"/>
      <c r="M27" s="583"/>
      <c r="N27" s="583"/>
      <c r="O27" s="583"/>
      <c r="P27" s="584" t="str">
        <f>+B27</f>
        <v>Saint Vincent and the Grenadines</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154</v>
      </c>
      <c r="C30" s="602">
        <f>IF(ISNUMBER(Regressions!C4), Regressions!C4, 0.0000000001)</f>
        <v>99.456695629999999</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98.765433329999993</v>
      </c>
      <c r="I30" s="603" t="s">
        <v>154</v>
      </c>
      <c r="J30" s="602">
        <f>IF(ISNUMBER(Regressions!L4), Regressions!L4,0.0000000001)</f>
        <v>99.456695629999999</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98.765433329999993</v>
      </c>
      <c r="P30" s="604" t="s">
        <v>154</v>
      </c>
      <c r="Q30" s="602">
        <f>IF(ISNUMBER(Regressions!U4), Regressions!U4,0.0000000001)</f>
        <v>99.456695629999999</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98.765433329999993</v>
      </c>
      <c r="AM30" s="568"/>
      <c r="AN30" s="568"/>
      <c r="AO30" s="568"/>
      <c r="AP30" s="568"/>
      <c r="AQ30" s="568"/>
      <c r="AR30" s="568"/>
      <c r="AS30" s="568"/>
      <c r="AT30" s="568"/>
      <c r="AU30" s="568"/>
    </row>
    <row xmlns:x14ac="http://schemas.microsoft.com/office/spreadsheetml/2009/9/ac" r="31" x14ac:dyDescent="0.2">
      <c r="B31" s="606" t="s">
        <v>155</v>
      </c>
      <c r="C31" s="602">
        <f>IF(ISNUMBER(Regressions!C5), Regressions!C5, 0.0000000001)</f>
        <v>0.54330436849999997</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1.234566667</v>
      </c>
      <c r="I31" s="607" t="s">
        <v>155</v>
      </c>
      <c r="J31" s="602">
        <f>IF(ISNUMBER(Regressions!L5), Regressions!L5,0.0000000001)</f>
        <v>0.54330436849999997</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1.234566667</v>
      </c>
      <c r="P31" s="608" t="s">
        <v>155</v>
      </c>
      <c r="Q31" s="602">
        <f>IF(ISNUMBER(Regressions!U5), Regressions!U5,0.0000000001)</f>
        <v>0.54330436849999997</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1.234566667</v>
      </c>
      <c r="AM31" s="568"/>
      <c r="AN31" s="568"/>
      <c r="AO31" s="568"/>
      <c r="AP31" s="568"/>
      <c r="AQ31" s="568"/>
      <c r="AR31" s="568"/>
      <c r="AS31" s="568"/>
      <c r="AT31" s="568"/>
      <c r="AU31" s="568"/>
    </row>
    <row xmlns:x14ac="http://schemas.microsoft.com/office/spreadsheetml/2009/9/ac" r="32" x14ac:dyDescent="0.2">
      <c r="B32" s="606" t="s">
        <v>153</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153</v>
      </c>
      <c r="J32" s="602">
        <f>IF(ISNUMBER(Regressions!L6), Regressions!L6,0.0000000001)</f>
        <v>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153</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207</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207</v>
      </c>
      <c r="J33" s="614">
        <f>IF(ISNUMBER(Regressions!L7), Regressions!L7,0.0000000001)</f>
        <v>0</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207</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242</v>
      </c>
    </row>
    <row xmlns:x14ac="http://schemas.microsoft.com/office/spreadsheetml/2009/9/ac" r="35" ht="6" customHeight="true" x14ac:dyDescent="0.2"/>
    <row xmlns:x14ac="http://schemas.microsoft.com/office/spreadsheetml/2009/9/ac" r="36" s="568" customFormat="true" ht="50.1" customHeight="true" x14ac:dyDescent="0.2">
      <c r="B36" s="618" t="s">
        <v>34</v>
      </c>
      <c r="C36" s="619" t="s">
        <v>246</v>
      </c>
      <c r="D36" s="619"/>
      <c r="E36" s="619"/>
      <c r="F36" s="619"/>
      <c r="G36" s="619"/>
      <c r="H36" s="619"/>
      <c r="I36" s="618" t="s">
        <v>34</v>
      </c>
      <c r="J36" s="620" t="s">
        <v>247</v>
      </c>
      <c r="K36" s="621"/>
      <c r="L36" s="621"/>
      <c r="M36" s="621"/>
      <c r="N36" s="621"/>
      <c r="O36" s="621"/>
      <c r="P36" s="618" t="s">
        <v>34</v>
      </c>
      <c r="Q36" s="622" t="s">
        <v>248</v>
      </c>
      <c r="R36" s="622"/>
      <c r="S36" s="622"/>
      <c r="T36" s="622"/>
      <c r="U36" s="622"/>
      <c r="V36" s="622"/>
    </row>
    <row xmlns:x14ac="http://schemas.microsoft.com/office/spreadsheetml/2009/9/ac" r="37" ht="50.1" customHeight="true" x14ac:dyDescent="0.2">
      <c r="B37" s="618" t="s">
        <v>35</v>
      </c>
      <c r="C37" s="623" t="s">
        <v>249</v>
      </c>
      <c r="D37" s="623"/>
      <c r="E37" s="623"/>
      <c r="F37" s="623"/>
      <c r="G37" s="623"/>
      <c r="H37" s="623"/>
      <c r="I37" s="618" t="s">
        <v>35</v>
      </c>
      <c r="J37" s="623" t="s">
        <v>250</v>
      </c>
      <c r="K37" s="623"/>
      <c r="L37" s="623"/>
      <c r="M37" s="623"/>
      <c r="N37" s="623"/>
      <c r="O37" s="623"/>
      <c r="P37" s="618" t="s">
        <v>35</v>
      </c>
      <c r="Q37" s="623" t="s">
        <v>251</v>
      </c>
      <c r="R37" s="623"/>
      <c r="S37" s="623"/>
      <c r="T37" s="623"/>
      <c r="U37" s="623"/>
      <c r="V37" s="623"/>
    </row>
    <row xmlns:x14ac="http://schemas.microsoft.com/office/spreadsheetml/2009/9/ac" r="38" ht="50.1" customHeight="true" x14ac:dyDescent="0.2">
      <c r="B38" s="618" t="s">
        <v>36</v>
      </c>
      <c r="C38" s="624" t="s">
        <v>252</v>
      </c>
      <c r="D38" s="624"/>
      <c r="E38" s="624"/>
      <c r="F38" s="624"/>
      <c r="G38" s="624"/>
      <c r="H38" s="624"/>
      <c r="I38" s="618" t="s">
        <v>36</v>
      </c>
      <c r="J38" s="624" t="s">
        <v>253</v>
      </c>
      <c r="K38" s="624"/>
      <c r="L38" s="624"/>
      <c r="M38" s="624"/>
      <c r="N38" s="624"/>
      <c r="O38" s="624"/>
      <c r="P38" s="618" t="s">
        <v>36</v>
      </c>
      <c r="Q38" s="624" t="s">
        <v>254</v>
      </c>
      <c r="R38" s="624"/>
      <c r="S38" s="624"/>
      <c r="T38" s="624"/>
      <c r="U38" s="624"/>
      <c r="V38" s="624"/>
    </row>
    <row xmlns:x14ac="http://schemas.microsoft.com/office/spreadsheetml/2009/9/ac" r="39" ht="50.1" customHeight="true" x14ac:dyDescent="0.2">
      <c r="B39" s="618" t="s">
        <v>207</v>
      </c>
      <c r="C39" s="625" t="s">
        <v>255</v>
      </c>
      <c r="D39" s="625"/>
      <c r="E39" s="625"/>
      <c r="F39" s="625"/>
      <c r="G39" s="625"/>
      <c r="H39" s="625"/>
      <c r="I39" s="618" t="s">
        <v>207</v>
      </c>
      <c r="J39" s="625" t="s">
        <v>255</v>
      </c>
      <c r="K39" s="625"/>
      <c r="L39" s="625"/>
      <c r="M39" s="625"/>
      <c r="N39" s="625"/>
      <c r="O39" s="625"/>
      <c r="P39" s="618" t="s">
        <v>207</v>
      </c>
      <c r="Q39" s="625" t="s">
        <v>255</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242</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242</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242</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2018</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f ca="true">+IF(AND(ISNUMBER(OFFSET('Water Data'!$D$9,0,10*ROW('Water Data'!D2))),'Data Summary'!BU8="Yes"),OFFSET('Water Data'!$D$9,0,10*ROW('Water Data'!D2)),NA())</f>
        <v>98.370086894394987</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f ca="true">+IF(AND(ISNUMBER(OFFSET('Water Data'!$I$9,0,10*ROW('Water Data'!I2))),'Data Summary'!CJ8="Yes"),OFFSET('Water Data'!$I$9,0,10*ROW('Water Data'!I2)),NA())</f>
        <v>96.296300000000002</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98.370086894394987</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96.296300000000002</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f ca="true">+IF(AND(ISNUMBER(OFFSET('Hygiene Data'!$D$9,0,10*ROW('Hygiene Data'!D2))),'Data Summary'!DQ8="Yes"),OFFSET('Hygiene Data'!$D$9,0,10*ROW('Hygiene Data'!D2)),NA())</f>
        <v>98.370086894394987</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f ca="true">+IF(AND(ISNUMBER(OFFSET('Hygiene Data'!$I$9,0,10*ROW('Hygiene Data'!I2))),'Data Summary'!EF8="Yes"),OFFSET('Hygiene Data'!$I$9,0,10*ROW('Hygiene Data'!I2)),NA())</f>
        <v>96.296300000000002</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69B96-13A1-4905-A5DC-F3494CDA619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99.456695629999999</v>
      </c>
      <c r="D4" s="9"/>
      <c r="E4" s="9"/>
      <c r="F4" s="9"/>
      <c r="G4" s="9">
        <v>100</v>
      </c>
      <c r="H4" s="9">
        <v>98.765433329999993</v>
      </c>
      <c r="I4" s="156"/>
      <c r="J4" s="154" t="s">
        <v>34</v>
      </c>
      <c r="K4" s="9">
        <v>2023</v>
      </c>
      <c r="L4" s="9">
        <v>99.456695629999999</v>
      </c>
      <c r="M4" s="9"/>
      <c r="N4" s="9"/>
      <c r="O4" s="9"/>
      <c r="P4" s="9">
        <v>100</v>
      </c>
      <c r="Q4" s="9">
        <v>98.765433329999993</v>
      </c>
      <c r="R4" s="153"/>
      <c r="S4" s="154" t="s">
        <v>34</v>
      </c>
      <c r="T4" s="9">
        <v>2023</v>
      </c>
      <c r="U4" s="9">
        <v>99.456695629999999</v>
      </c>
      <c r="V4" s="9"/>
      <c r="W4" s="9"/>
      <c r="X4" s="9"/>
      <c r="Y4" s="9">
        <v>100</v>
      </c>
      <c r="Z4" s="9">
        <v>98.765433329999993</v>
      </c>
      <c r="AA4" s="153"/>
      <c r="AB4" s="153"/>
      <c r="AC4" s="153"/>
      <c r="AD4" s="153"/>
      <c r="AE4" s="153"/>
      <c r="AF4" s="153"/>
      <c r="AG4" s="153"/>
    </row>
    <row xmlns:x14ac="http://schemas.microsoft.com/office/spreadsheetml/2009/9/ac" r="5" ht="15.75" x14ac:dyDescent="0.25">
      <c r="A5" s="154" t="s">
        <v>35</v>
      </c>
      <c r="B5" s="9">
        <v>2023</v>
      </c>
      <c r="C5" s="9">
        <v>0.54330436849999997</v>
      </c>
      <c r="D5" s="9"/>
      <c r="E5" s="9"/>
      <c r="F5" s="9"/>
      <c r="G5" s="9">
        <v>0</v>
      </c>
      <c r="H5" s="9">
        <v>1.234566667</v>
      </c>
      <c r="I5" s="156"/>
      <c r="J5" s="154" t="s">
        <v>35</v>
      </c>
      <c r="K5" s="9">
        <v>2023</v>
      </c>
      <c r="L5" s="9">
        <v>0.54330436849999997</v>
      </c>
      <c r="M5" s="9"/>
      <c r="N5" s="9"/>
      <c r="O5" s="9"/>
      <c r="P5" s="9">
        <v>0</v>
      </c>
      <c r="Q5" s="9">
        <v>1.234566667</v>
      </c>
      <c r="R5" s="153"/>
      <c r="S5" s="154" t="s">
        <v>35</v>
      </c>
      <c r="T5" s="9">
        <v>2023</v>
      </c>
      <c r="U5" s="9">
        <v>0.54330436849999997</v>
      </c>
      <c r="V5" s="9"/>
      <c r="W5" s="9"/>
      <c r="X5" s="9"/>
      <c r="Y5" s="9">
        <v>0</v>
      </c>
      <c r="Z5" s="9">
        <v>1.234566667</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34483</v>
      </c>
      <c r="E14" s="9">
        <v>100</v>
      </c>
      <c r="F14" s="9">
        <v>100</v>
      </c>
      <c r="G14" s="9"/>
      <c r="H14" s="9"/>
      <c r="I14" s="9">
        <v>0</v>
      </c>
      <c r="J14" s="9">
        <v>100</v>
      </c>
      <c r="K14" s="9">
        <v>100</v>
      </c>
      <c r="L14" s="9">
        <v>100</v>
      </c>
      <c r="M14" s="9"/>
      <c r="N14" s="9"/>
      <c r="O14" s="9">
        <v>0</v>
      </c>
      <c r="P14" s="9">
        <v>100</v>
      </c>
      <c r="Q14" s="9">
        <v>100</v>
      </c>
      <c r="R14" s="9">
        <v>100</v>
      </c>
      <c r="S14" s="9"/>
      <c r="T14" s="9"/>
      <c r="U14" s="9">
        <v>0</v>
      </c>
      <c r="V14" s="9">
        <v>100</v>
      </c>
    </row>
    <row xmlns:x14ac="http://schemas.microsoft.com/office/spreadsheetml/2009/9/ac" r="15" s="176" customFormat="true" ht="12" x14ac:dyDescent="0.2">
      <c r="A15" s="174" t="s">
        <v>178</v>
      </c>
      <c r="B15" s="9">
        <v>2001</v>
      </c>
      <c r="C15" s="175" t="s">
        <v>7</v>
      </c>
      <c r="D15" s="9">
        <v>34076</v>
      </c>
      <c r="E15" s="9">
        <v>100</v>
      </c>
      <c r="F15" s="9">
        <v>100</v>
      </c>
      <c r="G15" s="9"/>
      <c r="H15" s="9"/>
      <c r="I15" s="9">
        <v>0</v>
      </c>
      <c r="J15" s="9">
        <v>100</v>
      </c>
      <c r="K15" s="9">
        <v>100</v>
      </c>
      <c r="L15" s="9">
        <v>100</v>
      </c>
      <c r="M15" s="9"/>
      <c r="N15" s="9"/>
      <c r="O15" s="9">
        <v>0</v>
      </c>
      <c r="P15" s="9">
        <v>100</v>
      </c>
      <c r="Q15" s="9">
        <v>100</v>
      </c>
      <c r="R15" s="9">
        <v>100</v>
      </c>
      <c r="S15" s="9"/>
      <c r="T15" s="9"/>
      <c r="U15" s="9">
        <v>0</v>
      </c>
      <c r="V15" s="9">
        <v>100</v>
      </c>
    </row>
    <row xmlns:x14ac="http://schemas.microsoft.com/office/spreadsheetml/2009/9/ac" r="16" s="176" customFormat="true" ht="12" x14ac:dyDescent="0.2">
      <c r="A16" s="174" t="s">
        <v>178</v>
      </c>
      <c r="B16" s="9">
        <v>2002</v>
      </c>
      <c r="C16" s="175" t="s">
        <v>7</v>
      </c>
      <c r="D16" s="9">
        <v>33142</v>
      </c>
      <c r="E16" s="9">
        <v>100</v>
      </c>
      <c r="F16" s="9">
        <v>100</v>
      </c>
      <c r="G16" s="9"/>
      <c r="H16" s="9"/>
      <c r="I16" s="9">
        <v>0</v>
      </c>
      <c r="J16" s="9">
        <v>100</v>
      </c>
      <c r="K16" s="9">
        <v>100</v>
      </c>
      <c r="L16" s="9">
        <v>100</v>
      </c>
      <c r="M16" s="9"/>
      <c r="N16" s="9"/>
      <c r="O16" s="9">
        <v>0</v>
      </c>
      <c r="P16" s="9">
        <v>100</v>
      </c>
      <c r="Q16" s="9">
        <v>100</v>
      </c>
      <c r="R16" s="9">
        <v>100</v>
      </c>
      <c r="S16" s="9"/>
      <c r="T16" s="9"/>
      <c r="U16" s="9">
        <v>0</v>
      </c>
      <c r="V16" s="9">
        <v>100</v>
      </c>
    </row>
    <row xmlns:x14ac="http://schemas.microsoft.com/office/spreadsheetml/2009/9/ac" r="17" s="176" customFormat="true" ht="12" x14ac:dyDescent="0.2">
      <c r="A17" s="174" t="s">
        <v>178</v>
      </c>
      <c r="B17" s="9">
        <v>2003</v>
      </c>
      <c r="C17" s="175" t="s">
        <v>7</v>
      </c>
      <c r="D17" s="9">
        <v>32533</v>
      </c>
      <c r="E17" s="9">
        <v>100</v>
      </c>
      <c r="F17" s="9">
        <v>100</v>
      </c>
      <c r="G17" s="9"/>
      <c r="H17" s="9"/>
      <c r="I17" s="9">
        <v>0</v>
      </c>
      <c r="J17" s="9">
        <v>100</v>
      </c>
      <c r="K17" s="9">
        <v>100</v>
      </c>
      <c r="L17" s="9">
        <v>100</v>
      </c>
      <c r="M17" s="9"/>
      <c r="N17" s="9"/>
      <c r="O17" s="9">
        <v>0</v>
      </c>
      <c r="P17" s="9">
        <v>100</v>
      </c>
      <c r="Q17" s="9">
        <v>100</v>
      </c>
      <c r="R17" s="9">
        <v>100</v>
      </c>
      <c r="S17" s="9"/>
      <c r="T17" s="9"/>
      <c r="U17" s="9">
        <v>0</v>
      </c>
      <c r="V17" s="9">
        <v>100</v>
      </c>
    </row>
    <row xmlns:x14ac="http://schemas.microsoft.com/office/spreadsheetml/2009/9/ac" r="18" s="176" customFormat="true" ht="12" x14ac:dyDescent="0.2">
      <c r="A18" s="174" t="s">
        <v>178</v>
      </c>
      <c r="B18" s="9">
        <v>2004</v>
      </c>
      <c r="C18" s="175" t="s">
        <v>7</v>
      </c>
      <c r="D18" s="9">
        <v>31920</v>
      </c>
      <c r="E18" s="9">
        <v>100</v>
      </c>
      <c r="F18" s="9">
        <v>100</v>
      </c>
      <c r="G18" s="9"/>
      <c r="H18" s="9"/>
      <c r="I18" s="9">
        <v>0</v>
      </c>
      <c r="J18" s="9">
        <v>100</v>
      </c>
      <c r="K18" s="9">
        <v>100</v>
      </c>
      <c r="L18" s="9">
        <v>100</v>
      </c>
      <c r="M18" s="9"/>
      <c r="N18" s="9"/>
      <c r="O18" s="9">
        <v>0</v>
      </c>
      <c r="P18" s="9">
        <v>100</v>
      </c>
      <c r="Q18" s="9">
        <v>100</v>
      </c>
      <c r="R18" s="9">
        <v>100</v>
      </c>
      <c r="S18" s="9"/>
      <c r="T18" s="9"/>
      <c r="U18" s="9">
        <v>0</v>
      </c>
      <c r="V18" s="9">
        <v>100</v>
      </c>
    </row>
    <row xmlns:x14ac="http://schemas.microsoft.com/office/spreadsheetml/2009/9/ac" r="19" s="176" customFormat="true" ht="12" x14ac:dyDescent="0.2">
      <c r="A19" s="174" t="s">
        <v>178</v>
      </c>
      <c r="B19" s="9">
        <v>2005</v>
      </c>
      <c r="C19" s="175" t="s">
        <v>7</v>
      </c>
      <c r="D19" s="9">
        <v>31296</v>
      </c>
      <c r="E19" s="9">
        <v>100</v>
      </c>
      <c r="F19" s="9">
        <v>100</v>
      </c>
      <c r="G19" s="9"/>
      <c r="H19" s="9"/>
      <c r="I19" s="9">
        <v>0</v>
      </c>
      <c r="J19" s="9">
        <v>100</v>
      </c>
      <c r="K19" s="9">
        <v>100</v>
      </c>
      <c r="L19" s="9">
        <v>100</v>
      </c>
      <c r="M19" s="9"/>
      <c r="N19" s="9"/>
      <c r="O19" s="9">
        <v>0</v>
      </c>
      <c r="P19" s="9">
        <v>100</v>
      </c>
      <c r="Q19" s="9">
        <v>100</v>
      </c>
      <c r="R19" s="9">
        <v>100</v>
      </c>
      <c r="S19" s="9"/>
      <c r="T19" s="9"/>
      <c r="U19" s="9">
        <v>0</v>
      </c>
      <c r="V19" s="9">
        <v>100</v>
      </c>
    </row>
    <row xmlns:x14ac="http://schemas.microsoft.com/office/spreadsheetml/2009/9/ac" r="20" s="176" customFormat="true" ht="12" x14ac:dyDescent="0.2">
      <c r="A20" s="174" t="s">
        <v>178</v>
      </c>
      <c r="B20" s="9">
        <v>2006</v>
      </c>
      <c r="C20" s="175" t="s">
        <v>7</v>
      </c>
      <c r="D20" s="9">
        <v>30620</v>
      </c>
      <c r="E20" s="9">
        <v>100</v>
      </c>
      <c r="F20" s="9">
        <v>100</v>
      </c>
      <c r="G20" s="9"/>
      <c r="H20" s="9"/>
      <c r="I20" s="9">
        <v>0</v>
      </c>
      <c r="J20" s="9">
        <v>100</v>
      </c>
      <c r="K20" s="9">
        <v>100</v>
      </c>
      <c r="L20" s="9">
        <v>100</v>
      </c>
      <c r="M20" s="9"/>
      <c r="N20" s="9"/>
      <c r="O20" s="9">
        <v>0</v>
      </c>
      <c r="P20" s="9">
        <v>100</v>
      </c>
      <c r="Q20" s="9">
        <v>100</v>
      </c>
      <c r="R20" s="9">
        <v>100</v>
      </c>
      <c r="S20" s="9"/>
      <c r="T20" s="9"/>
      <c r="U20" s="9">
        <v>0</v>
      </c>
      <c r="V20" s="9">
        <v>100</v>
      </c>
    </row>
    <row xmlns:x14ac="http://schemas.microsoft.com/office/spreadsheetml/2009/9/ac" r="21" s="176" customFormat="true" ht="12" x14ac:dyDescent="0.2">
      <c r="A21" s="174" t="s">
        <v>178</v>
      </c>
      <c r="B21" s="9">
        <v>2007</v>
      </c>
      <c r="C21" s="175" t="s">
        <v>7</v>
      </c>
      <c r="D21" s="9">
        <v>29860</v>
      </c>
      <c r="E21" s="9">
        <v>100</v>
      </c>
      <c r="F21" s="9">
        <v>100</v>
      </c>
      <c r="G21" s="9"/>
      <c r="H21" s="9"/>
      <c r="I21" s="9">
        <v>0</v>
      </c>
      <c r="J21" s="9">
        <v>100</v>
      </c>
      <c r="K21" s="9">
        <v>100</v>
      </c>
      <c r="L21" s="9">
        <v>100</v>
      </c>
      <c r="M21" s="9"/>
      <c r="N21" s="9"/>
      <c r="O21" s="9">
        <v>0</v>
      </c>
      <c r="P21" s="9">
        <v>100</v>
      </c>
      <c r="Q21" s="9">
        <v>100</v>
      </c>
      <c r="R21" s="9">
        <v>100</v>
      </c>
      <c r="S21" s="9"/>
      <c r="T21" s="9"/>
      <c r="U21" s="9">
        <v>0</v>
      </c>
      <c r="V21" s="9">
        <v>100</v>
      </c>
    </row>
    <row xmlns:x14ac="http://schemas.microsoft.com/office/spreadsheetml/2009/9/ac" r="22" s="176" customFormat="true" ht="12" x14ac:dyDescent="0.2">
      <c r="A22" s="174" t="s">
        <v>178</v>
      </c>
      <c r="B22" s="9">
        <v>2008</v>
      </c>
      <c r="C22" s="175" t="s">
        <v>7</v>
      </c>
      <c r="D22" s="9">
        <v>29095</v>
      </c>
      <c r="E22" s="9">
        <v>100</v>
      </c>
      <c r="F22" s="9">
        <v>100</v>
      </c>
      <c r="G22" s="9"/>
      <c r="H22" s="9"/>
      <c r="I22" s="9">
        <v>0</v>
      </c>
      <c r="J22" s="9">
        <v>100</v>
      </c>
      <c r="K22" s="9">
        <v>100</v>
      </c>
      <c r="L22" s="9">
        <v>100</v>
      </c>
      <c r="M22" s="9"/>
      <c r="N22" s="9"/>
      <c r="O22" s="9">
        <v>0</v>
      </c>
      <c r="P22" s="9">
        <v>100</v>
      </c>
      <c r="Q22" s="9">
        <v>100</v>
      </c>
      <c r="R22" s="9">
        <v>100</v>
      </c>
      <c r="S22" s="9"/>
      <c r="T22" s="9"/>
      <c r="U22" s="9">
        <v>0</v>
      </c>
      <c r="V22" s="9">
        <v>100</v>
      </c>
    </row>
    <row xmlns:x14ac="http://schemas.microsoft.com/office/spreadsheetml/2009/9/ac" r="23" s="176" customFormat="true" ht="12" x14ac:dyDescent="0.2">
      <c r="A23" s="174" t="s">
        <v>178</v>
      </c>
      <c r="B23" s="9">
        <v>2009</v>
      </c>
      <c r="C23" s="175" t="s">
        <v>7</v>
      </c>
      <c r="D23" s="9">
        <v>28233</v>
      </c>
      <c r="E23" s="9">
        <v>100</v>
      </c>
      <c r="F23" s="9">
        <v>100</v>
      </c>
      <c r="G23" s="9"/>
      <c r="H23" s="9"/>
      <c r="I23" s="9">
        <v>0</v>
      </c>
      <c r="J23" s="9">
        <v>100</v>
      </c>
      <c r="K23" s="9">
        <v>100</v>
      </c>
      <c r="L23" s="9">
        <v>100</v>
      </c>
      <c r="M23" s="9"/>
      <c r="N23" s="9"/>
      <c r="O23" s="9">
        <v>0</v>
      </c>
      <c r="P23" s="9">
        <v>100</v>
      </c>
      <c r="Q23" s="9">
        <v>100</v>
      </c>
      <c r="R23" s="9">
        <v>100</v>
      </c>
      <c r="S23" s="9"/>
      <c r="T23" s="9"/>
      <c r="U23" s="9">
        <v>0</v>
      </c>
      <c r="V23" s="9">
        <v>100</v>
      </c>
    </row>
    <row xmlns:x14ac="http://schemas.microsoft.com/office/spreadsheetml/2009/9/ac" r="24" s="176" customFormat="true" ht="12" x14ac:dyDescent="0.2">
      <c r="A24" s="174" t="s">
        <v>178</v>
      </c>
      <c r="B24" s="9">
        <v>2010</v>
      </c>
      <c r="C24" s="175" t="s">
        <v>7</v>
      </c>
      <c r="D24" s="9">
        <v>27326</v>
      </c>
      <c r="E24" s="9">
        <v>100</v>
      </c>
      <c r="F24" s="9">
        <v>100</v>
      </c>
      <c r="G24" s="9">
        <v>99.456695631464996</v>
      </c>
      <c r="H24" s="9">
        <v>0.5433043685350043</v>
      </c>
      <c r="I24" s="9">
        <v>0</v>
      </c>
      <c r="J24" s="9">
        <v>0</v>
      </c>
      <c r="K24" s="9">
        <v>100</v>
      </c>
      <c r="L24" s="9">
        <v>100</v>
      </c>
      <c r="M24" s="9">
        <v>99.456695631464996</v>
      </c>
      <c r="N24" s="9">
        <v>0.5433043685350043</v>
      </c>
      <c r="O24" s="9">
        <v>0</v>
      </c>
      <c r="P24" s="9">
        <v>0</v>
      </c>
      <c r="Q24" s="9">
        <v>100</v>
      </c>
      <c r="R24" s="9">
        <v>100</v>
      </c>
      <c r="S24" s="9">
        <v>99.456695631464996</v>
      </c>
      <c r="T24" s="9">
        <v>0.5433043685350043</v>
      </c>
      <c r="U24" s="9">
        <v>0</v>
      </c>
      <c r="V24" s="9">
        <v>0</v>
      </c>
    </row>
    <row xmlns:x14ac="http://schemas.microsoft.com/office/spreadsheetml/2009/9/ac" r="25" s="176" customFormat="true" ht="12" x14ac:dyDescent="0.2">
      <c r="A25" s="174" t="s">
        <v>178</v>
      </c>
      <c r="B25" s="9">
        <v>2011</v>
      </c>
      <c r="C25" s="175" t="s">
        <v>7</v>
      </c>
      <c r="D25" s="9">
        <v>26439</v>
      </c>
      <c r="E25" s="9">
        <v>100</v>
      </c>
      <c r="F25" s="9">
        <v>100</v>
      </c>
      <c r="G25" s="9">
        <v>99.456695631464996</v>
      </c>
      <c r="H25" s="9">
        <v>0.5433043685350043</v>
      </c>
      <c r="I25" s="9">
        <v>0</v>
      </c>
      <c r="J25" s="9">
        <v>0</v>
      </c>
      <c r="K25" s="9">
        <v>100</v>
      </c>
      <c r="L25" s="9">
        <v>100</v>
      </c>
      <c r="M25" s="9">
        <v>99.456695631464996</v>
      </c>
      <c r="N25" s="9">
        <v>0.5433043685350043</v>
      </c>
      <c r="O25" s="9">
        <v>0</v>
      </c>
      <c r="P25" s="9">
        <v>0</v>
      </c>
      <c r="Q25" s="9">
        <v>100</v>
      </c>
      <c r="R25" s="9">
        <v>100</v>
      </c>
      <c r="S25" s="9">
        <v>99.456695631464996</v>
      </c>
      <c r="T25" s="9">
        <v>0.5433043685350043</v>
      </c>
      <c r="U25" s="9">
        <v>0</v>
      </c>
      <c r="V25" s="9">
        <v>0</v>
      </c>
    </row>
    <row xmlns:x14ac="http://schemas.microsoft.com/office/spreadsheetml/2009/9/ac" r="26" s="176" customFormat="true" ht="12" x14ac:dyDescent="0.2">
      <c r="A26" s="174" t="s">
        <v>178</v>
      </c>
      <c r="B26" s="9">
        <v>2012</v>
      </c>
      <c r="C26" s="175" t="s">
        <v>7</v>
      </c>
      <c r="D26" s="9">
        <v>25636</v>
      </c>
      <c r="E26" s="9">
        <v>100</v>
      </c>
      <c r="F26" s="9">
        <v>100</v>
      </c>
      <c r="G26" s="9">
        <v>99.456695631464996</v>
      </c>
      <c r="H26" s="9">
        <v>0.5433043685350043</v>
      </c>
      <c r="I26" s="9">
        <v>0</v>
      </c>
      <c r="J26" s="9">
        <v>0</v>
      </c>
      <c r="K26" s="9">
        <v>100</v>
      </c>
      <c r="L26" s="9">
        <v>100</v>
      </c>
      <c r="M26" s="9">
        <v>99.456695631464996</v>
      </c>
      <c r="N26" s="9">
        <v>0.5433043685350043</v>
      </c>
      <c r="O26" s="9">
        <v>0</v>
      </c>
      <c r="P26" s="9">
        <v>0</v>
      </c>
      <c r="Q26" s="9">
        <v>100</v>
      </c>
      <c r="R26" s="9">
        <v>100</v>
      </c>
      <c r="S26" s="9">
        <v>99.456695631464996</v>
      </c>
      <c r="T26" s="9">
        <v>0.5433043685350043</v>
      </c>
      <c r="U26" s="9">
        <v>0</v>
      </c>
      <c r="V26" s="9">
        <v>0</v>
      </c>
    </row>
    <row xmlns:x14ac="http://schemas.microsoft.com/office/spreadsheetml/2009/9/ac" r="27" s="176" customFormat="true" ht="12" x14ac:dyDescent="0.2">
      <c r="A27" s="174" t="s">
        <v>178</v>
      </c>
      <c r="B27" s="9">
        <v>2013</v>
      </c>
      <c r="C27" s="175" t="s">
        <v>7</v>
      </c>
      <c r="D27" s="9">
        <v>24932</v>
      </c>
      <c r="E27" s="9">
        <v>100</v>
      </c>
      <c r="F27" s="9">
        <v>100</v>
      </c>
      <c r="G27" s="9">
        <v>99.456695631464996</v>
      </c>
      <c r="H27" s="9">
        <v>0.5433043685350043</v>
      </c>
      <c r="I27" s="9">
        <v>0</v>
      </c>
      <c r="J27" s="9">
        <v>0</v>
      </c>
      <c r="K27" s="9">
        <v>100</v>
      </c>
      <c r="L27" s="9">
        <v>100</v>
      </c>
      <c r="M27" s="9">
        <v>99.456695631464996</v>
      </c>
      <c r="N27" s="9">
        <v>0.5433043685350043</v>
      </c>
      <c r="O27" s="9">
        <v>0</v>
      </c>
      <c r="P27" s="9">
        <v>0</v>
      </c>
      <c r="Q27" s="9">
        <v>100</v>
      </c>
      <c r="R27" s="9">
        <v>100</v>
      </c>
      <c r="S27" s="9">
        <v>99.456695631464996</v>
      </c>
      <c r="T27" s="9">
        <v>0.5433043685350043</v>
      </c>
      <c r="U27" s="9">
        <v>0</v>
      </c>
      <c r="V27" s="9">
        <v>0</v>
      </c>
    </row>
    <row xmlns:x14ac="http://schemas.microsoft.com/office/spreadsheetml/2009/9/ac" r="28" s="176" customFormat="true" ht="12" x14ac:dyDescent="0.2">
      <c r="A28" s="174" t="s">
        <v>178</v>
      </c>
      <c r="B28" s="9">
        <v>2014</v>
      </c>
      <c r="C28" s="175" t="s">
        <v>7</v>
      </c>
      <c r="D28" s="9">
        <v>24292</v>
      </c>
      <c r="E28" s="9">
        <v>100</v>
      </c>
      <c r="F28" s="9">
        <v>100</v>
      </c>
      <c r="G28" s="9">
        <v>99.456695631464996</v>
      </c>
      <c r="H28" s="9">
        <v>0.5433043685350043</v>
      </c>
      <c r="I28" s="9">
        <v>0</v>
      </c>
      <c r="J28" s="9">
        <v>0</v>
      </c>
      <c r="K28" s="9">
        <v>100</v>
      </c>
      <c r="L28" s="9">
        <v>100</v>
      </c>
      <c r="M28" s="9">
        <v>99.456695631464996</v>
      </c>
      <c r="N28" s="9">
        <v>0.5433043685350043</v>
      </c>
      <c r="O28" s="9">
        <v>0</v>
      </c>
      <c r="P28" s="9">
        <v>0</v>
      </c>
      <c r="Q28" s="9">
        <v>100</v>
      </c>
      <c r="R28" s="9">
        <v>100</v>
      </c>
      <c r="S28" s="9">
        <v>99.456695631464996</v>
      </c>
      <c r="T28" s="9">
        <v>0.5433043685350043</v>
      </c>
      <c r="U28" s="9">
        <v>0</v>
      </c>
      <c r="V28" s="9">
        <v>0</v>
      </c>
    </row>
    <row xmlns:x14ac="http://schemas.microsoft.com/office/spreadsheetml/2009/9/ac" r="29" s="176" customFormat="true" ht="12" x14ac:dyDescent="0.2">
      <c r="A29" s="174" t="s">
        <v>178</v>
      </c>
      <c r="B29" s="9">
        <v>2015</v>
      </c>
      <c r="C29" s="175" t="s">
        <v>7</v>
      </c>
      <c r="D29" s="9">
        <v>23778</v>
      </c>
      <c r="E29" s="9">
        <v>100</v>
      </c>
      <c r="F29" s="9">
        <v>100</v>
      </c>
      <c r="G29" s="9">
        <v>99.456695631464996</v>
      </c>
      <c r="H29" s="9">
        <v>0.5433043685350043</v>
      </c>
      <c r="I29" s="9">
        <v>0</v>
      </c>
      <c r="J29" s="9">
        <v>0</v>
      </c>
      <c r="K29" s="9">
        <v>100</v>
      </c>
      <c r="L29" s="9">
        <v>100</v>
      </c>
      <c r="M29" s="9">
        <v>99.456695631464996</v>
      </c>
      <c r="N29" s="9">
        <v>0.5433043685350043</v>
      </c>
      <c r="O29" s="9">
        <v>0</v>
      </c>
      <c r="P29" s="9">
        <v>0</v>
      </c>
      <c r="Q29" s="9">
        <v>100</v>
      </c>
      <c r="R29" s="9">
        <v>100</v>
      </c>
      <c r="S29" s="9">
        <v>99.456695631464996</v>
      </c>
      <c r="T29" s="9">
        <v>0.5433043685350043</v>
      </c>
      <c r="U29" s="9">
        <v>0</v>
      </c>
      <c r="V29" s="9">
        <v>0</v>
      </c>
    </row>
    <row xmlns:x14ac="http://schemas.microsoft.com/office/spreadsheetml/2009/9/ac" r="30" s="176" customFormat="true" ht="12" x14ac:dyDescent="0.2">
      <c r="A30" s="174" t="s">
        <v>178</v>
      </c>
      <c r="B30" s="9">
        <v>2016</v>
      </c>
      <c r="C30" s="175" t="s">
        <v>7</v>
      </c>
      <c r="D30" s="9">
        <v>23396</v>
      </c>
      <c r="E30" s="9">
        <v>100</v>
      </c>
      <c r="F30" s="9">
        <v>100</v>
      </c>
      <c r="G30" s="9">
        <v>99.456695631464996</v>
      </c>
      <c r="H30" s="9">
        <v>0.5433043685350043</v>
      </c>
      <c r="I30" s="9">
        <v>0</v>
      </c>
      <c r="J30" s="9">
        <v>0</v>
      </c>
      <c r="K30" s="9">
        <v>100</v>
      </c>
      <c r="L30" s="9">
        <v>100</v>
      </c>
      <c r="M30" s="9">
        <v>99.456695631464996</v>
      </c>
      <c r="N30" s="9">
        <v>0.5433043685350043</v>
      </c>
      <c r="O30" s="9">
        <v>0</v>
      </c>
      <c r="P30" s="9">
        <v>0</v>
      </c>
      <c r="Q30" s="9">
        <v>100</v>
      </c>
      <c r="R30" s="9">
        <v>100</v>
      </c>
      <c r="S30" s="9">
        <v>99.456695631464996</v>
      </c>
      <c r="T30" s="9">
        <v>0.5433043685350043</v>
      </c>
      <c r="U30" s="9">
        <v>0</v>
      </c>
      <c r="V30" s="9">
        <v>0</v>
      </c>
    </row>
    <row xmlns:x14ac="http://schemas.microsoft.com/office/spreadsheetml/2009/9/ac" r="31" s="176" customFormat="true" ht="12" x14ac:dyDescent="0.2">
      <c r="A31" s="174" t="s">
        <v>178</v>
      </c>
      <c r="B31" s="9">
        <v>2017</v>
      </c>
      <c r="C31" s="175" t="s">
        <v>7</v>
      </c>
      <c r="D31" s="9">
        <v>22985</v>
      </c>
      <c r="E31" s="9">
        <v>100</v>
      </c>
      <c r="F31" s="9">
        <v>100</v>
      </c>
      <c r="G31" s="9">
        <v>99.456695631464996</v>
      </c>
      <c r="H31" s="9">
        <v>0.5433043685350043</v>
      </c>
      <c r="I31" s="9">
        <v>0</v>
      </c>
      <c r="J31" s="9">
        <v>0</v>
      </c>
      <c r="K31" s="9">
        <v>100</v>
      </c>
      <c r="L31" s="9">
        <v>100</v>
      </c>
      <c r="M31" s="9">
        <v>99.456695631464996</v>
      </c>
      <c r="N31" s="9">
        <v>0.5433043685350043</v>
      </c>
      <c r="O31" s="9">
        <v>0</v>
      </c>
      <c r="P31" s="9">
        <v>0</v>
      </c>
      <c r="Q31" s="9">
        <v>100</v>
      </c>
      <c r="R31" s="9">
        <v>100</v>
      </c>
      <c r="S31" s="9">
        <v>99.456695631464996</v>
      </c>
      <c r="T31" s="9">
        <v>0.5433043685350043</v>
      </c>
      <c r="U31" s="9">
        <v>0</v>
      </c>
      <c r="V31" s="9">
        <v>0</v>
      </c>
    </row>
    <row xmlns:x14ac="http://schemas.microsoft.com/office/spreadsheetml/2009/9/ac" r="32" s="176" customFormat="true" ht="12" x14ac:dyDescent="0.2">
      <c r="A32" s="174" t="s">
        <v>178</v>
      </c>
      <c r="B32" s="9">
        <v>2018</v>
      </c>
      <c r="C32" s="175" t="s">
        <v>7</v>
      </c>
      <c r="D32" s="9">
        <v>22748</v>
      </c>
      <c r="E32" s="9">
        <v>100</v>
      </c>
      <c r="F32" s="9">
        <v>100</v>
      </c>
      <c r="G32" s="9">
        <v>99.456695631464996</v>
      </c>
      <c r="H32" s="9">
        <v>0.5433043685350043</v>
      </c>
      <c r="I32" s="9">
        <v>0</v>
      </c>
      <c r="J32" s="9">
        <v>0</v>
      </c>
      <c r="K32" s="9">
        <v>100</v>
      </c>
      <c r="L32" s="9">
        <v>100</v>
      </c>
      <c r="M32" s="9">
        <v>99.456695631464996</v>
      </c>
      <c r="N32" s="9">
        <v>0.5433043685350043</v>
      </c>
      <c r="O32" s="9">
        <v>0</v>
      </c>
      <c r="P32" s="9">
        <v>0</v>
      </c>
      <c r="Q32" s="9">
        <v>100</v>
      </c>
      <c r="R32" s="9">
        <v>100</v>
      </c>
      <c r="S32" s="9">
        <v>99.456695631464996</v>
      </c>
      <c r="T32" s="9">
        <v>0.5433043685350043</v>
      </c>
      <c r="U32" s="9">
        <v>0</v>
      </c>
      <c r="V32" s="9">
        <v>0</v>
      </c>
    </row>
    <row xmlns:x14ac="http://schemas.microsoft.com/office/spreadsheetml/2009/9/ac" r="33" s="176" customFormat="true" ht="12" x14ac:dyDescent="0.2">
      <c r="A33" s="174" t="s">
        <v>178</v>
      </c>
      <c r="B33" s="9">
        <v>2019</v>
      </c>
      <c r="C33" s="175" t="s">
        <v>7</v>
      </c>
      <c r="D33" s="9">
        <v>22398</v>
      </c>
      <c r="E33" s="9">
        <v>100</v>
      </c>
      <c r="F33" s="9">
        <v>100</v>
      </c>
      <c r="G33" s="9">
        <v>99.456695631464996</v>
      </c>
      <c r="H33" s="9">
        <v>0.5433043685350043</v>
      </c>
      <c r="I33" s="9">
        <v>0</v>
      </c>
      <c r="J33" s="9">
        <v>0</v>
      </c>
      <c r="K33" s="9">
        <v>100</v>
      </c>
      <c r="L33" s="9">
        <v>100</v>
      </c>
      <c r="M33" s="9">
        <v>99.456695631464996</v>
      </c>
      <c r="N33" s="9">
        <v>0.5433043685350043</v>
      </c>
      <c r="O33" s="9">
        <v>0</v>
      </c>
      <c r="P33" s="9">
        <v>0</v>
      </c>
      <c r="Q33" s="9">
        <v>100</v>
      </c>
      <c r="R33" s="9">
        <v>100</v>
      </c>
      <c r="S33" s="9">
        <v>99.456695631464996</v>
      </c>
      <c r="T33" s="9">
        <v>0.5433043685350043</v>
      </c>
      <c r="U33" s="9">
        <v>0</v>
      </c>
      <c r="V33" s="9">
        <v>0</v>
      </c>
    </row>
    <row xmlns:x14ac="http://schemas.microsoft.com/office/spreadsheetml/2009/9/ac" r="34" s="176" customFormat="true" ht="12" x14ac:dyDescent="0.2">
      <c r="A34" s="174" t="s">
        <v>178</v>
      </c>
      <c r="B34" s="9">
        <v>2020</v>
      </c>
      <c r="C34" s="175" t="s">
        <v>7</v>
      </c>
      <c r="D34" s="9">
        <v>22162</v>
      </c>
      <c r="E34" s="9">
        <v>100</v>
      </c>
      <c r="F34" s="9">
        <v>100</v>
      </c>
      <c r="G34" s="9">
        <v>99.456695631464996</v>
      </c>
      <c r="H34" s="9">
        <v>0.5433043685350043</v>
      </c>
      <c r="I34" s="9">
        <v>0</v>
      </c>
      <c r="J34" s="9">
        <v>0</v>
      </c>
      <c r="K34" s="9">
        <v>100</v>
      </c>
      <c r="L34" s="9">
        <v>100</v>
      </c>
      <c r="M34" s="9">
        <v>99.456695631464996</v>
      </c>
      <c r="N34" s="9">
        <v>0.5433043685350043</v>
      </c>
      <c r="O34" s="9">
        <v>0</v>
      </c>
      <c r="P34" s="9">
        <v>0</v>
      </c>
      <c r="Q34" s="9">
        <v>100</v>
      </c>
      <c r="R34" s="9">
        <v>100</v>
      </c>
      <c r="S34" s="9">
        <v>99.456695631464996</v>
      </c>
      <c r="T34" s="9">
        <v>0.5433043685350043</v>
      </c>
      <c r="U34" s="9">
        <v>0</v>
      </c>
      <c r="V34" s="9">
        <v>0</v>
      </c>
    </row>
    <row xmlns:x14ac="http://schemas.microsoft.com/office/spreadsheetml/2009/9/ac" r="35" s="176" customFormat="true" ht="12" x14ac:dyDescent="0.2">
      <c r="A35" s="174" t="s">
        <v>178</v>
      </c>
      <c r="B35" s="9">
        <v>2021</v>
      </c>
      <c r="C35" s="175" t="s">
        <v>7</v>
      </c>
      <c r="D35" s="9">
        <v>21998</v>
      </c>
      <c r="E35" s="9">
        <v>100</v>
      </c>
      <c r="F35" s="9">
        <v>100</v>
      </c>
      <c r="G35" s="9">
        <v>99.456695631464996</v>
      </c>
      <c r="H35" s="9">
        <v>0.5433043685350043</v>
      </c>
      <c r="I35" s="9">
        <v>0</v>
      </c>
      <c r="J35" s="9">
        <v>0</v>
      </c>
      <c r="K35" s="9">
        <v>100</v>
      </c>
      <c r="L35" s="9">
        <v>100</v>
      </c>
      <c r="M35" s="9">
        <v>99.456695631464996</v>
      </c>
      <c r="N35" s="9">
        <v>0.5433043685350043</v>
      </c>
      <c r="O35" s="9">
        <v>0</v>
      </c>
      <c r="P35" s="9">
        <v>0</v>
      </c>
      <c r="Q35" s="9">
        <v>100</v>
      </c>
      <c r="R35" s="9">
        <v>100</v>
      </c>
      <c r="S35" s="9">
        <v>99.456695631464996</v>
      </c>
      <c r="T35" s="9">
        <v>0.5433043685350043</v>
      </c>
      <c r="U35" s="9">
        <v>0</v>
      </c>
      <c r="V35" s="9">
        <v>0</v>
      </c>
    </row>
    <row xmlns:x14ac="http://schemas.microsoft.com/office/spreadsheetml/2009/9/ac" r="36" s="176" customFormat="true" ht="12" x14ac:dyDescent="0.2">
      <c r="A36" s="174" t="s">
        <v>178</v>
      </c>
      <c r="B36" s="9">
        <v>2022</v>
      </c>
      <c r="C36" s="175" t="s">
        <v>7</v>
      </c>
      <c r="D36" s="9">
        <v>21809</v>
      </c>
      <c r="E36" s="9">
        <v>100</v>
      </c>
      <c r="F36" s="9">
        <v>100</v>
      </c>
      <c r="G36" s="9">
        <v>99.456695631464996</v>
      </c>
      <c r="H36" s="9">
        <v>0.5433043685350043</v>
      </c>
      <c r="I36" s="9">
        <v>0</v>
      </c>
      <c r="J36" s="9">
        <v>0</v>
      </c>
      <c r="K36" s="9">
        <v>100</v>
      </c>
      <c r="L36" s="9">
        <v>100</v>
      </c>
      <c r="M36" s="9">
        <v>99.456695631464996</v>
      </c>
      <c r="N36" s="9">
        <v>0.5433043685350043</v>
      </c>
      <c r="O36" s="9">
        <v>0</v>
      </c>
      <c r="P36" s="9">
        <v>0</v>
      </c>
      <c r="Q36" s="9">
        <v>100</v>
      </c>
      <c r="R36" s="9">
        <v>100</v>
      </c>
      <c r="S36" s="9">
        <v>99.456695631464996</v>
      </c>
      <c r="T36" s="9">
        <v>0.5433043685350043</v>
      </c>
      <c r="U36" s="9">
        <v>0</v>
      </c>
      <c r="V36" s="9">
        <v>0</v>
      </c>
    </row>
    <row xmlns:x14ac="http://schemas.microsoft.com/office/spreadsheetml/2009/9/ac" r="37" s="176" customFormat="true" ht="12" x14ac:dyDescent="0.2">
      <c r="A37" s="174" t="s">
        <v>178</v>
      </c>
      <c r="B37" s="9">
        <v>2023</v>
      </c>
      <c r="C37" s="175" t="s">
        <v>7</v>
      </c>
      <c r="D37" s="9">
        <v>21689</v>
      </c>
      <c r="E37" s="9">
        <v>100</v>
      </c>
      <c r="F37" s="9">
        <v>100</v>
      </c>
      <c r="G37" s="9">
        <v>99.456695631464996</v>
      </c>
      <c r="H37" s="9">
        <v>0.5433043685350043</v>
      </c>
      <c r="I37" s="9">
        <v>0</v>
      </c>
      <c r="J37" s="9">
        <v>0</v>
      </c>
      <c r="K37" s="9">
        <v>100</v>
      </c>
      <c r="L37" s="9">
        <v>100</v>
      </c>
      <c r="M37" s="9">
        <v>99.456695631464996</v>
      </c>
      <c r="N37" s="9">
        <v>0.5433043685350043</v>
      </c>
      <c r="O37" s="9">
        <v>0</v>
      </c>
      <c r="P37" s="9">
        <v>0</v>
      </c>
      <c r="Q37" s="9">
        <v>100</v>
      </c>
      <c r="R37" s="9">
        <v>100</v>
      </c>
      <c r="S37" s="9">
        <v>99.456695631464996</v>
      </c>
      <c r="T37" s="9">
        <v>0.5433043685350043</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15581.48866413116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15520.936594390871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15216.818365478521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15057.248697776789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14892.594635009769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14719.13518798828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14517.55401687622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14271.288017272949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14017.97108879089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13712.48583892822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13379.082459716799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13049.2325737381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12754.93585464478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12504.39511260986</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12281.54903381348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12118.2200868988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12019.227337036131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11902.552491188049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11874.00146347046</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11784.48336456299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11752.952171401979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11758.370886154171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11749.598749999999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11776.910063667299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18901.511335868829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18555.063405609129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17925.18163452149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17475.751302223209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17027.405364990231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16576.864812011721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16102.44598312378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15588.711982727051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15077.0289112091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14520.514161071769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13946.917540283201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13389.7674262619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12881.06414535522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12427.60488739014</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12010.45096618652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11659.7799131012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11376.772662963869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11082.447508811951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10873.99853652954</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10613.51663543701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10409.047828598021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10239.629113845829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10059.401250000001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9912.0899363327026</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4869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4706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4561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4426</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4317</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4188</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4026</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3857</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3710</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3601</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3531</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3502</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3532</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3563</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3529</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3451</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3405</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3371</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3337</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3291</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3180</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3014</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2863</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2776</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17312</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17218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17055</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16816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16391</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15902</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15373</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14824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14273</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13758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13262</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12808</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12377</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12017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11752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11618</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11520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11440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11450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11459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11440</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11399</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11259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11084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12302</v>
      </c>
      <c r="E169" s="9">
        <v>100</v>
      </c>
      <c r="F169" s="9">
        <v>100</v>
      </c>
      <c r="G169" s="9"/>
      <c r="H169" s="9"/>
      <c r="I169" s="9">
        <v>0</v>
      </c>
      <c r="J169" s="9">
        <v>100</v>
      </c>
      <c r="K169" s="9">
        <v>100</v>
      </c>
      <c r="L169" s="9">
        <v>100</v>
      </c>
      <c r="M169" s="9"/>
      <c r="N169" s="9"/>
      <c r="O169" s="9">
        <v>0</v>
      </c>
      <c r="P169" s="9">
        <v>100</v>
      </c>
      <c r="Q169" s="9">
        <v>100</v>
      </c>
      <c r="R169" s="9">
        <v>100</v>
      </c>
      <c r="S169" s="9"/>
      <c r="T169" s="9"/>
      <c r="U169" s="9">
        <v>0</v>
      </c>
      <c r="V169" s="9">
        <v>100</v>
      </c>
      <c r="W169" s="180"/>
      <c r="X169" s="180"/>
      <c r="Y169" s="180"/>
      <c r="Z169" s="180"/>
      <c r="AA169" s="180"/>
      <c r="AB169" s="180"/>
    </row>
    <row xmlns:x14ac="http://schemas.microsoft.com/office/spreadsheetml/2009/9/ac" r="170" ht="15.75" x14ac:dyDescent="0.25">
      <c r="A170" s="180" t="s">
        <v>178</v>
      </c>
      <c r="B170" s="9">
        <v>2001</v>
      </c>
      <c r="C170" s="180" t="s">
        <v>18</v>
      </c>
      <c r="D170" s="9">
        <v>12152</v>
      </c>
      <c r="E170" s="9">
        <v>100</v>
      </c>
      <c r="F170" s="9">
        <v>100</v>
      </c>
      <c r="G170" s="9"/>
      <c r="H170" s="9"/>
      <c r="I170" s="9">
        <v>0</v>
      </c>
      <c r="J170" s="9">
        <v>100</v>
      </c>
      <c r="K170" s="9">
        <v>100</v>
      </c>
      <c r="L170" s="9">
        <v>100</v>
      </c>
      <c r="M170" s="9"/>
      <c r="N170" s="9"/>
      <c r="O170" s="9">
        <v>0</v>
      </c>
      <c r="P170" s="9">
        <v>100</v>
      </c>
      <c r="Q170" s="9">
        <v>100</v>
      </c>
      <c r="R170" s="9">
        <v>100</v>
      </c>
      <c r="S170" s="9"/>
      <c r="T170" s="9"/>
      <c r="U170" s="9">
        <v>0</v>
      </c>
      <c r="V170" s="9">
        <v>100</v>
      </c>
      <c r="W170" s="180"/>
      <c r="X170" s="180"/>
      <c r="Y170" s="180"/>
      <c r="Z170" s="180"/>
      <c r="AA170" s="180"/>
      <c r="AB170" s="180"/>
    </row>
    <row xmlns:x14ac="http://schemas.microsoft.com/office/spreadsheetml/2009/9/ac" r="171" ht="15.75" x14ac:dyDescent="0.25">
      <c r="A171" s="180" t="s">
        <v>178</v>
      </c>
      <c r="B171" s="9">
        <v>2002</v>
      </c>
      <c r="C171" s="180" t="s">
        <v>18</v>
      </c>
      <c r="D171" s="9">
        <v>11526</v>
      </c>
      <c r="E171" s="9">
        <v>100</v>
      </c>
      <c r="F171" s="9">
        <v>100</v>
      </c>
      <c r="G171" s="9"/>
      <c r="H171" s="9"/>
      <c r="I171" s="9">
        <v>0</v>
      </c>
      <c r="J171" s="9">
        <v>100</v>
      </c>
      <c r="K171" s="9">
        <v>100</v>
      </c>
      <c r="L171" s="9">
        <v>100</v>
      </c>
      <c r="M171" s="9"/>
      <c r="N171" s="9"/>
      <c r="O171" s="9">
        <v>0</v>
      </c>
      <c r="P171" s="9">
        <v>100</v>
      </c>
      <c r="Q171" s="9">
        <v>100</v>
      </c>
      <c r="R171" s="9">
        <v>100</v>
      </c>
      <c r="S171" s="9"/>
      <c r="T171" s="9"/>
      <c r="U171" s="9">
        <v>0</v>
      </c>
      <c r="V171" s="9">
        <v>100</v>
      </c>
      <c r="W171" s="180"/>
      <c r="X171" s="180"/>
      <c r="Y171" s="180"/>
      <c r="Z171" s="180"/>
      <c r="AA171" s="180"/>
      <c r="AB171" s="180"/>
    </row>
    <row xmlns:x14ac="http://schemas.microsoft.com/office/spreadsheetml/2009/9/ac" r="172" ht="15.75" x14ac:dyDescent="0.25">
      <c r="A172" s="180" t="s">
        <v>178</v>
      </c>
      <c r="B172" s="9">
        <v>2003</v>
      </c>
      <c r="C172" s="180" t="s">
        <v>18</v>
      </c>
      <c r="D172" s="9">
        <v>11291</v>
      </c>
      <c r="E172" s="9">
        <v>100</v>
      </c>
      <c r="F172" s="9">
        <v>100</v>
      </c>
      <c r="G172" s="9"/>
      <c r="H172" s="9"/>
      <c r="I172" s="9">
        <v>0</v>
      </c>
      <c r="J172" s="9">
        <v>100</v>
      </c>
      <c r="K172" s="9">
        <v>100</v>
      </c>
      <c r="L172" s="9">
        <v>100</v>
      </c>
      <c r="M172" s="9"/>
      <c r="N172" s="9"/>
      <c r="O172" s="9">
        <v>0</v>
      </c>
      <c r="P172" s="9">
        <v>100</v>
      </c>
      <c r="Q172" s="9">
        <v>100</v>
      </c>
      <c r="R172" s="9">
        <v>100</v>
      </c>
      <c r="S172" s="9"/>
      <c r="T172" s="9"/>
      <c r="U172" s="9">
        <v>0</v>
      </c>
      <c r="V172" s="9">
        <v>100</v>
      </c>
      <c r="W172" s="180"/>
      <c r="X172" s="180"/>
      <c r="Y172" s="180"/>
      <c r="Z172" s="180"/>
      <c r="AA172" s="180"/>
      <c r="AB172" s="180"/>
    </row>
    <row xmlns:x14ac="http://schemas.microsoft.com/office/spreadsheetml/2009/9/ac" r="173" ht="15.75" x14ac:dyDescent="0.25">
      <c r="A173" s="180" t="s">
        <v>178</v>
      </c>
      <c r="B173" s="9">
        <v>2004</v>
      </c>
      <c r="C173" s="180" t="s">
        <v>18</v>
      </c>
      <c r="D173" s="9">
        <v>11212</v>
      </c>
      <c r="E173" s="9">
        <v>100</v>
      </c>
      <c r="F173" s="9">
        <v>100</v>
      </c>
      <c r="G173" s="9"/>
      <c r="H173" s="9"/>
      <c r="I173" s="9">
        <v>0</v>
      </c>
      <c r="J173" s="9">
        <v>100</v>
      </c>
      <c r="K173" s="9">
        <v>100</v>
      </c>
      <c r="L173" s="9">
        <v>100</v>
      </c>
      <c r="M173" s="9"/>
      <c r="N173" s="9"/>
      <c r="O173" s="9">
        <v>0</v>
      </c>
      <c r="P173" s="9">
        <v>100</v>
      </c>
      <c r="Q173" s="9">
        <v>100</v>
      </c>
      <c r="R173" s="9">
        <v>100</v>
      </c>
      <c r="S173" s="9"/>
      <c r="T173" s="9"/>
      <c r="U173" s="9">
        <v>0</v>
      </c>
      <c r="V173" s="9">
        <v>100</v>
      </c>
      <c r="W173" s="180"/>
      <c r="X173" s="180"/>
      <c r="Y173" s="180"/>
      <c r="Z173" s="180"/>
      <c r="AA173" s="180"/>
      <c r="AB173" s="180"/>
    </row>
    <row xmlns:x14ac="http://schemas.microsoft.com/office/spreadsheetml/2009/9/ac" r="174" ht="15.75" x14ac:dyDescent="0.25">
      <c r="A174" s="180" t="s">
        <v>178</v>
      </c>
      <c r="B174" s="9">
        <v>2005</v>
      </c>
      <c r="C174" s="180" t="s">
        <v>18</v>
      </c>
      <c r="D174" s="9">
        <v>11206</v>
      </c>
      <c r="E174" s="9">
        <v>100</v>
      </c>
      <c r="F174" s="9">
        <v>100</v>
      </c>
      <c r="G174" s="9"/>
      <c r="H174" s="9"/>
      <c r="I174" s="9">
        <v>0</v>
      </c>
      <c r="J174" s="9">
        <v>100</v>
      </c>
      <c r="K174" s="9">
        <v>100</v>
      </c>
      <c r="L174" s="9">
        <v>100</v>
      </c>
      <c r="M174" s="9"/>
      <c r="N174" s="9"/>
      <c r="O174" s="9">
        <v>0</v>
      </c>
      <c r="P174" s="9">
        <v>100</v>
      </c>
      <c r="Q174" s="9">
        <v>100</v>
      </c>
      <c r="R174" s="9">
        <v>100</v>
      </c>
      <c r="S174" s="9"/>
      <c r="T174" s="9"/>
      <c r="U174" s="9">
        <v>0</v>
      </c>
      <c r="V174" s="9">
        <v>100</v>
      </c>
      <c r="W174" s="180"/>
      <c r="X174" s="180"/>
      <c r="Y174" s="180"/>
      <c r="Z174" s="180"/>
      <c r="AA174" s="180"/>
      <c r="AB174" s="180"/>
    </row>
    <row xmlns:x14ac="http://schemas.microsoft.com/office/spreadsheetml/2009/9/ac" r="175" ht="15.75" x14ac:dyDescent="0.25">
      <c r="A175" s="180" t="s">
        <v>178</v>
      </c>
      <c r="B175" s="9">
        <v>2006</v>
      </c>
      <c r="C175" s="180" t="s">
        <v>18</v>
      </c>
      <c r="D175" s="9">
        <v>11221</v>
      </c>
      <c r="E175" s="9">
        <v>100</v>
      </c>
      <c r="F175" s="9">
        <v>100</v>
      </c>
      <c r="G175" s="9"/>
      <c r="H175" s="9"/>
      <c r="I175" s="9">
        <v>0</v>
      </c>
      <c r="J175" s="9">
        <v>100</v>
      </c>
      <c r="K175" s="9">
        <v>100</v>
      </c>
      <c r="L175" s="9">
        <v>100</v>
      </c>
      <c r="M175" s="9"/>
      <c r="N175" s="9"/>
      <c r="O175" s="9">
        <v>0</v>
      </c>
      <c r="P175" s="9">
        <v>100</v>
      </c>
      <c r="Q175" s="9">
        <v>100</v>
      </c>
      <c r="R175" s="9">
        <v>100</v>
      </c>
      <c r="S175" s="9"/>
      <c r="T175" s="9"/>
      <c r="U175" s="9">
        <v>0</v>
      </c>
      <c r="V175" s="9">
        <v>100</v>
      </c>
      <c r="W175" s="180"/>
      <c r="X175" s="180"/>
      <c r="Y175" s="180"/>
      <c r="Z175" s="180"/>
      <c r="AA175" s="180"/>
      <c r="AB175" s="180"/>
    </row>
    <row xmlns:x14ac="http://schemas.microsoft.com/office/spreadsheetml/2009/9/ac" r="176" ht="15.75" x14ac:dyDescent="0.25">
      <c r="A176" s="180" t="s">
        <v>178</v>
      </c>
      <c r="B176" s="9">
        <v>2007</v>
      </c>
      <c r="C176" s="180" t="s">
        <v>18</v>
      </c>
      <c r="D176" s="9">
        <v>11179</v>
      </c>
      <c r="E176" s="9">
        <v>100</v>
      </c>
      <c r="F176" s="9">
        <v>100</v>
      </c>
      <c r="G176" s="9"/>
      <c r="H176" s="9"/>
      <c r="I176" s="9">
        <v>0</v>
      </c>
      <c r="J176" s="9">
        <v>100</v>
      </c>
      <c r="K176" s="9">
        <v>100</v>
      </c>
      <c r="L176" s="9">
        <v>100</v>
      </c>
      <c r="M176" s="9"/>
      <c r="N176" s="9"/>
      <c r="O176" s="9">
        <v>0</v>
      </c>
      <c r="P176" s="9">
        <v>100</v>
      </c>
      <c r="Q176" s="9">
        <v>100</v>
      </c>
      <c r="R176" s="9">
        <v>100</v>
      </c>
      <c r="S176" s="9"/>
      <c r="T176" s="9"/>
      <c r="U176" s="9">
        <v>0</v>
      </c>
      <c r="V176" s="9">
        <v>100</v>
      </c>
      <c r="W176" s="180"/>
      <c r="X176" s="180"/>
      <c r="Y176" s="180"/>
      <c r="Z176" s="180"/>
      <c r="AA176" s="180"/>
      <c r="AB176" s="180"/>
    </row>
    <row xmlns:x14ac="http://schemas.microsoft.com/office/spreadsheetml/2009/9/ac" r="177" ht="15.75" x14ac:dyDescent="0.25">
      <c r="A177" s="180" t="s">
        <v>178</v>
      </c>
      <c r="B177" s="9">
        <v>2008</v>
      </c>
      <c r="C177" s="180" t="s">
        <v>18</v>
      </c>
      <c r="D177" s="9">
        <v>11112</v>
      </c>
      <c r="E177" s="9">
        <v>100</v>
      </c>
      <c r="F177" s="9">
        <v>100</v>
      </c>
      <c r="G177" s="9"/>
      <c r="H177" s="9"/>
      <c r="I177" s="9">
        <v>0</v>
      </c>
      <c r="J177" s="9">
        <v>100</v>
      </c>
      <c r="K177" s="9">
        <v>100</v>
      </c>
      <c r="L177" s="9">
        <v>100</v>
      </c>
      <c r="M177" s="9"/>
      <c r="N177" s="9"/>
      <c r="O177" s="9">
        <v>0</v>
      </c>
      <c r="P177" s="9">
        <v>100</v>
      </c>
      <c r="Q177" s="9">
        <v>100</v>
      </c>
      <c r="R177" s="9">
        <v>100</v>
      </c>
      <c r="S177" s="9"/>
      <c r="T177" s="9"/>
      <c r="U177" s="9">
        <v>0</v>
      </c>
      <c r="V177" s="9">
        <v>100</v>
      </c>
      <c r="W177" s="180"/>
      <c r="X177" s="180"/>
      <c r="Y177" s="180"/>
      <c r="Z177" s="180"/>
      <c r="AA177" s="180"/>
      <c r="AB177" s="180"/>
    </row>
    <row xmlns:x14ac="http://schemas.microsoft.com/office/spreadsheetml/2009/9/ac" r="178" ht="15.75" x14ac:dyDescent="0.25">
      <c r="A178" s="180" t="s">
        <v>178</v>
      </c>
      <c r="B178" s="9">
        <v>2009</v>
      </c>
      <c r="C178" s="180" t="s">
        <v>18</v>
      </c>
      <c r="D178" s="9">
        <v>10874</v>
      </c>
      <c r="E178" s="9">
        <v>100</v>
      </c>
      <c r="F178" s="9">
        <v>100</v>
      </c>
      <c r="G178" s="9"/>
      <c r="H178" s="9"/>
      <c r="I178" s="9">
        <v>0</v>
      </c>
      <c r="J178" s="9">
        <v>100</v>
      </c>
      <c r="K178" s="9">
        <v>100</v>
      </c>
      <c r="L178" s="9">
        <v>100</v>
      </c>
      <c r="M178" s="9"/>
      <c r="N178" s="9"/>
      <c r="O178" s="9">
        <v>0</v>
      </c>
      <c r="P178" s="9">
        <v>100</v>
      </c>
      <c r="Q178" s="9">
        <v>100</v>
      </c>
      <c r="R178" s="9">
        <v>100</v>
      </c>
      <c r="S178" s="9"/>
      <c r="T178" s="9"/>
      <c r="U178" s="9">
        <v>0</v>
      </c>
      <c r="V178" s="9">
        <v>100</v>
      </c>
      <c r="W178" s="180"/>
      <c r="X178" s="180"/>
      <c r="Y178" s="180"/>
      <c r="Z178" s="180"/>
      <c r="AA178" s="180"/>
      <c r="AB178" s="180"/>
    </row>
    <row xmlns:x14ac="http://schemas.microsoft.com/office/spreadsheetml/2009/9/ac" r="179" ht="15.75" x14ac:dyDescent="0.25">
      <c r="A179" s="180" t="s">
        <v>178</v>
      </c>
      <c r="B179" s="9">
        <v>2010</v>
      </c>
      <c r="C179" s="180" t="s">
        <v>18</v>
      </c>
      <c r="D179" s="9">
        <v>10533</v>
      </c>
      <c r="E179" s="9">
        <v>100</v>
      </c>
      <c r="F179" s="9">
        <v>100</v>
      </c>
      <c r="G179" s="9">
        <v>98.76543333333332</v>
      </c>
      <c r="H179" s="9">
        <v>1.2345666666666799</v>
      </c>
      <c r="I179" s="9">
        <v>0</v>
      </c>
      <c r="J179" s="9">
        <v>0</v>
      </c>
      <c r="K179" s="9">
        <v>100</v>
      </c>
      <c r="L179" s="9">
        <v>100</v>
      </c>
      <c r="M179" s="9">
        <v>98.76543333333332</v>
      </c>
      <c r="N179" s="9">
        <v>1.2345666666666799</v>
      </c>
      <c r="O179" s="9">
        <v>0</v>
      </c>
      <c r="P179" s="9">
        <v>0</v>
      </c>
      <c r="Q179" s="9">
        <v>100</v>
      </c>
      <c r="R179" s="9">
        <v>100</v>
      </c>
      <c r="S179" s="9">
        <v>98.76543333333332</v>
      </c>
      <c r="T179" s="9">
        <v>1.2345666666666799</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10129</v>
      </c>
      <c r="E180" s="9">
        <v>100</v>
      </c>
      <c r="F180" s="9">
        <v>100</v>
      </c>
      <c r="G180" s="9">
        <v>98.76543333333332</v>
      </c>
      <c r="H180" s="9">
        <v>1.2345666666666799</v>
      </c>
      <c r="I180" s="9">
        <v>0</v>
      </c>
      <c r="J180" s="9">
        <v>0</v>
      </c>
      <c r="K180" s="9">
        <v>100</v>
      </c>
      <c r="L180" s="9">
        <v>100</v>
      </c>
      <c r="M180" s="9">
        <v>98.76543333333332</v>
      </c>
      <c r="N180" s="9">
        <v>1.2345666666666799</v>
      </c>
      <c r="O180" s="9">
        <v>0</v>
      </c>
      <c r="P180" s="9">
        <v>0</v>
      </c>
      <c r="Q180" s="9">
        <v>100</v>
      </c>
      <c r="R180" s="9">
        <v>100</v>
      </c>
      <c r="S180" s="9">
        <v>98.76543333333332</v>
      </c>
      <c r="T180" s="9">
        <v>1.2345666666666799</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9727</v>
      </c>
      <c r="E181" s="9">
        <v>100</v>
      </c>
      <c r="F181" s="9">
        <v>100</v>
      </c>
      <c r="G181" s="9">
        <v>98.76543333333332</v>
      </c>
      <c r="H181" s="9">
        <v>1.2345666666666799</v>
      </c>
      <c r="I181" s="9">
        <v>0</v>
      </c>
      <c r="J181" s="9">
        <v>0</v>
      </c>
      <c r="K181" s="9">
        <v>100</v>
      </c>
      <c r="L181" s="9">
        <v>100</v>
      </c>
      <c r="M181" s="9">
        <v>98.76543333333332</v>
      </c>
      <c r="N181" s="9">
        <v>1.2345666666666799</v>
      </c>
      <c r="O181" s="9">
        <v>0</v>
      </c>
      <c r="P181" s="9">
        <v>0</v>
      </c>
      <c r="Q181" s="9">
        <v>100</v>
      </c>
      <c r="R181" s="9">
        <v>100</v>
      </c>
      <c r="S181" s="9">
        <v>98.76543333333332</v>
      </c>
      <c r="T181" s="9">
        <v>1.2345666666666799</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9352</v>
      </c>
      <c r="E182" s="9">
        <v>100</v>
      </c>
      <c r="F182" s="9">
        <v>100</v>
      </c>
      <c r="G182" s="9">
        <v>98.76543333333332</v>
      </c>
      <c r="H182" s="9">
        <v>1.2345666666666799</v>
      </c>
      <c r="I182" s="9">
        <v>0</v>
      </c>
      <c r="J182" s="9">
        <v>0</v>
      </c>
      <c r="K182" s="9">
        <v>100</v>
      </c>
      <c r="L182" s="9">
        <v>100</v>
      </c>
      <c r="M182" s="9">
        <v>98.76543333333332</v>
      </c>
      <c r="N182" s="9">
        <v>1.2345666666666799</v>
      </c>
      <c r="O182" s="9">
        <v>0</v>
      </c>
      <c r="P182" s="9">
        <v>0</v>
      </c>
      <c r="Q182" s="9">
        <v>100</v>
      </c>
      <c r="R182" s="9">
        <v>100</v>
      </c>
      <c r="S182" s="9">
        <v>98.76543333333332</v>
      </c>
      <c r="T182" s="9">
        <v>1.2345666666666799</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9011</v>
      </c>
      <c r="E183" s="9">
        <v>100</v>
      </c>
      <c r="F183" s="9">
        <v>100</v>
      </c>
      <c r="G183" s="9">
        <v>98.76543333333332</v>
      </c>
      <c r="H183" s="9">
        <v>1.2345666666666799</v>
      </c>
      <c r="I183" s="9">
        <v>0</v>
      </c>
      <c r="J183" s="9">
        <v>0</v>
      </c>
      <c r="K183" s="9">
        <v>100</v>
      </c>
      <c r="L183" s="9">
        <v>100</v>
      </c>
      <c r="M183" s="9">
        <v>98.76543333333332</v>
      </c>
      <c r="N183" s="9">
        <v>1.2345666666666799</v>
      </c>
      <c r="O183" s="9">
        <v>0</v>
      </c>
      <c r="P183" s="9">
        <v>0</v>
      </c>
      <c r="Q183" s="9">
        <v>100</v>
      </c>
      <c r="R183" s="9">
        <v>100</v>
      </c>
      <c r="S183" s="9">
        <v>98.76543333333332</v>
      </c>
      <c r="T183" s="9">
        <v>1.2345666666666799</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8709</v>
      </c>
      <c r="E184" s="9">
        <v>100</v>
      </c>
      <c r="F184" s="9">
        <v>100</v>
      </c>
      <c r="G184" s="9">
        <v>98.76543333333332</v>
      </c>
      <c r="H184" s="9">
        <v>1.2345666666666799</v>
      </c>
      <c r="I184" s="9">
        <v>0</v>
      </c>
      <c r="J184" s="9">
        <v>0</v>
      </c>
      <c r="K184" s="9">
        <v>100</v>
      </c>
      <c r="L184" s="9">
        <v>100</v>
      </c>
      <c r="M184" s="9">
        <v>98.76543333333332</v>
      </c>
      <c r="N184" s="9">
        <v>1.2345666666666799</v>
      </c>
      <c r="O184" s="9">
        <v>0</v>
      </c>
      <c r="P184" s="9">
        <v>0</v>
      </c>
      <c r="Q184" s="9">
        <v>100</v>
      </c>
      <c r="R184" s="9">
        <v>100</v>
      </c>
      <c r="S184" s="9">
        <v>98.76543333333332</v>
      </c>
      <c r="T184" s="9">
        <v>1.2345666666666799</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8471</v>
      </c>
      <c r="E185" s="9">
        <v>100</v>
      </c>
      <c r="F185" s="9">
        <v>100</v>
      </c>
      <c r="G185" s="9">
        <v>98.76543333333332</v>
      </c>
      <c r="H185" s="9">
        <v>1.2345666666666799</v>
      </c>
      <c r="I185" s="9">
        <v>0</v>
      </c>
      <c r="J185" s="9">
        <v>0</v>
      </c>
      <c r="K185" s="9">
        <v>100</v>
      </c>
      <c r="L185" s="9">
        <v>100</v>
      </c>
      <c r="M185" s="9">
        <v>98.76543333333332</v>
      </c>
      <c r="N185" s="9">
        <v>1.2345666666666799</v>
      </c>
      <c r="O185" s="9">
        <v>0</v>
      </c>
      <c r="P185" s="9">
        <v>0</v>
      </c>
      <c r="Q185" s="9">
        <v>100</v>
      </c>
      <c r="R185" s="9">
        <v>100</v>
      </c>
      <c r="S185" s="9">
        <v>98.76543333333332</v>
      </c>
      <c r="T185" s="9">
        <v>1.2345666666666799</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8174</v>
      </c>
      <c r="E186" s="9">
        <v>100</v>
      </c>
      <c r="F186" s="9">
        <v>100</v>
      </c>
      <c r="G186" s="9">
        <v>98.76543333333332</v>
      </c>
      <c r="H186" s="9">
        <v>1.2345666666666799</v>
      </c>
      <c r="I186" s="9">
        <v>0</v>
      </c>
      <c r="J186" s="9">
        <v>0</v>
      </c>
      <c r="K186" s="9">
        <v>100</v>
      </c>
      <c r="L186" s="9">
        <v>100</v>
      </c>
      <c r="M186" s="9">
        <v>98.76543333333332</v>
      </c>
      <c r="N186" s="9">
        <v>1.2345666666666799</v>
      </c>
      <c r="O186" s="9">
        <v>0</v>
      </c>
      <c r="P186" s="9">
        <v>0</v>
      </c>
      <c r="Q186" s="9">
        <v>100</v>
      </c>
      <c r="R186" s="9">
        <v>100</v>
      </c>
      <c r="S186" s="9">
        <v>98.76543333333332</v>
      </c>
      <c r="T186" s="9">
        <v>1.2345666666666799</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7961</v>
      </c>
      <c r="E187" s="9">
        <v>100</v>
      </c>
      <c r="F187" s="9">
        <v>100</v>
      </c>
      <c r="G187" s="9">
        <v>98.76543333333332</v>
      </c>
      <c r="H187" s="9">
        <v>1.2345666666666799</v>
      </c>
      <c r="I187" s="9">
        <v>0</v>
      </c>
      <c r="J187" s="9">
        <v>0</v>
      </c>
      <c r="K187" s="9">
        <v>100</v>
      </c>
      <c r="L187" s="9">
        <v>100</v>
      </c>
      <c r="M187" s="9">
        <v>98.76543333333332</v>
      </c>
      <c r="N187" s="9">
        <v>1.2345666666666799</v>
      </c>
      <c r="O187" s="9">
        <v>0</v>
      </c>
      <c r="P187" s="9">
        <v>0</v>
      </c>
      <c r="Q187" s="9">
        <v>100</v>
      </c>
      <c r="R187" s="9">
        <v>100</v>
      </c>
      <c r="S187" s="9">
        <v>98.76543333333332</v>
      </c>
      <c r="T187" s="9">
        <v>1.2345666666666799</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7648</v>
      </c>
      <c r="E188" s="9">
        <v>100</v>
      </c>
      <c r="F188" s="9">
        <v>100</v>
      </c>
      <c r="G188" s="9">
        <v>98.76543333333332</v>
      </c>
      <c r="H188" s="9">
        <v>1.2345666666666799</v>
      </c>
      <c r="I188" s="9">
        <v>0</v>
      </c>
      <c r="J188" s="9">
        <v>0</v>
      </c>
      <c r="K188" s="9">
        <v>100</v>
      </c>
      <c r="L188" s="9">
        <v>100</v>
      </c>
      <c r="M188" s="9">
        <v>98.76543333333332</v>
      </c>
      <c r="N188" s="9">
        <v>1.2345666666666799</v>
      </c>
      <c r="O188" s="9">
        <v>0</v>
      </c>
      <c r="P188" s="9">
        <v>0</v>
      </c>
      <c r="Q188" s="9">
        <v>100</v>
      </c>
      <c r="R188" s="9">
        <v>100</v>
      </c>
      <c r="S188" s="9">
        <v>98.76543333333332</v>
      </c>
      <c r="T188" s="9">
        <v>1.2345666666666799</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7542</v>
      </c>
      <c r="E189" s="9">
        <v>100</v>
      </c>
      <c r="F189" s="9">
        <v>100</v>
      </c>
      <c r="G189" s="9">
        <v>98.76543333333332</v>
      </c>
      <c r="H189" s="9">
        <v>1.2345666666666799</v>
      </c>
      <c r="I189" s="9">
        <v>0</v>
      </c>
      <c r="J189" s="9">
        <v>0</v>
      </c>
      <c r="K189" s="9">
        <v>100</v>
      </c>
      <c r="L189" s="9">
        <v>100</v>
      </c>
      <c r="M189" s="9">
        <v>98.76543333333332</v>
      </c>
      <c r="N189" s="9">
        <v>1.2345666666666799</v>
      </c>
      <c r="O189" s="9">
        <v>0</v>
      </c>
      <c r="P189" s="9">
        <v>0</v>
      </c>
      <c r="Q189" s="9">
        <v>100</v>
      </c>
      <c r="R189" s="9">
        <v>100</v>
      </c>
      <c r="S189" s="9">
        <v>98.76543333333332</v>
      </c>
      <c r="T189" s="9">
        <v>1.2345666666666799</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7585</v>
      </c>
      <c r="E190" s="9">
        <v>100</v>
      </c>
      <c r="F190" s="9">
        <v>100</v>
      </c>
      <c r="G190" s="9">
        <v>98.76543333333332</v>
      </c>
      <c r="H190" s="9">
        <v>1.2345666666666799</v>
      </c>
      <c r="I190" s="9">
        <v>0</v>
      </c>
      <c r="J190" s="9">
        <v>0</v>
      </c>
      <c r="K190" s="9">
        <v>100</v>
      </c>
      <c r="L190" s="9">
        <v>100</v>
      </c>
      <c r="M190" s="9">
        <v>98.76543333333332</v>
      </c>
      <c r="N190" s="9">
        <v>1.2345666666666799</v>
      </c>
      <c r="O190" s="9">
        <v>0</v>
      </c>
      <c r="P190" s="9">
        <v>0</v>
      </c>
      <c r="Q190" s="9">
        <v>100</v>
      </c>
      <c r="R190" s="9">
        <v>100</v>
      </c>
      <c r="S190" s="9">
        <v>98.76543333333332</v>
      </c>
      <c r="T190" s="9">
        <v>1.2345666666666799</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7687</v>
      </c>
      <c r="E191" s="9">
        <v>100</v>
      </c>
      <c r="F191" s="9">
        <v>100</v>
      </c>
      <c r="G191" s="9">
        <v>98.76543333333332</v>
      </c>
      <c r="H191" s="9">
        <v>1.2345666666666799</v>
      </c>
      <c r="I191" s="9">
        <v>0</v>
      </c>
      <c r="J191" s="9">
        <v>0</v>
      </c>
      <c r="K191" s="9">
        <v>100</v>
      </c>
      <c r="L191" s="9">
        <v>100</v>
      </c>
      <c r="M191" s="9">
        <v>98.76543333333332</v>
      </c>
      <c r="N191" s="9">
        <v>1.2345666666666799</v>
      </c>
      <c r="O191" s="9">
        <v>0</v>
      </c>
      <c r="P191" s="9">
        <v>0</v>
      </c>
      <c r="Q191" s="9">
        <v>100</v>
      </c>
      <c r="R191" s="9">
        <v>100</v>
      </c>
      <c r="S191" s="9">
        <v>98.76543333333332</v>
      </c>
      <c r="T191" s="9">
        <v>1.2345666666666799</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7829</v>
      </c>
      <c r="E192" s="9">
        <v>100</v>
      </c>
      <c r="F192" s="9">
        <v>100</v>
      </c>
      <c r="G192" s="9">
        <v>98.76543333333332</v>
      </c>
      <c r="H192" s="9">
        <v>1.2345666666666799</v>
      </c>
      <c r="I192" s="9">
        <v>0</v>
      </c>
      <c r="J192" s="9">
        <v>0</v>
      </c>
      <c r="K192" s="9">
        <v>100</v>
      </c>
      <c r="L192" s="9">
        <v>100</v>
      </c>
      <c r="M192" s="9">
        <v>98.76543333333332</v>
      </c>
      <c r="N192" s="9">
        <v>1.2345666666666799</v>
      </c>
      <c r="O192" s="9">
        <v>0</v>
      </c>
      <c r="P192" s="9">
        <v>0</v>
      </c>
      <c r="Q192" s="9">
        <v>100</v>
      </c>
      <c r="R192" s="9">
        <v>100</v>
      </c>
      <c r="S192" s="9">
        <v>98.76543333333332</v>
      </c>
      <c r="T192" s="9">
        <v>1.2345666666666799</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33F75-4558-4E76-A0B4-60C56275AC4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243</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Saint Vincent and the Grenadines</v>
      </c>
      <c r="B4" s="330">
        <f>IF(ISBLANK(Regressions!B14), " ", Regressions!B14)</f>
        <v>2000</v>
      </c>
      <c r="C4" s="206" t="str">
        <f>IF(ISBLANK(Regressions!C14), " ", Regressions!C14)</f>
        <v>National</v>
      </c>
      <c r="D4" s="331">
        <f>IF(ISBLANK(Regressions!D14), " ", Regressions!D14)</f>
        <v>34483</v>
      </c>
      <c r="E4" s="207">
        <f>IF(ISNUMBER(Regressions!E14),ROUND(Regressions!E14, 1), NA())</f>
        <v>100</v>
      </c>
      <c r="F4" s="332">
        <f>IF(ISNUMBER(Regressions!F14),ROUND(Regressions!F14, 1), NA())</f>
        <v>100</v>
      </c>
      <c r="G4" s="229" t="e">
        <f>IF(ISNUMBER(Regressions!G14),ROUND(Regressions!G14, 1), NA())</f>
        <v>#N/A</v>
      </c>
      <c r="H4" s="333" t="e">
        <f>IF(ISNUMBER(Regressions!H14),ROUND(Regressions!H14, 1), NA())</f>
        <v>#N/A</v>
      </c>
      <c r="I4" s="230">
        <f>IF(ISNUMBER(Regressions!I14),ROUND(Regressions!I14, 1), NA())</f>
        <v>0</v>
      </c>
      <c r="J4" s="334">
        <f>IF(ISNUMBER(Regressions!K14),ROUND(Regressions!K14, 1), NA())</f>
        <v>100</v>
      </c>
      <c r="K4" s="332">
        <f>IF(ISNUMBER(Regressions!L14),ROUND(Regressions!L14, 1), NA())</f>
        <v>100</v>
      </c>
      <c r="L4" s="231" t="e">
        <f>IF(ISNUMBER(Regressions!M14),ROUND(Regressions!M14, 1), NA())</f>
        <v>#N/A</v>
      </c>
      <c r="M4" s="333" t="e">
        <f>IF(ISNUMBER(Regressions!N14),ROUND(Regressions!N14, 1), NA())</f>
        <v>#N/A</v>
      </c>
      <c r="N4" s="230">
        <f>IF(ISNUMBER(Regressions!O14),ROUND(Regressions!O14, 1), NA())</f>
        <v>0</v>
      </c>
      <c r="O4" s="334">
        <f>IF(ISNUMBER(Regressions!Q14),ROUND(Regressions!Q14, 1), NA())</f>
        <v>100</v>
      </c>
      <c r="P4" s="332">
        <f>IF(ISNUMBER(Regressions!R14),ROUND(Regressions!R14, 1), NA())</f>
        <v>100</v>
      </c>
      <c r="Q4" s="208" t="e">
        <f>IF(ISNUMBER(Regressions!S14),ROUND(Regressions!S14, 1), NA())</f>
        <v>#N/A</v>
      </c>
      <c r="R4" s="333" t="e">
        <f>IF(ISNUMBER(Regressions!T14),ROUND(Regressions!T14, 1), NA())</f>
        <v>#N/A</v>
      </c>
      <c r="S4" s="230">
        <f>IF(ISNUMBER(Regressions!U14),ROUND(Regressions!U14, 1), NA())</f>
        <v>0</v>
      </c>
    </row>
    <row xmlns:x14ac="http://schemas.microsoft.com/office/spreadsheetml/2009/9/ac" r="5" x14ac:dyDescent="0.2">
      <c r="A5" s="329" t="str">
        <f>IF(ISBLANK(Regressions!A15), " ", Regressions!A15)</f>
        <v>Saint Vincent and the Grenadines</v>
      </c>
      <c r="B5" s="330">
        <f>IF(ISBLANK(Regressions!B15), " ", Regressions!B15)</f>
        <v>2001</v>
      </c>
      <c r="C5" s="335" t="str">
        <f>IF(ISBLANK(Regressions!C15), " ", Regressions!C15)</f>
        <v>National</v>
      </c>
      <c r="D5" s="331">
        <f>IF(ISBLANK(Regressions!D15), " ", Regressions!D15)</f>
        <v>34076</v>
      </c>
      <c r="E5" s="207">
        <f>IF(ISNUMBER(Regressions!E15),ROUND(Regressions!E15, 1), NA())</f>
        <v>100</v>
      </c>
      <c r="F5" s="332">
        <f>IF(ISNUMBER(Regressions!F15),ROUND(Regressions!F15, 1), NA())</f>
        <v>100</v>
      </c>
      <c r="G5" s="229" t="e">
        <f>IF(ISNUMBER(Regressions!G15),ROUND(Regressions!G15, 1), NA())</f>
        <v>#N/A</v>
      </c>
      <c r="H5" s="333" t="e">
        <f>IF(ISNUMBER(Regressions!H15),ROUND(Regressions!H15, 1), NA())</f>
        <v>#N/A</v>
      </c>
      <c r="I5" s="230">
        <f>IF(ISNUMBER(Regressions!I15),ROUND(Regressions!I15, 1), NA())</f>
        <v>0</v>
      </c>
      <c r="J5" s="334">
        <f>IF(ISNUMBER(Regressions!K15),ROUND(Regressions!K15, 1), NA())</f>
        <v>100</v>
      </c>
      <c r="K5" s="332">
        <f>IF(ISNUMBER(Regressions!L15),ROUND(Regressions!L15, 1), NA())</f>
        <v>100</v>
      </c>
      <c r="L5" s="231" t="e">
        <f>IF(ISNUMBER(Regressions!M15),ROUND(Regressions!M15, 1), NA())</f>
        <v>#N/A</v>
      </c>
      <c r="M5" s="333" t="e">
        <f>IF(ISNUMBER(Regressions!N15),ROUND(Regressions!N15, 1), NA())</f>
        <v>#N/A</v>
      </c>
      <c r="N5" s="230">
        <f>IF(ISNUMBER(Regressions!O15),ROUND(Regressions!O15, 1), NA())</f>
        <v>0</v>
      </c>
      <c r="O5" s="334">
        <f>IF(ISNUMBER(Regressions!Q15),ROUND(Regressions!Q15, 1), NA())</f>
        <v>100</v>
      </c>
      <c r="P5" s="332">
        <f>IF(ISNUMBER(Regressions!R15),ROUND(Regressions!R15, 1), NA())</f>
        <v>100</v>
      </c>
      <c r="Q5" s="208" t="e">
        <f>IF(ISNUMBER(Regressions!S15),ROUND(Regressions!S15, 1), NA())</f>
        <v>#N/A</v>
      </c>
      <c r="R5" s="333" t="e">
        <f>IF(ISNUMBER(Regressions!T15),ROUND(Regressions!T15, 1), NA())</f>
        <v>#N/A</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Saint Vincent and the Grenadines</v>
      </c>
      <c r="B6" s="330">
        <f>IF(ISBLANK(Regressions!B16), " ", Regressions!B16)</f>
        <v>2002</v>
      </c>
      <c r="C6" s="335" t="str">
        <f>IF(ISBLANK(Regressions!C16), " ", Regressions!C16)</f>
        <v>National</v>
      </c>
      <c r="D6" s="331">
        <f>IF(ISBLANK(Regressions!D16), " ", Regressions!D16)</f>
        <v>33142</v>
      </c>
      <c r="E6" s="207">
        <f>IF(ISNUMBER(Regressions!E16),ROUND(Regressions!E16, 1), NA())</f>
        <v>100</v>
      </c>
      <c r="F6" s="332">
        <f>IF(ISNUMBER(Regressions!F16),ROUND(Regressions!F16, 1), NA())</f>
        <v>100</v>
      </c>
      <c r="G6" s="229" t="e">
        <f>IF(ISNUMBER(Regressions!G16),ROUND(Regressions!G16, 1), NA())</f>
        <v>#N/A</v>
      </c>
      <c r="H6" s="333" t="e">
        <f>IF(ISNUMBER(Regressions!H16),ROUND(Regressions!H16, 1), NA())</f>
        <v>#N/A</v>
      </c>
      <c r="I6" s="230">
        <f>IF(ISNUMBER(Regressions!I16),ROUND(Regressions!I16, 1), NA())</f>
        <v>0</v>
      </c>
      <c r="J6" s="334">
        <f>IF(ISNUMBER(Regressions!K16),ROUND(Regressions!K16, 1), NA())</f>
        <v>100</v>
      </c>
      <c r="K6" s="332">
        <f>IF(ISNUMBER(Regressions!L16),ROUND(Regressions!L16, 1), NA())</f>
        <v>100</v>
      </c>
      <c r="L6" s="231" t="e">
        <f>IF(ISNUMBER(Regressions!M16),ROUND(Regressions!M16, 1), NA())</f>
        <v>#N/A</v>
      </c>
      <c r="M6" s="333" t="e">
        <f>IF(ISNUMBER(Regressions!N16),ROUND(Regressions!N16, 1), NA())</f>
        <v>#N/A</v>
      </c>
      <c r="N6" s="230">
        <f>IF(ISNUMBER(Regressions!O16),ROUND(Regressions!O16, 1), NA())</f>
        <v>0</v>
      </c>
      <c r="O6" s="334">
        <f>IF(ISNUMBER(Regressions!Q16),ROUND(Regressions!Q16, 1), NA())</f>
        <v>100</v>
      </c>
      <c r="P6" s="332">
        <f>IF(ISNUMBER(Regressions!R16),ROUND(Regressions!R16, 1), NA())</f>
        <v>100</v>
      </c>
      <c r="Q6" s="208" t="e">
        <f>IF(ISNUMBER(Regressions!S16),ROUND(Regressions!S16, 1), NA())</f>
        <v>#N/A</v>
      </c>
      <c r="R6" s="333" t="e">
        <f>IF(ISNUMBER(Regressions!T16),ROUND(Regressions!T16, 1), NA())</f>
        <v>#N/A</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Saint Vincent and the Grenadines</v>
      </c>
      <c r="B7" s="330">
        <f>IF(ISBLANK(Regressions!B17), " ", Regressions!B17)</f>
        <v>2003</v>
      </c>
      <c r="C7" s="335" t="str">
        <f>IF(ISBLANK(Regressions!C17), " ", Regressions!C17)</f>
        <v>National</v>
      </c>
      <c r="D7" s="331">
        <f>IF(ISBLANK(Regressions!D17), " ", Regressions!D17)</f>
        <v>32533</v>
      </c>
      <c r="E7" s="207">
        <f>IF(ISNUMBER(Regressions!E17),ROUND(Regressions!E17, 1), NA())</f>
        <v>100</v>
      </c>
      <c r="F7" s="332">
        <f>IF(ISNUMBER(Regressions!F17),ROUND(Regressions!F17, 1), NA())</f>
        <v>100</v>
      </c>
      <c r="G7" s="229" t="e">
        <f>IF(ISNUMBER(Regressions!G17),ROUND(Regressions!G17, 1), NA())</f>
        <v>#N/A</v>
      </c>
      <c r="H7" s="333" t="e">
        <f>IF(ISNUMBER(Regressions!H17),ROUND(Regressions!H17, 1), NA())</f>
        <v>#N/A</v>
      </c>
      <c r="I7" s="230">
        <f>IF(ISNUMBER(Regressions!I17),ROUND(Regressions!I17, 1), NA())</f>
        <v>0</v>
      </c>
      <c r="J7" s="334">
        <f>IF(ISNUMBER(Regressions!K17),ROUND(Regressions!K17, 1), NA())</f>
        <v>100</v>
      </c>
      <c r="K7" s="332">
        <f>IF(ISNUMBER(Regressions!L17),ROUND(Regressions!L17, 1), NA())</f>
        <v>100</v>
      </c>
      <c r="L7" s="231" t="e">
        <f>IF(ISNUMBER(Regressions!M17),ROUND(Regressions!M17, 1), NA())</f>
        <v>#N/A</v>
      </c>
      <c r="M7" s="333" t="e">
        <f>IF(ISNUMBER(Regressions!N17),ROUND(Regressions!N17, 1), NA())</f>
        <v>#N/A</v>
      </c>
      <c r="N7" s="230">
        <f>IF(ISNUMBER(Regressions!O17),ROUND(Regressions!O17, 1), NA())</f>
        <v>0</v>
      </c>
      <c r="O7" s="334">
        <f>IF(ISNUMBER(Regressions!Q17),ROUND(Regressions!Q17, 1), NA())</f>
        <v>100</v>
      </c>
      <c r="P7" s="332">
        <f>IF(ISNUMBER(Regressions!R17),ROUND(Regressions!R17, 1), NA())</f>
        <v>100</v>
      </c>
      <c r="Q7" s="208" t="e">
        <f>IF(ISNUMBER(Regressions!S17),ROUND(Regressions!S17, 1), NA())</f>
        <v>#N/A</v>
      </c>
      <c r="R7" s="333" t="e">
        <f>IF(ISNUMBER(Regressions!T17),ROUND(Regressions!T17, 1), NA())</f>
        <v>#N/A</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Saint Vincent and the Grenadines</v>
      </c>
      <c r="B8" s="330">
        <f>IF(ISBLANK(Regressions!B18), " ", Regressions!B18)</f>
        <v>2004</v>
      </c>
      <c r="C8" s="335" t="str">
        <f>IF(ISBLANK(Regressions!C18), " ", Regressions!C18)</f>
        <v>National</v>
      </c>
      <c r="D8" s="331">
        <f>IF(ISBLANK(Regressions!D18), " ", Regressions!D18)</f>
        <v>31920</v>
      </c>
      <c r="E8" s="207">
        <f>IF(ISNUMBER(Regressions!E18),ROUND(Regressions!E18, 1), NA())</f>
        <v>100</v>
      </c>
      <c r="F8" s="332">
        <f>IF(ISNUMBER(Regressions!F18),ROUND(Regressions!F18, 1), NA())</f>
        <v>100</v>
      </c>
      <c r="G8" s="229" t="e">
        <f>IF(ISNUMBER(Regressions!G18),ROUND(Regressions!G18, 1), NA())</f>
        <v>#N/A</v>
      </c>
      <c r="H8" s="333" t="e">
        <f>IF(ISNUMBER(Regressions!H18),ROUND(Regressions!H18, 1), NA())</f>
        <v>#N/A</v>
      </c>
      <c r="I8" s="230">
        <f>IF(ISNUMBER(Regressions!I18),ROUND(Regressions!I18, 1), NA())</f>
        <v>0</v>
      </c>
      <c r="J8" s="334">
        <f>IF(ISNUMBER(Regressions!K18),ROUND(Regressions!K18, 1), NA())</f>
        <v>100</v>
      </c>
      <c r="K8" s="332">
        <f>IF(ISNUMBER(Regressions!L18),ROUND(Regressions!L18, 1), NA())</f>
        <v>100</v>
      </c>
      <c r="L8" s="231" t="e">
        <f>IF(ISNUMBER(Regressions!M18),ROUND(Regressions!M18, 1), NA())</f>
        <v>#N/A</v>
      </c>
      <c r="M8" s="333" t="e">
        <f>IF(ISNUMBER(Regressions!N18),ROUND(Regressions!N18, 1), NA())</f>
        <v>#N/A</v>
      </c>
      <c r="N8" s="230">
        <f>IF(ISNUMBER(Regressions!O18),ROUND(Regressions!O18, 1), NA())</f>
        <v>0</v>
      </c>
      <c r="O8" s="334">
        <f>IF(ISNUMBER(Regressions!Q18),ROUND(Regressions!Q18, 1), NA())</f>
        <v>100</v>
      </c>
      <c r="P8" s="332">
        <f>IF(ISNUMBER(Regressions!R18),ROUND(Regressions!R18, 1), NA())</f>
        <v>100</v>
      </c>
      <c r="Q8" s="208" t="e">
        <f>IF(ISNUMBER(Regressions!S18),ROUND(Regressions!S18, 1), NA())</f>
        <v>#N/A</v>
      </c>
      <c r="R8" s="333" t="e">
        <f>IF(ISNUMBER(Regressions!T18),ROUND(Regressions!T18, 1), NA())</f>
        <v>#N/A</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Saint Vincent and the Grenadines</v>
      </c>
      <c r="B9" s="330">
        <f>IF(ISBLANK(Regressions!B19), " ", Regressions!B19)</f>
        <v>2005</v>
      </c>
      <c r="C9" s="335" t="str">
        <f>IF(ISBLANK(Regressions!C19), " ", Regressions!C19)</f>
        <v>National</v>
      </c>
      <c r="D9" s="331">
        <f>IF(ISBLANK(Regressions!D19), " ", Regressions!D19)</f>
        <v>31296</v>
      </c>
      <c r="E9" s="207">
        <f>IF(ISNUMBER(Regressions!E19),ROUND(Regressions!E19, 1), NA())</f>
        <v>100</v>
      </c>
      <c r="F9" s="332">
        <f>IF(ISNUMBER(Regressions!F19),ROUND(Regressions!F19, 1), NA())</f>
        <v>100</v>
      </c>
      <c r="G9" s="229" t="e">
        <f>IF(ISNUMBER(Regressions!G19),ROUND(Regressions!G19, 1), NA())</f>
        <v>#N/A</v>
      </c>
      <c r="H9" s="333" t="e">
        <f>IF(ISNUMBER(Regressions!H19),ROUND(Regressions!H19, 1), NA())</f>
        <v>#N/A</v>
      </c>
      <c r="I9" s="230">
        <f>IF(ISNUMBER(Regressions!I19),ROUND(Regressions!I19, 1), NA())</f>
        <v>0</v>
      </c>
      <c r="J9" s="334">
        <f>IF(ISNUMBER(Regressions!K19),ROUND(Regressions!K19, 1), NA())</f>
        <v>100</v>
      </c>
      <c r="K9" s="332">
        <f>IF(ISNUMBER(Regressions!L19),ROUND(Regressions!L19, 1), NA())</f>
        <v>100</v>
      </c>
      <c r="L9" s="231" t="e">
        <f>IF(ISNUMBER(Regressions!M19),ROUND(Regressions!M19, 1), NA())</f>
        <v>#N/A</v>
      </c>
      <c r="M9" s="333" t="e">
        <f>IF(ISNUMBER(Regressions!N19),ROUND(Regressions!N19, 1), NA())</f>
        <v>#N/A</v>
      </c>
      <c r="N9" s="230">
        <f>IF(ISNUMBER(Regressions!O19),ROUND(Regressions!O19, 1), NA())</f>
        <v>0</v>
      </c>
      <c r="O9" s="334">
        <f>IF(ISNUMBER(Regressions!Q19),ROUND(Regressions!Q19, 1), NA())</f>
        <v>100</v>
      </c>
      <c r="P9" s="332">
        <f>IF(ISNUMBER(Regressions!R19),ROUND(Regressions!R19, 1), NA())</f>
        <v>100</v>
      </c>
      <c r="Q9" s="208" t="e">
        <f>IF(ISNUMBER(Regressions!S19),ROUND(Regressions!S19, 1), NA())</f>
        <v>#N/A</v>
      </c>
      <c r="R9" s="333" t="e">
        <f>IF(ISNUMBER(Regressions!T19),ROUND(Regressions!T19, 1), NA())</f>
        <v>#N/A</v>
      </c>
      <c r="S9" s="230">
        <f>IF(ISNUMBER(Regressions!U19),ROUND(Regressions!U19, 1), NA())</f>
        <v>0</v>
      </c>
    </row>
    <row xmlns:x14ac="http://schemas.microsoft.com/office/spreadsheetml/2009/9/ac" r="10" x14ac:dyDescent="0.2">
      <c r="A10" s="329" t="str">
        <f>IF(ISBLANK(Regressions!A20), " ", Regressions!A20)</f>
        <v>Saint Vincent and the Grenadines</v>
      </c>
      <c r="B10" s="330">
        <f>IF(ISBLANK(Regressions!B20), " ", Regressions!B20)</f>
        <v>2006</v>
      </c>
      <c r="C10" s="335" t="str">
        <f>IF(ISBLANK(Regressions!C20), " ", Regressions!C20)</f>
        <v>National</v>
      </c>
      <c r="D10" s="331">
        <f>IF(ISBLANK(Regressions!D20), " ", Regressions!D20)</f>
        <v>30620</v>
      </c>
      <c r="E10" s="207">
        <f>IF(ISNUMBER(Regressions!E20),ROUND(Regressions!E20, 1), NA())</f>
        <v>100</v>
      </c>
      <c r="F10" s="332">
        <f>IF(ISNUMBER(Regressions!F20),ROUND(Regressions!F20, 1), NA())</f>
        <v>100</v>
      </c>
      <c r="G10" s="229" t="e">
        <f>IF(ISNUMBER(Regressions!G20),ROUND(Regressions!G20, 1), NA())</f>
        <v>#N/A</v>
      </c>
      <c r="H10" s="333" t="e">
        <f>IF(ISNUMBER(Regressions!H20),ROUND(Regressions!H20, 1), NA())</f>
        <v>#N/A</v>
      </c>
      <c r="I10" s="230">
        <f>IF(ISNUMBER(Regressions!I20),ROUND(Regressions!I20, 1), NA())</f>
        <v>0</v>
      </c>
      <c r="J10" s="334">
        <f>IF(ISNUMBER(Regressions!K20),ROUND(Regressions!K20, 1), NA())</f>
        <v>100</v>
      </c>
      <c r="K10" s="332">
        <f>IF(ISNUMBER(Regressions!L20),ROUND(Regressions!L20, 1), NA())</f>
        <v>100</v>
      </c>
      <c r="L10" s="231" t="e">
        <f>IF(ISNUMBER(Regressions!M20),ROUND(Regressions!M20, 1), NA())</f>
        <v>#N/A</v>
      </c>
      <c r="M10" s="333" t="e">
        <f>IF(ISNUMBER(Regressions!N20),ROUND(Regressions!N20, 1), NA())</f>
        <v>#N/A</v>
      </c>
      <c r="N10" s="230">
        <f>IF(ISNUMBER(Regressions!O20),ROUND(Regressions!O20, 1), NA())</f>
        <v>0</v>
      </c>
      <c r="O10" s="334">
        <f>IF(ISNUMBER(Regressions!Q20),ROUND(Regressions!Q20, 1), NA())</f>
        <v>100</v>
      </c>
      <c r="P10" s="332">
        <f>IF(ISNUMBER(Regressions!R20),ROUND(Regressions!R20, 1), NA())</f>
        <v>100</v>
      </c>
      <c r="Q10" s="208" t="e">
        <f>IF(ISNUMBER(Regressions!S20),ROUND(Regressions!S20, 1), NA())</f>
        <v>#N/A</v>
      </c>
      <c r="R10" s="333" t="e">
        <f>IF(ISNUMBER(Regressions!T20),ROUND(Regressions!T20, 1), NA())</f>
        <v>#N/A</v>
      </c>
      <c r="S10" s="230">
        <f>IF(ISNUMBER(Regressions!U20),ROUND(Regressions!U20, 1), NA())</f>
        <v>0</v>
      </c>
    </row>
    <row xmlns:x14ac="http://schemas.microsoft.com/office/spreadsheetml/2009/9/ac" r="11" x14ac:dyDescent="0.2">
      <c r="A11" s="329" t="str">
        <f>IF(ISBLANK(Regressions!A21), " ", Regressions!A21)</f>
        <v>Saint Vincent and the Grenadines</v>
      </c>
      <c r="B11" s="330">
        <f>IF(ISBLANK(Regressions!B21), " ", Regressions!B21)</f>
        <v>2007</v>
      </c>
      <c r="C11" s="335" t="str">
        <f>IF(ISBLANK(Regressions!C21), " ", Regressions!C21)</f>
        <v>National</v>
      </c>
      <c r="D11" s="331">
        <f>IF(ISBLANK(Regressions!D21), " ", Regressions!D21)</f>
        <v>29860</v>
      </c>
      <c r="E11" s="207">
        <f>IF(ISNUMBER(Regressions!E21),ROUND(Regressions!E21, 1), NA())</f>
        <v>100</v>
      </c>
      <c r="F11" s="332">
        <f>IF(ISNUMBER(Regressions!F21),ROUND(Regressions!F21, 1), NA())</f>
        <v>100</v>
      </c>
      <c r="G11" s="229" t="e">
        <f>IF(ISNUMBER(Regressions!G21),ROUND(Regressions!G21, 1), NA())</f>
        <v>#N/A</v>
      </c>
      <c r="H11" s="333" t="e">
        <f>IF(ISNUMBER(Regressions!H21),ROUND(Regressions!H21, 1), NA())</f>
        <v>#N/A</v>
      </c>
      <c r="I11" s="230">
        <f>IF(ISNUMBER(Regressions!I21),ROUND(Regressions!I21, 1), NA())</f>
        <v>0</v>
      </c>
      <c r="J11" s="334">
        <f>IF(ISNUMBER(Regressions!K21),ROUND(Regressions!K21, 1), NA())</f>
        <v>100</v>
      </c>
      <c r="K11" s="332">
        <f>IF(ISNUMBER(Regressions!L21),ROUND(Regressions!L21, 1), NA())</f>
        <v>100</v>
      </c>
      <c r="L11" s="231" t="e">
        <f>IF(ISNUMBER(Regressions!M21),ROUND(Regressions!M21, 1), NA())</f>
        <v>#N/A</v>
      </c>
      <c r="M11" s="333" t="e">
        <f>IF(ISNUMBER(Regressions!N21),ROUND(Regressions!N21, 1), NA())</f>
        <v>#N/A</v>
      </c>
      <c r="N11" s="230">
        <f>IF(ISNUMBER(Regressions!O21),ROUND(Regressions!O21, 1), NA())</f>
        <v>0</v>
      </c>
      <c r="O11" s="334">
        <f>IF(ISNUMBER(Regressions!Q21),ROUND(Regressions!Q21, 1), NA())</f>
        <v>100</v>
      </c>
      <c r="P11" s="332">
        <f>IF(ISNUMBER(Regressions!R21),ROUND(Regressions!R21, 1), NA())</f>
        <v>100</v>
      </c>
      <c r="Q11" s="208" t="e">
        <f>IF(ISNUMBER(Regressions!S21),ROUND(Regressions!S21, 1), NA())</f>
        <v>#N/A</v>
      </c>
      <c r="R11" s="333" t="e">
        <f>IF(ISNUMBER(Regressions!T21),ROUND(Regressions!T21, 1), NA())</f>
        <v>#N/A</v>
      </c>
      <c r="S11" s="230">
        <f>IF(ISNUMBER(Regressions!U21),ROUND(Regressions!U21, 1), NA())</f>
        <v>0</v>
      </c>
    </row>
    <row xmlns:x14ac="http://schemas.microsoft.com/office/spreadsheetml/2009/9/ac" r="12" x14ac:dyDescent="0.2">
      <c r="A12" s="329" t="str">
        <f>IF(ISBLANK(Regressions!A22), " ", Regressions!A22)</f>
        <v>Saint Vincent and the Grenadines</v>
      </c>
      <c r="B12" s="330">
        <f>IF(ISBLANK(Regressions!B22), " ", Regressions!B22)</f>
        <v>2008</v>
      </c>
      <c r="C12" s="335" t="str">
        <f>IF(ISBLANK(Regressions!C22), " ", Regressions!C22)</f>
        <v>National</v>
      </c>
      <c r="D12" s="331">
        <f>IF(ISBLANK(Regressions!D22), " ", Regressions!D22)</f>
        <v>29095</v>
      </c>
      <c r="E12" s="207">
        <f>IF(ISNUMBER(Regressions!E22),ROUND(Regressions!E22, 1), NA())</f>
        <v>100</v>
      </c>
      <c r="F12" s="332">
        <f>IF(ISNUMBER(Regressions!F22),ROUND(Regressions!F22, 1), NA())</f>
        <v>100</v>
      </c>
      <c r="G12" s="229" t="e">
        <f>IF(ISNUMBER(Regressions!G22),ROUND(Regressions!G22, 1), NA())</f>
        <v>#N/A</v>
      </c>
      <c r="H12" s="333" t="e">
        <f>IF(ISNUMBER(Regressions!H22),ROUND(Regressions!H22, 1), NA())</f>
        <v>#N/A</v>
      </c>
      <c r="I12" s="230">
        <f>IF(ISNUMBER(Regressions!I22),ROUND(Regressions!I22, 1), NA())</f>
        <v>0</v>
      </c>
      <c r="J12" s="334">
        <f>IF(ISNUMBER(Regressions!K22),ROUND(Regressions!K22, 1), NA())</f>
        <v>100</v>
      </c>
      <c r="K12" s="332">
        <f>IF(ISNUMBER(Regressions!L22),ROUND(Regressions!L22, 1), NA())</f>
        <v>100</v>
      </c>
      <c r="L12" s="231" t="e">
        <f>IF(ISNUMBER(Regressions!M22),ROUND(Regressions!M22, 1), NA())</f>
        <v>#N/A</v>
      </c>
      <c r="M12" s="333" t="e">
        <f>IF(ISNUMBER(Regressions!N22),ROUND(Regressions!N22, 1), NA())</f>
        <v>#N/A</v>
      </c>
      <c r="N12" s="230">
        <f>IF(ISNUMBER(Regressions!O22),ROUND(Regressions!O22, 1), NA())</f>
        <v>0</v>
      </c>
      <c r="O12" s="334">
        <f>IF(ISNUMBER(Regressions!Q22),ROUND(Regressions!Q22, 1), NA())</f>
        <v>100</v>
      </c>
      <c r="P12" s="332">
        <f>IF(ISNUMBER(Regressions!R22),ROUND(Regressions!R22, 1), NA())</f>
        <v>100</v>
      </c>
      <c r="Q12" s="208" t="e">
        <f>IF(ISNUMBER(Regressions!S22),ROUND(Regressions!S22, 1), NA())</f>
        <v>#N/A</v>
      </c>
      <c r="R12" s="333" t="e">
        <f>IF(ISNUMBER(Regressions!T22),ROUND(Regressions!T22, 1), NA())</f>
        <v>#N/A</v>
      </c>
      <c r="S12" s="230">
        <f>IF(ISNUMBER(Regressions!U22),ROUND(Regressions!U22, 1), NA())</f>
        <v>0</v>
      </c>
    </row>
    <row xmlns:x14ac="http://schemas.microsoft.com/office/spreadsheetml/2009/9/ac" r="13" x14ac:dyDescent="0.2">
      <c r="A13" s="329" t="str">
        <f>IF(ISBLANK(Regressions!A23), " ", Regressions!A23)</f>
        <v>Saint Vincent and the Grenadines</v>
      </c>
      <c r="B13" s="330">
        <f>IF(ISBLANK(Regressions!B23), " ", Regressions!B23)</f>
        <v>2009</v>
      </c>
      <c r="C13" s="335" t="str">
        <f>IF(ISBLANK(Regressions!C23), " ", Regressions!C23)</f>
        <v>National</v>
      </c>
      <c r="D13" s="331">
        <f>IF(ISBLANK(Regressions!D23), " ", Regressions!D23)</f>
        <v>28233</v>
      </c>
      <c r="E13" s="207">
        <f>IF(ISNUMBER(Regressions!E23),ROUND(Regressions!E23, 1), NA())</f>
        <v>100</v>
      </c>
      <c r="F13" s="332">
        <f>IF(ISNUMBER(Regressions!F23),ROUND(Regressions!F23, 1), NA())</f>
        <v>100</v>
      </c>
      <c r="G13" s="229" t="e">
        <f>IF(ISNUMBER(Regressions!G23),ROUND(Regressions!G23, 1), NA())</f>
        <v>#N/A</v>
      </c>
      <c r="H13" s="333" t="e">
        <f>IF(ISNUMBER(Regressions!H23),ROUND(Regressions!H23, 1), NA())</f>
        <v>#N/A</v>
      </c>
      <c r="I13" s="230">
        <f>IF(ISNUMBER(Regressions!I23),ROUND(Regressions!I23, 1), NA())</f>
        <v>0</v>
      </c>
      <c r="J13" s="334">
        <f>IF(ISNUMBER(Regressions!K23),ROUND(Regressions!K23, 1), NA())</f>
        <v>100</v>
      </c>
      <c r="K13" s="332">
        <f>IF(ISNUMBER(Regressions!L23),ROUND(Regressions!L23, 1), NA())</f>
        <v>100</v>
      </c>
      <c r="L13" s="231" t="e">
        <f>IF(ISNUMBER(Regressions!M23),ROUND(Regressions!M23, 1), NA())</f>
        <v>#N/A</v>
      </c>
      <c r="M13" s="333" t="e">
        <f>IF(ISNUMBER(Regressions!N23),ROUND(Regressions!N23, 1), NA())</f>
        <v>#N/A</v>
      </c>
      <c r="N13" s="230">
        <f>IF(ISNUMBER(Regressions!O23),ROUND(Regressions!O23, 1), NA())</f>
        <v>0</v>
      </c>
      <c r="O13" s="334">
        <f>IF(ISNUMBER(Regressions!Q23),ROUND(Regressions!Q23, 1), NA())</f>
        <v>100</v>
      </c>
      <c r="P13" s="332">
        <f>IF(ISNUMBER(Regressions!R23),ROUND(Regressions!R23, 1), NA())</f>
        <v>100</v>
      </c>
      <c r="Q13" s="208" t="e">
        <f>IF(ISNUMBER(Regressions!S23),ROUND(Regressions!S23, 1), NA())</f>
        <v>#N/A</v>
      </c>
      <c r="R13" s="333" t="e">
        <f>IF(ISNUMBER(Regressions!T23),ROUND(Regressions!T23, 1), NA())</f>
        <v>#N/A</v>
      </c>
      <c r="S13" s="230">
        <f>IF(ISNUMBER(Regressions!U23),ROUND(Regressions!U23, 1), NA())</f>
        <v>0</v>
      </c>
    </row>
    <row xmlns:x14ac="http://schemas.microsoft.com/office/spreadsheetml/2009/9/ac" r="14" x14ac:dyDescent="0.2">
      <c r="A14" s="329" t="str">
        <f>IF(ISBLANK(Regressions!A24), " ", Regressions!A24)</f>
        <v>Saint Vincent and the Grenadines</v>
      </c>
      <c r="B14" s="330">
        <f>IF(ISBLANK(Regressions!B24), " ", Regressions!B24)</f>
        <v>2010</v>
      </c>
      <c r="C14" s="335" t="str">
        <f>IF(ISBLANK(Regressions!C24), " ", Regressions!C24)</f>
        <v>National</v>
      </c>
      <c r="D14" s="331">
        <f>IF(ISBLANK(Regressions!D24), " ", Regressions!D24)</f>
        <v>27326</v>
      </c>
      <c r="E14" s="207">
        <f>IF(ISNUMBER(Regressions!E24),ROUND(Regressions!E24, 1), NA())</f>
        <v>100</v>
      </c>
      <c r="F14" s="332">
        <f>IF(ISNUMBER(Regressions!F24),ROUND(Regressions!F24, 1), NA())</f>
        <v>100</v>
      </c>
      <c r="G14" s="229">
        <f>IF(ISNUMBER(Regressions!G24),ROUND(Regressions!G24, 1), NA())</f>
        <v>99.5</v>
      </c>
      <c r="H14" s="333">
        <f>IF(ISNUMBER(Regressions!H24),ROUND(Regressions!H24, 1), NA())</f>
        <v>0.5</v>
      </c>
      <c r="I14" s="230">
        <f>IF(ISNUMBER(Regressions!I24),ROUND(Regressions!I24, 1), NA())</f>
        <v>0</v>
      </c>
      <c r="J14" s="334">
        <f>IF(ISNUMBER(Regressions!K24),ROUND(Regressions!K24, 1), NA())</f>
        <v>100</v>
      </c>
      <c r="K14" s="332">
        <f>IF(ISNUMBER(Regressions!L24),ROUND(Regressions!L24, 1), NA())</f>
        <v>100</v>
      </c>
      <c r="L14" s="231">
        <f>IF(ISNUMBER(Regressions!M24),ROUND(Regressions!M24, 1), NA())</f>
        <v>99.5</v>
      </c>
      <c r="M14" s="333">
        <f>IF(ISNUMBER(Regressions!N24),ROUND(Regressions!N24, 1), NA())</f>
        <v>0.5</v>
      </c>
      <c r="N14" s="230">
        <f>IF(ISNUMBER(Regressions!O24),ROUND(Regressions!O24, 1), NA())</f>
        <v>0</v>
      </c>
      <c r="O14" s="334">
        <f>IF(ISNUMBER(Regressions!Q24),ROUND(Regressions!Q24, 1), NA())</f>
        <v>100</v>
      </c>
      <c r="P14" s="332">
        <f>IF(ISNUMBER(Regressions!R24),ROUND(Regressions!R24, 1), NA())</f>
        <v>100</v>
      </c>
      <c r="Q14" s="208">
        <f>IF(ISNUMBER(Regressions!S24),ROUND(Regressions!S24, 1), NA())</f>
        <v>99.5</v>
      </c>
      <c r="R14" s="333">
        <f>IF(ISNUMBER(Regressions!T24),ROUND(Regressions!T24, 1), NA())</f>
        <v>0.5</v>
      </c>
      <c r="S14" s="230">
        <f>IF(ISNUMBER(Regressions!U24),ROUND(Regressions!U24, 1), NA())</f>
        <v>0</v>
      </c>
    </row>
    <row xmlns:x14ac="http://schemas.microsoft.com/office/spreadsheetml/2009/9/ac" r="15" x14ac:dyDescent="0.2">
      <c r="A15" s="329" t="str">
        <f>IF(ISBLANK(Regressions!A25), " ", Regressions!A25)</f>
        <v>Saint Vincent and the Grenadines</v>
      </c>
      <c r="B15" s="330">
        <f>IF(ISBLANK(Regressions!B25), " ", Regressions!B25)</f>
        <v>2011</v>
      </c>
      <c r="C15" s="335" t="str">
        <f>IF(ISBLANK(Regressions!C25), " ", Regressions!C25)</f>
        <v>National</v>
      </c>
      <c r="D15" s="331">
        <f>IF(ISBLANK(Regressions!D25), " ", Regressions!D25)</f>
        <v>26439</v>
      </c>
      <c r="E15" s="207">
        <f>IF(ISNUMBER(Regressions!E25),ROUND(Regressions!E25, 1), NA())</f>
        <v>100</v>
      </c>
      <c r="F15" s="332">
        <f>IF(ISNUMBER(Regressions!F25),ROUND(Regressions!F25, 1), NA())</f>
        <v>100</v>
      </c>
      <c r="G15" s="229">
        <f>IF(ISNUMBER(Regressions!G25),ROUND(Regressions!G25, 1), NA())</f>
        <v>99.5</v>
      </c>
      <c r="H15" s="333">
        <f>IF(ISNUMBER(Regressions!H25),ROUND(Regressions!H25, 1), NA())</f>
        <v>0.5</v>
      </c>
      <c r="I15" s="230">
        <f>IF(ISNUMBER(Regressions!I25),ROUND(Regressions!I25, 1), NA())</f>
        <v>0</v>
      </c>
      <c r="J15" s="334">
        <f>IF(ISNUMBER(Regressions!K25),ROUND(Regressions!K25, 1), NA())</f>
        <v>100</v>
      </c>
      <c r="K15" s="332">
        <f>IF(ISNUMBER(Regressions!L25),ROUND(Regressions!L25, 1), NA())</f>
        <v>100</v>
      </c>
      <c r="L15" s="231">
        <f>IF(ISNUMBER(Regressions!M25),ROUND(Regressions!M25, 1), NA())</f>
        <v>99.5</v>
      </c>
      <c r="M15" s="333">
        <f>IF(ISNUMBER(Regressions!N25),ROUND(Regressions!N25, 1), NA())</f>
        <v>0.5</v>
      </c>
      <c r="N15" s="230">
        <f>IF(ISNUMBER(Regressions!O25),ROUND(Regressions!O25, 1), NA())</f>
        <v>0</v>
      </c>
      <c r="O15" s="334">
        <f>IF(ISNUMBER(Regressions!Q25),ROUND(Regressions!Q25, 1), NA())</f>
        <v>100</v>
      </c>
      <c r="P15" s="332">
        <f>IF(ISNUMBER(Regressions!R25),ROUND(Regressions!R25, 1), NA())</f>
        <v>100</v>
      </c>
      <c r="Q15" s="208">
        <f>IF(ISNUMBER(Regressions!S25),ROUND(Regressions!S25, 1), NA())</f>
        <v>99.5</v>
      </c>
      <c r="R15" s="333">
        <f>IF(ISNUMBER(Regressions!T25),ROUND(Regressions!T25, 1), NA())</f>
        <v>0.5</v>
      </c>
      <c r="S15" s="230">
        <f>IF(ISNUMBER(Regressions!U25),ROUND(Regressions!U25, 1), NA())</f>
        <v>0</v>
      </c>
    </row>
    <row xmlns:x14ac="http://schemas.microsoft.com/office/spreadsheetml/2009/9/ac" r="16" x14ac:dyDescent="0.2">
      <c r="A16" s="329" t="str">
        <f>IF(ISBLANK(Regressions!A26), " ", Regressions!A26)</f>
        <v>Saint Vincent and the Grenadines</v>
      </c>
      <c r="B16" s="330">
        <f>IF(ISBLANK(Regressions!B26), " ", Regressions!B26)</f>
        <v>2012</v>
      </c>
      <c r="C16" s="335" t="str">
        <f>IF(ISBLANK(Regressions!C26), " ", Regressions!C26)</f>
        <v>National</v>
      </c>
      <c r="D16" s="331">
        <f>IF(ISBLANK(Regressions!D26), " ", Regressions!D26)</f>
        <v>25636</v>
      </c>
      <c r="E16" s="207">
        <f>IF(ISNUMBER(Regressions!E26),ROUND(Regressions!E26, 1), NA())</f>
        <v>100</v>
      </c>
      <c r="F16" s="332">
        <f>IF(ISNUMBER(Regressions!F26),ROUND(Regressions!F26, 1), NA())</f>
        <v>100</v>
      </c>
      <c r="G16" s="229">
        <f>IF(ISNUMBER(Regressions!G26),ROUND(Regressions!G26, 1), NA())</f>
        <v>99.5</v>
      </c>
      <c r="H16" s="333">
        <f>IF(ISNUMBER(Regressions!H26),ROUND(Regressions!H26, 1), NA())</f>
        <v>0.5</v>
      </c>
      <c r="I16" s="230">
        <f>IF(ISNUMBER(Regressions!I26),ROUND(Regressions!I26, 1), NA())</f>
        <v>0</v>
      </c>
      <c r="J16" s="334">
        <f>IF(ISNUMBER(Regressions!K26),ROUND(Regressions!K26, 1), NA())</f>
        <v>100</v>
      </c>
      <c r="K16" s="332">
        <f>IF(ISNUMBER(Regressions!L26),ROUND(Regressions!L26, 1), NA())</f>
        <v>100</v>
      </c>
      <c r="L16" s="231">
        <f>IF(ISNUMBER(Regressions!M26),ROUND(Regressions!M26, 1), NA())</f>
        <v>99.5</v>
      </c>
      <c r="M16" s="333">
        <f>IF(ISNUMBER(Regressions!N26),ROUND(Regressions!N26, 1), NA())</f>
        <v>0.5</v>
      </c>
      <c r="N16" s="230">
        <f>IF(ISNUMBER(Regressions!O26),ROUND(Regressions!O26, 1), NA())</f>
        <v>0</v>
      </c>
      <c r="O16" s="334">
        <f>IF(ISNUMBER(Regressions!Q26),ROUND(Regressions!Q26, 1), NA())</f>
        <v>100</v>
      </c>
      <c r="P16" s="332">
        <f>IF(ISNUMBER(Regressions!R26),ROUND(Regressions!R26, 1), NA())</f>
        <v>100</v>
      </c>
      <c r="Q16" s="208">
        <f>IF(ISNUMBER(Regressions!S26),ROUND(Regressions!S26, 1), NA())</f>
        <v>99.5</v>
      </c>
      <c r="R16" s="333">
        <f>IF(ISNUMBER(Regressions!T26),ROUND(Regressions!T26, 1), NA())</f>
        <v>0.5</v>
      </c>
      <c r="S16" s="230">
        <f>IF(ISNUMBER(Regressions!U26),ROUND(Regressions!U26, 1), NA())</f>
        <v>0</v>
      </c>
    </row>
    <row xmlns:x14ac="http://schemas.microsoft.com/office/spreadsheetml/2009/9/ac" r="17" x14ac:dyDescent="0.2">
      <c r="A17" s="329" t="str">
        <f>IF(ISBLANK(Regressions!A27), " ", Regressions!A27)</f>
        <v>Saint Vincent and the Grenadines</v>
      </c>
      <c r="B17" s="330">
        <f>IF(ISBLANK(Regressions!B27), " ", Regressions!B27)</f>
        <v>2013</v>
      </c>
      <c r="C17" s="335" t="str">
        <f>IF(ISBLANK(Regressions!C27), " ", Regressions!C27)</f>
        <v>National</v>
      </c>
      <c r="D17" s="331">
        <f>IF(ISBLANK(Regressions!D27), " ", Regressions!D27)</f>
        <v>24932</v>
      </c>
      <c r="E17" s="207">
        <f>IF(ISNUMBER(Regressions!E27),ROUND(Regressions!E27, 1), NA())</f>
        <v>100</v>
      </c>
      <c r="F17" s="332">
        <f>IF(ISNUMBER(Regressions!F27),ROUND(Regressions!F27, 1), NA())</f>
        <v>100</v>
      </c>
      <c r="G17" s="229">
        <f>IF(ISNUMBER(Regressions!G27),ROUND(Regressions!G27, 1), NA())</f>
        <v>99.5</v>
      </c>
      <c r="H17" s="333">
        <f>IF(ISNUMBER(Regressions!H27),ROUND(Regressions!H27, 1), NA())</f>
        <v>0.5</v>
      </c>
      <c r="I17" s="230">
        <f>IF(ISNUMBER(Regressions!I27),ROUND(Regressions!I27, 1), NA())</f>
        <v>0</v>
      </c>
      <c r="J17" s="334">
        <f>IF(ISNUMBER(Regressions!K27),ROUND(Regressions!K27, 1), NA())</f>
        <v>100</v>
      </c>
      <c r="K17" s="332">
        <f>IF(ISNUMBER(Regressions!L27),ROUND(Regressions!L27, 1), NA())</f>
        <v>100</v>
      </c>
      <c r="L17" s="231">
        <f>IF(ISNUMBER(Regressions!M27),ROUND(Regressions!M27, 1), NA())</f>
        <v>99.5</v>
      </c>
      <c r="M17" s="333">
        <f>IF(ISNUMBER(Regressions!N27),ROUND(Regressions!N27, 1), NA())</f>
        <v>0.5</v>
      </c>
      <c r="N17" s="230">
        <f>IF(ISNUMBER(Regressions!O27),ROUND(Regressions!O27, 1), NA())</f>
        <v>0</v>
      </c>
      <c r="O17" s="334">
        <f>IF(ISNUMBER(Regressions!Q27),ROUND(Regressions!Q27, 1), NA())</f>
        <v>100</v>
      </c>
      <c r="P17" s="332">
        <f>IF(ISNUMBER(Regressions!R27),ROUND(Regressions!R27, 1), NA())</f>
        <v>100</v>
      </c>
      <c r="Q17" s="208">
        <f>IF(ISNUMBER(Regressions!S27),ROUND(Regressions!S27, 1), NA())</f>
        <v>99.5</v>
      </c>
      <c r="R17" s="333">
        <f>IF(ISNUMBER(Regressions!T27),ROUND(Regressions!T27, 1), NA())</f>
        <v>0.5</v>
      </c>
      <c r="S17" s="230">
        <f>IF(ISNUMBER(Regressions!U27),ROUND(Regressions!U27, 1), NA())</f>
        <v>0</v>
      </c>
    </row>
    <row xmlns:x14ac="http://schemas.microsoft.com/office/spreadsheetml/2009/9/ac" r="18" x14ac:dyDescent="0.2">
      <c r="A18" s="329" t="str">
        <f>IF(ISBLANK(Regressions!A28), " ", Regressions!A28)</f>
        <v>Saint Vincent and the Grenadines</v>
      </c>
      <c r="B18" s="330">
        <f>IF(ISBLANK(Regressions!B28), " ", Regressions!B28)</f>
        <v>2014</v>
      </c>
      <c r="C18" s="335" t="str">
        <f>IF(ISBLANK(Regressions!C28), " ", Regressions!C28)</f>
        <v>National</v>
      </c>
      <c r="D18" s="331">
        <f>IF(ISBLANK(Regressions!D28), " ", Regressions!D28)</f>
        <v>24292</v>
      </c>
      <c r="E18" s="207">
        <f>IF(ISNUMBER(Regressions!E28),ROUND(Regressions!E28, 1), NA())</f>
        <v>100</v>
      </c>
      <c r="F18" s="332">
        <f>IF(ISNUMBER(Regressions!F28),ROUND(Regressions!F28, 1), NA())</f>
        <v>100</v>
      </c>
      <c r="G18" s="229">
        <f>IF(ISNUMBER(Regressions!G28),ROUND(Regressions!G28, 1), NA())</f>
        <v>99.5</v>
      </c>
      <c r="H18" s="333">
        <f>IF(ISNUMBER(Regressions!H28),ROUND(Regressions!H28, 1), NA())</f>
        <v>0.5</v>
      </c>
      <c r="I18" s="230">
        <f>IF(ISNUMBER(Regressions!I28),ROUND(Regressions!I28, 1), NA())</f>
        <v>0</v>
      </c>
      <c r="J18" s="334">
        <f>IF(ISNUMBER(Regressions!K28),ROUND(Regressions!K28, 1), NA())</f>
        <v>100</v>
      </c>
      <c r="K18" s="332">
        <f>IF(ISNUMBER(Regressions!L28),ROUND(Regressions!L28, 1), NA())</f>
        <v>100</v>
      </c>
      <c r="L18" s="231">
        <f>IF(ISNUMBER(Regressions!M28),ROUND(Regressions!M28, 1), NA())</f>
        <v>99.5</v>
      </c>
      <c r="M18" s="333">
        <f>IF(ISNUMBER(Regressions!N28),ROUND(Regressions!N28, 1), NA())</f>
        <v>0.5</v>
      </c>
      <c r="N18" s="230">
        <f>IF(ISNUMBER(Regressions!O28),ROUND(Regressions!O28, 1), NA())</f>
        <v>0</v>
      </c>
      <c r="O18" s="334">
        <f>IF(ISNUMBER(Regressions!Q28),ROUND(Regressions!Q28, 1), NA())</f>
        <v>100</v>
      </c>
      <c r="P18" s="332">
        <f>IF(ISNUMBER(Regressions!R28),ROUND(Regressions!R28, 1), NA())</f>
        <v>100</v>
      </c>
      <c r="Q18" s="208">
        <f>IF(ISNUMBER(Regressions!S28),ROUND(Regressions!S28, 1), NA())</f>
        <v>99.5</v>
      </c>
      <c r="R18" s="333">
        <f>IF(ISNUMBER(Regressions!T28),ROUND(Regressions!T28, 1), NA())</f>
        <v>0.5</v>
      </c>
      <c r="S18" s="230">
        <f>IF(ISNUMBER(Regressions!U28),ROUND(Regressions!U28, 1), NA())</f>
        <v>0</v>
      </c>
    </row>
    <row xmlns:x14ac="http://schemas.microsoft.com/office/spreadsheetml/2009/9/ac" r="19" x14ac:dyDescent="0.2">
      <c r="A19" s="329" t="str">
        <f>IF(ISBLANK(Regressions!A29), " ", Regressions!A29)</f>
        <v>Saint Vincent and the Grenadines</v>
      </c>
      <c r="B19" s="330">
        <f>IF(ISBLANK(Regressions!B29), " ", Regressions!B29)</f>
        <v>2015</v>
      </c>
      <c r="C19" s="335" t="str">
        <f>IF(ISBLANK(Regressions!C29), " ", Regressions!C29)</f>
        <v>National</v>
      </c>
      <c r="D19" s="331">
        <f>IF(ISBLANK(Regressions!D29), " ", Regressions!D29)</f>
        <v>23778</v>
      </c>
      <c r="E19" s="207">
        <f>IF(ISNUMBER(Regressions!E29),ROUND(Regressions!E29, 1), NA())</f>
        <v>100</v>
      </c>
      <c r="F19" s="332">
        <f>IF(ISNUMBER(Regressions!F29),ROUND(Regressions!F29, 1), NA())</f>
        <v>100</v>
      </c>
      <c r="G19" s="229">
        <f>IF(ISNUMBER(Regressions!G29),ROUND(Regressions!G29, 1), NA())</f>
        <v>99.5</v>
      </c>
      <c r="H19" s="333">
        <f>IF(ISNUMBER(Regressions!H29),ROUND(Regressions!H29, 1), NA())</f>
        <v>0.5</v>
      </c>
      <c r="I19" s="230">
        <f>IF(ISNUMBER(Regressions!I29),ROUND(Regressions!I29, 1), NA())</f>
        <v>0</v>
      </c>
      <c r="J19" s="334">
        <f>IF(ISNUMBER(Regressions!K29),ROUND(Regressions!K29, 1), NA())</f>
        <v>100</v>
      </c>
      <c r="K19" s="332">
        <f>IF(ISNUMBER(Regressions!L29),ROUND(Regressions!L29, 1), NA())</f>
        <v>100</v>
      </c>
      <c r="L19" s="231">
        <f>IF(ISNUMBER(Regressions!M29),ROUND(Regressions!M29, 1), NA())</f>
        <v>99.5</v>
      </c>
      <c r="M19" s="333">
        <f>IF(ISNUMBER(Regressions!N29),ROUND(Regressions!N29, 1), NA())</f>
        <v>0.5</v>
      </c>
      <c r="N19" s="230">
        <f>IF(ISNUMBER(Regressions!O29),ROUND(Regressions!O29, 1), NA())</f>
        <v>0</v>
      </c>
      <c r="O19" s="334">
        <f>IF(ISNUMBER(Regressions!Q29),ROUND(Regressions!Q29, 1), NA())</f>
        <v>100</v>
      </c>
      <c r="P19" s="332">
        <f>IF(ISNUMBER(Regressions!R29),ROUND(Regressions!R29, 1), NA())</f>
        <v>100</v>
      </c>
      <c r="Q19" s="208">
        <f>IF(ISNUMBER(Regressions!S29),ROUND(Regressions!S29, 1), NA())</f>
        <v>99.5</v>
      </c>
      <c r="R19" s="333">
        <f>IF(ISNUMBER(Regressions!T29),ROUND(Regressions!T29, 1), NA())</f>
        <v>0.5</v>
      </c>
      <c r="S19" s="230">
        <f>IF(ISNUMBER(Regressions!U29),ROUND(Regressions!U29, 1), NA())</f>
        <v>0</v>
      </c>
    </row>
    <row xmlns:x14ac="http://schemas.microsoft.com/office/spreadsheetml/2009/9/ac" r="20" x14ac:dyDescent="0.2">
      <c r="A20" s="329" t="str">
        <f>IF(ISBLANK(Regressions!A30), " ", Regressions!A30)</f>
        <v>Saint Vincent and the Grenadines</v>
      </c>
      <c r="B20" s="330">
        <f>IF(ISBLANK(Regressions!B30), " ", Regressions!B30)</f>
        <v>2016</v>
      </c>
      <c r="C20" s="335" t="str">
        <f>IF(ISBLANK(Regressions!C30), " ", Regressions!C30)</f>
        <v>National</v>
      </c>
      <c r="D20" s="331">
        <f>IF(ISBLANK(Regressions!D30), " ", Regressions!D30)</f>
        <v>23396</v>
      </c>
      <c r="E20" s="207">
        <f>IF(ISNUMBER(Regressions!E30),ROUND(Regressions!E30, 1), NA())</f>
        <v>100</v>
      </c>
      <c r="F20" s="332">
        <f>IF(ISNUMBER(Regressions!F30),ROUND(Regressions!F30, 1), NA())</f>
        <v>100</v>
      </c>
      <c r="G20" s="229">
        <f>IF(ISNUMBER(Regressions!G30),ROUND(Regressions!G30, 1), NA())</f>
        <v>99.5</v>
      </c>
      <c r="H20" s="333">
        <f>IF(ISNUMBER(Regressions!H30),ROUND(Regressions!H30, 1), NA())</f>
        <v>0.5</v>
      </c>
      <c r="I20" s="230">
        <f>IF(ISNUMBER(Regressions!I30),ROUND(Regressions!I30, 1), NA())</f>
        <v>0</v>
      </c>
      <c r="J20" s="334">
        <f>IF(ISNUMBER(Regressions!K30),ROUND(Regressions!K30, 1), NA())</f>
        <v>100</v>
      </c>
      <c r="K20" s="332">
        <f>IF(ISNUMBER(Regressions!L30),ROUND(Regressions!L30, 1), NA())</f>
        <v>100</v>
      </c>
      <c r="L20" s="231">
        <f>IF(ISNUMBER(Regressions!M30),ROUND(Regressions!M30, 1), NA())</f>
        <v>99.5</v>
      </c>
      <c r="M20" s="333">
        <f>IF(ISNUMBER(Regressions!N30),ROUND(Regressions!N30, 1), NA())</f>
        <v>0.5</v>
      </c>
      <c r="N20" s="230">
        <f>IF(ISNUMBER(Regressions!O30),ROUND(Regressions!O30, 1), NA())</f>
        <v>0</v>
      </c>
      <c r="O20" s="334">
        <f>IF(ISNUMBER(Regressions!Q30),ROUND(Regressions!Q30, 1), NA())</f>
        <v>100</v>
      </c>
      <c r="P20" s="332">
        <f>IF(ISNUMBER(Regressions!R30),ROUND(Regressions!R30, 1), NA())</f>
        <v>100</v>
      </c>
      <c r="Q20" s="208">
        <f>IF(ISNUMBER(Regressions!S30),ROUND(Regressions!S30, 1), NA())</f>
        <v>99.5</v>
      </c>
      <c r="R20" s="333">
        <f>IF(ISNUMBER(Regressions!T30),ROUND(Regressions!T30, 1), NA())</f>
        <v>0.5</v>
      </c>
      <c r="S20" s="230">
        <f>IF(ISNUMBER(Regressions!U30),ROUND(Regressions!U30, 1), NA())</f>
        <v>0</v>
      </c>
    </row>
    <row xmlns:x14ac="http://schemas.microsoft.com/office/spreadsheetml/2009/9/ac" r="21" x14ac:dyDescent="0.2">
      <c r="A21" s="329" t="str">
        <f>IF(ISBLANK(Regressions!A31), " ", Regressions!A31)</f>
        <v>Saint Vincent and the Grenadines</v>
      </c>
      <c r="B21" s="330">
        <f>IF(ISBLANK(Regressions!B31), " ", Regressions!B31)</f>
        <v>2017</v>
      </c>
      <c r="C21" s="335" t="str">
        <f>IF(ISBLANK(Regressions!C31), " ", Regressions!C31)</f>
        <v>National</v>
      </c>
      <c r="D21" s="331">
        <f>IF(ISBLANK(Regressions!D31), " ", Regressions!D31)</f>
        <v>22985</v>
      </c>
      <c r="E21" s="207">
        <f>IF(ISNUMBER(Regressions!E31),ROUND(Regressions!E31, 1), NA())</f>
        <v>100</v>
      </c>
      <c r="F21" s="332">
        <f>IF(ISNUMBER(Regressions!F31),ROUND(Regressions!F31, 1), NA())</f>
        <v>100</v>
      </c>
      <c r="G21" s="229">
        <f>IF(ISNUMBER(Regressions!G31),ROUND(Regressions!G31, 1), NA())</f>
        <v>99.5</v>
      </c>
      <c r="H21" s="333">
        <f>IF(ISNUMBER(Regressions!H31),ROUND(Regressions!H31, 1), NA())</f>
        <v>0.5</v>
      </c>
      <c r="I21" s="230">
        <f>IF(ISNUMBER(Regressions!I31),ROUND(Regressions!I31, 1), NA())</f>
        <v>0</v>
      </c>
      <c r="J21" s="334">
        <f>IF(ISNUMBER(Regressions!K31),ROUND(Regressions!K31, 1), NA())</f>
        <v>100</v>
      </c>
      <c r="K21" s="332">
        <f>IF(ISNUMBER(Regressions!L31),ROUND(Regressions!L31, 1), NA())</f>
        <v>100</v>
      </c>
      <c r="L21" s="231">
        <f>IF(ISNUMBER(Regressions!M31),ROUND(Regressions!M31, 1), NA())</f>
        <v>99.5</v>
      </c>
      <c r="M21" s="333">
        <f>IF(ISNUMBER(Regressions!N31),ROUND(Regressions!N31, 1), NA())</f>
        <v>0.5</v>
      </c>
      <c r="N21" s="230">
        <f>IF(ISNUMBER(Regressions!O31),ROUND(Regressions!O31, 1), NA())</f>
        <v>0</v>
      </c>
      <c r="O21" s="334">
        <f>IF(ISNUMBER(Regressions!Q31),ROUND(Regressions!Q31, 1), NA())</f>
        <v>100</v>
      </c>
      <c r="P21" s="332">
        <f>IF(ISNUMBER(Regressions!R31),ROUND(Regressions!R31, 1), NA())</f>
        <v>100</v>
      </c>
      <c r="Q21" s="208">
        <f>IF(ISNUMBER(Regressions!S31),ROUND(Regressions!S31, 1), NA())</f>
        <v>99.5</v>
      </c>
      <c r="R21" s="333">
        <f>IF(ISNUMBER(Regressions!T31),ROUND(Regressions!T31, 1), NA())</f>
        <v>0.5</v>
      </c>
      <c r="S21" s="230">
        <f>IF(ISNUMBER(Regressions!U31),ROUND(Regressions!U31, 1), NA())</f>
        <v>0</v>
      </c>
    </row>
    <row xmlns:x14ac="http://schemas.microsoft.com/office/spreadsheetml/2009/9/ac" r="22" x14ac:dyDescent="0.2">
      <c r="A22" s="329" t="str">
        <f>IF(ISBLANK(Regressions!A32), " ", Regressions!A32)</f>
        <v>Saint Vincent and the Grenadines</v>
      </c>
      <c r="B22" s="330">
        <f>IF(ISBLANK(Regressions!B32), " ", Regressions!B32)</f>
        <v>2018</v>
      </c>
      <c r="C22" s="335" t="str">
        <f>IF(ISBLANK(Regressions!C32), " ", Regressions!C32)</f>
        <v>National</v>
      </c>
      <c r="D22" s="331">
        <f>IF(ISBLANK(Regressions!D32), " ", Regressions!D32)</f>
        <v>22748</v>
      </c>
      <c r="E22" s="207">
        <f>IF(ISNUMBER(Regressions!E32),ROUND(Regressions!E32, 1), NA())</f>
        <v>100</v>
      </c>
      <c r="F22" s="332">
        <f>IF(ISNUMBER(Regressions!F32),ROUND(Regressions!F32, 1), NA())</f>
        <v>100</v>
      </c>
      <c r="G22" s="229">
        <f>IF(ISNUMBER(Regressions!G32),ROUND(Regressions!G32, 1), NA())</f>
        <v>99.5</v>
      </c>
      <c r="H22" s="333">
        <f>IF(ISNUMBER(Regressions!H32),ROUND(Regressions!H32, 1), NA())</f>
        <v>0.5</v>
      </c>
      <c r="I22" s="230">
        <f>IF(ISNUMBER(Regressions!I32),ROUND(Regressions!I32, 1), NA())</f>
        <v>0</v>
      </c>
      <c r="J22" s="334">
        <f>IF(ISNUMBER(Regressions!K32),ROUND(Regressions!K32, 1), NA())</f>
        <v>100</v>
      </c>
      <c r="K22" s="332">
        <f>IF(ISNUMBER(Regressions!L32),ROUND(Regressions!L32, 1), NA())</f>
        <v>100</v>
      </c>
      <c r="L22" s="231">
        <f>IF(ISNUMBER(Regressions!M32),ROUND(Regressions!M32, 1), NA())</f>
        <v>99.5</v>
      </c>
      <c r="M22" s="333">
        <f>IF(ISNUMBER(Regressions!N32),ROUND(Regressions!N32, 1), NA())</f>
        <v>0.5</v>
      </c>
      <c r="N22" s="230">
        <f>IF(ISNUMBER(Regressions!O32),ROUND(Regressions!O32, 1), NA())</f>
        <v>0</v>
      </c>
      <c r="O22" s="334">
        <f>IF(ISNUMBER(Regressions!Q32),ROUND(Regressions!Q32, 1), NA())</f>
        <v>100</v>
      </c>
      <c r="P22" s="332">
        <f>IF(ISNUMBER(Regressions!R32),ROUND(Regressions!R32, 1), NA())</f>
        <v>100</v>
      </c>
      <c r="Q22" s="208">
        <f>IF(ISNUMBER(Regressions!S32),ROUND(Regressions!S32, 1), NA())</f>
        <v>99.5</v>
      </c>
      <c r="R22" s="333">
        <f>IF(ISNUMBER(Regressions!T32),ROUND(Regressions!T32, 1), NA())</f>
        <v>0.5</v>
      </c>
      <c r="S22" s="230">
        <f>IF(ISNUMBER(Regressions!U32),ROUND(Regressions!U32, 1), NA())</f>
        <v>0</v>
      </c>
    </row>
    <row xmlns:x14ac="http://schemas.microsoft.com/office/spreadsheetml/2009/9/ac" r="23" x14ac:dyDescent="0.2">
      <c r="A23" s="329" t="str">
        <f>IF(ISBLANK(Regressions!A33), " ", Regressions!A33)</f>
        <v>Saint Vincent and the Grenadines</v>
      </c>
      <c r="B23" s="330">
        <f>IF(ISBLANK(Regressions!B33), " ", Regressions!B33)</f>
        <v>2019</v>
      </c>
      <c r="C23" s="335" t="str">
        <f>IF(ISBLANK(Regressions!C33), " ", Regressions!C33)</f>
        <v>National</v>
      </c>
      <c r="D23" s="331">
        <f>IF(ISBLANK(Regressions!D33), " ", Regressions!D33)</f>
        <v>22398</v>
      </c>
      <c r="E23" s="207">
        <f>IF(ISNUMBER(Regressions!E33),ROUND(Regressions!E33, 1), NA())</f>
        <v>100</v>
      </c>
      <c r="F23" s="332">
        <f>IF(ISNUMBER(Regressions!F33),ROUND(Regressions!F33, 1), NA())</f>
        <v>100</v>
      </c>
      <c r="G23" s="229">
        <f>IF(ISNUMBER(Regressions!G33),ROUND(Regressions!G33, 1), NA())</f>
        <v>99.5</v>
      </c>
      <c r="H23" s="333">
        <f>IF(ISNUMBER(Regressions!H33),ROUND(Regressions!H33, 1), NA())</f>
        <v>0.5</v>
      </c>
      <c r="I23" s="230">
        <f>IF(ISNUMBER(Regressions!I33),ROUND(Regressions!I33, 1), NA())</f>
        <v>0</v>
      </c>
      <c r="J23" s="334">
        <f>IF(ISNUMBER(Regressions!K33),ROUND(Regressions!K33, 1), NA())</f>
        <v>100</v>
      </c>
      <c r="K23" s="332">
        <f>IF(ISNUMBER(Regressions!L33),ROUND(Regressions!L33, 1), NA())</f>
        <v>100</v>
      </c>
      <c r="L23" s="231">
        <f>IF(ISNUMBER(Regressions!M33),ROUND(Regressions!M33, 1), NA())</f>
        <v>99.5</v>
      </c>
      <c r="M23" s="333">
        <f>IF(ISNUMBER(Regressions!N33),ROUND(Regressions!N33, 1), NA())</f>
        <v>0.5</v>
      </c>
      <c r="N23" s="230">
        <f>IF(ISNUMBER(Regressions!O33),ROUND(Regressions!O33, 1), NA())</f>
        <v>0</v>
      </c>
      <c r="O23" s="334">
        <f>IF(ISNUMBER(Regressions!Q33),ROUND(Regressions!Q33, 1), NA())</f>
        <v>100</v>
      </c>
      <c r="P23" s="332">
        <f>IF(ISNUMBER(Regressions!R33),ROUND(Regressions!R33, 1), NA())</f>
        <v>100</v>
      </c>
      <c r="Q23" s="208">
        <f>IF(ISNUMBER(Regressions!S33),ROUND(Regressions!S33, 1), NA())</f>
        <v>99.5</v>
      </c>
      <c r="R23" s="333">
        <f>IF(ISNUMBER(Regressions!T33),ROUND(Regressions!T33, 1), NA())</f>
        <v>0.5</v>
      </c>
      <c r="S23" s="230">
        <f>IF(ISNUMBER(Regressions!U33),ROUND(Regressions!U33, 1), NA())</f>
        <v>0</v>
      </c>
    </row>
    <row xmlns:x14ac="http://schemas.microsoft.com/office/spreadsheetml/2009/9/ac" r="24" x14ac:dyDescent="0.2">
      <c r="A24" s="329" t="str">
        <f>IF(ISBLANK(Regressions!A34), " ", Regressions!A34)</f>
        <v>Saint Vincent and the Grenadines</v>
      </c>
      <c r="B24" s="330">
        <f>IF(ISBLANK(Regressions!B34), " ", Regressions!B34)</f>
        <v>2020</v>
      </c>
      <c r="C24" s="335" t="str">
        <f>IF(ISBLANK(Regressions!C34), " ", Regressions!C34)</f>
        <v>National</v>
      </c>
      <c r="D24" s="331">
        <f>IF(ISBLANK(Regressions!D34), " ", Regressions!D34)</f>
        <v>22162</v>
      </c>
      <c r="E24" s="207">
        <f>IF(ISNUMBER(Regressions!E34),ROUND(Regressions!E34, 1), NA())</f>
        <v>100</v>
      </c>
      <c r="F24" s="332">
        <f>IF(ISNUMBER(Regressions!F34),ROUND(Regressions!F34, 1), NA())</f>
        <v>100</v>
      </c>
      <c r="G24" s="229">
        <f>IF(ISNUMBER(Regressions!G34),ROUND(Regressions!G34, 1), NA())</f>
        <v>99.5</v>
      </c>
      <c r="H24" s="333">
        <f>IF(ISNUMBER(Regressions!H34),ROUND(Regressions!H34, 1), NA())</f>
        <v>0.5</v>
      </c>
      <c r="I24" s="230">
        <f>IF(ISNUMBER(Regressions!I34),ROUND(Regressions!I34, 1), NA())</f>
        <v>0</v>
      </c>
      <c r="J24" s="334">
        <f>IF(ISNUMBER(Regressions!K34),ROUND(Regressions!K34, 1), NA())</f>
        <v>100</v>
      </c>
      <c r="K24" s="332">
        <f>IF(ISNUMBER(Regressions!L34),ROUND(Regressions!L34, 1), NA())</f>
        <v>100</v>
      </c>
      <c r="L24" s="231">
        <f>IF(ISNUMBER(Regressions!M34),ROUND(Regressions!M34, 1), NA())</f>
        <v>99.5</v>
      </c>
      <c r="M24" s="333">
        <f>IF(ISNUMBER(Regressions!N34),ROUND(Regressions!N34, 1), NA())</f>
        <v>0.5</v>
      </c>
      <c r="N24" s="230">
        <f>IF(ISNUMBER(Regressions!O34),ROUND(Regressions!O34, 1), NA())</f>
        <v>0</v>
      </c>
      <c r="O24" s="334">
        <f>IF(ISNUMBER(Regressions!Q34),ROUND(Regressions!Q34, 1), NA())</f>
        <v>100</v>
      </c>
      <c r="P24" s="332">
        <f>IF(ISNUMBER(Regressions!R34),ROUND(Regressions!R34, 1), NA())</f>
        <v>100</v>
      </c>
      <c r="Q24" s="208">
        <f>IF(ISNUMBER(Regressions!S34),ROUND(Regressions!S34, 1), NA())</f>
        <v>99.5</v>
      </c>
      <c r="R24" s="333">
        <f>IF(ISNUMBER(Regressions!T34),ROUND(Regressions!T34, 1), NA())</f>
        <v>0.5</v>
      </c>
      <c r="S24" s="230">
        <f>IF(ISNUMBER(Regressions!U34),ROUND(Regressions!U34, 1), NA())</f>
        <v>0</v>
      </c>
    </row>
    <row xmlns:x14ac="http://schemas.microsoft.com/office/spreadsheetml/2009/9/ac" r="25" x14ac:dyDescent="0.2">
      <c r="A25" s="380" t="str">
        <f>IF(ISBLANK(Regressions!A35), " ", Regressions!A35)</f>
        <v>Saint Vincent and the Grenadines</v>
      </c>
      <c r="B25" s="381">
        <f>IF(ISBLANK(Regressions!B35), " ", Regressions!B35)</f>
        <v>2021</v>
      </c>
      <c r="C25" s="382" t="str">
        <f>IF(ISBLANK(Regressions!C35), " ", Regressions!C35)</f>
        <v>National</v>
      </c>
      <c r="D25" s="383">
        <f>IF(ISBLANK(Regressions!D35), " ", Regressions!D35)</f>
        <v>21998</v>
      </c>
      <c r="E25" s="386">
        <f>IF(ISNUMBER(Regressions!E35),ROUND(Regressions!E35, 1), NA())</f>
        <v>100</v>
      </c>
      <c r="F25" s="384">
        <f>IF(ISNUMBER(Regressions!F35),ROUND(Regressions!F35, 1), NA())</f>
        <v>100</v>
      </c>
      <c r="G25" s="387">
        <f>IF(ISNUMBER(Regressions!G35),ROUND(Regressions!G35, 1), NA())</f>
        <v>99.5</v>
      </c>
      <c r="H25" s="385">
        <f>IF(ISNUMBER(Regressions!H35),ROUND(Regressions!H35, 1), NA())</f>
        <v>0.5</v>
      </c>
      <c r="I25" s="388">
        <f>IF(ISNUMBER(Regressions!I35),ROUND(Regressions!I35, 1), NA())</f>
        <v>0</v>
      </c>
      <c r="J25" s="386">
        <f>IF(ISNUMBER(Regressions!K35),ROUND(Regressions!K35, 1), NA())</f>
        <v>100</v>
      </c>
      <c r="K25" s="384">
        <f>IF(ISNUMBER(Regressions!L35),ROUND(Regressions!L35, 1), NA())</f>
        <v>100</v>
      </c>
      <c r="L25" s="389">
        <f>IF(ISNUMBER(Regressions!M35),ROUND(Regressions!M35, 1), NA())</f>
        <v>99.5</v>
      </c>
      <c r="M25" s="385">
        <f>IF(ISNUMBER(Regressions!N35),ROUND(Regressions!N35, 1), NA())</f>
        <v>0.5</v>
      </c>
      <c r="N25" s="388">
        <f>IF(ISNUMBER(Regressions!O35),ROUND(Regressions!O35, 1), NA())</f>
        <v>0</v>
      </c>
      <c r="O25" s="386">
        <f>IF(ISNUMBER(Regressions!Q35),ROUND(Regressions!Q35, 1), NA())</f>
        <v>100</v>
      </c>
      <c r="P25" s="384">
        <f>IF(ISNUMBER(Regressions!R35),ROUND(Regressions!R35, 1), NA())</f>
        <v>100</v>
      </c>
      <c r="Q25" s="390">
        <f>IF(ISNUMBER(Regressions!S35),ROUND(Regressions!S35, 1), NA())</f>
        <v>99.5</v>
      </c>
      <c r="R25" s="385">
        <f>IF(ISNUMBER(Regressions!T35),ROUND(Regressions!T35, 1), NA())</f>
        <v>0.5</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Saint Vincent and the Grenadines</v>
      </c>
      <c r="B26" s="330">
        <f>IF(ISBLANK(Regressions!B36), " ", Regressions!B36)</f>
        <v>2022</v>
      </c>
      <c r="C26" s="335" t="str">
        <f>IF(ISBLANK(Regressions!C36), " ", Regressions!C36)</f>
        <v>National</v>
      </c>
      <c r="D26" s="331">
        <f>IF(ISBLANK(Regressions!D36), " ", Regressions!D36)</f>
        <v>21809</v>
      </c>
      <c r="E26" s="207">
        <f>IF(ISNUMBER(Regressions!E36),ROUND(Regressions!E36, 1), NA())</f>
        <v>100</v>
      </c>
      <c r="F26" s="332">
        <f>IF(ISNUMBER(Regressions!F36),ROUND(Regressions!F36, 1), NA())</f>
        <v>100</v>
      </c>
      <c r="G26" s="229">
        <f>IF(ISNUMBER(Regressions!G36),ROUND(Regressions!G36, 1), NA())</f>
        <v>99.5</v>
      </c>
      <c r="H26" s="333">
        <f>IF(ISNUMBER(Regressions!H36),ROUND(Regressions!H36, 1), NA())</f>
        <v>0.5</v>
      </c>
      <c r="I26" s="230">
        <f>IF(ISNUMBER(Regressions!I36),ROUND(Regressions!I36, 1), NA())</f>
        <v>0</v>
      </c>
      <c r="J26" s="334">
        <f>IF(ISNUMBER(Regressions!K36),ROUND(Regressions!K36, 1), NA())</f>
        <v>100</v>
      </c>
      <c r="K26" s="332">
        <f>IF(ISNUMBER(Regressions!L36),ROUND(Regressions!L36, 1), NA())</f>
        <v>100</v>
      </c>
      <c r="L26" s="231">
        <f>IF(ISNUMBER(Regressions!M36),ROUND(Regressions!M36, 1), NA())</f>
        <v>99.5</v>
      </c>
      <c r="M26" s="333">
        <f>IF(ISNUMBER(Regressions!N36),ROUND(Regressions!N36, 1), NA())</f>
        <v>0.5</v>
      </c>
      <c r="N26" s="230">
        <f>IF(ISNUMBER(Regressions!O36),ROUND(Regressions!O36, 1), NA())</f>
        <v>0</v>
      </c>
      <c r="O26" s="334">
        <f>IF(ISNUMBER(Regressions!Q36),ROUND(Regressions!Q36, 1), NA())</f>
        <v>100</v>
      </c>
      <c r="P26" s="332">
        <f>IF(ISNUMBER(Regressions!R36),ROUND(Regressions!R36, 1), NA())</f>
        <v>100</v>
      </c>
      <c r="Q26" s="208">
        <f>IF(ISNUMBER(Regressions!S36),ROUND(Regressions!S36, 1), NA())</f>
        <v>99.5</v>
      </c>
      <c r="R26" s="333">
        <f>IF(ISNUMBER(Regressions!T36),ROUND(Regressions!T36, 1), NA())</f>
        <v>0.5</v>
      </c>
      <c r="S26" s="230">
        <f>IF(ISNUMBER(Regressions!U36),ROUND(Regressions!U36, 1), NA())</f>
        <v>0</v>
      </c>
    </row>
    <row xmlns:x14ac="http://schemas.microsoft.com/office/spreadsheetml/2009/9/ac" r="27" x14ac:dyDescent="0.2">
      <c r="A27" s="336" t="str">
        <f>IF(ISBLANK(Regressions!A37), " ", Regressions!A37)</f>
        <v>Saint Vincent and the Grenadines</v>
      </c>
      <c r="B27" s="337">
        <f>IF(ISBLANK(Regressions!B37), " ", Regressions!B37)</f>
        <v>2023</v>
      </c>
      <c r="C27" s="338" t="str">
        <f>IF(ISBLANK(Regressions!C37), " ", Regressions!C37)</f>
        <v>National</v>
      </c>
      <c r="D27" s="339">
        <f>IF(ISBLANK(Regressions!D37), " ", Regressions!D37)</f>
        <v>21689</v>
      </c>
      <c r="E27" s="340">
        <f>IF(ISNUMBER(Regressions!E37),ROUND(Regressions!E37, 1), NA())</f>
        <v>100</v>
      </c>
      <c r="F27" s="341">
        <f>IF(ISNUMBER(Regressions!F37),ROUND(Regressions!F37, 1), NA())</f>
        <v>100</v>
      </c>
      <c r="G27" s="342">
        <f>IF(ISNUMBER(Regressions!G37),ROUND(Regressions!G37, 1), NA())</f>
        <v>99.5</v>
      </c>
      <c r="H27" s="343">
        <f>IF(ISNUMBER(Regressions!H37),ROUND(Regressions!H37, 1), NA())</f>
        <v>0.5</v>
      </c>
      <c r="I27" s="344">
        <f>IF(ISNUMBER(Regressions!I37),ROUND(Regressions!I37, 1), NA())</f>
        <v>0</v>
      </c>
      <c r="J27" s="345">
        <f>IF(ISNUMBER(Regressions!K37),ROUND(Regressions!K37, 1), NA())</f>
        <v>100</v>
      </c>
      <c r="K27" s="341">
        <f>IF(ISNUMBER(Regressions!L37),ROUND(Regressions!L37, 1), NA())</f>
        <v>100</v>
      </c>
      <c r="L27" s="346">
        <f>IF(ISNUMBER(Regressions!M37),ROUND(Regressions!M37, 1), NA())</f>
        <v>99.5</v>
      </c>
      <c r="M27" s="343">
        <f>IF(ISNUMBER(Regressions!N37),ROUND(Regressions!N37, 1), NA())</f>
        <v>0.5</v>
      </c>
      <c r="N27" s="344">
        <f>IF(ISNUMBER(Regressions!O37),ROUND(Regressions!O37, 1), NA())</f>
        <v>0</v>
      </c>
      <c r="O27" s="345">
        <f>IF(ISNUMBER(Regressions!Q37),ROUND(Regressions!Q37, 1), NA())</f>
        <v>100</v>
      </c>
      <c r="P27" s="341">
        <f>IF(ISNUMBER(Regressions!R37),ROUND(Regressions!R37, 1), NA())</f>
        <v>100</v>
      </c>
      <c r="Q27" s="347">
        <f>IF(ISNUMBER(Regressions!S37),ROUND(Regressions!S37, 1), NA())</f>
        <v>99.5</v>
      </c>
      <c r="R27" s="343">
        <f>IF(ISNUMBER(Regressions!T37),ROUND(Regressions!T37, 1), NA())</f>
        <v>0.5</v>
      </c>
      <c r="S27" s="344">
        <f>IF(ISNUMBER(Regressions!U37),ROUND(Regressions!U37, 1), NA())</f>
        <v>0</v>
      </c>
    </row>
    <row xmlns:x14ac="http://schemas.microsoft.com/office/spreadsheetml/2009/9/ac" r="28" hidden="true" x14ac:dyDescent="0.2">
      <c r="A28" s="329" t="str">
        <f>IF(ISBLANK(Regressions!A38), " ", Regressions!A38)</f>
        <v>Saint Vincent and the Grenadines</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Saint Vincent and the Grenadines</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Saint Vincent and the Grenadines</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Saint Vincent and the Grenadines</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Saint Vincent and the Grenadines</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Saint Vincent and the Grenadines</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Saint Vincent and the Grenadines</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Saint Vincent and the Grenadines</v>
      </c>
      <c r="B35" s="330">
        <f>IF(ISBLANK(Regressions!B45), " ", Regressions!B45)</f>
        <v>2000</v>
      </c>
      <c r="C35" s="335" t="str">
        <f>IF(ISBLANK(Regressions!C45), " ", Regressions!C45)</f>
        <v>Urban</v>
      </c>
      <c r="D35" s="331">
        <f>IF(ISBLANK(Regressions!D45), " ", Regressions!D45)</f>
        <v>15581.48866413116</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Saint Vincent and the Grenadines</v>
      </c>
      <c r="B36" s="330">
        <f>IF(ISBLANK(Regressions!B46), " ", Regressions!B46)</f>
        <v>2001</v>
      </c>
      <c r="C36" s="335" t="str">
        <f>IF(ISBLANK(Regressions!C46), " ", Regressions!C46)</f>
        <v>Urban</v>
      </c>
      <c r="D36" s="331">
        <f>IF(ISBLANK(Regressions!D46), " ", Regressions!D46)</f>
        <v>15520.936594390871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Saint Vincent and the Grenadines</v>
      </c>
      <c r="B37" s="330">
        <f>IF(ISBLANK(Regressions!B47), " ", Regressions!B47)</f>
        <v>2002</v>
      </c>
      <c r="C37" s="335" t="str">
        <f>IF(ISBLANK(Regressions!C47), " ", Regressions!C47)</f>
        <v>Urban</v>
      </c>
      <c r="D37" s="331">
        <f>IF(ISBLANK(Regressions!D47), " ", Regressions!D47)</f>
        <v>15216.818365478521</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Saint Vincent and the Grenadines</v>
      </c>
      <c r="B38" s="330">
        <f>IF(ISBLANK(Regressions!B48), " ", Regressions!B48)</f>
        <v>2003</v>
      </c>
      <c r="C38" s="335" t="str">
        <f>IF(ISBLANK(Regressions!C48), " ", Regressions!C48)</f>
        <v>Urban</v>
      </c>
      <c r="D38" s="331">
        <f>IF(ISBLANK(Regressions!D48), " ", Regressions!D48)</f>
        <v>15057.248697776789</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Saint Vincent and the Grenadines</v>
      </c>
      <c r="B39" s="330">
        <f>IF(ISBLANK(Regressions!B49), " ", Regressions!B49)</f>
        <v>2004</v>
      </c>
      <c r="C39" s="335" t="str">
        <f>IF(ISBLANK(Regressions!C49), " ", Regressions!C49)</f>
        <v>Urban</v>
      </c>
      <c r="D39" s="331">
        <f>IF(ISBLANK(Regressions!D49), " ", Regressions!D49)</f>
        <v>14892.594635009769</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Saint Vincent and the Grenadines</v>
      </c>
      <c r="B40" s="330">
        <f>IF(ISBLANK(Regressions!B50), " ", Regressions!B50)</f>
        <v>2005</v>
      </c>
      <c r="C40" s="335" t="str">
        <f>IF(ISBLANK(Regressions!C50), " ", Regressions!C50)</f>
        <v>Urban</v>
      </c>
      <c r="D40" s="331">
        <f>IF(ISBLANK(Regressions!D50), " ", Regressions!D50)</f>
        <v>14719.13518798828</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Saint Vincent and the Grenadines</v>
      </c>
      <c r="B41" s="330">
        <f>IF(ISBLANK(Regressions!B51), " ", Regressions!B51)</f>
        <v>2006</v>
      </c>
      <c r="C41" s="335" t="str">
        <f>IF(ISBLANK(Regressions!C51), " ", Regressions!C51)</f>
        <v>Urban</v>
      </c>
      <c r="D41" s="331">
        <f>IF(ISBLANK(Regressions!D51), " ", Regressions!D51)</f>
        <v>14517.55401687622</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Saint Vincent and the Grenadines</v>
      </c>
      <c r="B42" s="330">
        <f>IF(ISBLANK(Regressions!B52), " ", Regressions!B52)</f>
        <v>2007</v>
      </c>
      <c r="C42" s="335" t="str">
        <f>IF(ISBLANK(Regressions!C52), " ", Regressions!C52)</f>
        <v>Urban</v>
      </c>
      <c r="D42" s="331">
        <f>IF(ISBLANK(Regressions!D52), " ", Regressions!D52)</f>
        <v>14271.288017272949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Saint Vincent and the Grenadines</v>
      </c>
      <c r="B43" s="330">
        <f>IF(ISBLANK(Regressions!B53), " ", Regressions!B53)</f>
        <v>2008</v>
      </c>
      <c r="C43" s="335" t="str">
        <f>IF(ISBLANK(Regressions!C53), " ", Regressions!C53)</f>
        <v>Urban</v>
      </c>
      <c r="D43" s="331">
        <f>IF(ISBLANK(Regressions!D53), " ", Regressions!D53)</f>
        <v>14017.97108879089</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Saint Vincent and the Grenadines</v>
      </c>
      <c r="B44" s="330">
        <f>IF(ISBLANK(Regressions!B54), " ", Regressions!B54)</f>
        <v>2009</v>
      </c>
      <c r="C44" s="335" t="str">
        <f>IF(ISBLANK(Regressions!C54), " ", Regressions!C54)</f>
        <v>Urban</v>
      </c>
      <c r="D44" s="331">
        <f>IF(ISBLANK(Regressions!D54), " ", Regressions!D54)</f>
        <v>13712.48583892822</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Saint Vincent and the Grenadines</v>
      </c>
      <c r="B45" s="330">
        <f>IF(ISBLANK(Regressions!B55), " ", Regressions!B55)</f>
        <v>2010</v>
      </c>
      <c r="C45" s="335" t="str">
        <f>IF(ISBLANK(Regressions!C55), " ", Regressions!C55)</f>
        <v>Urban</v>
      </c>
      <c r="D45" s="331">
        <f>IF(ISBLANK(Regressions!D55), " ", Regressions!D55)</f>
        <v>13379.082459716799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Saint Vincent and the Grenadines</v>
      </c>
      <c r="B46" s="330">
        <f>IF(ISBLANK(Regressions!B56), " ", Regressions!B56)</f>
        <v>2011</v>
      </c>
      <c r="C46" s="335" t="str">
        <f>IF(ISBLANK(Regressions!C56), " ", Regressions!C56)</f>
        <v>Urban</v>
      </c>
      <c r="D46" s="331">
        <f>IF(ISBLANK(Regressions!D56), " ", Regressions!D56)</f>
        <v>13049.2325737381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Saint Vincent and the Grenadines</v>
      </c>
      <c r="B47" s="330">
        <f>IF(ISBLANK(Regressions!B57), " ", Regressions!B57)</f>
        <v>2012</v>
      </c>
      <c r="C47" s="335" t="str">
        <f>IF(ISBLANK(Regressions!C57), " ", Regressions!C57)</f>
        <v>Urban</v>
      </c>
      <c r="D47" s="331">
        <f>IF(ISBLANK(Regressions!D57), " ", Regressions!D57)</f>
        <v>12754.93585464478</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Saint Vincent and the Grenadines</v>
      </c>
      <c r="B48" s="330">
        <f>IF(ISBLANK(Regressions!B58), " ", Regressions!B58)</f>
        <v>2013</v>
      </c>
      <c r="C48" s="335" t="str">
        <f>IF(ISBLANK(Regressions!C58), " ", Regressions!C58)</f>
        <v>Urban</v>
      </c>
      <c r="D48" s="331">
        <f>IF(ISBLANK(Regressions!D58), " ", Regressions!D58)</f>
        <v>12504.39511260986</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Saint Vincent and the Grenadines</v>
      </c>
      <c r="B49" s="330">
        <f>IF(ISBLANK(Regressions!B59), " ", Regressions!B59)</f>
        <v>2014</v>
      </c>
      <c r="C49" s="335" t="str">
        <f>IF(ISBLANK(Regressions!C59), " ", Regressions!C59)</f>
        <v>Urban</v>
      </c>
      <c r="D49" s="331">
        <f>IF(ISBLANK(Regressions!D59), " ", Regressions!D59)</f>
        <v>12281.54903381348</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Saint Vincent and the Grenadines</v>
      </c>
      <c r="B50" s="330">
        <f>IF(ISBLANK(Regressions!B60), " ", Regressions!B60)</f>
        <v>2015</v>
      </c>
      <c r="C50" s="335" t="str">
        <f>IF(ISBLANK(Regressions!C60), " ", Regressions!C60)</f>
        <v>Urban</v>
      </c>
      <c r="D50" s="331">
        <f>IF(ISBLANK(Regressions!D60), " ", Regressions!D60)</f>
        <v>12118.2200868988</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Saint Vincent and the Grenadines</v>
      </c>
      <c r="B51" s="330">
        <f>IF(ISBLANK(Regressions!B61), " ", Regressions!B61)</f>
        <v>2016</v>
      </c>
      <c r="C51" s="335" t="str">
        <f>IF(ISBLANK(Regressions!C61), " ", Regressions!C61)</f>
        <v>Urban</v>
      </c>
      <c r="D51" s="331">
        <f>IF(ISBLANK(Regressions!D61), " ", Regressions!D61)</f>
        <v>12019.227337036131</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Saint Vincent and the Grenadines</v>
      </c>
      <c r="B52" s="330">
        <f>IF(ISBLANK(Regressions!B62), " ", Regressions!B62)</f>
        <v>2017</v>
      </c>
      <c r="C52" s="335" t="str">
        <f>IF(ISBLANK(Regressions!C62), " ", Regressions!C62)</f>
        <v>Urban</v>
      </c>
      <c r="D52" s="331">
        <f>IF(ISBLANK(Regressions!D62), " ", Regressions!D62)</f>
        <v>11902.552491188049</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Saint Vincent and the Grenadines</v>
      </c>
      <c r="B53" s="330">
        <f>IF(ISBLANK(Regressions!B63), " ", Regressions!B63)</f>
        <v>2018</v>
      </c>
      <c r="C53" s="335" t="str">
        <f>IF(ISBLANK(Regressions!C63), " ", Regressions!C63)</f>
        <v>Urban</v>
      </c>
      <c r="D53" s="331">
        <f>IF(ISBLANK(Regressions!D63), " ", Regressions!D63)</f>
        <v>11874.00146347046</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Saint Vincent and the Grenadines</v>
      </c>
      <c r="B54" s="330">
        <f>IF(ISBLANK(Regressions!B64), " ", Regressions!B64)</f>
        <v>2019</v>
      </c>
      <c r="C54" s="335" t="str">
        <f>IF(ISBLANK(Regressions!C64), " ", Regressions!C64)</f>
        <v>Urban</v>
      </c>
      <c r="D54" s="331">
        <f>IF(ISBLANK(Regressions!D64), " ", Regressions!D64)</f>
        <v>11784.48336456299</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Saint Vincent and the Grenadines</v>
      </c>
      <c r="B55" s="330">
        <f>IF(ISBLANK(Regressions!B65), " ", Regressions!B65)</f>
        <v>2020</v>
      </c>
      <c r="C55" s="335" t="str">
        <f>IF(ISBLANK(Regressions!C65), " ", Regressions!C65)</f>
        <v>Urban</v>
      </c>
      <c r="D55" s="331">
        <f>IF(ISBLANK(Regressions!D65), " ", Regressions!D65)</f>
        <v>11752.952171401979</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Saint Vincent and the Grenadines</v>
      </c>
      <c r="B56" s="381">
        <f>IF(ISBLANK(Regressions!B66), " ", Regressions!B66)</f>
        <v>2021</v>
      </c>
      <c r="C56" s="382" t="str">
        <f>IF(ISBLANK(Regressions!C66), " ", Regressions!C66)</f>
        <v>Urban</v>
      </c>
      <c r="D56" s="383">
        <f>IF(ISBLANK(Regressions!D66), " ", Regressions!D66)</f>
        <v>11758.370886154171</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Saint Vincent and the Grenadines</v>
      </c>
      <c r="B57" s="330">
        <f>IF(ISBLANK(Regressions!B67), " ", Regressions!B67)</f>
        <v>2022</v>
      </c>
      <c r="C57" s="335" t="str">
        <f>IF(ISBLANK(Regressions!C67), " ", Regressions!C67)</f>
        <v>Urban</v>
      </c>
      <c r="D57" s="331">
        <f>IF(ISBLANK(Regressions!D67), " ", Regressions!D67)</f>
        <v>11749.598749999999</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Saint Vincent and the Grenadines</v>
      </c>
      <c r="B58" s="337">
        <f>IF(ISBLANK(Regressions!B68), " ", Regressions!B68)</f>
        <v>2023</v>
      </c>
      <c r="C58" s="338" t="str">
        <f>IF(ISBLANK(Regressions!C68), " ", Regressions!C68)</f>
        <v>Urban</v>
      </c>
      <c r="D58" s="339">
        <f>IF(ISBLANK(Regressions!D68), " ", Regressions!D68)</f>
        <v>11776.910063667299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Saint Vincent and the Grenadines</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Saint Vincent and the Grenadines</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Saint Vincent and the Grenadines</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Saint Vincent and the Grenadines</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Saint Vincent and the Grenadines</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Saint Vincent and the Grenadines</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Saint Vincent and the Grenadines</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Saint Vincent and the Grenadines</v>
      </c>
      <c r="B66" s="330">
        <f>IF(ISBLANK(Regressions!B76), " ", Regressions!B76)</f>
        <v>2000</v>
      </c>
      <c r="C66" s="335" t="str">
        <f>IF(ISBLANK(Regressions!C76), " ", Regressions!C76)</f>
        <v>Rural</v>
      </c>
      <c r="D66" s="331">
        <f>IF(ISBLANK(Regressions!D76), " ", Regressions!D76)</f>
        <v>18901.511335868829</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Saint Vincent and the Grenadines</v>
      </c>
      <c r="B67" s="330">
        <f>IF(ISBLANK(Regressions!B77), " ", Regressions!B77)</f>
        <v>2001</v>
      </c>
      <c r="C67" s="335" t="str">
        <f>IF(ISBLANK(Regressions!C77), " ", Regressions!C77)</f>
        <v>Rural</v>
      </c>
      <c r="D67" s="331">
        <f>IF(ISBLANK(Regressions!D77), " ", Regressions!D77)</f>
        <v>18555.063405609129</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Saint Vincent and the Grenadines</v>
      </c>
      <c r="B68" s="330">
        <f>IF(ISBLANK(Regressions!B78), " ", Regressions!B78)</f>
        <v>2002</v>
      </c>
      <c r="C68" s="335" t="str">
        <f>IF(ISBLANK(Regressions!C78), " ", Regressions!C78)</f>
        <v>Rural</v>
      </c>
      <c r="D68" s="331">
        <f>IF(ISBLANK(Regressions!D78), " ", Regressions!D78)</f>
        <v>17925.18163452149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Saint Vincent and the Grenadines</v>
      </c>
      <c r="B69" s="330">
        <f>IF(ISBLANK(Regressions!B79), " ", Regressions!B79)</f>
        <v>2003</v>
      </c>
      <c r="C69" s="335" t="str">
        <f>IF(ISBLANK(Regressions!C79), " ", Regressions!C79)</f>
        <v>Rural</v>
      </c>
      <c r="D69" s="331">
        <f>IF(ISBLANK(Regressions!D79), " ", Regressions!D79)</f>
        <v>17475.751302223209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Saint Vincent and the Grenadines</v>
      </c>
      <c r="B70" s="330">
        <f>IF(ISBLANK(Regressions!B80), " ", Regressions!B80)</f>
        <v>2004</v>
      </c>
      <c r="C70" s="335" t="str">
        <f>IF(ISBLANK(Regressions!C80), " ", Regressions!C80)</f>
        <v>Rural</v>
      </c>
      <c r="D70" s="331">
        <f>IF(ISBLANK(Regressions!D80), " ", Regressions!D80)</f>
        <v>17027.405364990231</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Saint Vincent and the Grenadines</v>
      </c>
      <c r="B71" s="330">
        <f>IF(ISBLANK(Regressions!B81), " ", Regressions!B81)</f>
        <v>2005</v>
      </c>
      <c r="C71" s="335" t="str">
        <f>IF(ISBLANK(Regressions!C81), " ", Regressions!C81)</f>
        <v>Rural</v>
      </c>
      <c r="D71" s="331">
        <f>IF(ISBLANK(Regressions!D81), " ", Regressions!D81)</f>
        <v>16576.864812011721</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Saint Vincent and the Grenadines</v>
      </c>
      <c r="B72" s="330">
        <f>IF(ISBLANK(Regressions!B82), " ", Regressions!B82)</f>
        <v>2006</v>
      </c>
      <c r="C72" s="335" t="str">
        <f>IF(ISBLANK(Regressions!C82), " ", Regressions!C82)</f>
        <v>Rural</v>
      </c>
      <c r="D72" s="331">
        <f>IF(ISBLANK(Regressions!D82), " ", Regressions!D82)</f>
        <v>16102.44598312378</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Saint Vincent and the Grenadines</v>
      </c>
      <c r="B73" s="330">
        <f>IF(ISBLANK(Regressions!B83), " ", Regressions!B83)</f>
        <v>2007</v>
      </c>
      <c r="C73" s="335" t="str">
        <f>IF(ISBLANK(Regressions!C83), " ", Regressions!C83)</f>
        <v>Rural</v>
      </c>
      <c r="D73" s="331">
        <f>IF(ISBLANK(Regressions!D83), " ", Regressions!D83)</f>
        <v>15588.711982727051</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Saint Vincent and the Grenadines</v>
      </c>
      <c r="B74" s="330">
        <f>IF(ISBLANK(Regressions!B84), " ", Regressions!B84)</f>
        <v>2008</v>
      </c>
      <c r="C74" s="335" t="str">
        <f>IF(ISBLANK(Regressions!C84), " ", Regressions!C84)</f>
        <v>Rural</v>
      </c>
      <c r="D74" s="331">
        <f>IF(ISBLANK(Regressions!D84), " ", Regressions!D84)</f>
        <v>15077.0289112091</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Saint Vincent and the Grenadines</v>
      </c>
      <c r="B75" s="330">
        <f>IF(ISBLANK(Regressions!B85), " ", Regressions!B85)</f>
        <v>2009</v>
      </c>
      <c r="C75" s="335" t="str">
        <f>IF(ISBLANK(Regressions!C85), " ", Regressions!C85)</f>
        <v>Rural</v>
      </c>
      <c r="D75" s="331">
        <f>IF(ISBLANK(Regressions!D85), " ", Regressions!D85)</f>
        <v>14520.514161071769</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Saint Vincent and the Grenadines</v>
      </c>
      <c r="B76" s="330">
        <f>IF(ISBLANK(Regressions!B86), " ", Regressions!B86)</f>
        <v>2010</v>
      </c>
      <c r="C76" s="335" t="str">
        <f>IF(ISBLANK(Regressions!C86), " ", Regressions!C86)</f>
        <v>Rural</v>
      </c>
      <c r="D76" s="331">
        <f>IF(ISBLANK(Regressions!D86), " ", Regressions!D86)</f>
        <v>13946.917540283201</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Saint Vincent and the Grenadines</v>
      </c>
      <c r="B77" s="330">
        <f>IF(ISBLANK(Regressions!B87), " ", Regressions!B87)</f>
        <v>2011</v>
      </c>
      <c r="C77" s="335" t="str">
        <f>IF(ISBLANK(Regressions!C87), " ", Regressions!C87)</f>
        <v>Rural</v>
      </c>
      <c r="D77" s="331">
        <f>IF(ISBLANK(Regressions!D87), " ", Regressions!D87)</f>
        <v>13389.7674262619</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Saint Vincent and the Grenadines</v>
      </c>
      <c r="B78" s="330">
        <f>IF(ISBLANK(Regressions!B88), " ", Regressions!B88)</f>
        <v>2012</v>
      </c>
      <c r="C78" s="335" t="str">
        <f>IF(ISBLANK(Regressions!C88), " ", Regressions!C88)</f>
        <v>Rural</v>
      </c>
      <c r="D78" s="331">
        <f>IF(ISBLANK(Regressions!D88), " ", Regressions!D88)</f>
        <v>12881.06414535522</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Saint Vincent and the Grenadines</v>
      </c>
      <c r="B79" s="330">
        <f>IF(ISBLANK(Regressions!B89), " ", Regressions!B89)</f>
        <v>2013</v>
      </c>
      <c r="C79" s="335" t="str">
        <f>IF(ISBLANK(Regressions!C89), " ", Regressions!C89)</f>
        <v>Rural</v>
      </c>
      <c r="D79" s="331">
        <f>IF(ISBLANK(Regressions!D89), " ", Regressions!D89)</f>
        <v>12427.60488739014</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Saint Vincent and the Grenadines</v>
      </c>
      <c r="B80" s="330">
        <f>IF(ISBLANK(Regressions!B90), " ", Regressions!B90)</f>
        <v>2014</v>
      </c>
      <c r="C80" s="335" t="str">
        <f>IF(ISBLANK(Regressions!C90), " ", Regressions!C90)</f>
        <v>Rural</v>
      </c>
      <c r="D80" s="331">
        <f>IF(ISBLANK(Regressions!D90), " ", Regressions!D90)</f>
        <v>12010.45096618652</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Saint Vincent and the Grenadines</v>
      </c>
      <c r="B81" s="330">
        <f>IF(ISBLANK(Regressions!B91), " ", Regressions!B91)</f>
        <v>2015</v>
      </c>
      <c r="C81" s="335" t="str">
        <f>IF(ISBLANK(Regressions!C91), " ", Regressions!C91)</f>
        <v>Rural</v>
      </c>
      <c r="D81" s="331">
        <f>IF(ISBLANK(Regressions!D91), " ", Regressions!D91)</f>
        <v>11659.7799131012</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Saint Vincent and the Grenadines</v>
      </c>
      <c r="B82" s="330">
        <f>IF(ISBLANK(Regressions!B92), " ", Regressions!B92)</f>
        <v>2016</v>
      </c>
      <c r="C82" s="335" t="str">
        <f>IF(ISBLANK(Regressions!C92), " ", Regressions!C92)</f>
        <v>Rural</v>
      </c>
      <c r="D82" s="331">
        <f>IF(ISBLANK(Regressions!D92), " ", Regressions!D92)</f>
        <v>11376.772662963869</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Saint Vincent and the Grenadines</v>
      </c>
      <c r="B83" s="330">
        <f>IF(ISBLANK(Regressions!B93), " ", Regressions!B93)</f>
        <v>2017</v>
      </c>
      <c r="C83" s="335" t="str">
        <f>IF(ISBLANK(Regressions!C93), " ", Regressions!C93)</f>
        <v>Rural</v>
      </c>
      <c r="D83" s="331">
        <f>IF(ISBLANK(Regressions!D93), " ", Regressions!D93)</f>
        <v>11082.447508811951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Saint Vincent and the Grenadines</v>
      </c>
      <c r="B84" s="330">
        <f>IF(ISBLANK(Regressions!B94), " ", Regressions!B94)</f>
        <v>2018</v>
      </c>
      <c r="C84" s="335" t="str">
        <f>IF(ISBLANK(Regressions!C94), " ", Regressions!C94)</f>
        <v>Rural</v>
      </c>
      <c r="D84" s="331">
        <f>IF(ISBLANK(Regressions!D94), " ", Regressions!D94)</f>
        <v>10873.99853652954</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Saint Vincent and the Grenadines</v>
      </c>
      <c r="B85" s="330">
        <f>IF(ISBLANK(Regressions!B95), " ", Regressions!B95)</f>
        <v>2019</v>
      </c>
      <c r="C85" s="335" t="str">
        <f>IF(ISBLANK(Regressions!C95), " ", Regressions!C95)</f>
        <v>Rural</v>
      </c>
      <c r="D85" s="331">
        <f>IF(ISBLANK(Regressions!D95), " ", Regressions!D95)</f>
        <v>10613.51663543701</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Saint Vincent and the Grenadines</v>
      </c>
      <c r="B86" s="330">
        <f>IF(ISBLANK(Regressions!B96), " ", Regressions!B96)</f>
        <v>2020</v>
      </c>
      <c r="C86" s="335" t="str">
        <f>IF(ISBLANK(Regressions!C96), " ", Regressions!C96)</f>
        <v>Rural</v>
      </c>
      <c r="D86" s="331">
        <f>IF(ISBLANK(Regressions!D96), " ", Regressions!D96)</f>
        <v>10409.047828598021</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Saint Vincent and the Grenadines</v>
      </c>
      <c r="B87" s="381">
        <f>IF(ISBLANK(Regressions!B97), " ", Regressions!B97)</f>
        <v>2021</v>
      </c>
      <c r="C87" s="382" t="str">
        <f>IF(ISBLANK(Regressions!C97), " ", Regressions!C97)</f>
        <v>Rural</v>
      </c>
      <c r="D87" s="383">
        <f>IF(ISBLANK(Regressions!D97), " ", Regressions!D97)</f>
        <v>10239.629113845829</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Saint Vincent and the Grenadines</v>
      </c>
      <c r="B88" s="330">
        <f>IF(ISBLANK(Regressions!B98), " ", Regressions!B98)</f>
        <v>2022</v>
      </c>
      <c r="C88" s="335" t="str">
        <f>IF(ISBLANK(Regressions!C98), " ", Regressions!C98)</f>
        <v>Rural</v>
      </c>
      <c r="D88" s="331">
        <f>IF(ISBLANK(Regressions!D98), " ", Regressions!D98)</f>
        <v>10059.401250000001</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Saint Vincent and the Grenadines</v>
      </c>
      <c r="B89" s="337">
        <f>IF(ISBLANK(Regressions!B99), " ", Regressions!B99)</f>
        <v>2023</v>
      </c>
      <c r="C89" s="338" t="str">
        <f>IF(ISBLANK(Regressions!C99), " ", Regressions!C99)</f>
        <v>Rural</v>
      </c>
      <c r="D89" s="339">
        <f>IF(ISBLANK(Regressions!D99), " ", Regressions!D99)</f>
        <v>9912.0899363327026</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Saint Vincent and the Grenadines</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Saint Vincent and the Grenadines</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Saint Vincent and the Grenadines</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Saint Vincent and the Grenadines</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Saint Vincent and the Grenadines</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Saint Vincent and the Grenadines</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Saint Vincent and the Grenadines</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Saint Vincent and the Grenadines</v>
      </c>
      <c r="B97" s="330">
        <f>IF(ISBLANK(Regressions!B107), " ", Regressions!B107)</f>
        <v>2000</v>
      </c>
      <c r="C97" s="335" t="str">
        <f>IF(ISBLANK(Regressions!C107), " ", Regressions!C107)</f>
        <v>Pre-primary</v>
      </c>
      <c r="D97" s="331">
        <f>IF(ISBLANK(Regressions!D107), " ", Regressions!D107)</f>
        <v>4869</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Saint Vincent and the Grenadines</v>
      </c>
      <c r="B98" s="330">
        <f>IF(ISBLANK(Regressions!B108), " ", Regressions!B108)</f>
        <v>2001</v>
      </c>
      <c r="C98" s="335" t="str">
        <f>IF(ISBLANK(Regressions!C108), " ", Regressions!C108)</f>
        <v>Pre-primary</v>
      </c>
      <c r="D98" s="331">
        <f>IF(ISBLANK(Regressions!D108), " ", Regressions!D108)</f>
        <v>4706</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Saint Vincent and the Grenadines</v>
      </c>
      <c r="B99" s="330">
        <f>IF(ISBLANK(Regressions!B109), " ", Regressions!B109)</f>
        <v>2002</v>
      </c>
      <c r="C99" s="335" t="str">
        <f>IF(ISBLANK(Regressions!C109), " ", Regressions!C109)</f>
        <v>Pre-primary</v>
      </c>
      <c r="D99" s="331">
        <f>IF(ISBLANK(Regressions!D109), " ", Regressions!D109)</f>
        <v>4561</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Saint Vincent and the Grenadines</v>
      </c>
      <c r="B100" s="330">
        <f>IF(ISBLANK(Regressions!B110), " ", Regressions!B110)</f>
        <v>2003</v>
      </c>
      <c r="C100" s="335" t="str">
        <f>IF(ISBLANK(Regressions!C110), " ", Regressions!C110)</f>
        <v>Pre-primary</v>
      </c>
      <c r="D100" s="331">
        <f>IF(ISBLANK(Regressions!D110), " ", Regressions!D110)</f>
        <v>4426</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Saint Vincent and the Grenadines</v>
      </c>
      <c r="B101" s="330">
        <f>IF(ISBLANK(Regressions!B111), " ", Regressions!B111)</f>
        <v>2004</v>
      </c>
      <c r="C101" s="335" t="str">
        <f>IF(ISBLANK(Regressions!C111), " ", Regressions!C111)</f>
        <v>Pre-primary</v>
      </c>
      <c r="D101" s="331">
        <f>IF(ISBLANK(Regressions!D111), " ", Regressions!D111)</f>
        <v>4317</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Saint Vincent and the Grenadines</v>
      </c>
      <c r="B102" s="330">
        <f>IF(ISBLANK(Regressions!B112), " ", Regressions!B112)</f>
        <v>2005</v>
      </c>
      <c r="C102" s="335" t="str">
        <f>IF(ISBLANK(Regressions!C112), " ", Regressions!C112)</f>
        <v>Pre-primary</v>
      </c>
      <c r="D102" s="331">
        <f>IF(ISBLANK(Regressions!D112), " ", Regressions!D112)</f>
        <v>4188</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Saint Vincent and the Grenadines</v>
      </c>
      <c r="B103" s="330">
        <f>IF(ISBLANK(Regressions!B113), " ", Regressions!B113)</f>
        <v>2006</v>
      </c>
      <c r="C103" s="335" t="str">
        <f>IF(ISBLANK(Regressions!C113), " ", Regressions!C113)</f>
        <v>Pre-primary</v>
      </c>
      <c r="D103" s="331">
        <f>IF(ISBLANK(Regressions!D113), " ", Regressions!D113)</f>
        <v>4026</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Saint Vincent and the Grenadines</v>
      </c>
      <c r="B104" s="330">
        <f>IF(ISBLANK(Regressions!B114), " ", Regressions!B114)</f>
        <v>2007</v>
      </c>
      <c r="C104" s="335" t="str">
        <f>IF(ISBLANK(Regressions!C114), " ", Regressions!C114)</f>
        <v>Pre-primary</v>
      </c>
      <c r="D104" s="331">
        <f>IF(ISBLANK(Regressions!D114), " ", Regressions!D114)</f>
        <v>3857</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Saint Vincent and the Grenadines</v>
      </c>
      <c r="B105" s="330">
        <f>IF(ISBLANK(Regressions!B115), " ", Regressions!B115)</f>
        <v>2008</v>
      </c>
      <c r="C105" s="335" t="str">
        <f>IF(ISBLANK(Regressions!C115), " ", Regressions!C115)</f>
        <v>Pre-primary</v>
      </c>
      <c r="D105" s="331">
        <f>IF(ISBLANK(Regressions!D115), " ", Regressions!D115)</f>
        <v>3710</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Saint Vincent and the Grenadines</v>
      </c>
      <c r="B106" s="330">
        <f>IF(ISBLANK(Regressions!B116), " ", Regressions!B116)</f>
        <v>2009</v>
      </c>
      <c r="C106" s="335" t="str">
        <f>IF(ISBLANK(Regressions!C116), " ", Regressions!C116)</f>
        <v>Pre-primary</v>
      </c>
      <c r="D106" s="331">
        <f>IF(ISBLANK(Regressions!D116), " ", Regressions!D116)</f>
        <v>3601</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Saint Vincent and the Grenadines</v>
      </c>
      <c r="B107" s="330">
        <f>IF(ISBLANK(Regressions!B117), " ", Regressions!B117)</f>
        <v>2010</v>
      </c>
      <c r="C107" s="335" t="str">
        <f>IF(ISBLANK(Regressions!C117), " ", Regressions!C117)</f>
        <v>Pre-primary</v>
      </c>
      <c r="D107" s="331">
        <f>IF(ISBLANK(Regressions!D117), " ", Regressions!D117)</f>
        <v>3531</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Saint Vincent and the Grenadines</v>
      </c>
      <c r="B108" s="330">
        <f>IF(ISBLANK(Regressions!B118), " ", Regressions!B118)</f>
        <v>2011</v>
      </c>
      <c r="C108" s="335" t="str">
        <f>IF(ISBLANK(Regressions!C118), " ", Regressions!C118)</f>
        <v>Pre-primary</v>
      </c>
      <c r="D108" s="331">
        <f>IF(ISBLANK(Regressions!D118), " ", Regressions!D118)</f>
        <v>3502</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Saint Vincent and the Grenadines</v>
      </c>
      <c r="B109" s="330">
        <f>IF(ISBLANK(Regressions!B119), " ", Regressions!B119)</f>
        <v>2012</v>
      </c>
      <c r="C109" s="335" t="str">
        <f>IF(ISBLANK(Regressions!C119), " ", Regressions!C119)</f>
        <v>Pre-primary</v>
      </c>
      <c r="D109" s="331">
        <f>IF(ISBLANK(Regressions!D119), " ", Regressions!D119)</f>
        <v>3532</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Saint Vincent and the Grenadines</v>
      </c>
      <c r="B110" s="330">
        <f>IF(ISBLANK(Regressions!B120), " ", Regressions!B120)</f>
        <v>2013</v>
      </c>
      <c r="C110" s="335" t="str">
        <f>IF(ISBLANK(Regressions!C120), " ", Regressions!C120)</f>
        <v>Pre-primary</v>
      </c>
      <c r="D110" s="331">
        <f>IF(ISBLANK(Regressions!D120), " ", Regressions!D120)</f>
        <v>3563</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Saint Vincent and the Grenadines</v>
      </c>
      <c r="B111" s="330">
        <f>IF(ISBLANK(Regressions!B121), " ", Regressions!B121)</f>
        <v>2014</v>
      </c>
      <c r="C111" s="335" t="str">
        <f>IF(ISBLANK(Regressions!C121), " ", Regressions!C121)</f>
        <v>Pre-primary</v>
      </c>
      <c r="D111" s="331">
        <f>IF(ISBLANK(Regressions!D121), " ", Regressions!D121)</f>
        <v>3529</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Saint Vincent and the Grenadines</v>
      </c>
      <c r="B112" s="330">
        <f>IF(ISBLANK(Regressions!B122), " ", Regressions!B122)</f>
        <v>2015</v>
      </c>
      <c r="C112" s="335" t="str">
        <f>IF(ISBLANK(Regressions!C122), " ", Regressions!C122)</f>
        <v>Pre-primary</v>
      </c>
      <c r="D112" s="331">
        <f>IF(ISBLANK(Regressions!D122), " ", Regressions!D122)</f>
        <v>3451</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Saint Vincent and the Grenadines</v>
      </c>
      <c r="B113" s="330">
        <f>IF(ISBLANK(Regressions!B123), " ", Regressions!B123)</f>
        <v>2016</v>
      </c>
      <c r="C113" s="335" t="str">
        <f>IF(ISBLANK(Regressions!C123), " ", Regressions!C123)</f>
        <v>Pre-primary</v>
      </c>
      <c r="D113" s="331">
        <f>IF(ISBLANK(Regressions!D123), " ", Regressions!D123)</f>
        <v>3405</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Saint Vincent and the Grenadines</v>
      </c>
      <c r="B114" s="330">
        <f>IF(ISBLANK(Regressions!B124), " ", Regressions!B124)</f>
        <v>2017</v>
      </c>
      <c r="C114" s="335" t="str">
        <f>IF(ISBLANK(Regressions!C124), " ", Regressions!C124)</f>
        <v>Pre-primary</v>
      </c>
      <c r="D114" s="331">
        <f>IF(ISBLANK(Regressions!D124), " ", Regressions!D124)</f>
        <v>3371</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Saint Vincent and the Grenadines</v>
      </c>
      <c r="B115" s="330">
        <f>IF(ISBLANK(Regressions!B125), " ", Regressions!B125)</f>
        <v>2018</v>
      </c>
      <c r="C115" s="335" t="str">
        <f>IF(ISBLANK(Regressions!C125), " ", Regressions!C125)</f>
        <v>Pre-primary</v>
      </c>
      <c r="D115" s="331">
        <f>IF(ISBLANK(Regressions!D125), " ", Regressions!D125)</f>
        <v>3337</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Saint Vincent and the Grenadines</v>
      </c>
      <c r="B116" s="330">
        <f>IF(ISBLANK(Regressions!B126), " ", Regressions!B126)</f>
        <v>2019</v>
      </c>
      <c r="C116" s="335" t="str">
        <f>IF(ISBLANK(Regressions!C126), " ", Regressions!C126)</f>
        <v>Pre-primary</v>
      </c>
      <c r="D116" s="331">
        <f>IF(ISBLANK(Regressions!D126), " ", Regressions!D126)</f>
        <v>3291</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Saint Vincent and the Grenadines</v>
      </c>
      <c r="B117" s="330">
        <f>IF(ISBLANK(Regressions!B127), " ", Regressions!B127)</f>
        <v>2020</v>
      </c>
      <c r="C117" s="335" t="str">
        <f>IF(ISBLANK(Regressions!C127), " ", Regressions!C127)</f>
        <v>Pre-primary</v>
      </c>
      <c r="D117" s="331">
        <f>IF(ISBLANK(Regressions!D127), " ", Regressions!D127)</f>
        <v>3180</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Saint Vincent and the Grenadines</v>
      </c>
      <c r="B118" s="381">
        <f>IF(ISBLANK(Regressions!B128), " ", Regressions!B128)</f>
        <v>2021</v>
      </c>
      <c r="C118" s="382" t="str">
        <f>IF(ISBLANK(Regressions!C128), " ", Regressions!C128)</f>
        <v>Pre-primary</v>
      </c>
      <c r="D118" s="383">
        <f>IF(ISBLANK(Regressions!D128), " ", Regressions!D128)</f>
        <v>3014</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Saint Vincent and the Grenadines</v>
      </c>
      <c r="B119" s="330">
        <f>IF(ISBLANK(Regressions!B129), " ", Regressions!B129)</f>
        <v>2022</v>
      </c>
      <c r="C119" s="335" t="str">
        <f>IF(ISBLANK(Regressions!C129), " ", Regressions!C129)</f>
        <v>Pre-primary</v>
      </c>
      <c r="D119" s="331">
        <f>IF(ISBLANK(Regressions!D129), " ", Regressions!D129)</f>
        <v>2863</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Saint Vincent and the Grenadines</v>
      </c>
      <c r="B120" s="337">
        <f>IF(ISBLANK(Regressions!B130), " ", Regressions!B130)</f>
        <v>2023</v>
      </c>
      <c r="C120" s="338" t="str">
        <f>IF(ISBLANK(Regressions!C130), " ", Regressions!C130)</f>
        <v>Pre-primary</v>
      </c>
      <c r="D120" s="339">
        <f>IF(ISBLANK(Regressions!D130), " ", Regressions!D130)</f>
        <v>2776</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Saint Vincent and the Grenadines</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Saint Vincent and the Grenadines</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Saint Vincent and the Grenadines</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Saint Vincent and the Grenadines</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Saint Vincent and the Grenadines</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Saint Vincent and the Grenadines</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Saint Vincent and the Grenadines</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Saint Vincent and the Grenadines</v>
      </c>
      <c r="B128" s="330">
        <f>IF(ISBLANK(Regressions!B138), " ", Regressions!B138)</f>
        <v>2000</v>
      </c>
      <c r="C128" s="335" t="str">
        <f>IF(ISBLANK(Regressions!C138), " ", Regressions!C138)</f>
        <v>Primary</v>
      </c>
      <c r="D128" s="331">
        <f>IF(ISBLANK(Regressions!D138), " ", Regressions!D138)</f>
        <v>17312</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Saint Vincent and the Grenadines</v>
      </c>
      <c r="B129" s="330">
        <f>IF(ISBLANK(Regressions!B139), " ", Regressions!B139)</f>
        <v>2001</v>
      </c>
      <c r="C129" s="335" t="str">
        <f>IF(ISBLANK(Regressions!C139), " ", Regressions!C139)</f>
        <v>Primary</v>
      </c>
      <c r="D129" s="331">
        <f>IF(ISBLANK(Regressions!D139), " ", Regressions!D139)</f>
        <v>17218</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Saint Vincent and the Grenadines</v>
      </c>
      <c r="B130" s="330">
        <f>IF(ISBLANK(Regressions!B140), " ", Regressions!B140)</f>
        <v>2002</v>
      </c>
      <c r="C130" s="335" t="str">
        <f>IF(ISBLANK(Regressions!C140), " ", Regressions!C140)</f>
        <v>Primary</v>
      </c>
      <c r="D130" s="331">
        <f>IF(ISBLANK(Regressions!D140), " ", Regressions!D140)</f>
        <v>17055</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Saint Vincent and the Grenadines</v>
      </c>
      <c r="B131" s="330">
        <f>IF(ISBLANK(Regressions!B141), " ", Regressions!B141)</f>
        <v>2003</v>
      </c>
      <c r="C131" s="335" t="str">
        <f>IF(ISBLANK(Regressions!C141), " ", Regressions!C141)</f>
        <v>Primary</v>
      </c>
      <c r="D131" s="331">
        <f>IF(ISBLANK(Regressions!D141), " ", Regressions!D141)</f>
        <v>16816</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Saint Vincent and the Grenadines</v>
      </c>
      <c r="B132" s="330">
        <f>IF(ISBLANK(Regressions!B142), " ", Regressions!B142)</f>
        <v>2004</v>
      </c>
      <c r="C132" s="335" t="str">
        <f>IF(ISBLANK(Regressions!C142), " ", Regressions!C142)</f>
        <v>Primary</v>
      </c>
      <c r="D132" s="331">
        <f>IF(ISBLANK(Regressions!D142), " ", Regressions!D142)</f>
        <v>16391</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Saint Vincent and the Grenadines</v>
      </c>
      <c r="B133" s="330">
        <f>IF(ISBLANK(Regressions!B143), " ", Regressions!B143)</f>
        <v>2005</v>
      </c>
      <c r="C133" s="335" t="str">
        <f>IF(ISBLANK(Regressions!C143), " ", Regressions!C143)</f>
        <v>Primary</v>
      </c>
      <c r="D133" s="331">
        <f>IF(ISBLANK(Regressions!D143), " ", Regressions!D143)</f>
        <v>15902</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Saint Vincent and the Grenadines</v>
      </c>
      <c r="B134" s="330">
        <f>IF(ISBLANK(Regressions!B144), " ", Regressions!B144)</f>
        <v>2006</v>
      </c>
      <c r="C134" s="335" t="str">
        <f>IF(ISBLANK(Regressions!C144), " ", Regressions!C144)</f>
        <v>Primary</v>
      </c>
      <c r="D134" s="331">
        <f>IF(ISBLANK(Regressions!D144), " ", Regressions!D144)</f>
        <v>15373</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Saint Vincent and the Grenadines</v>
      </c>
      <c r="B135" s="330">
        <f>IF(ISBLANK(Regressions!B145), " ", Regressions!B145)</f>
        <v>2007</v>
      </c>
      <c r="C135" s="335" t="str">
        <f>IF(ISBLANK(Regressions!C145), " ", Regressions!C145)</f>
        <v>Primary</v>
      </c>
      <c r="D135" s="331">
        <f>IF(ISBLANK(Regressions!D145), " ", Regressions!D145)</f>
        <v>14824</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Saint Vincent and the Grenadines</v>
      </c>
      <c r="B136" s="330">
        <f>IF(ISBLANK(Regressions!B146), " ", Regressions!B146)</f>
        <v>2008</v>
      </c>
      <c r="C136" s="335" t="str">
        <f>IF(ISBLANK(Regressions!C146), " ", Regressions!C146)</f>
        <v>Primary</v>
      </c>
      <c r="D136" s="331">
        <f>IF(ISBLANK(Regressions!D146), " ", Regressions!D146)</f>
        <v>14273</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Saint Vincent and the Grenadines</v>
      </c>
      <c r="B137" s="330">
        <f>IF(ISBLANK(Regressions!B147), " ", Regressions!B147)</f>
        <v>2009</v>
      </c>
      <c r="C137" s="335" t="str">
        <f>IF(ISBLANK(Regressions!C147), " ", Regressions!C147)</f>
        <v>Primary</v>
      </c>
      <c r="D137" s="331">
        <f>IF(ISBLANK(Regressions!D147), " ", Regressions!D147)</f>
        <v>13758</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Saint Vincent and the Grenadines</v>
      </c>
      <c r="B138" s="330">
        <f>IF(ISBLANK(Regressions!B148), " ", Regressions!B148)</f>
        <v>2010</v>
      </c>
      <c r="C138" s="335" t="str">
        <f>IF(ISBLANK(Regressions!C148), " ", Regressions!C148)</f>
        <v>Primary</v>
      </c>
      <c r="D138" s="331">
        <f>IF(ISBLANK(Regressions!D148), " ", Regressions!D148)</f>
        <v>13262</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Saint Vincent and the Grenadines</v>
      </c>
      <c r="B139" s="330">
        <f>IF(ISBLANK(Regressions!B149), " ", Regressions!B149)</f>
        <v>2011</v>
      </c>
      <c r="C139" s="335" t="str">
        <f>IF(ISBLANK(Regressions!C149), " ", Regressions!C149)</f>
        <v>Primary</v>
      </c>
      <c r="D139" s="331">
        <f>IF(ISBLANK(Regressions!D149), " ", Regressions!D149)</f>
        <v>12808</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Saint Vincent and the Grenadines</v>
      </c>
      <c r="B140" s="330">
        <f>IF(ISBLANK(Regressions!B150), " ", Regressions!B150)</f>
        <v>2012</v>
      </c>
      <c r="C140" s="335" t="str">
        <f>IF(ISBLANK(Regressions!C150), " ", Regressions!C150)</f>
        <v>Primary</v>
      </c>
      <c r="D140" s="331">
        <f>IF(ISBLANK(Regressions!D150), " ", Regressions!D150)</f>
        <v>12377</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Saint Vincent and the Grenadines</v>
      </c>
      <c r="B141" s="330">
        <f>IF(ISBLANK(Regressions!B151), " ", Regressions!B151)</f>
        <v>2013</v>
      </c>
      <c r="C141" s="335" t="str">
        <f>IF(ISBLANK(Regressions!C151), " ", Regressions!C151)</f>
        <v>Primary</v>
      </c>
      <c r="D141" s="331">
        <f>IF(ISBLANK(Regressions!D151), " ", Regressions!D151)</f>
        <v>12017</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Saint Vincent and the Grenadines</v>
      </c>
      <c r="B142" s="330">
        <f>IF(ISBLANK(Regressions!B152), " ", Regressions!B152)</f>
        <v>2014</v>
      </c>
      <c r="C142" s="335" t="str">
        <f>IF(ISBLANK(Regressions!C152), " ", Regressions!C152)</f>
        <v>Primary</v>
      </c>
      <c r="D142" s="331">
        <f>IF(ISBLANK(Regressions!D152), " ", Regressions!D152)</f>
        <v>11752</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Saint Vincent and the Grenadines</v>
      </c>
      <c r="B143" s="330">
        <f>IF(ISBLANK(Regressions!B153), " ", Regressions!B153)</f>
        <v>2015</v>
      </c>
      <c r="C143" s="335" t="str">
        <f>IF(ISBLANK(Regressions!C153), " ", Regressions!C153)</f>
        <v>Primary</v>
      </c>
      <c r="D143" s="331">
        <f>IF(ISBLANK(Regressions!D153), " ", Regressions!D153)</f>
        <v>11618</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Saint Vincent and the Grenadines</v>
      </c>
      <c r="B144" s="330">
        <f>IF(ISBLANK(Regressions!B154), " ", Regressions!B154)</f>
        <v>2016</v>
      </c>
      <c r="C144" s="335" t="str">
        <f>IF(ISBLANK(Regressions!C154), " ", Regressions!C154)</f>
        <v>Primary</v>
      </c>
      <c r="D144" s="331">
        <f>IF(ISBLANK(Regressions!D154), " ", Regressions!D154)</f>
        <v>11520</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Saint Vincent and the Grenadines</v>
      </c>
      <c r="B145" s="330">
        <f>IF(ISBLANK(Regressions!B155), " ", Regressions!B155)</f>
        <v>2017</v>
      </c>
      <c r="C145" s="335" t="str">
        <f>IF(ISBLANK(Regressions!C155), " ", Regressions!C155)</f>
        <v>Primary</v>
      </c>
      <c r="D145" s="331">
        <f>IF(ISBLANK(Regressions!D155), " ", Regressions!D155)</f>
        <v>11440</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Saint Vincent and the Grenadines</v>
      </c>
      <c r="B146" s="330">
        <f>IF(ISBLANK(Regressions!B156), " ", Regressions!B156)</f>
        <v>2018</v>
      </c>
      <c r="C146" s="335" t="str">
        <f>IF(ISBLANK(Regressions!C156), " ", Regressions!C156)</f>
        <v>Primary</v>
      </c>
      <c r="D146" s="331">
        <f>IF(ISBLANK(Regressions!D156), " ", Regressions!D156)</f>
        <v>11450</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Saint Vincent and the Grenadines</v>
      </c>
      <c r="B147" s="330">
        <f>IF(ISBLANK(Regressions!B157), " ", Regressions!B157)</f>
        <v>2019</v>
      </c>
      <c r="C147" s="335" t="str">
        <f>IF(ISBLANK(Regressions!C157), " ", Regressions!C157)</f>
        <v>Primary</v>
      </c>
      <c r="D147" s="331">
        <f>IF(ISBLANK(Regressions!D157), " ", Regressions!D157)</f>
        <v>11459</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Saint Vincent and the Grenadines</v>
      </c>
      <c r="B148" s="330">
        <f>IF(ISBLANK(Regressions!B158), " ", Regressions!B158)</f>
        <v>2020</v>
      </c>
      <c r="C148" s="335" t="str">
        <f>IF(ISBLANK(Regressions!C158), " ", Regressions!C158)</f>
        <v>Primary</v>
      </c>
      <c r="D148" s="331">
        <f>IF(ISBLANK(Regressions!D158), " ", Regressions!D158)</f>
        <v>11440</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Saint Vincent and the Grenadines</v>
      </c>
      <c r="B149" s="381">
        <f>IF(ISBLANK(Regressions!B159), " ", Regressions!B159)</f>
        <v>2021</v>
      </c>
      <c r="C149" s="382" t="str">
        <f>IF(ISBLANK(Regressions!C159), " ", Regressions!C159)</f>
        <v>Primary</v>
      </c>
      <c r="D149" s="383">
        <f>IF(ISBLANK(Regressions!D159), " ", Regressions!D159)</f>
        <v>11399</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Saint Vincent and the Grenadines</v>
      </c>
      <c r="B150" s="330">
        <f>IF(ISBLANK(Regressions!B160), " ", Regressions!B160)</f>
        <v>2022</v>
      </c>
      <c r="C150" s="335" t="str">
        <f>IF(ISBLANK(Regressions!C160), " ", Regressions!C160)</f>
        <v>Primary</v>
      </c>
      <c r="D150" s="331">
        <f>IF(ISBLANK(Regressions!D160), " ", Regressions!D160)</f>
        <v>11259</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Saint Vincent and the Grenadines</v>
      </c>
      <c r="B151" s="337">
        <f>IF(ISBLANK(Regressions!B161), " ", Regressions!B161)</f>
        <v>2023</v>
      </c>
      <c r="C151" s="338" t="str">
        <f>IF(ISBLANK(Regressions!C161), " ", Regressions!C161)</f>
        <v>Primary</v>
      </c>
      <c r="D151" s="339">
        <f>IF(ISBLANK(Regressions!D161), " ", Regressions!D161)</f>
        <v>11084</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Saint Vincent and the Grenadines</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Saint Vincent and the Grenadines</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Saint Vincent and the Grenadines</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Saint Vincent and the Grenadines</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Saint Vincent and the Grenadines</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Saint Vincent and the Grenadines</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Saint Vincent and the Grenadines</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Saint Vincent and the Grenadines</v>
      </c>
      <c r="B159" s="330">
        <f>IF(ISBLANK(Regressions!B169), " ", Regressions!B169)</f>
        <v>2000</v>
      </c>
      <c r="C159" s="335" t="str">
        <f>IF(ISBLANK(Regressions!C169), " ", Regressions!C169)</f>
        <v>Secondary</v>
      </c>
      <c r="D159" s="331">
        <f>IF(ISBLANK(Regressions!D169), " ", Regressions!D169)</f>
        <v>12302</v>
      </c>
      <c r="E159" s="207">
        <f>IF(ISNUMBER(Regressions!E169),ROUND(Regressions!E169, 1), NA())</f>
        <v>100</v>
      </c>
      <c r="F159" s="332">
        <f>IF(ISNUMBER(Regressions!F169),ROUND(Regressions!F169, 1), NA())</f>
        <v>100</v>
      </c>
      <c r="G159" s="229" t="e">
        <f>IF(ISNUMBER(Regressions!G169),ROUND(Regressions!G169, 1), NA())</f>
        <v>#N/A</v>
      </c>
      <c r="H159" s="333" t="e">
        <f>IF(ISNUMBER(Regressions!H169),ROUND(Regressions!H169, 1), NA())</f>
        <v>#N/A</v>
      </c>
      <c r="I159" s="230">
        <f>IF(ISNUMBER(Regressions!I169),ROUND(Regressions!I169, 1), NA())</f>
        <v>0</v>
      </c>
      <c r="J159" s="334">
        <f>IF(ISNUMBER(Regressions!K169),ROUND(Regressions!K169, 1), NA())</f>
        <v>100</v>
      </c>
      <c r="K159" s="332">
        <f>IF(ISNUMBER(Regressions!L169),ROUND(Regressions!L169, 1), NA())</f>
        <v>100</v>
      </c>
      <c r="L159" s="231" t="e">
        <f>IF(ISNUMBER(Regressions!M169),ROUND(Regressions!M169, 1), NA())</f>
        <v>#N/A</v>
      </c>
      <c r="M159" s="333" t="e">
        <f>IF(ISNUMBER(Regressions!N169),ROUND(Regressions!N169, 1), NA())</f>
        <v>#N/A</v>
      </c>
      <c r="N159" s="230">
        <f>IF(ISNUMBER(Regressions!O169),ROUND(Regressions!O169, 1), NA())</f>
        <v>0</v>
      </c>
      <c r="O159" s="334">
        <f>IF(ISNUMBER(Regressions!Q169),ROUND(Regressions!Q169, 1), NA())</f>
        <v>100</v>
      </c>
      <c r="P159" s="332">
        <f>IF(ISNUMBER(Regressions!R169),ROUND(Regressions!R169, 1), NA())</f>
        <v>100</v>
      </c>
      <c r="Q159" s="208" t="e">
        <f>IF(ISNUMBER(Regressions!S169),ROUND(Regressions!S169, 1), NA())</f>
        <v>#N/A</v>
      </c>
      <c r="R159" s="333" t="e">
        <f>IF(ISNUMBER(Regressions!T169),ROUND(Regressions!T169, 1), NA())</f>
        <v>#N/A</v>
      </c>
      <c r="S159" s="230">
        <f>IF(ISNUMBER(Regressions!U169),ROUND(Regressions!U169, 1), NA())</f>
        <v>0</v>
      </c>
    </row>
    <row xmlns:x14ac="http://schemas.microsoft.com/office/spreadsheetml/2009/9/ac" r="160" x14ac:dyDescent="0.2">
      <c r="A160" s="329" t="str">
        <f>IF(ISBLANK(Regressions!A170), " ", Regressions!A170)</f>
        <v>Saint Vincent and the Grenadines</v>
      </c>
      <c r="B160" s="330">
        <f>IF(ISBLANK(Regressions!B170), " ", Regressions!B170)</f>
        <v>2001</v>
      </c>
      <c r="C160" s="335" t="str">
        <f>IF(ISBLANK(Regressions!C170), " ", Regressions!C170)</f>
        <v>Secondary</v>
      </c>
      <c r="D160" s="331">
        <f>IF(ISBLANK(Regressions!D170), " ", Regressions!D170)</f>
        <v>12152</v>
      </c>
      <c r="E160" s="207">
        <f>IF(ISNUMBER(Regressions!E170),ROUND(Regressions!E170, 1), NA())</f>
        <v>100</v>
      </c>
      <c r="F160" s="332">
        <f>IF(ISNUMBER(Regressions!F170),ROUND(Regressions!F170, 1), NA())</f>
        <v>100</v>
      </c>
      <c r="G160" s="229" t="e">
        <f>IF(ISNUMBER(Regressions!G170),ROUND(Regressions!G170, 1), NA())</f>
        <v>#N/A</v>
      </c>
      <c r="H160" s="333" t="e">
        <f>IF(ISNUMBER(Regressions!H170),ROUND(Regressions!H170, 1), NA())</f>
        <v>#N/A</v>
      </c>
      <c r="I160" s="230">
        <f>IF(ISNUMBER(Regressions!I170),ROUND(Regressions!I170, 1), NA())</f>
        <v>0</v>
      </c>
      <c r="J160" s="334">
        <f>IF(ISNUMBER(Regressions!K170),ROUND(Regressions!K170, 1), NA())</f>
        <v>100</v>
      </c>
      <c r="K160" s="332">
        <f>IF(ISNUMBER(Regressions!L170),ROUND(Regressions!L170, 1), NA())</f>
        <v>100</v>
      </c>
      <c r="L160" s="231" t="e">
        <f>IF(ISNUMBER(Regressions!M170),ROUND(Regressions!M170, 1), NA())</f>
        <v>#N/A</v>
      </c>
      <c r="M160" s="333" t="e">
        <f>IF(ISNUMBER(Regressions!N170),ROUND(Regressions!N170, 1), NA())</f>
        <v>#N/A</v>
      </c>
      <c r="N160" s="230">
        <f>IF(ISNUMBER(Regressions!O170),ROUND(Regressions!O170, 1), NA())</f>
        <v>0</v>
      </c>
      <c r="O160" s="334">
        <f>IF(ISNUMBER(Regressions!Q170),ROUND(Regressions!Q170, 1), NA())</f>
        <v>100</v>
      </c>
      <c r="P160" s="332">
        <f>IF(ISNUMBER(Regressions!R170),ROUND(Regressions!R170, 1), NA())</f>
        <v>100</v>
      </c>
      <c r="Q160" s="208" t="e">
        <f>IF(ISNUMBER(Regressions!S170),ROUND(Regressions!S170, 1), NA())</f>
        <v>#N/A</v>
      </c>
      <c r="R160" s="333" t="e">
        <f>IF(ISNUMBER(Regressions!T170),ROUND(Regressions!T170, 1), NA())</f>
        <v>#N/A</v>
      </c>
      <c r="S160" s="230">
        <f>IF(ISNUMBER(Regressions!U170),ROUND(Regressions!U170, 1), NA())</f>
        <v>0</v>
      </c>
    </row>
    <row xmlns:x14ac="http://schemas.microsoft.com/office/spreadsheetml/2009/9/ac" r="161" x14ac:dyDescent="0.2">
      <c r="A161" s="329" t="str">
        <f>IF(ISBLANK(Regressions!A171), " ", Regressions!A171)</f>
        <v>Saint Vincent and the Grenadines</v>
      </c>
      <c r="B161" s="330">
        <f>IF(ISBLANK(Regressions!B171), " ", Regressions!B171)</f>
        <v>2002</v>
      </c>
      <c r="C161" s="335" t="str">
        <f>IF(ISBLANK(Regressions!C171), " ", Regressions!C171)</f>
        <v>Secondary</v>
      </c>
      <c r="D161" s="331">
        <f>IF(ISBLANK(Regressions!D171), " ", Regressions!D171)</f>
        <v>11526</v>
      </c>
      <c r="E161" s="207">
        <f>IF(ISNUMBER(Regressions!E171),ROUND(Regressions!E171, 1), NA())</f>
        <v>100</v>
      </c>
      <c r="F161" s="332">
        <f>IF(ISNUMBER(Regressions!F171),ROUND(Regressions!F171, 1), NA())</f>
        <v>100</v>
      </c>
      <c r="G161" s="229" t="e">
        <f>IF(ISNUMBER(Regressions!G171),ROUND(Regressions!G171, 1), NA())</f>
        <v>#N/A</v>
      </c>
      <c r="H161" s="333" t="e">
        <f>IF(ISNUMBER(Regressions!H171),ROUND(Regressions!H171, 1), NA())</f>
        <v>#N/A</v>
      </c>
      <c r="I161" s="230">
        <f>IF(ISNUMBER(Regressions!I171),ROUND(Regressions!I171, 1), NA())</f>
        <v>0</v>
      </c>
      <c r="J161" s="334">
        <f>IF(ISNUMBER(Regressions!K171),ROUND(Regressions!K171, 1), NA())</f>
        <v>100</v>
      </c>
      <c r="K161" s="332">
        <f>IF(ISNUMBER(Regressions!L171),ROUND(Regressions!L171, 1), NA())</f>
        <v>100</v>
      </c>
      <c r="L161" s="231" t="e">
        <f>IF(ISNUMBER(Regressions!M171),ROUND(Regressions!M171, 1), NA())</f>
        <v>#N/A</v>
      </c>
      <c r="M161" s="333" t="e">
        <f>IF(ISNUMBER(Regressions!N171),ROUND(Regressions!N171, 1), NA())</f>
        <v>#N/A</v>
      </c>
      <c r="N161" s="230">
        <f>IF(ISNUMBER(Regressions!O171),ROUND(Regressions!O171, 1), NA())</f>
        <v>0</v>
      </c>
      <c r="O161" s="334">
        <f>IF(ISNUMBER(Regressions!Q171),ROUND(Regressions!Q171, 1), NA())</f>
        <v>100</v>
      </c>
      <c r="P161" s="332">
        <f>IF(ISNUMBER(Regressions!R171),ROUND(Regressions!R171, 1), NA())</f>
        <v>100</v>
      </c>
      <c r="Q161" s="208" t="e">
        <f>IF(ISNUMBER(Regressions!S171),ROUND(Regressions!S171, 1), NA())</f>
        <v>#N/A</v>
      </c>
      <c r="R161" s="333" t="e">
        <f>IF(ISNUMBER(Regressions!T171),ROUND(Regressions!T171, 1), NA())</f>
        <v>#N/A</v>
      </c>
      <c r="S161" s="230">
        <f>IF(ISNUMBER(Regressions!U171),ROUND(Regressions!U171, 1), NA())</f>
        <v>0</v>
      </c>
    </row>
    <row xmlns:x14ac="http://schemas.microsoft.com/office/spreadsheetml/2009/9/ac" r="162" x14ac:dyDescent="0.2">
      <c r="A162" s="329" t="str">
        <f>IF(ISBLANK(Regressions!A172), " ", Regressions!A172)</f>
        <v>Saint Vincent and the Grenadines</v>
      </c>
      <c r="B162" s="330">
        <f>IF(ISBLANK(Regressions!B172), " ", Regressions!B172)</f>
        <v>2003</v>
      </c>
      <c r="C162" s="335" t="str">
        <f>IF(ISBLANK(Regressions!C172), " ", Regressions!C172)</f>
        <v>Secondary</v>
      </c>
      <c r="D162" s="331">
        <f>IF(ISBLANK(Regressions!D172), " ", Regressions!D172)</f>
        <v>11291</v>
      </c>
      <c r="E162" s="207">
        <f>IF(ISNUMBER(Regressions!E172),ROUND(Regressions!E172, 1), NA())</f>
        <v>100</v>
      </c>
      <c r="F162" s="332">
        <f>IF(ISNUMBER(Regressions!F172),ROUND(Regressions!F172, 1), NA())</f>
        <v>100</v>
      </c>
      <c r="G162" s="229" t="e">
        <f>IF(ISNUMBER(Regressions!G172),ROUND(Regressions!G172, 1), NA())</f>
        <v>#N/A</v>
      </c>
      <c r="H162" s="333" t="e">
        <f>IF(ISNUMBER(Regressions!H172),ROUND(Regressions!H172, 1), NA())</f>
        <v>#N/A</v>
      </c>
      <c r="I162" s="230">
        <f>IF(ISNUMBER(Regressions!I172),ROUND(Regressions!I172, 1), NA())</f>
        <v>0</v>
      </c>
      <c r="J162" s="334">
        <f>IF(ISNUMBER(Regressions!K172),ROUND(Regressions!K172, 1), NA())</f>
        <v>100</v>
      </c>
      <c r="K162" s="332">
        <f>IF(ISNUMBER(Regressions!L172),ROUND(Regressions!L172, 1), NA())</f>
        <v>100</v>
      </c>
      <c r="L162" s="231" t="e">
        <f>IF(ISNUMBER(Regressions!M172),ROUND(Regressions!M172, 1), NA())</f>
        <v>#N/A</v>
      </c>
      <c r="M162" s="333" t="e">
        <f>IF(ISNUMBER(Regressions!N172),ROUND(Regressions!N172, 1), NA())</f>
        <v>#N/A</v>
      </c>
      <c r="N162" s="230">
        <f>IF(ISNUMBER(Regressions!O172),ROUND(Regressions!O172, 1), NA())</f>
        <v>0</v>
      </c>
      <c r="O162" s="334">
        <f>IF(ISNUMBER(Regressions!Q172),ROUND(Regressions!Q172, 1), NA())</f>
        <v>100</v>
      </c>
      <c r="P162" s="332">
        <f>IF(ISNUMBER(Regressions!R172),ROUND(Regressions!R172, 1), NA())</f>
        <v>100</v>
      </c>
      <c r="Q162" s="208" t="e">
        <f>IF(ISNUMBER(Regressions!S172),ROUND(Regressions!S172, 1), NA())</f>
        <v>#N/A</v>
      </c>
      <c r="R162" s="333" t="e">
        <f>IF(ISNUMBER(Regressions!T172),ROUND(Regressions!T172, 1), NA())</f>
        <v>#N/A</v>
      </c>
      <c r="S162" s="230">
        <f>IF(ISNUMBER(Regressions!U172),ROUND(Regressions!U172, 1), NA())</f>
        <v>0</v>
      </c>
    </row>
    <row xmlns:x14ac="http://schemas.microsoft.com/office/spreadsheetml/2009/9/ac" r="163" x14ac:dyDescent="0.2">
      <c r="A163" s="329" t="str">
        <f>IF(ISBLANK(Regressions!A173), " ", Regressions!A173)</f>
        <v>Saint Vincent and the Grenadines</v>
      </c>
      <c r="B163" s="330">
        <f>IF(ISBLANK(Regressions!B173), " ", Regressions!B173)</f>
        <v>2004</v>
      </c>
      <c r="C163" s="335" t="str">
        <f>IF(ISBLANK(Regressions!C173), " ", Regressions!C173)</f>
        <v>Secondary</v>
      </c>
      <c r="D163" s="331">
        <f>IF(ISBLANK(Regressions!D173), " ", Regressions!D173)</f>
        <v>11212</v>
      </c>
      <c r="E163" s="207">
        <f>IF(ISNUMBER(Regressions!E173),ROUND(Regressions!E173, 1), NA())</f>
        <v>100</v>
      </c>
      <c r="F163" s="332">
        <f>IF(ISNUMBER(Regressions!F173),ROUND(Regressions!F173, 1), NA())</f>
        <v>100</v>
      </c>
      <c r="G163" s="229" t="e">
        <f>IF(ISNUMBER(Regressions!G173),ROUND(Regressions!G173, 1), NA())</f>
        <v>#N/A</v>
      </c>
      <c r="H163" s="333" t="e">
        <f>IF(ISNUMBER(Regressions!H173),ROUND(Regressions!H173, 1), NA())</f>
        <v>#N/A</v>
      </c>
      <c r="I163" s="230">
        <f>IF(ISNUMBER(Regressions!I173),ROUND(Regressions!I173, 1), NA())</f>
        <v>0</v>
      </c>
      <c r="J163" s="334">
        <f>IF(ISNUMBER(Regressions!K173),ROUND(Regressions!K173, 1), NA())</f>
        <v>100</v>
      </c>
      <c r="K163" s="332">
        <f>IF(ISNUMBER(Regressions!L173),ROUND(Regressions!L173, 1), NA())</f>
        <v>100</v>
      </c>
      <c r="L163" s="231" t="e">
        <f>IF(ISNUMBER(Regressions!M173),ROUND(Regressions!M173, 1), NA())</f>
        <v>#N/A</v>
      </c>
      <c r="M163" s="333" t="e">
        <f>IF(ISNUMBER(Regressions!N173),ROUND(Regressions!N173, 1), NA())</f>
        <v>#N/A</v>
      </c>
      <c r="N163" s="230">
        <f>IF(ISNUMBER(Regressions!O173),ROUND(Regressions!O173, 1), NA())</f>
        <v>0</v>
      </c>
      <c r="O163" s="334">
        <f>IF(ISNUMBER(Regressions!Q173),ROUND(Regressions!Q173, 1), NA())</f>
        <v>100</v>
      </c>
      <c r="P163" s="332">
        <f>IF(ISNUMBER(Regressions!R173),ROUND(Regressions!R173, 1), NA())</f>
        <v>100</v>
      </c>
      <c r="Q163" s="208" t="e">
        <f>IF(ISNUMBER(Regressions!S173),ROUND(Regressions!S173, 1), NA())</f>
        <v>#N/A</v>
      </c>
      <c r="R163" s="333" t="e">
        <f>IF(ISNUMBER(Regressions!T173),ROUND(Regressions!T173, 1), NA())</f>
        <v>#N/A</v>
      </c>
      <c r="S163" s="230">
        <f>IF(ISNUMBER(Regressions!U173),ROUND(Regressions!U173, 1), NA())</f>
        <v>0</v>
      </c>
    </row>
    <row xmlns:x14ac="http://schemas.microsoft.com/office/spreadsheetml/2009/9/ac" r="164" x14ac:dyDescent="0.2">
      <c r="A164" s="329" t="str">
        <f>IF(ISBLANK(Regressions!A174), " ", Regressions!A174)</f>
        <v>Saint Vincent and the Grenadines</v>
      </c>
      <c r="B164" s="330">
        <f>IF(ISBLANK(Regressions!B174), " ", Regressions!B174)</f>
        <v>2005</v>
      </c>
      <c r="C164" s="335" t="str">
        <f>IF(ISBLANK(Regressions!C174), " ", Regressions!C174)</f>
        <v>Secondary</v>
      </c>
      <c r="D164" s="331">
        <f>IF(ISBLANK(Regressions!D174), " ", Regressions!D174)</f>
        <v>11206</v>
      </c>
      <c r="E164" s="207">
        <f>IF(ISNUMBER(Regressions!E174),ROUND(Regressions!E174, 1), NA())</f>
        <v>100</v>
      </c>
      <c r="F164" s="332">
        <f>IF(ISNUMBER(Regressions!F174),ROUND(Regressions!F174, 1), NA())</f>
        <v>100</v>
      </c>
      <c r="G164" s="229" t="e">
        <f>IF(ISNUMBER(Regressions!G174),ROUND(Regressions!G174, 1), NA())</f>
        <v>#N/A</v>
      </c>
      <c r="H164" s="333" t="e">
        <f>IF(ISNUMBER(Regressions!H174),ROUND(Regressions!H174, 1), NA())</f>
        <v>#N/A</v>
      </c>
      <c r="I164" s="230">
        <f>IF(ISNUMBER(Regressions!I174),ROUND(Regressions!I174, 1), NA())</f>
        <v>0</v>
      </c>
      <c r="J164" s="334">
        <f>IF(ISNUMBER(Regressions!K174),ROUND(Regressions!K174, 1), NA())</f>
        <v>100</v>
      </c>
      <c r="K164" s="332">
        <f>IF(ISNUMBER(Regressions!L174),ROUND(Regressions!L174, 1), NA())</f>
        <v>100</v>
      </c>
      <c r="L164" s="231" t="e">
        <f>IF(ISNUMBER(Regressions!M174),ROUND(Regressions!M174, 1), NA())</f>
        <v>#N/A</v>
      </c>
      <c r="M164" s="333" t="e">
        <f>IF(ISNUMBER(Regressions!N174),ROUND(Regressions!N174, 1), NA())</f>
        <v>#N/A</v>
      </c>
      <c r="N164" s="230">
        <f>IF(ISNUMBER(Regressions!O174),ROUND(Regressions!O174, 1), NA())</f>
        <v>0</v>
      </c>
      <c r="O164" s="334">
        <f>IF(ISNUMBER(Regressions!Q174),ROUND(Regressions!Q174, 1), NA())</f>
        <v>100</v>
      </c>
      <c r="P164" s="332">
        <f>IF(ISNUMBER(Regressions!R174),ROUND(Regressions!R174, 1), NA())</f>
        <v>100</v>
      </c>
      <c r="Q164" s="208" t="e">
        <f>IF(ISNUMBER(Regressions!S174),ROUND(Regressions!S174, 1), NA())</f>
        <v>#N/A</v>
      </c>
      <c r="R164" s="333" t="e">
        <f>IF(ISNUMBER(Regressions!T174),ROUND(Regressions!T174, 1), NA())</f>
        <v>#N/A</v>
      </c>
      <c r="S164" s="230">
        <f>IF(ISNUMBER(Regressions!U174),ROUND(Regressions!U174, 1), NA())</f>
        <v>0</v>
      </c>
    </row>
    <row xmlns:x14ac="http://schemas.microsoft.com/office/spreadsheetml/2009/9/ac" r="165" x14ac:dyDescent="0.2">
      <c r="A165" s="329" t="str">
        <f>IF(ISBLANK(Regressions!A175), " ", Regressions!A175)</f>
        <v>Saint Vincent and the Grenadines</v>
      </c>
      <c r="B165" s="330">
        <f>IF(ISBLANK(Regressions!B175), " ", Regressions!B175)</f>
        <v>2006</v>
      </c>
      <c r="C165" s="335" t="str">
        <f>IF(ISBLANK(Regressions!C175), " ", Regressions!C175)</f>
        <v>Secondary</v>
      </c>
      <c r="D165" s="331">
        <f>IF(ISBLANK(Regressions!D175), " ", Regressions!D175)</f>
        <v>11221</v>
      </c>
      <c r="E165" s="207">
        <f>IF(ISNUMBER(Regressions!E175),ROUND(Regressions!E175, 1), NA())</f>
        <v>100</v>
      </c>
      <c r="F165" s="332">
        <f>IF(ISNUMBER(Regressions!F175),ROUND(Regressions!F175, 1), NA())</f>
        <v>100</v>
      </c>
      <c r="G165" s="229" t="e">
        <f>IF(ISNUMBER(Regressions!G175),ROUND(Regressions!G175, 1), NA())</f>
        <v>#N/A</v>
      </c>
      <c r="H165" s="333" t="e">
        <f>IF(ISNUMBER(Regressions!H175),ROUND(Regressions!H175, 1), NA())</f>
        <v>#N/A</v>
      </c>
      <c r="I165" s="230">
        <f>IF(ISNUMBER(Regressions!I175),ROUND(Regressions!I175, 1), NA())</f>
        <v>0</v>
      </c>
      <c r="J165" s="334">
        <f>IF(ISNUMBER(Regressions!K175),ROUND(Regressions!K175, 1), NA())</f>
        <v>100</v>
      </c>
      <c r="K165" s="332">
        <f>IF(ISNUMBER(Regressions!L175),ROUND(Regressions!L175, 1), NA())</f>
        <v>100</v>
      </c>
      <c r="L165" s="231" t="e">
        <f>IF(ISNUMBER(Regressions!M175),ROUND(Regressions!M175, 1), NA())</f>
        <v>#N/A</v>
      </c>
      <c r="M165" s="333" t="e">
        <f>IF(ISNUMBER(Regressions!N175),ROUND(Regressions!N175, 1), NA())</f>
        <v>#N/A</v>
      </c>
      <c r="N165" s="230">
        <f>IF(ISNUMBER(Regressions!O175),ROUND(Regressions!O175, 1), NA())</f>
        <v>0</v>
      </c>
      <c r="O165" s="334">
        <f>IF(ISNUMBER(Regressions!Q175),ROUND(Regressions!Q175, 1), NA())</f>
        <v>100</v>
      </c>
      <c r="P165" s="332">
        <f>IF(ISNUMBER(Regressions!R175),ROUND(Regressions!R175, 1), NA())</f>
        <v>100</v>
      </c>
      <c r="Q165" s="208" t="e">
        <f>IF(ISNUMBER(Regressions!S175),ROUND(Regressions!S175, 1), NA())</f>
        <v>#N/A</v>
      </c>
      <c r="R165" s="333" t="e">
        <f>IF(ISNUMBER(Regressions!T175),ROUND(Regressions!T175, 1), NA())</f>
        <v>#N/A</v>
      </c>
      <c r="S165" s="230">
        <f>IF(ISNUMBER(Regressions!U175),ROUND(Regressions!U175, 1), NA())</f>
        <v>0</v>
      </c>
    </row>
    <row xmlns:x14ac="http://schemas.microsoft.com/office/spreadsheetml/2009/9/ac" r="166" x14ac:dyDescent="0.2">
      <c r="A166" s="329" t="str">
        <f>IF(ISBLANK(Regressions!A176), " ", Regressions!A176)</f>
        <v>Saint Vincent and the Grenadines</v>
      </c>
      <c r="B166" s="330">
        <f>IF(ISBLANK(Regressions!B176), " ", Regressions!B176)</f>
        <v>2007</v>
      </c>
      <c r="C166" s="335" t="str">
        <f>IF(ISBLANK(Regressions!C176), " ", Regressions!C176)</f>
        <v>Secondary</v>
      </c>
      <c r="D166" s="331">
        <f>IF(ISBLANK(Regressions!D176), " ", Regressions!D176)</f>
        <v>11179</v>
      </c>
      <c r="E166" s="207">
        <f>IF(ISNUMBER(Regressions!E176),ROUND(Regressions!E176, 1), NA())</f>
        <v>100</v>
      </c>
      <c r="F166" s="332">
        <f>IF(ISNUMBER(Regressions!F176),ROUND(Regressions!F176, 1), NA())</f>
        <v>100</v>
      </c>
      <c r="G166" s="229" t="e">
        <f>IF(ISNUMBER(Regressions!G176),ROUND(Regressions!G176, 1), NA())</f>
        <v>#N/A</v>
      </c>
      <c r="H166" s="333" t="e">
        <f>IF(ISNUMBER(Regressions!H176),ROUND(Regressions!H176, 1), NA())</f>
        <v>#N/A</v>
      </c>
      <c r="I166" s="230">
        <f>IF(ISNUMBER(Regressions!I176),ROUND(Regressions!I176, 1), NA())</f>
        <v>0</v>
      </c>
      <c r="J166" s="334">
        <f>IF(ISNUMBER(Regressions!K176),ROUND(Regressions!K176, 1), NA())</f>
        <v>100</v>
      </c>
      <c r="K166" s="332">
        <f>IF(ISNUMBER(Regressions!L176),ROUND(Regressions!L176, 1), NA())</f>
        <v>100</v>
      </c>
      <c r="L166" s="231" t="e">
        <f>IF(ISNUMBER(Regressions!M176),ROUND(Regressions!M176, 1), NA())</f>
        <v>#N/A</v>
      </c>
      <c r="M166" s="333" t="e">
        <f>IF(ISNUMBER(Regressions!N176),ROUND(Regressions!N176, 1), NA())</f>
        <v>#N/A</v>
      </c>
      <c r="N166" s="230">
        <f>IF(ISNUMBER(Regressions!O176),ROUND(Regressions!O176, 1), NA())</f>
        <v>0</v>
      </c>
      <c r="O166" s="334">
        <f>IF(ISNUMBER(Regressions!Q176),ROUND(Regressions!Q176, 1), NA())</f>
        <v>100</v>
      </c>
      <c r="P166" s="332">
        <f>IF(ISNUMBER(Regressions!R176),ROUND(Regressions!R176, 1), NA())</f>
        <v>100</v>
      </c>
      <c r="Q166" s="208" t="e">
        <f>IF(ISNUMBER(Regressions!S176),ROUND(Regressions!S176, 1), NA())</f>
        <v>#N/A</v>
      </c>
      <c r="R166" s="333" t="e">
        <f>IF(ISNUMBER(Regressions!T176),ROUND(Regressions!T176, 1), NA())</f>
        <v>#N/A</v>
      </c>
      <c r="S166" s="230">
        <f>IF(ISNUMBER(Regressions!U176),ROUND(Regressions!U176, 1), NA())</f>
        <v>0</v>
      </c>
    </row>
    <row xmlns:x14ac="http://schemas.microsoft.com/office/spreadsheetml/2009/9/ac" r="167" x14ac:dyDescent="0.2">
      <c r="A167" s="329" t="str">
        <f>IF(ISBLANK(Regressions!A177), " ", Regressions!A177)</f>
        <v>Saint Vincent and the Grenadines</v>
      </c>
      <c r="B167" s="330">
        <f>IF(ISBLANK(Regressions!B177), " ", Regressions!B177)</f>
        <v>2008</v>
      </c>
      <c r="C167" s="335" t="str">
        <f>IF(ISBLANK(Regressions!C177), " ", Regressions!C177)</f>
        <v>Secondary</v>
      </c>
      <c r="D167" s="331">
        <f>IF(ISBLANK(Regressions!D177), " ", Regressions!D177)</f>
        <v>11112</v>
      </c>
      <c r="E167" s="207">
        <f>IF(ISNUMBER(Regressions!E177),ROUND(Regressions!E177, 1), NA())</f>
        <v>100</v>
      </c>
      <c r="F167" s="332">
        <f>IF(ISNUMBER(Regressions!F177),ROUND(Regressions!F177, 1), NA())</f>
        <v>100</v>
      </c>
      <c r="G167" s="229" t="e">
        <f>IF(ISNUMBER(Regressions!G177),ROUND(Regressions!G177, 1), NA())</f>
        <v>#N/A</v>
      </c>
      <c r="H167" s="333" t="e">
        <f>IF(ISNUMBER(Regressions!H177),ROUND(Regressions!H177, 1), NA())</f>
        <v>#N/A</v>
      </c>
      <c r="I167" s="230">
        <f>IF(ISNUMBER(Regressions!I177),ROUND(Regressions!I177, 1), NA())</f>
        <v>0</v>
      </c>
      <c r="J167" s="334">
        <f>IF(ISNUMBER(Regressions!K177),ROUND(Regressions!K177, 1), NA())</f>
        <v>100</v>
      </c>
      <c r="K167" s="332">
        <f>IF(ISNUMBER(Regressions!L177),ROUND(Regressions!L177, 1), NA())</f>
        <v>100</v>
      </c>
      <c r="L167" s="231" t="e">
        <f>IF(ISNUMBER(Regressions!M177),ROUND(Regressions!M177, 1), NA())</f>
        <v>#N/A</v>
      </c>
      <c r="M167" s="333" t="e">
        <f>IF(ISNUMBER(Regressions!N177),ROUND(Regressions!N177, 1), NA())</f>
        <v>#N/A</v>
      </c>
      <c r="N167" s="230">
        <f>IF(ISNUMBER(Regressions!O177),ROUND(Regressions!O177, 1), NA())</f>
        <v>0</v>
      </c>
      <c r="O167" s="334">
        <f>IF(ISNUMBER(Regressions!Q177),ROUND(Regressions!Q177, 1), NA())</f>
        <v>100</v>
      </c>
      <c r="P167" s="332">
        <f>IF(ISNUMBER(Regressions!R177),ROUND(Regressions!R177, 1), NA())</f>
        <v>100</v>
      </c>
      <c r="Q167" s="208" t="e">
        <f>IF(ISNUMBER(Regressions!S177),ROUND(Regressions!S177, 1), NA())</f>
        <v>#N/A</v>
      </c>
      <c r="R167" s="333" t="e">
        <f>IF(ISNUMBER(Regressions!T177),ROUND(Regressions!T177, 1), NA())</f>
        <v>#N/A</v>
      </c>
      <c r="S167" s="230">
        <f>IF(ISNUMBER(Regressions!U177),ROUND(Regressions!U177, 1), NA())</f>
        <v>0</v>
      </c>
    </row>
    <row xmlns:x14ac="http://schemas.microsoft.com/office/spreadsheetml/2009/9/ac" r="168" x14ac:dyDescent="0.2">
      <c r="A168" s="329" t="str">
        <f>IF(ISBLANK(Regressions!A178), " ", Regressions!A178)</f>
        <v>Saint Vincent and the Grenadines</v>
      </c>
      <c r="B168" s="330">
        <f>IF(ISBLANK(Regressions!B178), " ", Regressions!B178)</f>
        <v>2009</v>
      </c>
      <c r="C168" s="335" t="str">
        <f>IF(ISBLANK(Regressions!C178), " ", Regressions!C178)</f>
        <v>Secondary</v>
      </c>
      <c r="D168" s="331">
        <f>IF(ISBLANK(Regressions!D178), " ", Regressions!D178)</f>
        <v>10874</v>
      </c>
      <c r="E168" s="207">
        <f>IF(ISNUMBER(Regressions!E178),ROUND(Regressions!E178, 1), NA())</f>
        <v>100</v>
      </c>
      <c r="F168" s="332">
        <f>IF(ISNUMBER(Regressions!F178),ROUND(Regressions!F178, 1), NA())</f>
        <v>100</v>
      </c>
      <c r="G168" s="229" t="e">
        <f>IF(ISNUMBER(Regressions!G178),ROUND(Regressions!G178, 1), NA())</f>
        <v>#N/A</v>
      </c>
      <c r="H168" s="333" t="e">
        <f>IF(ISNUMBER(Regressions!H178),ROUND(Regressions!H178, 1), NA())</f>
        <v>#N/A</v>
      </c>
      <c r="I168" s="230">
        <f>IF(ISNUMBER(Regressions!I178),ROUND(Regressions!I178, 1), NA())</f>
        <v>0</v>
      </c>
      <c r="J168" s="334">
        <f>IF(ISNUMBER(Regressions!K178),ROUND(Regressions!K178, 1), NA())</f>
        <v>100</v>
      </c>
      <c r="K168" s="332">
        <f>IF(ISNUMBER(Regressions!L178),ROUND(Regressions!L178, 1), NA())</f>
        <v>100</v>
      </c>
      <c r="L168" s="231" t="e">
        <f>IF(ISNUMBER(Regressions!M178),ROUND(Regressions!M178, 1), NA())</f>
        <v>#N/A</v>
      </c>
      <c r="M168" s="333" t="e">
        <f>IF(ISNUMBER(Regressions!N178),ROUND(Regressions!N178, 1), NA())</f>
        <v>#N/A</v>
      </c>
      <c r="N168" s="230">
        <f>IF(ISNUMBER(Regressions!O178),ROUND(Regressions!O178, 1), NA())</f>
        <v>0</v>
      </c>
      <c r="O168" s="334">
        <f>IF(ISNUMBER(Regressions!Q178),ROUND(Regressions!Q178, 1), NA())</f>
        <v>100</v>
      </c>
      <c r="P168" s="332">
        <f>IF(ISNUMBER(Regressions!R178),ROUND(Regressions!R178, 1), NA())</f>
        <v>100</v>
      </c>
      <c r="Q168" s="208" t="e">
        <f>IF(ISNUMBER(Regressions!S178),ROUND(Regressions!S178, 1), NA())</f>
        <v>#N/A</v>
      </c>
      <c r="R168" s="333" t="e">
        <f>IF(ISNUMBER(Regressions!T178),ROUND(Regressions!T178, 1), NA())</f>
        <v>#N/A</v>
      </c>
      <c r="S168" s="230">
        <f>IF(ISNUMBER(Regressions!U178),ROUND(Regressions!U178, 1), NA())</f>
        <v>0</v>
      </c>
    </row>
    <row xmlns:x14ac="http://schemas.microsoft.com/office/spreadsheetml/2009/9/ac" r="169" x14ac:dyDescent="0.2">
      <c r="A169" s="329" t="str">
        <f>IF(ISBLANK(Regressions!A179), " ", Regressions!A179)</f>
        <v>Saint Vincent and the Grenadines</v>
      </c>
      <c r="B169" s="330">
        <f>IF(ISBLANK(Regressions!B179), " ", Regressions!B179)</f>
        <v>2010</v>
      </c>
      <c r="C169" s="335" t="str">
        <f>IF(ISBLANK(Regressions!C179), " ", Regressions!C179)</f>
        <v>Secondary</v>
      </c>
      <c r="D169" s="331">
        <f>IF(ISBLANK(Regressions!D179), " ", Regressions!D179)</f>
        <v>10533</v>
      </c>
      <c r="E169" s="207">
        <f>IF(ISNUMBER(Regressions!E179),ROUND(Regressions!E179, 1), NA())</f>
        <v>100</v>
      </c>
      <c r="F169" s="332">
        <f>IF(ISNUMBER(Regressions!F179),ROUND(Regressions!F179, 1), NA())</f>
        <v>100</v>
      </c>
      <c r="G169" s="229">
        <f>IF(ISNUMBER(Regressions!G179),ROUND(Regressions!G179, 1), NA())</f>
        <v>98.8</v>
      </c>
      <c r="H169" s="333">
        <f>IF(ISNUMBER(Regressions!H179),ROUND(Regressions!H179, 1), NA())</f>
        <v>1.2</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98.8</v>
      </c>
      <c r="M169" s="333">
        <f>IF(ISNUMBER(Regressions!N179),ROUND(Regressions!N179, 1), NA())</f>
        <v>1.2</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98.8</v>
      </c>
      <c r="R169" s="333">
        <f>IF(ISNUMBER(Regressions!T179),ROUND(Regressions!T179, 1), NA())</f>
        <v>1.2</v>
      </c>
      <c r="S169" s="230">
        <f>IF(ISNUMBER(Regressions!U179),ROUND(Regressions!U179, 1), NA())</f>
        <v>0</v>
      </c>
    </row>
    <row xmlns:x14ac="http://schemas.microsoft.com/office/spreadsheetml/2009/9/ac" r="170" x14ac:dyDescent="0.2">
      <c r="A170" s="329" t="str">
        <f>IF(ISBLANK(Regressions!A180), " ", Regressions!A180)</f>
        <v>Saint Vincent and the Grenadines</v>
      </c>
      <c r="B170" s="330">
        <f>IF(ISBLANK(Regressions!B180), " ", Regressions!B180)</f>
        <v>2011</v>
      </c>
      <c r="C170" s="335" t="str">
        <f>IF(ISBLANK(Regressions!C180), " ", Regressions!C180)</f>
        <v>Secondary</v>
      </c>
      <c r="D170" s="331">
        <f>IF(ISBLANK(Regressions!D180), " ", Regressions!D180)</f>
        <v>10129</v>
      </c>
      <c r="E170" s="207">
        <f>IF(ISNUMBER(Regressions!E180),ROUND(Regressions!E180, 1), NA())</f>
        <v>100</v>
      </c>
      <c r="F170" s="332">
        <f>IF(ISNUMBER(Regressions!F180),ROUND(Regressions!F180, 1), NA())</f>
        <v>100</v>
      </c>
      <c r="G170" s="229">
        <f>IF(ISNUMBER(Regressions!G180),ROUND(Regressions!G180, 1), NA())</f>
        <v>98.8</v>
      </c>
      <c r="H170" s="333">
        <f>IF(ISNUMBER(Regressions!H180),ROUND(Regressions!H180, 1), NA())</f>
        <v>1.2</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98.8</v>
      </c>
      <c r="M170" s="333">
        <f>IF(ISNUMBER(Regressions!N180),ROUND(Regressions!N180, 1), NA())</f>
        <v>1.2</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98.8</v>
      </c>
      <c r="R170" s="333">
        <f>IF(ISNUMBER(Regressions!T180),ROUND(Regressions!T180, 1), NA())</f>
        <v>1.2</v>
      </c>
      <c r="S170" s="230">
        <f>IF(ISNUMBER(Regressions!U180),ROUND(Regressions!U180, 1), NA())</f>
        <v>0</v>
      </c>
    </row>
    <row xmlns:x14ac="http://schemas.microsoft.com/office/spreadsheetml/2009/9/ac" r="171" x14ac:dyDescent="0.2">
      <c r="A171" s="329" t="str">
        <f>IF(ISBLANK(Regressions!A181), " ", Regressions!A181)</f>
        <v>Saint Vincent and the Grenadines</v>
      </c>
      <c r="B171" s="330">
        <f>IF(ISBLANK(Regressions!B181), " ", Regressions!B181)</f>
        <v>2012</v>
      </c>
      <c r="C171" s="335" t="str">
        <f>IF(ISBLANK(Regressions!C181), " ", Regressions!C181)</f>
        <v>Secondary</v>
      </c>
      <c r="D171" s="331">
        <f>IF(ISBLANK(Regressions!D181), " ", Regressions!D181)</f>
        <v>9727</v>
      </c>
      <c r="E171" s="207">
        <f>IF(ISNUMBER(Regressions!E181),ROUND(Regressions!E181, 1), NA())</f>
        <v>100</v>
      </c>
      <c r="F171" s="332">
        <f>IF(ISNUMBER(Regressions!F181),ROUND(Regressions!F181, 1), NA())</f>
        <v>100</v>
      </c>
      <c r="G171" s="229">
        <f>IF(ISNUMBER(Regressions!G181),ROUND(Regressions!G181, 1), NA())</f>
        <v>98.8</v>
      </c>
      <c r="H171" s="333">
        <f>IF(ISNUMBER(Regressions!H181),ROUND(Regressions!H181, 1), NA())</f>
        <v>1.2</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98.8</v>
      </c>
      <c r="M171" s="333">
        <f>IF(ISNUMBER(Regressions!N181),ROUND(Regressions!N181, 1), NA())</f>
        <v>1.2</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98.8</v>
      </c>
      <c r="R171" s="333">
        <f>IF(ISNUMBER(Regressions!T181),ROUND(Regressions!T181, 1), NA())</f>
        <v>1.2</v>
      </c>
      <c r="S171" s="230">
        <f>IF(ISNUMBER(Regressions!U181),ROUND(Regressions!U181, 1), NA())</f>
        <v>0</v>
      </c>
    </row>
    <row xmlns:x14ac="http://schemas.microsoft.com/office/spreadsheetml/2009/9/ac" r="172" x14ac:dyDescent="0.2">
      <c r="A172" s="329" t="str">
        <f>IF(ISBLANK(Regressions!A182), " ", Regressions!A182)</f>
        <v>Saint Vincent and the Grenadines</v>
      </c>
      <c r="B172" s="330">
        <f>IF(ISBLANK(Regressions!B182), " ", Regressions!B182)</f>
        <v>2013</v>
      </c>
      <c r="C172" s="335" t="str">
        <f>IF(ISBLANK(Regressions!C182), " ", Regressions!C182)</f>
        <v>Secondary</v>
      </c>
      <c r="D172" s="331">
        <f>IF(ISBLANK(Regressions!D182), " ", Regressions!D182)</f>
        <v>9352</v>
      </c>
      <c r="E172" s="207">
        <f>IF(ISNUMBER(Regressions!E182),ROUND(Regressions!E182, 1), NA())</f>
        <v>100</v>
      </c>
      <c r="F172" s="332">
        <f>IF(ISNUMBER(Regressions!F182),ROUND(Regressions!F182, 1), NA())</f>
        <v>100</v>
      </c>
      <c r="G172" s="229">
        <f>IF(ISNUMBER(Regressions!G182),ROUND(Regressions!G182, 1), NA())</f>
        <v>98.8</v>
      </c>
      <c r="H172" s="333">
        <f>IF(ISNUMBER(Regressions!H182),ROUND(Regressions!H182, 1), NA())</f>
        <v>1.2</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98.8</v>
      </c>
      <c r="M172" s="333">
        <f>IF(ISNUMBER(Regressions!N182),ROUND(Regressions!N182, 1), NA())</f>
        <v>1.2</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98.8</v>
      </c>
      <c r="R172" s="333">
        <f>IF(ISNUMBER(Regressions!T182),ROUND(Regressions!T182, 1), NA())</f>
        <v>1.2</v>
      </c>
      <c r="S172" s="230">
        <f>IF(ISNUMBER(Regressions!U182),ROUND(Regressions!U182, 1), NA())</f>
        <v>0</v>
      </c>
    </row>
    <row xmlns:x14ac="http://schemas.microsoft.com/office/spreadsheetml/2009/9/ac" r="173" x14ac:dyDescent="0.2">
      <c r="A173" s="329" t="str">
        <f>IF(ISBLANK(Regressions!A183), " ", Regressions!A183)</f>
        <v>Saint Vincent and the Grenadines</v>
      </c>
      <c r="B173" s="330">
        <f>IF(ISBLANK(Regressions!B183), " ", Regressions!B183)</f>
        <v>2014</v>
      </c>
      <c r="C173" s="335" t="str">
        <f>IF(ISBLANK(Regressions!C183), " ", Regressions!C183)</f>
        <v>Secondary</v>
      </c>
      <c r="D173" s="331">
        <f>IF(ISBLANK(Regressions!D183), " ", Regressions!D183)</f>
        <v>9011</v>
      </c>
      <c r="E173" s="207">
        <f>IF(ISNUMBER(Regressions!E183),ROUND(Regressions!E183, 1), NA())</f>
        <v>100</v>
      </c>
      <c r="F173" s="332">
        <f>IF(ISNUMBER(Regressions!F183),ROUND(Regressions!F183, 1), NA())</f>
        <v>100</v>
      </c>
      <c r="G173" s="229">
        <f>IF(ISNUMBER(Regressions!G183),ROUND(Regressions!G183, 1), NA())</f>
        <v>98.8</v>
      </c>
      <c r="H173" s="333">
        <f>IF(ISNUMBER(Regressions!H183),ROUND(Regressions!H183, 1), NA())</f>
        <v>1.2</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98.8</v>
      </c>
      <c r="M173" s="333">
        <f>IF(ISNUMBER(Regressions!N183),ROUND(Regressions!N183, 1), NA())</f>
        <v>1.2</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98.8</v>
      </c>
      <c r="R173" s="333">
        <f>IF(ISNUMBER(Regressions!T183),ROUND(Regressions!T183, 1), NA())</f>
        <v>1.2</v>
      </c>
      <c r="S173" s="230">
        <f>IF(ISNUMBER(Regressions!U183),ROUND(Regressions!U183, 1), NA())</f>
        <v>0</v>
      </c>
    </row>
    <row xmlns:x14ac="http://schemas.microsoft.com/office/spreadsheetml/2009/9/ac" r="174" x14ac:dyDescent="0.2">
      <c r="A174" s="329" t="str">
        <f>IF(ISBLANK(Regressions!A184), " ", Regressions!A184)</f>
        <v>Saint Vincent and the Grenadines</v>
      </c>
      <c r="B174" s="330">
        <f>IF(ISBLANK(Regressions!B184), " ", Regressions!B184)</f>
        <v>2015</v>
      </c>
      <c r="C174" s="335" t="str">
        <f>IF(ISBLANK(Regressions!C184), " ", Regressions!C184)</f>
        <v>Secondary</v>
      </c>
      <c r="D174" s="331">
        <f>IF(ISBLANK(Regressions!D184), " ", Regressions!D184)</f>
        <v>8709</v>
      </c>
      <c r="E174" s="207">
        <f>IF(ISNUMBER(Regressions!E184),ROUND(Regressions!E184, 1), NA())</f>
        <v>100</v>
      </c>
      <c r="F174" s="332">
        <f>IF(ISNUMBER(Regressions!F184),ROUND(Regressions!F184, 1), NA())</f>
        <v>100</v>
      </c>
      <c r="G174" s="229">
        <f>IF(ISNUMBER(Regressions!G184),ROUND(Regressions!G184, 1), NA())</f>
        <v>98.8</v>
      </c>
      <c r="H174" s="333">
        <f>IF(ISNUMBER(Regressions!H184),ROUND(Regressions!H184, 1), NA())</f>
        <v>1.2</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98.8</v>
      </c>
      <c r="M174" s="333">
        <f>IF(ISNUMBER(Regressions!N184),ROUND(Regressions!N184, 1), NA())</f>
        <v>1.2</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98.8</v>
      </c>
      <c r="R174" s="333">
        <f>IF(ISNUMBER(Regressions!T184),ROUND(Regressions!T184, 1), NA())</f>
        <v>1.2</v>
      </c>
      <c r="S174" s="230">
        <f>IF(ISNUMBER(Regressions!U184),ROUND(Regressions!U184, 1), NA())</f>
        <v>0</v>
      </c>
    </row>
    <row xmlns:x14ac="http://schemas.microsoft.com/office/spreadsheetml/2009/9/ac" r="175" x14ac:dyDescent="0.2">
      <c r="A175" s="329" t="str">
        <f>IF(ISBLANK(Regressions!A185), " ", Regressions!A185)</f>
        <v>Saint Vincent and the Grenadines</v>
      </c>
      <c r="B175" s="330">
        <f>IF(ISBLANK(Regressions!B185), " ", Regressions!B185)</f>
        <v>2016</v>
      </c>
      <c r="C175" s="335" t="str">
        <f>IF(ISBLANK(Regressions!C185), " ", Regressions!C185)</f>
        <v>Secondary</v>
      </c>
      <c r="D175" s="331">
        <f>IF(ISBLANK(Regressions!D185), " ", Regressions!D185)</f>
        <v>8471</v>
      </c>
      <c r="E175" s="207">
        <f>IF(ISNUMBER(Regressions!E185),ROUND(Regressions!E185, 1), NA())</f>
        <v>100</v>
      </c>
      <c r="F175" s="332">
        <f>IF(ISNUMBER(Regressions!F185),ROUND(Regressions!F185, 1), NA())</f>
        <v>100</v>
      </c>
      <c r="G175" s="229">
        <f>IF(ISNUMBER(Regressions!G185),ROUND(Regressions!G185, 1), NA())</f>
        <v>98.8</v>
      </c>
      <c r="H175" s="333">
        <f>IF(ISNUMBER(Regressions!H185),ROUND(Regressions!H185, 1), NA())</f>
        <v>1.2</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98.8</v>
      </c>
      <c r="M175" s="333">
        <f>IF(ISNUMBER(Regressions!N185),ROUND(Regressions!N185, 1), NA())</f>
        <v>1.2</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98.8</v>
      </c>
      <c r="R175" s="333">
        <f>IF(ISNUMBER(Regressions!T185),ROUND(Regressions!T185, 1), NA())</f>
        <v>1.2</v>
      </c>
      <c r="S175" s="230">
        <f>IF(ISNUMBER(Regressions!U185),ROUND(Regressions!U185, 1), NA())</f>
        <v>0</v>
      </c>
    </row>
    <row xmlns:x14ac="http://schemas.microsoft.com/office/spreadsheetml/2009/9/ac" r="176" x14ac:dyDescent="0.2">
      <c r="A176" s="329" t="str">
        <f>IF(ISBLANK(Regressions!A186), " ", Regressions!A186)</f>
        <v>Saint Vincent and the Grenadines</v>
      </c>
      <c r="B176" s="330">
        <f>IF(ISBLANK(Regressions!B186), " ", Regressions!B186)</f>
        <v>2017</v>
      </c>
      <c r="C176" s="335" t="str">
        <f>IF(ISBLANK(Regressions!C186), " ", Regressions!C186)</f>
        <v>Secondary</v>
      </c>
      <c r="D176" s="331">
        <f>IF(ISBLANK(Regressions!D186), " ", Regressions!D186)</f>
        <v>8174</v>
      </c>
      <c r="E176" s="207">
        <f>IF(ISNUMBER(Regressions!E186),ROUND(Regressions!E186, 1), NA())</f>
        <v>100</v>
      </c>
      <c r="F176" s="332">
        <f>IF(ISNUMBER(Regressions!F186),ROUND(Regressions!F186, 1), NA())</f>
        <v>100</v>
      </c>
      <c r="G176" s="229">
        <f>IF(ISNUMBER(Regressions!G186),ROUND(Regressions!G186, 1), NA())</f>
        <v>98.8</v>
      </c>
      <c r="H176" s="333">
        <f>IF(ISNUMBER(Regressions!H186),ROUND(Regressions!H186, 1), NA())</f>
        <v>1.2</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98.8</v>
      </c>
      <c r="M176" s="333">
        <f>IF(ISNUMBER(Regressions!N186),ROUND(Regressions!N186, 1), NA())</f>
        <v>1.2</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98.8</v>
      </c>
      <c r="R176" s="333">
        <f>IF(ISNUMBER(Regressions!T186),ROUND(Regressions!T186, 1), NA())</f>
        <v>1.2</v>
      </c>
      <c r="S176" s="230">
        <f>IF(ISNUMBER(Regressions!U186),ROUND(Regressions!U186, 1), NA())</f>
        <v>0</v>
      </c>
    </row>
    <row xmlns:x14ac="http://schemas.microsoft.com/office/spreadsheetml/2009/9/ac" r="177" x14ac:dyDescent="0.2">
      <c r="A177" s="329" t="str">
        <f>IF(ISBLANK(Regressions!A187), " ", Regressions!A187)</f>
        <v>Saint Vincent and the Grenadines</v>
      </c>
      <c r="B177" s="330">
        <f>IF(ISBLANK(Regressions!B187), " ", Regressions!B187)</f>
        <v>2018</v>
      </c>
      <c r="C177" s="335" t="str">
        <f>IF(ISBLANK(Regressions!C187), " ", Regressions!C187)</f>
        <v>Secondary</v>
      </c>
      <c r="D177" s="331">
        <f>IF(ISBLANK(Regressions!D187), " ", Regressions!D187)</f>
        <v>7961</v>
      </c>
      <c r="E177" s="207">
        <f>IF(ISNUMBER(Regressions!E187),ROUND(Regressions!E187, 1), NA())</f>
        <v>100</v>
      </c>
      <c r="F177" s="332">
        <f>IF(ISNUMBER(Regressions!F187),ROUND(Regressions!F187, 1), NA())</f>
        <v>100</v>
      </c>
      <c r="G177" s="229">
        <f>IF(ISNUMBER(Regressions!G187),ROUND(Regressions!G187, 1), NA())</f>
        <v>98.8</v>
      </c>
      <c r="H177" s="333">
        <f>IF(ISNUMBER(Regressions!H187),ROUND(Regressions!H187, 1), NA())</f>
        <v>1.2</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98.8</v>
      </c>
      <c r="M177" s="333">
        <f>IF(ISNUMBER(Regressions!N187),ROUND(Regressions!N187, 1), NA())</f>
        <v>1.2</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98.8</v>
      </c>
      <c r="R177" s="333">
        <f>IF(ISNUMBER(Regressions!T187),ROUND(Regressions!T187, 1), NA())</f>
        <v>1.2</v>
      </c>
      <c r="S177" s="230">
        <f>IF(ISNUMBER(Regressions!U187),ROUND(Regressions!U187, 1), NA())</f>
        <v>0</v>
      </c>
    </row>
    <row xmlns:x14ac="http://schemas.microsoft.com/office/spreadsheetml/2009/9/ac" r="178" x14ac:dyDescent="0.2">
      <c r="A178" s="329" t="str">
        <f>IF(ISBLANK(Regressions!A188), " ", Regressions!A188)</f>
        <v>Saint Vincent and the Grenadines</v>
      </c>
      <c r="B178" s="330">
        <f>IF(ISBLANK(Regressions!B188), " ", Regressions!B188)</f>
        <v>2019</v>
      </c>
      <c r="C178" s="335" t="str">
        <f>IF(ISBLANK(Regressions!C188), " ", Regressions!C188)</f>
        <v>Secondary</v>
      </c>
      <c r="D178" s="331">
        <f>IF(ISBLANK(Regressions!D188), " ", Regressions!D188)</f>
        <v>7648</v>
      </c>
      <c r="E178" s="207">
        <f>IF(ISNUMBER(Regressions!E188),ROUND(Regressions!E188, 1), NA())</f>
        <v>100</v>
      </c>
      <c r="F178" s="332">
        <f>IF(ISNUMBER(Regressions!F188),ROUND(Regressions!F188, 1), NA())</f>
        <v>100</v>
      </c>
      <c r="G178" s="229">
        <f>IF(ISNUMBER(Regressions!G188),ROUND(Regressions!G188, 1), NA())</f>
        <v>98.8</v>
      </c>
      <c r="H178" s="333">
        <f>IF(ISNUMBER(Regressions!H188),ROUND(Regressions!H188, 1), NA())</f>
        <v>1.2</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98.8</v>
      </c>
      <c r="M178" s="333">
        <f>IF(ISNUMBER(Regressions!N188),ROUND(Regressions!N188, 1), NA())</f>
        <v>1.2</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98.8</v>
      </c>
      <c r="R178" s="333">
        <f>IF(ISNUMBER(Regressions!T188),ROUND(Regressions!T188, 1), NA())</f>
        <v>1.2</v>
      </c>
      <c r="S178" s="230">
        <f>IF(ISNUMBER(Regressions!U188),ROUND(Regressions!U188, 1), NA())</f>
        <v>0</v>
      </c>
    </row>
    <row xmlns:x14ac="http://schemas.microsoft.com/office/spreadsheetml/2009/9/ac" r="179" x14ac:dyDescent="0.2">
      <c r="A179" s="329" t="str">
        <f>IF(ISBLANK(Regressions!A189), " ", Regressions!A189)</f>
        <v>Saint Vincent and the Grenadines</v>
      </c>
      <c r="B179" s="330">
        <f>IF(ISBLANK(Regressions!B189), " ", Regressions!B189)</f>
        <v>2020</v>
      </c>
      <c r="C179" s="335" t="str">
        <f>IF(ISBLANK(Regressions!C189), " ", Regressions!C189)</f>
        <v>Secondary</v>
      </c>
      <c r="D179" s="331">
        <f>IF(ISBLANK(Regressions!D189), " ", Regressions!D189)</f>
        <v>7542</v>
      </c>
      <c r="E179" s="207">
        <f>IF(ISNUMBER(Regressions!E189),ROUND(Regressions!E189, 1), NA())</f>
        <v>100</v>
      </c>
      <c r="F179" s="332">
        <f>IF(ISNUMBER(Regressions!F189),ROUND(Regressions!F189, 1), NA())</f>
        <v>100</v>
      </c>
      <c r="G179" s="229">
        <f>IF(ISNUMBER(Regressions!G189),ROUND(Regressions!G189, 1), NA())</f>
        <v>98.8</v>
      </c>
      <c r="H179" s="333">
        <f>IF(ISNUMBER(Regressions!H189),ROUND(Regressions!H189, 1), NA())</f>
        <v>1.2</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98.8</v>
      </c>
      <c r="M179" s="333">
        <f>IF(ISNUMBER(Regressions!N189),ROUND(Regressions!N189, 1), NA())</f>
        <v>1.2</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98.8</v>
      </c>
      <c r="R179" s="333">
        <f>IF(ISNUMBER(Regressions!T189),ROUND(Regressions!T189, 1), NA())</f>
        <v>1.2</v>
      </c>
      <c r="S179" s="230">
        <f>IF(ISNUMBER(Regressions!U189),ROUND(Regressions!U189, 1), NA())</f>
        <v>0</v>
      </c>
    </row>
    <row xmlns:x14ac="http://schemas.microsoft.com/office/spreadsheetml/2009/9/ac" r="180" x14ac:dyDescent="0.2">
      <c r="A180" s="380" t="str">
        <f>IF(ISBLANK(Regressions!A190), " ", Regressions!A190)</f>
        <v>Saint Vincent and the Grenadines</v>
      </c>
      <c r="B180" s="381">
        <f>IF(ISBLANK(Regressions!B190), " ", Regressions!B190)</f>
        <v>2021</v>
      </c>
      <c r="C180" s="382" t="str">
        <f>IF(ISBLANK(Regressions!C190), " ", Regressions!C190)</f>
        <v>Secondary</v>
      </c>
      <c r="D180" s="383">
        <f>IF(ISBLANK(Regressions!D190), " ", Regressions!D190)</f>
        <v>7585</v>
      </c>
      <c r="E180" s="386">
        <f>IF(ISNUMBER(Regressions!E190),ROUND(Regressions!E190, 1), NA())</f>
        <v>100</v>
      </c>
      <c r="F180" s="384">
        <f>IF(ISNUMBER(Regressions!F190),ROUND(Regressions!F190, 1), NA())</f>
        <v>100</v>
      </c>
      <c r="G180" s="387">
        <f>IF(ISNUMBER(Regressions!G190),ROUND(Regressions!G190, 1), NA())</f>
        <v>98.8</v>
      </c>
      <c r="H180" s="385">
        <f>IF(ISNUMBER(Regressions!H190),ROUND(Regressions!H190, 1), NA())</f>
        <v>1.2</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98.8</v>
      </c>
      <c r="M180" s="385">
        <f>IF(ISNUMBER(Regressions!N190),ROUND(Regressions!N190, 1), NA())</f>
        <v>1.2</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98.8</v>
      </c>
      <c r="R180" s="385">
        <f>IF(ISNUMBER(Regressions!T190),ROUND(Regressions!T190, 1), NA())</f>
        <v>1.2</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Saint Vincent and the Grenadines</v>
      </c>
      <c r="B181" s="330">
        <f>IF(ISBLANK(Regressions!B191), " ", Regressions!B191)</f>
        <v>2022</v>
      </c>
      <c r="C181" s="335" t="str">
        <f>IF(ISBLANK(Regressions!C191), " ", Regressions!C191)</f>
        <v>Secondary</v>
      </c>
      <c r="D181" s="331">
        <f>IF(ISBLANK(Regressions!D191), " ", Regressions!D191)</f>
        <v>7687</v>
      </c>
      <c r="E181" s="207">
        <f>IF(ISNUMBER(Regressions!E191),ROUND(Regressions!E191, 1), NA())</f>
        <v>100</v>
      </c>
      <c r="F181" s="332">
        <f>IF(ISNUMBER(Regressions!F191),ROUND(Regressions!F191, 1), NA())</f>
        <v>100</v>
      </c>
      <c r="G181" s="229">
        <f>IF(ISNUMBER(Regressions!G191),ROUND(Regressions!G191, 1), NA())</f>
        <v>98.8</v>
      </c>
      <c r="H181" s="333">
        <f>IF(ISNUMBER(Regressions!H191),ROUND(Regressions!H191, 1), NA())</f>
        <v>1.2</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98.8</v>
      </c>
      <c r="M181" s="333">
        <f>IF(ISNUMBER(Regressions!N191),ROUND(Regressions!N191, 1), NA())</f>
        <v>1.2</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98.8</v>
      </c>
      <c r="R181" s="333">
        <f>IF(ISNUMBER(Regressions!T191),ROUND(Regressions!T191, 1), NA())</f>
        <v>1.2</v>
      </c>
      <c r="S181" s="230">
        <f>IF(ISNUMBER(Regressions!U191),ROUND(Regressions!U191, 1), NA())</f>
        <v>0</v>
      </c>
    </row>
    <row xmlns:x14ac="http://schemas.microsoft.com/office/spreadsheetml/2009/9/ac" r="182" x14ac:dyDescent="0.2">
      <c r="A182" s="336" t="str">
        <f>IF(ISBLANK(Regressions!A192), " ", Regressions!A192)</f>
        <v>Saint Vincent and the Grenadines</v>
      </c>
      <c r="B182" s="337">
        <f>IF(ISBLANK(Regressions!B192), " ", Regressions!B192)</f>
        <v>2023</v>
      </c>
      <c r="C182" s="338" t="str">
        <f>IF(ISBLANK(Regressions!C192), " ", Regressions!C192)</f>
        <v>Secondary</v>
      </c>
      <c r="D182" s="339">
        <f>IF(ISBLANK(Regressions!D192), " ", Regressions!D192)</f>
        <v>7829</v>
      </c>
      <c r="E182" s="340">
        <f>IF(ISNUMBER(Regressions!E192),ROUND(Regressions!E192, 1), NA())</f>
        <v>100</v>
      </c>
      <c r="F182" s="341">
        <f>IF(ISNUMBER(Regressions!F192),ROUND(Regressions!F192, 1), NA())</f>
        <v>100</v>
      </c>
      <c r="G182" s="342">
        <f>IF(ISNUMBER(Regressions!G192),ROUND(Regressions!G192, 1), NA())</f>
        <v>98.8</v>
      </c>
      <c r="H182" s="343">
        <f>IF(ISNUMBER(Regressions!H192),ROUND(Regressions!H192, 1), NA())</f>
        <v>1.2</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98.8</v>
      </c>
      <c r="M182" s="343">
        <f>IF(ISNUMBER(Regressions!N192),ROUND(Regressions!N192, 1), NA())</f>
        <v>1.2</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98.8</v>
      </c>
      <c r="R182" s="343">
        <f>IF(ISNUMBER(Regressions!T192),ROUND(Regressions!T192, 1), NA())</f>
        <v>1.2</v>
      </c>
      <c r="S182" s="344">
        <f>IF(ISNUMBER(Regressions!U192),ROUND(Regressions!U192, 1), NA())</f>
        <v>0</v>
      </c>
    </row>
    <row xmlns:x14ac="http://schemas.microsoft.com/office/spreadsheetml/2009/9/ac" r="183" hidden="true" x14ac:dyDescent="0.2">
      <c r="A183" s="329" t="str">
        <f>IF(ISBLANK(Regressions!A193), " ", Regressions!A193)</f>
        <v>Saint Vincent and the Grenadines</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Saint Vincent and the Grenadines</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Saint Vincent and the Grenadines</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Saint Vincent and the Grenadines</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Saint Vincent and the Grenadines</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Saint Vincent and the Grenadines</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Saint Vincent and the Grenadines</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VCT_2016_UIS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VCT_2017_UIS</v>
      </c>
      <c r="B7" s="32" t="str">
        <f ca="true">+IF(OFFSET('Water Data'!$C$2,0,10*ROW('Water Data'!F1))="","",OFFSET('Water Data'!$C$2,0,10*ROW('Water Data'!F1)))</f>
        <v>Other</v>
      </c>
      <c r="C7" s="327">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VCT_2018_UIS</v>
      </c>
      <c r="B8" s="32" t="str">
        <f ca="true">+IF(OFFSET('Water Data'!$C$2,0,10*ROW('Water Data'!F2))="","",OFFSET('Water Data'!$C$2,0,10*ROW('Water Data'!F2)))</f>
        <v>Other</v>
      </c>
      <c r="C8" s="327">
        <f t="shared" ca="true" si="0"/>
        <v>2018</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98.370086894394987</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96.296300000000002</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98.370086894394987</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96.296300000000002</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98.370086894394987</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96.296300000000002</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Yes</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3" t="s">
        <v>220</v>
      </c>
      <c r="D1" s="316" t="s">
        <v>178</v>
      </c>
      <c r="E1" s="316"/>
      <c r="F1" s="316"/>
      <c r="G1" s="316"/>
      <c r="H1" s="316"/>
      <c r="I1" s="320"/>
      <c r="J1" s="308"/>
      <c r="K1" s="308"/>
      <c r="L1" s="321" t="s">
        <v>28</v>
      </c>
      <c r="M1" s="543" t="s">
        <v>221</v>
      </c>
      <c r="N1" s="316" t="s">
        <v>178</v>
      </c>
      <c r="O1" s="316"/>
      <c r="P1" s="316"/>
      <c r="Q1" s="316"/>
      <c r="R1" s="316"/>
      <c r="S1" s="320"/>
      <c r="T1" s="308"/>
      <c r="U1" s="308"/>
      <c r="V1" s="321" t="s">
        <v>28</v>
      </c>
      <c r="W1" s="543" t="s">
        <v>222</v>
      </c>
      <c r="X1" s="316" t="s">
        <v>178</v>
      </c>
      <c r="Y1" s="316"/>
      <c r="Z1" s="316"/>
      <c r="AA1" s="316"/>
      <c r="AB1" s="316"/>
      <c r="AC1" s="320"/>
      <c r="AD1" s="308"/>
      <c r="AE1" s="308"/>
      <c r="BA1" s="246"/>
      <c r="BB1" s="246"/>
      <c r="BC1" s="246"/>
      <c r="BD1" s="246"/>
      <c r="BE1" s="246"/>
      <c r="BF1" s="246"/>
      <c r="BG1" s="246"/>
    </row>
    <row xmlns:x14ac="http://schemas.microsoft.com/office/spreadsheetml/2009/9/ac" r="2" s="307" customFormat="true" ht="30" customHeight="true" x14ac:dyDescent="0.25">
      <c r="A2" s="560" t="s">
        <v>240</v>
      </c>
      <c r="B2" s="317" t="s">
        <v>217</v>
      </c>
      <c r="C2" s="238" t="s">
        <v>176</v>
      </c>
      <c r="D2" s="238" t="s">
        <v>175</v>
      </c>
      <c r="E2" s="318"/>
      <c r="F2" s="318"/>
      <c r="G2" s="318"/>
      <c r="H2" s="318"/>
      <c r="I2" s="319"/>
      <c r="J2" s="308" t="s">
        <v>223</v>
      </c>
      <c r="K2" s="308"/>
      <c r="L2" s="317" t="s">
        <v>218</v>
      </c>
      <c r="M2" s="238" t="s">
        <v>176</v>
      </c>
      <c r="N2" s="238" t="s">
        <v>175</v>
      </c>
      <c r="O2" s="318"/>
      <c r="P2" s="318"/>
      <c r="Q2" s="318"/>
      <c r="R2" s="318"/>
      <c r="S2" s="319"/>
      <c r="T2" s="308" t="s">
        <v>223</v>
      </c>
      <c r="U2" s="308"/>
      <c r="V2" s="317" t="s">
        <v>219</v>
      </c>
      <c r="W2" s="238" t="s">
        <v>176</v>
      </c>
      <c r="X2" s="238" t="s">
        <v>175</v>
      </c>
      <c r="Y2" s="318"/>
      <c r="Z2" s="318"/>
      <c r="AA2" s="318"/>
      <c r="AB2" s="318"/>
      <c r="AC2" s="319"/>
      <c r="AD2" s="308" t="s">
        <v>223</v>
      </c>
      <c r="AE2" s="308"/>
      <c r="BB2" s="246"/>
      <c r="BC2" s="246"/>
      <c r="BD2" s="246"/>
      <c r="BE2" s="246"/>
      <c r="BF2" s="246"/>
      <c r="BG2" s="246"/>
    </row>
    <row xmlns:x14ac="http://schemas.microsoft.com/office/spreadsheetml/2009/9/ac" r="3" s="246" customFormat="true" ht="18" customHeight="true" x14ac:dyDescent="0.25">
      <c r="A3" s="560"/>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VCT_2016_UIS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t="str">
        <f>IF(COUNTA(X13)=0,"",X13)</f>
        <v/>
      </c>
      <c r="Y4" s="8" t="str">
        <f t="shared" ref="Y4:AC4" si="2">IF(COUNTA(Y13)=0,"",Y13)</f>
        <v/>
      </c>
      <c r="Z4" s="8" t="str">
        <f t="shared" si="2"/>
        <v/>
      </c>
      <c r="AA4" s="8" t="str">
        <f t="shared" si="2"/>
        <v/>
      </c>
      <c r="AB4" s="8">
        <f t="shared" si="2"/>
        <v>0</v>
      </c>
      <c r="AC4" s="25" t="str">
        <f t="shared" si="2"/>
        <v/>
      </c>
      <c r="AD4" s="19"/>
      <c r="AE4" s="1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VCT_2017_UIS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t="str">
        <f>IF((COUNTA(AC14:AC25)=0)+(COUNTA(AC13)=0),"",100-AC13-SUMPRODUCT(W14:W25,AC14:AC25))</f>
        <v/>
      </c>
      <c r="AD5" s="19"/>
      <c r="AE5" s="1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VCT_2018_UIS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t="str">
        <f>IF(COUNTA(X14:X25)=0,"",SUMPRODUCT(X14:X25,W14:W25))</f>
        <v/>
      </c>
      <c r="Y6" s="8" t="str">
        <f>IF(COUNTA(Y14:Y25)=0,"",SUMPRODUCT(Y14:Y25,W14:W25))</f>
        <v/>
      </c>
      <c r="Z6" s="8" t="str">
        <f>IF(COUNTA(Z14:Z25)=0,"",SUMPRODUCT(Z14:Z25,W14:W25))</f>
        <v/>
      </c>
      <c r="AA6" s="8" t="str">
        <f>IF(COUNTA(AA14:AA25)=0,"",SUMPRODUCT(AA14:AA25,W14:W25))</f>
        <v/>
      </c>
      <c r="AB6" s="8">
        <f>IF(COUNTA(AB14:AB25)=0,"",SUMPRODUCT(AB14:AB25,W14:W25))</f>
        <v>100</v>
      </c>
      <c r="AC6" s="25" t="str">
        <f>IF(COUNTA(AC14:AC25)=0,"",SUMPRODUCT(AC14:AC25,W14:W25))</f>
        <v/>
      </c>
      <c r="AD6" s="19"/>
      <c r="AE6" s="1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4"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4"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4"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98.370086894394987</v>
      </c>
      <c r="Y9" s="135"/>
      <c r="Z9" s="135"/>
      <c r="AA9" s="135"/>
      <c r="AB9" s="135">
        <v>100</v>
      </c>
      <c r="AC9" s="21">
        <v>96.296300000000002</v>
      </c>
      <c r="AD9" s="19"/>
      <c r="AE9" s="1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4"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4"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4"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51"/>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c r="Y13" s="41"/>
      <c r="Z13" s="41"/>
      <c r="AA13" s="41"/>
      <c r="AB13" s="41">
        <v>0</v>
      </c>
      <c r="AC13" s="59"/>
      <c r="AD13" s="10"/>
      <c r="AE13" s="10"/>
      <c r="AF13" s="111"/>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4"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BA14" s="128"/>
      <c r="BB14" s="128"/>
      <c r="BC14" s="128"/>
      <c r="BD14" s="128"/>
      <c r="BE14" s="128"/>
      <c r="BF14" s="128"/>
      <c r="BG14" s="128"/>
    </row>
    <row xmlns:x14ac="http://schemas.microsoft.com/office/spreadsheetml/2009/9/ac" r="15" s="2" customFormat="true" x14ac:dyDescent="0.25">
      <c r="A15" s="374"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c r="Y15" s="135"/>
      <c r="Z15" s="135"/>
      <c r="AA15" s="135"/>
      <c r="AB15" s="41">
        <v>100</v>
      </c>
      <c r="AC15" s="59"/>
      <c r="AD15" s="10"/>
      <c r="AE15" s="10"/>
      <c r="AF15" s="112"/>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12"/>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12"/>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12"/>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12"/>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12"/>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12"/>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12"/>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12"/>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12"/>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12"/>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4" t="str">
        <f ca="true">IF(ISBLANK('Data Summary'!A28),"",'Data Summary'!A28)</f>
        <v/>
      </c>
      <c r="B26" s="104" t="s">
        <v>12</v>
      </c>
      <c r="C26" s="556" t="s">
        <v>185</v>
      </c>
      <c r="D26" s="557"/>
      <c r="E26" s="557"/>
      <c r="F26" s="557"/>
      <c r="G26" s="557"/>
      <c r="H26" s="557"/>
      <c r="I26" s="558"/>
      <c r="J26" s="10"/>
      <c r="K26" s="10"/>
      <c r="L26" s="104" t="s">
        <v>12</v>
      </c>
      <c r="M26" s="556" t="s">
        <v>185</v>
      </c>
      <c r="N26" s="557"/>
      <c r="O26" s="557"/>
      <c r="P26" s="557"/>
      <c r="Q26" s="557"/>
      <c r="R26" s="557"/>
      <c r="S26" s="558"/>
      <c r="T26" s="10"/>
      <c r="U26" s="10"/>
      <c r="V26" s="104" t="s">
        <v>12</v>
      </c>
      <c r="W26" s="556" t="s">
        <v>214</v>
      </c>
      <c r="X26" s="557"/>
      <c r="Y26" s="557"/>
      <c r="Z26" s="557"/>
      <c r="AA26" s="557"/>
      <c r="AB26" s="557"/>
      <c r="AC26" s="558"/>
      <c r="AD26" s="10"/>
      <c r="AE26" s="10"/>
      <c r="AF26" s="112"/>
      <c r="AP26" s="112"/>
      <c r="AZ26" s="112"/>
      <c r="BA26" s="559"/>
      <c r="BB26" s="559"/>
      <c r="BC26" s="559"/>
      <c r="BD26" s="559"/>
      <c r="BE26" s="559"/>
      <c r="BF26" s="559"/>
      <c r="BG26" s="559"/>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c r="Y27" s="47"/>
      <c r="Z27" s="47"/>
      <c r="AA27" s="47"/>
      <c r="AB27" s="47" t="s">
        <v>158</v>
      </c>
      <c r="AC27" s="89"/>
      <c r="AD27" s="10"/>
      <c r="AE27" s="10"/>
      <c r="AF27" s="112"/>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c r="Y28" s="47"/>
      <c r="Z28" s="47"/>
      <c r="AA28" s="47"/>
      <c r="AB28" s="47" t="s">
        <v>158</v>
      </c>
      <c r="AC28" s="89"/>
      <c r="AD28" s="10"/>
      <c r="AE28" s="10"/>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BB29" s="128"/>
      <c r="BC29" s="128"/>
      <c r="BD29" s="128"/>
      <c r="BE29" s="128"/>
      <c r="BF29" s="128"/>
      <c r="BG29" s="128"/>
    </row>
    <row xmlns:x14ac="http://schemas.microsoft.com/office/spreadsheetml/2009/9/ac" r="30" ht="15.75" customHeight="true" x14ac:dyDescent="0.25">
      <c r="A30" s="37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BB30" s="128"/>
      <c r="BC30" s="128"/>
      <c r="BD30" s="128"/>
      <c r="BE30" s="128"/>
      <c r="BF30" s="128"/>
      <c r="BG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7"/>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4"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4"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4"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4"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4"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4"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4"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4"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4"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4"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4"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4"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4"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4"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4"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4"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4"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4"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4"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4"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4"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4"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4"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4"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4"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4"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4"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4"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4"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4"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4"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4"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4"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4"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4"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4"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4"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4"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4"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4"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4"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4"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4"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4"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4"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4"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4"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4"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4"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4"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4"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4"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4"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4"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4"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4"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4"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4"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4"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4"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4"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4"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4"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4"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4"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4"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4"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4"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4"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4"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4"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4"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4"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4"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4"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4"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4"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4"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4"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4"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4"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4"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4"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4"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4"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4"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4"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4"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4"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4"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4"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4"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4"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4"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4"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4"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4"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4"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4"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4"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4"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4"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4"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4"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4"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4"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4"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4"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4"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4"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4"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4"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4"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4"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4"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4"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4"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4"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4"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4"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5">
    <mergeCell ref="C26:I26"/>
    <mergeCell ref="BA26:BG26"/>
    <mergeCell ref="M26:S26"/>
    <mergeCell ref="W26:AC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4" t="s">
        <v>220</v>
      </c>
      <c r="D1" s="304" t="s">
        <v>178</v>
      </c>
      <c r="E1" s="304"/>
      <c r="F1" s="304"/>
      <c r="G1" s="304"/>
      <c r="H1" s="304"/>
      <c r="I1" s="322"/>
      <c r="J1" s="305"/>
      <c r="K1" s="306"/>
      <c r="L1" s="323" t="s">
        <v>22</v>
      </c>
      <c r="M1" s="544" t="s">
        <v>221</v>
      </c>
      <c r="N1" s="304" t="s">
        <v>178</v>
      </c>
      <c r="O1" s="304"/>
      <c r="P1" s="304"/>
      <c r="Q1" s="304"/>
      <c r="R1" s="304"/>
      <c r="S1" s="322"/>
      <c r="T1" s="305"/>
      <c r="U1" s="306"/>
      <c r="V1" s="323" t="s">
        <v>22</v>
      </c>
      <c r="W1" s="544" t="s">
        <v>222</v>
      </c>
      <c r="X1" s="304" t="s">
        <v>178</v>
      </c>
      <c r="Y1" s="304"/>
      <c r="Z1" s="304"/>
      <c r="AA1" s="304"/>
      <c r="AB1" s="304"/>
      <c r="AC1" s="322"/>
      <c r="AD1" s="305"/>
      <c r="AE1" s="306"/>
    </row>
    <row xmlns:x14ac="http://schemas.microsoft.com/office/spreadsheetml/2009/9/ac" r="2" s="307" customFormat="true" ht="30" customHeight="true" x14ac:dyDescent="0.25">
      <c r="A2" s="560" t="s">
        <v>240</v>
      </c>
      <c r="B2" s="310" t="s">
        <v>217</v>
      </c>
      <c r="C2" s="253" t="s">
        <v>176</v>
      </c>
      <c r="D2" s="253" t="s">
        <v>175</v>
      </c>
      <c r="E2" s="311"/>
      <c r="F2" s="311"/>
      <c r="G2" s="311"/>
      <c r="H2" s="311"/>
      <c r="I2" s="312"/>
      <c r="J2" s="308" t="s">
        <v>223</v>
      </c>
      <c r="K2" s="354"/>
      <c r="L2" s="310" t="s">
        <v>218</v>
      </c>
      <c r="M2" s="253" t="s">
        <v>176</v>
      </c>
      <c r="N2" s="253" t="s">
        <v>175</v>
      </c>
      <c r="O2" s="311"/>
      <c r="P2" s="311"/>
      <c r="Q2" s="311"/>
      <c r="R2" s="311"/>
      <c r="S2" s="312"/>
      <c r="T2" s="308" t="s">
        <v>223</v>
      </c>
      <c r="U2" s="354"/>
      <c r="V2" s="310" t="s">
        <v>219</v>
      </c>
      <c r="W2" s="253" t="s">
        <v>176</v>
      </c>
      <c r="X2" s="253" t="s">
        <v>175</v>
      </c>
      <c r="Y2" s="311"/>
      <c r="Z2" s="311"/>
      <c r="AA2" s="311"/>
      <c r="AB2" s="311"/>
      <c r="AC2" s="312"/>
      <c r="AD2" s="308" t="s">
        <v>223</v>
      </c>
      <c r="AE2" s="309"/>
    </row>
    <row xmlns:x14ac="http://schemas.microsoft.com/office/spreadsheetml/2009/9/ac" r="3" s="246" customFormat="true" ht="18" customHeight="true" x14ac:dyDescent="0.25">
      <c r="A3" s="560"/>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VCT_2016_UIS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t="str">
        <f t="shared" ref="X4:AC4" si="2">IF(COUNTA(X14)=0,"",X14)</f>
        <v/>
      </c>
      <c r="Y4" s="8" t="str">
        <f t="shared" si="2"/>
        <v/>
      </c>
      <c r="Z4" s="8" t="str">
        <f t="shared" si="2"/>
        <v/>
      </c>
      <c r="AA4" s="8" t="str">
        <f t="shared" si="2"/>
        <v/>
      </c>
      <c r="AB4" s="8">
        <f t="shared" si="2"/>
        <v>0</v>
      </c>
      <c r="AC4" s="25" t="str">
        <f t="shared" si="2"/>
        <v/>
      </c>
      <c r="AD4" s="19"/>
      <c r="AE4" s="14"/>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VCT_2017_UIS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t="str">
        <f>IF((COUNTA(AC15:AC26)=0)+(COUNTA(AC14)=0),"",100-AC14-SUMPRODUCT(W15:W26,AC15:AC26))</f>
        <v/>
      </c>
      <c r="AD5" s="19"/>
      <c r="AE5" s="14"/>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VCT_2018_UIS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t="str">
        <f>IF(COUNTA(X15:X26)=0,"",SUMPRODUCT(X15:X26,W15:W26))</f>
        <v/>
      </c>
      <c r="Y6" s="8" t="str">
        <f>IF(COUNTA(Y15:Y26)=0,"",SUMPRODUCT(Y15:Y26,W15:W26))</f>
        <v/>
      </c>
      <c r="Z6" s="8" t="str">
        <f>IF(COUNTA(Z15:Z26)=0,"",SUMPRODUCT(Z15:Z26,W15:W26))</f>
        <v/>
      </c>
      <c r="AA6" s="8" t="str">
        <f>IF(COUNTA(AA15:AA26)=0,"",SUMPRODUCT(AA15:AA26,W15:W26))</f>
        <v/>
      </c>
      <c r="AB6" s="8">
        <f>IF(COUNTA(AB15:AB26)=0,"",SUMPRODUCT(AB15:AB26,W15:W26))</f>
        <v>100</v>
      </c>
      <c r="AC6" s="25" t="str">
        <f>IF(COUNTA(AC15:AC26)=0,"",SUMPRODUCT(AC15:AC26,W15:W26))</f>
        <v/>
      </c>
      <c r="AD6" s="19"/>
      <c r="AE6" s="14"/>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6" t="str">
        <f ca="true">IF(ISBLANK('Data Summary'!A9),"",'Data Summary'!A9)</f>
        <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6"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9"/>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6"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9"/>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6" t="str">
        <f ca="true">IF(ISBLANK('Data Summary'!A14),"",'Data Summary'!A14)</f>
        <v/>
      </c>
      <c r="B12" s="101" t="s">
        <v>180</v>
      </c>
      <c r="C12" s="133" t="s">
        <v>169</v>
      </c>
      <c r="D12" s="136">
        <v>100</v>
      </c>
      <c r="E12" s="136"/>
      <c r="F12" s="136"/>
      <c r="G12" s="136"/>
      <c r="H12" s="136">
        <v>100</v>
      </c>
      <c r="I12" s="70">
        <v>100</v>
      </c>
      <c r="J12" s="19"/>
      <c r="K12" s="14"/>
      <c r="L12" s="101" t="s">
        <v>180</v>
      </c>
      <c r="M12" s="133" t="s">
        <v>169</v>
      </c>
      <c r="N12" s="136">
        <v>100</v>
      </c>
      <c r="O12" s="136"/>
      <c r="P12" s="136"/>
      <c r="Q12" s="136"/>
      <c r="R12" s="136">
        <v>100</v>
      </c>
      <c r="S12" s="70">
        <v>100</v>
      </c>
      <c r="T12" s="19"/>
      <c r="U12" s="14"/>
      <c r="V12" s="101" t="s">
        <v>180</v>
      </c>
      <c r="W12" s="133" t="s">
        <v>169</v>
      </c>
      <c r="X12" s="136">
        <v>98.370086894394987</v>
      </c>
      <c r="Y12" s="136"/>
      <c r="Z12" s="136"/>
      <c r="AA12" s="136"/>
      <c r="AB12" s="136">
        <v>100</v>
      </c>
      <c r="AC12" s="70">
        <v>96.296300000000002</v>
      </c>
      <c r="AD12" s="19"/>
      <c r="AE12" s="14"/>
      <c r="AF12" s="110"/>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6"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64"/>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c r="Y14" s="41"/>
      <c r="Z14" s="41"/>
      <c r="AA14" s="135"/>
      <c r="AB14" s="135">
        <v>0</v>
      </c>
      <c r="AC14" s="21"/>
      <c r="AD14" s="10"/>
      <c r="AE14" s="13"/>
      <c r="BA14" s="128"/>
      <c r="BB14" s="126"/>
      <c r="BC14" s="126"/>
      <c r="BD14" s="126"/>
      <c r="BE14" s="126"/>
      <c r="BF14" s="126"/>
      <c r="BG14" s="126"/>
    </row>
    <row xmlns:x14ac="http://schemas.microsoft.com/office/spreadsheetml/2009/9/ac" r="15" s="2" customFormat="true" x14ac:dyDescent="0.25">
      <c r="A15" s="376"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12"/>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6"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c r="Y16" s="135"/>
      <c r="Z16" s="135"/>
      <c r="AA16" s="135"/>
      <c r="AB16" s="41">
        <v>100</v>
      </c>
      <c r="AC16" s="59"/>
      <c r="AD16" s="10"/>
      <c r="AE16" s="13"/>
      <c r="AF16" s="112"/>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12"/>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12"/>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12"/>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12"/>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12"/>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12"/>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12"/>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12"/>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12"/>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12"/>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6" t="str">
        <f ca="true">IF(ISBLANK('Data Summary'!A29),"",'Data Summary'!A29)</f>
        <v/>
      </c>
      <c r="B27" s="104" t="s">
        <v>12</v>
      </c>
      <c r="C27" s="561" t="s">
        <v>185</v>
      </c>
      <c r="D27" s="561"/>
      <c r="E27" s="561"/>
      <c r="F27" s="561"/>
      <c r="G27" s="561"/>
      <c r="H27" s="561"/>
      <c r="I27" s="562"/>
      <c r="J27" s="10"/>
      <c r="K27" s="13"/>
      <c r="L27" s="104" t="s">
        <v>12</v>
      </c>
      <c r="M27" s="561" t="s">
        <v>185</v>
      </c>
      <c r="N27" s="561"/>
      <c r="O27" s="561"/>
      <c r="P27" s="561"/>
      <c r="Q27" s="561"/>
      <c r="R27" s="561"/>
      <c r="S27" s="562"/>
      <c r="T27" s="10"/>
      <c r="U27" s="13"/>
      <c r="V27" s="104" t="s">
        <v>12</v>
      </c>
      <c r="W27" s="561" t="s">
        <v>215</v>
      </c>
      <c r="X27" s="561"/>
      <c r="Y27" s="561"/>
      <c r="Z27" s="561"/>
      <c r="AA27" s="561"/>
      <c r="AB27" s="561"/>
      <c r="AC27" s="562"/>
      <c r="AD27" s="10"/>
      <c r="AE27" s="13"/>
      <c r="AF27" s="112"/>
      <c r="AP27" s="112"/>
      <c r="AZ27" s="112"/>
      <c r="BA27" s="559"/>
      <c r="BB27" s="559"/>
      <c r="BC27" s="559"/>
      <c r="BD27" s="559"/>
      <c r="BE27" s="559"/>
      <c r="BF27" s="559"/>
      <c r="BG27" s="55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c r="Y28" s="47"/>
      <c r="Z28" s="47"/>
      <c r="AA28" s="47"/>
      <c r="AB28" s="47" t="s">
        <v>158</v>
      </c>
      <c r="AC28" s="89"/>
      <c r="AD28" s="10"/>
      <c r="AE28" s="13"/>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c r="Y29" s="47"/>
      <c r="Z29" s="47"/>
      <c r="AA29" s="47"/>
      <c r="AB29" s="47" t="s">
        <v>158</v>
      </c>
      <c r="AC29" s="89"/>
      <c r="AD29" s="10"/>
      <c r="AE29" s="13"/>
      <c r="AF29" s="112"/>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12"/>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BB31" s="128"/>
      <c r="BC31" s="128"/>
      <c r="BD31" s="128"/>
      <c r="BE31" s="128"/>
      <c r="BF31" s="128"/>
      <c r="BG31" s="128"/>
    </row>
    <row xmlns:x14ac="http://schemas.microsoft.com/office/spreadsheetml/2009/9/ac" r="32" ht="16.5" customHeight="true" x14ac:dyDescent="0.25">
      <c r="A32" s="37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BB32" s="128"/>
      <c r="BC32" s="128"/>
      <c r="BD32" s="128"/>
      <c r="BE32" s="128"/>
      <c r="BF32" s="128"/>
      <c r="BG32" s="128"/>
    </row>
    <row xmlns:x14ac="http://schemas.microsoft.com/office/spreadsheetml/2009/9/ac" r="33" ht="16.5" customHeight="true" x14ac:dyDescent="0.25">
      <c r="A33" s="37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BB33" s="128"/>
      <c r="BC33" s="128"/>
      <c r="BD33" s="128"/>
      <c r="BE33" s="128"/>
      <c r="BF33" s="128"/>
      <c r="BG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7"/>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2"/>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2"/>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2"/>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5">
    <mergeCell ref="C27:I27"/>
    <mergeCell ref="BA27:BG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2024-04-24T06:22:04Z</dcterms:modified>
</cp:coreProperties>
</file>