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8218BCDE-896F-415C-9F6A-59E0F7D5185D}"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19">'Hygiene Data'!$GJ$1:$GS$2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19">'Sanitation Data'!$GJ$1:$GS$2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19">'Water Data'!$GJ$1:$GS$2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<sst xmlns="http://schemas.openxmlformats.org/spreadsheetml/2006/main" xmlns:r="http://schemas.openxmlformats.org/officeDocument/2006/relationships" xmlns:xdr="http://schemas.openxmlformats.org/drawingml/2006/spreadsheetDrawing" count="3486" uniqueCount="403">
  <si>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</si>
  <si>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</si>
  <si>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</si>
  <si>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</si>
  <si>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</si>
  <si>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</si>
  <si>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</si>
  <si>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</si>
  <si>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</si>
  <si>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</si>
  <si>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</si>
  <si>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</si>
  <si>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</si>
  <si>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</si>
  <si>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</si>
  <si>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</si>
  <si>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</si>
  <si>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</si>
  <si>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</si>
  <si>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</si>
  <si>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</si>
  <si>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</si>
  <si>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</si>
  <si>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</si>
  <si>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</si>
  <si>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</si>
  <si>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</si>
  <si>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</si>
  <si>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</si>
  <si>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</si>
  <si>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</si>
  <si>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</si>
  <si>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</si>
  <si>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</si>
  <si>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</si>
  <si>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</si>
  <si>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</si>
  <si>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</si>
  <si>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</si>
  <si>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</si>
  <si>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</si>
  <si>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</si>
  <si>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</si>
  <si>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</si>
  <si>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</si>
  <si>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</si>
  <si>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</si>
  <si>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</si>
  <si>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</si>
  <si>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</si>
  <si>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</si>
  <si>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</si>
  <si>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</si>
  <si>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</si>
  <si>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</si>
  <si>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</si>
  <si>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</si>
  <si>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</si>
  <si>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</si>
  <si>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</si>
  <si>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</si>
  <si>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</si>
  <si>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</si>
  <si>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</si>
  <si>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</si>
  <si>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</si>
  <si>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</si>
  <si>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</si>
  <si>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</si>
  <si>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</si>
  <si>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</si>
  <si>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</si>
  <si>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</si>
  <si>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</si>
  <si>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</si>
  <si>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</si>
  <si>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</si>
  <si>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</si>
  <si>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</si>
  <si>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</si>
  <si>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</si>
  <si>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</si>
  <si>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</si>
  <si>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</si>
  <si>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</si>
  <si>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</si>
  <si>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</si>
  <si>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</si>
  <si>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</si>
  <si>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</si>
  <si>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</si>
  <si>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</si>
  <si>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</si>
  <si>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</si>
  <si>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</si>
  <si>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</si>
  <si>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</si>
  <si>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</si>
  <si>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</si>
  <si>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</si>
  <si>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</si>
  <si>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</si>
  <si>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</si>
  <si>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</si>
  <si>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</si>
  <si>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</si>
  <si>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</si>
  <si>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</si>
  <si>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</si>
  <si>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</si>
  <si>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</si>
  <si>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</si>
  <si>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</si>
  <si>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</si>
  <si>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</si>
  <si>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</si>
  <si>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</si>
  <si>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</si>
  <si>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</si>
  <si>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</si>
  <si>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</si>
  <si>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</si>
  <si>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</si>
  <si>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</si>
  <si>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</si>
  <si>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</si>
  <si>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</si>
  <si>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</si>
  <si>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</si>
  <si>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</si>
  <si>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</si>
  <si>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</si>
  <si>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</si>
  <si>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</si>
  <si>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</si>
  <si>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</si>
  <si>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</si>
  <si>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</si>
  <si>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</si>
  <si>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</si>
  <si>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</si>
  <si>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</si>
  <si>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</si>
  <si>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</si>
  <si>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</si>
  <si>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</si>
  <si>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</si>
  <si>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</si>
  <si>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</si>
  <si>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</si>
  <si>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</si>
  <si>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</si>
  <si>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</si>
  <si>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</si>
  <si>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</si>
  <si>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</si>
  <si>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</si>
  <si>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</si>
  <si>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</si>
  <si>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Uganda</t>
  </si>
  <si>
    <t>Uganda National Panel Survey 2009/10</t>
  </si>
  <si>
    <t>2011 Uganda Education Statistical Abstract</t>
  </si>
  <si>
    <t>Uganda National Panel Survey 2010/11</t>
  </si>
  <si>
    <t>UNESCO UIS http://data.uis.unesco.org/#</t>
  </si>
  <si>
    <t>Uganda National Panel Survey 2011/12</t>
  </si>
  <si>
    <t>World Bank Service Delivery Indicator Survey 2013</t>
  </si>
  <si>
    <t>Uganda National Panel Survey 2012/13</t>
  </si>
  <si>
    <t>Uganda National Panel Survey 2013/14</t>
  </si>
  <si>
    <t>Survey</t>
  </si>
  <si>
    <t>Less than 1 km</t>
  </si>
  <si>
    <t>Piped water</t>
  </si>
  <si>
    <t>Borehole at school</t>
  </si>
  <si>
    <t>Potable water</t>
  </si>
  <si>
    <t>Borehole</t>
  </si>
  <si>
    <t>Borehole outside school</t>
  </si>
  <si>
    <t>Well/Spring</t>
  </si>
  <si>
    <t>Lake/river/stream/dam/pond</t>
  </si>
  <si>
    <t>Rainwater tanks</t>
  </si>
  <si>
    <t>Piped water at school</t>
  </si>
  <si>
    <t>Lake/River</t>
  </si>
  <si>
    <t>Piped water outside school</t>
  </si>
  <si>
    <t>Other</t>
  </si>
  <si>
    <t>Protected spring/well</t>
  </si>
  <si>
    <t>Rainwater</t>
  </si>
  <si>
    <t>Public and private schools are included in the data. The number of rural and urban schools refer to primary schools only. There is a discrepency in the data for secondary schools between the text and the figure; the data from the figure are used above since the data from the text do not add up ot 100%.</t>
  </si>
  <si>
    <t>No water data</t>
  </si>
  <si>
    <t>No water data were available from the report or microdata.</t>
  </si>
  <si>
    <t>No</t>
  </si>
  <si>
    <t>Yes</t>
  </si>
  <si>
    <t xml:space="preserve">Basic estimate used </t>
  </si>
  <si>
    <t>Good or fair condition</t>
  </si>
  <si>
    <t>Designated for boys and girls</t>
  </si>
  <si>
    <t>Estimated from usable &amp; single-sex</t>
  </si>
  <si>
    <t>Public and private schools are included in the data. The number of latrines is reported at the regional and national level, not by school, to calculate average pupil-stance-ratios. These data therefore cannot be used to make school-level estimates.</t>
  </si>
  <si>
    <t>No handwashing data</t>
  </si>
  <si>
    <t xml:space="preserve">The national estimate is based on the proportion of primary and secondary schools with potable water and the number of schools of each level from the 2011 EMIS. The data are not used since UIS is a secondary data source and primary data are available from other sources. </t>
  </si>
  <si>
    <t xml:space="preserve">The estimate is not used since UIS is a secondary data source and primary data are available from other sources. </t>
  </si>
  <si>
    <t xml:space="preserve">Missing data (6.8% of primary schools and 0.2% of secondary schools) are excluded from the analysis. The natinoal estimate is based on the number of primary and secondary schools reported in teh 2011 EMIS. The estimates are not used since UIS is a seondary data source and primary data are available from other sources. </t>
  </si>
  <si>
    <t>Functional (soap and water) facilities near or in the toilets</t>
  </si>
  <si>
    <t>Data on schools with no water source was not included.</t>
  </si>
  <si>
    <t>Within premises</t>
  </si>
  <si>
    <t>Available throughout the year</t>
  </si>
  <si>
    <t>Improved &amp; available throughout year</t>
  </si>
  <si>
    <t>Improved &amp; within premises</t>
  </si>
  <si>
    <t>Both male &amp; female toilets</t>
  </si>
  <si>
    <t>Male &amp; female toilets in good or fair condition</t>
  </si>
  <si>
    <t xml:space="preserve">Toilets in good or fair condition are used to estimate usable toilets based on comparison with SDI2013 data. </t>
  </si>
  <si>
    <t xml:space="preserve">Toilets in good or fair condition are used to estimate usable toilets based on comparison with SDI2013 data. The estimates for basic are not used since they are inconsistent with other years. </t>
  </si>
  <si>
    <t>With water only or water and soap</t>
  </si>
  <si>
    <t>With water and soap</t>
  </si>
  <si>
    <t xml:space="preserve">Data were not included on schools with no water source. An estimate for basic is calculated by applying the proportion of schools with an available water source to those with an improved source for this year. </t>
  </si>
  <si>
    <t>Estimated from improved and available</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</si>
  <si>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</si>
  <si>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</si>
  <si>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</si>
  <si>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</si>
  <si>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</si>
  <si>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</si>
  <si>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</si>
  <si>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</si>
  <si>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</si>
  <si>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</si>
  <si>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</si>
  <si>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</si>
  <si>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</si>
  <si>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</si>
  <si>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 xml:space="preserve">Estimates not used based on comparison with UNPS 2012 and 2014. </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</si>
  <si>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</si>
  <si>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</si>
  <si>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</si>
  <si>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</si>
  <si>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</si>
  <si>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</si>
  <si>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</si>
  <si>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</si>
  <si>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</si>
  <si>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</si>
  <si>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</si>
  <si>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</si>
  <si>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</si>
  <si>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</si>
  <si>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</si>
  <si>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</si>
  <si>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</si>
  <si>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</si>
  <si>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</si>
  <si>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</si>
  <si>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</si>
  <si>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</si>
  <si>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</si>
  <si>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</si>
  <si>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</si>
  <si>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</si>
  <si>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</si>
  <si>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</si>
  <si>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Includes public and private schools. The number of schools is not included, but seems to include primary and secondary and is nationally representative.</t>
  </si>
  <si>
    <t>Bore hole at school</t>
  </si>
  <si>
    <t>Bore hole outside school</t>
  </si>
  <si>
    <t>Rain water</t>
  </si>
  <si>
    <t>Protected spring</t>
  </si>
  <si>
    <t>National Service Delivery Survey 2004 (UBoS on behalf of MoPS, www.ubos.org)</t>
  </si>
  <si>
    <t>Latrine/toilets adequate</t>
  </si>
  <si>
    <t>Estimated based on adequacy</t>
  </si>
  <si>
    <t>No hygiene data</t>
  </si>
  <si>
    <t>National Service Delivery Survey 2008 (UBoS on behalf of MoPS, www.ubos.org)</t>
  </si>
  <si>
    <t xml:space="preserve">Includes public and private schools. The number of schools is not included, but the report states that it is nationally representative. National estimates calculated from primary and secondary school data weighted by the number ofr primary and secondary schools in the 2011 EMIS. Data for no facility were not available. </t>
  </si>
  <si>
    <t>Separate toilet facilities for boys &amp; girls</t>
  </si>
  <si>
    <t>Adequate toilets</t>
  </si>
  <si>
    <t xml:space="preserve">Includes public and private schools. The number of schools is not included, but the report states that it is nationally representative. National estimates calculated from primary and secondary school data weighted by the number ofr primary and secondary schools in the 2011 EMIS. Data on adequate toilets are not available for secondary schools; the national estimate therefore only includes primary. Adequacy is based on head teacher opinion; definition details unavailable. The estimate is not used since the definition of adequate is unclear. </t>
  </si>
  <si>
    <t>Estimated based on adequacy &amp; single-sex</t>
  </si>
  <si>
    <t>National Service Delivery Survey 2015 (UBoS on behalf of the MoPS, www.ubos.org)</t>
  </si>
  <si>
    <t>Improved water source (piped, public taps, boreholes, protected well/spring, rainwater, gravity-fed schemes)</t>
  </si>
  <si>
    <t>Includes public and private schools and is nationally representative. The number of schools is not reported. Data on schools with no water source are not reported. National, urban and rural estimates are based on the number of schools in primary and secondary reported in the 2011 EMIS.</t>
  </si>
  <si>
    <t xml:space="preserve">Includes public and private schools. The number of schools is not included, but is reported as nationally representative. Adequacy is based on head teacher opinion; definition details unavailable. The estimate is not used since the definition of adequate is unclear. </t>
  </si>
  <si>
    <t xml:space="preserve">Includes public and private schools and is nationally representative. The number of schools is not reported. Data on schools with no water source are not reported. National, urban and rural estimates are based on the number of schools in primary and secondary reported in the 2011 EMIS. Adequacy is based on head teacher opinion; definition details unavailable. The estimate is not used since the definition of adequate is unclear. </t>
  </si>
  <si>
    <t>No handwashing data. Handwashing facilities is included in the school survey, but data are not reported for schools, only households.</t>
  </si>
  <si>
    <t>No water data.</t>
  </si>
  <si>
    <t>No sanitation data.</t>
  </si>
  <si>
    <t>Basic handwashing facilities</t>
  </si>
  <si>
    <t>Secondary school estimate is the weighted average for lower and upper secondary schools. National estimate is the weighted average based on the number of primary and secondary schools in the 2011 EMIS.</t>
  </si>
  <si>
    <t>Values in grey text are imputed based on linear regression</t>
  </si>
  <si>
    <t>Uganda National Panel Survey 2015/16 microdata (Bureau of Statistics)</t>
  </si>
  <si>
    <t>Other (specify)</t>
  </si>
  <si>
    <t xml:space="preserve">National estimates are based on primary schools in the absence of other information. </t>
  </si>
  <si>
    <t>Toilet</t>
  </si>
  <si>
    <t xml:space="preserve">National estimates are based on primary schools in the absence of other information. "Toilets" are assumed to refer to improved facilties based on data regarding facility condition. </t>
  </si>
  <si>
    <t>World Vision Assessment</t>
  </si>
  <si>
    <t>Protected dug well</t>
  </si>
  <si>
    <t>Unprotected dug well</t>
  </si>
  <si>
    <t>Unprotected spring</t>
  </si>
  <si>
    <t>Cart/Truck</t>
  </si>
  <si>
    <t>Bottled or sachet</t>
  </si>
  <si>
    <t>Surface water</t>
  </si>
  <si>
    <t xml:space="preserve">World Vision evaluation conducted in 2017 randomly selected schools in intervention and control areas. Schools in control areas are considered representative of rural schools given that intervention areas represent a small proportion of districts. </t>
  </si>
  <si>
    <t>Flush to piped sewer</t>
  </si>
  <si>
    <t>Flush to septic tank</t>
  </si>
  <si>
    <t>Flush to pit latrine</t>
  </si>
  <si>
    <t>Ventilated improved pit latrine (VIP)</t>
  </si>
  <si>
    <t>Pit latrine with slab</t>
  </si>
  <si>
    <t>Pit latrine without slab</t>
  </si>
  <si>
    <t>Composting toilet</t>
  </si>
  <si>
    <t>Bucket</t>
  </si>
  <si>
    <t>Community latrines</t>
  </si>
  <si>
    <t xml:space="preserve">World Vision evaluation conducted in 2017 randomly selected schools in intervention and control areas. Schools in control areas are considered representative of rural schools given that intervention areas represent a small proportion of districts. Useable sanitation facilities based on a door that can be locked from the inside and no barriers to entry. </t>
  </si>
  <si>
    <t xml:space="preserve">Facility with water </t>
  </si>
  <si>
    <t xml:space="preserve">Facility with soap </t>
  </si>
  <si>
    <t>UGA_2004_SUR</t>
  </si>
  <si>
    <t>UGA_2008_SUR</t>
  </si>
  <si>
    <t>UGA_2010_UNPS</t>
  </si>
  <si>
    <t>UGA_2011_EMIS</t>
  </si>
  <si>
    <t>UGA_2011_UNPS</t>
  </si>
  <si>
    <t>UGA_2011_UIS</t>
  </si>
  <si>
    <t>UGA_2012_UNPS</t>
  </si>
  <si>
    <t>UGA_2013_SDI</t>
  </si>
  <si>
    <t>UGA_2013_UNPS</t>
  </si>
  <si>
    <t>UGA_2014_UNPS</t>
  </si>
  <si>
    <t>UGA_2015_UIS</t>
  </si>
  <si>
    <t>UGA_2015_SUR</t>
  </si>
  <si>
    <t>UGA_2016_UNPS</t>
  </si>
  <si>
    <t>UGA_2017_UIS</t>
  </si>
  <si>
    <t>UGA_2017_WV</t>
  </si>
  <si>
    <t>2004</t>
  </si>
  <si>
    <t>2008</t>
  </si>
  <si>
    <t>2010</t>
  </si>
  <si>
    <t>2011</t>
  </si>
  <si>
    <t>2012</t>
  </si>
  <si>
    <t>2013</t>
  </si>
  <si>
    <t>2014</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</si>
  <si>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</si>
  <si>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</si>
  <si>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</si>
  <si>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</si>
  <si>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</si>
  <si>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</si>
  <si>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</si>
  <si>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</si>
  <si>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</si>
  <si>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</si>
  <si>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</si>
  <si>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</si>
  <si>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</si>
  <si>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</si>
  <si>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</si>
  <si>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</si>
  <si>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</si>
  <si>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</si>
  <si>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</si>
  <si>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UGA_2019_UNPS</t>
  </si>
  <si>
    <t>Latrine stances/toilets</t>
  </si>
  <si>
    <t/>
  </si>
  <si>
    <t>In good or fair condition</t>
  </si>
  <si>
    <t>More than zero boy and female latrine stances/toilets</t>
  </si>
  <si>
    <t xml:space="preserve">Boy and female latrine stances/toilets in good or fair condition </t>
  </si>
  <si>
    <t>Improved &amp; in good or fair condition</t>
  </si>
  <si>
    <t>Improved &amp; more than zero boy and female latrine stances/toilets</t>
  </si>
  <si>
    <t>Improved &amp; in good or fair condition &amp; more than zero boy and female latrine stances/toilets</t>
  </si>
  <si>
    <t>Uganda National Panel Survey 2018/19 microdata (Bureau of Statistics)</t>
  </si>
  <si>
    <t>National estimates are based on primary schools in the absence of other information. Records for main drinking water source are used. Records with the same EMIS number were deleted but without any EMIS number were kept as they seem to indicate different schools (8 in total).</t>
  </si>
  <si>
    <t>National estimates are based on primary schools in the absence of other information. "latrine stances/toilets" are assumed to refer to improved facilities based on data regarding facility condition (good or fair). Records with the same EMIS number were deleted but without any EMIS number were kept as they seem to indicate different schools (8 in total). Only the number of single-sex toilets assessed.</t>
  </si>
  <si>
    <t xml:space="preserve">National estimates are based on primary schools in the absence of other information. Records with the same EMIS number were deleted but without any EMIS number were kept as they seem to indicate different schools (8 in total). There is also information on no HW with water and soap (46.4%); since the questions is combined, JMP could not use it for "Facility with no water or soap" nor  "No facility"; a separate question on avaialability of a handwashing facility is needed. </t>
  </si>
  <si>
    <t>Improved &amp; available throughout year &amp; within premises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</si>
  <si>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</si>
  <si>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</si>
  <si>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</si>
  <si>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</si>
  <si>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</si>
  <si>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</si>
  <si>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Private and condition</t>
  </si>
  <si>
    <t>Private, condition and designated for boys and girls</t>
  </si>
  <si>
    <t>UGA_2013_SACMEQ</t>
  </si>
  <si>
    <t>The SACMEQ IV project in INTERNATIONAL. A study of the conditions of schooling and the quality of education</t>
  </si>
  <si>
    <t>No data</t>
  </si>
  <si>
    <t>UGA_2019_MPH</t>
  </si>
  <si>
    <t>National Micro Planning Handbook for Water, Sanitation and Hygiene (WASH) in Public Primary and Secondary Schools in Uganda</t>
  </si>
  <si>
    <t>schools with Drinking Water in school premises</t>
  </si>
  <si>
    <t>UGA_2020_UNPS</t>
  </si>
  <si>
    <t>Uganda National Panel Survey</t>
  </si>
  <si>
    <t>schools with separate toilet block for girls/boys</t>
  </si>
  <si>
    <t>2021 National Service Delivery Survey (NSDS)</t>
  </si>
  <si>
    <t>[Facility type]</t>
  </si>
  <si>
    <t>Safe</t>
  </si>
  <si>
    <t>Permanent</t>
  </si>
  <si>
    <t>Semi- permanent</t>
  </si>
  <si>
    <t>Both permanent &amp; semi-
permanent</t>
  </si>
  <si>
    <t>Temporary</t>
  </si>
  <si>
    <t>No hand washing facility +not accessible</t>
  </si>
  <si>
    <t>Present with soap</t>
  </si>
  <si>
    <t>UGA_2021_NSDS</t>
  </si>
  <si>
    <t xml:space="preserve">National estimates are based on primary schools in the absence of other information. Records for main drinking water source are used. </t>
  </si>
  <si>
    <t xml:space="preserve">A random sample from Kampala, Central, Eastern, Northern and Western regions included 400 public primary schools. The estimates for national, urban and rural are based on the data for primary schools. The data for private, accessible and single-sex toilets are used to estimate basic service in the absence of information on facility type. The estimates for basic are not used since they are inconsistent with other years. </t>
  </si>
  <si>
    <t>Urban and Rural are estimates of primary schools only, since there is no information of the number of schools in the report.</t>
  </si>
  <si>
    <t>Average, good and very good</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</si>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</sst>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6" fillId="0" borderId="0" applyNumberFormat="false" applyFill="false" applyBorder="false" applyAlignment="false" applyProtection="false"/>
    <xf numFmtId="0" fontId="19" fillId="0" borderId="238"/>
    <xf numFmtId="0" fontId="15" fillId="0" borderId="238"/>
    <xf numFmtId="0" fontId="19" fillId="0" borderId="238"/>
  </cellStyleXfs>
  <cellXfs count="107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1" fontId="1" fillId="0" borderId="28"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164" fontId="3" fillId="2" borderId="2" xfId="0" applyNumberFormat="true" applyFont="true" applyFill="true" applyBorder="true" applyAlignment="true">
      <alignment horizontal="left" vertical="center"/>
    </xf>
    <xf numFmtId="164" fontId="3" fillId="2" borderId="24" xfId="0" applyNumberFormat="true" applyFont="true" applyFill="true" applyBorder="true" applyAlignment="true">
      <alignment horizontal="left" vertical="center"/>
    </xf>
    <xf numFmtId="164" fontId="62" fillId="0" borderId="2" xfId="0" applyNumberFormat="true" applyFont="true" applyFill="true" applyBorder="true" applyAlignment="true">
      <alignment horizontal="left" vertical="center"/>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4" fillId="2" borderId="63" xfId="0" applyFont="true" applyFill="true" applyBorder="true" applyAlignment="true">
      <alignment vertical="center"/>
    </xf>
    <xf numFmtId="0" fontId="4" fillId="0" borderId="63" xfId="0" applyFont="true" applyFill="true" applyBorder="true" applyAlignment="true">
      <alignment vertical="center"/>
    </xf>
    <xf numFmtId="0" fontId="4" fillId="2" borderId="63" xfId="0" applyFont="true" applyFill="true" applyBorder="true" applyAlignment="true">
      <alignment horizontal="left" vertical="center"/>
    </xf>
    <xf numFmtId="164" fontId="3" fillId="2" borderId="63" xfId="0" applyNumberFormat="true" applyFont="true" applyFill="true" applyBorder="true" applyAlignment="true">
      <alignment horizontal="center" vertical="center"/>
    </xf>
    <xf numFmtId="164" fontId="3" fillId="0" borderId="63" xfId="0" applyNumberFormat="true" applyFont="true" applyFill="true" applyBorder="true" applyAlignment="true">
      <alignment horizontal="center" vertical="center"/>
    </xf>
    <xf numFmtId="0" fontId="3" fillId="2" borderId="63" xfId="0" applyFont="true" applyFill="true" applyBorder="true" applyAlignment="true">
      <alignment horizontal="center"/>
    </xf>
    <xf numFmtId="0" fontId="3" fillId="2" borderId="63" xfId="0" applyFont="true" applyFill="true" applyBorder="true" applyAlignment="true">
      <alignment horizontal="center" vertical="center"/>
    </xf>
    <xf numFmtId="0" fontId="3" fillId="0" borderId="63" xfId="0" applyFont="true" applyBorder="true" applyAlignment="true">
      <alignment horizontal="center" vertical="center" wrapText="true"/>
    </xf>
    <xf numFmtId="0" fontId="3" fillId="0" borderId="25" xfId="0" applyFont="true" applyBorder="true" applyAlignment="true">
      <alignment horizontal="center" vertical="center" wrapText="true"/>
    </xf>
    <xf numFmtId="1" fontId="3" fillId="0" borderId="63" xfId="0" applyNumberFormat="true" applyFont="true" applyFill="true" applyBorder="true" applyAlignment="true">
      <alignment horizontal="center" vertical="center"/>
    </xf>
    <xf numFmtId="0" fontId="1" fillId="0" borderId="63" xfId="0" applyFont="true" applyBorder="true" applyAlignment="true">
      <alignment horizontal="center"/>
    </xf>
    <xf numFmtId="1" fontId="1" fillId="0" borderId="63" xfId="0" applyNumberFormat="true" applyFont="true" applyBorder="true" applyAlignment="true">
      <alignment horizontal="center"/>
    </xf>
    <xf numFmtId="1" fontId="3" fillId="2" borderId="63" xfId="0" applyNumberFormat="true" applyFont="true" applyFill="true" applyBorder="true" applyAlignment="true">
      <alignment horizontal="center" vertical="center"/>
    </xf>
    <xf numFmtId="1" fontId="66" fillId="29" borderId="64" xfId="0" applyNumberFormat="true" applyFont="true" applyFill="true" applyBorder="true" applyAlignment="true" applyProtection="true">
      <alignment horizontal="center" vertical="center"/>
    </xf>
    <xf numFmtId="1" fontId="67" fillId="30" borderId="65" xfId="0" applyNumberFormat="true" applyFont="true" applyFill="true" applyBorder="true" applyAlignment="true" applyProtection="true">
      <alignment horizontal="center" vertical="center"/>
    </xf>
    <xf numFmtId="164" fontId="73" fillId="36" borderId="66" xfId="0" applyNumberFormat="true" applyFont="true" applyFill="true" applyBorder="true" applyAlignment="true" applyProtection="true">
      <alignment horizontal="center" vertical="center"/>
    </xf>
    <xf numFmtId="0" fontId="74" fillId="37" borderId="67" xfId="0" applyNumberFormat="true" applyFont="true" applyFill="true" applyBorder="true" applyAlignment="true" applyProtection="true">
      <alignment horizontal="center" vertical="center"/>
    </xf>
    <xf numFmtId="0" fontId="75" fillId="38" borderId="68" xfId="0" applyNumberFormat="true" applyFont="true" applyFill="true" applyBorder="true" applyAlignment="true" applyProtection="true">
      <alignment horizontal="center" vertical="center"/>
    </xf>
    <xf numFmtId="0" fontId="76" fillId="39" borderId="69" xfId="0" applyNumberFormat="true" applyFont="true" applyFill="true" applyBorder="true" applyAlignment="true" applyProtection="true">
      <alignment horizontal="center" vertical="center"/>
    </xf>
    <xf numFmtId="0" fontId="77"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10" fillId="42" borderId="10" xfId="0" applyFont="true" applyFill="true" applyBorder="true" applyAlignment="true">
      <alignment horizontal="lef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10" fillId="25" borderId="32" xfId="0" applyFont="true" applyFill="true" applyBorder="true" applyAlignment="true">
      <alignment horizontal="left" vertical="center" wrapText="true"/>
    </xf>
    <xf numFmtId="0" fontId="8" fillId="25" borderId="2" xfId="0" applyFont="true" applyFill="true" applyBorder="true" applyAlignment="true">
      <alignment horizontal="left" vertical="center"/>
    </xf>
    <xf numFmtId="0" fontId="8" fillId="25" borderId="24" xfId="0" applyFont="true" applyFill="true" applyBorder="true" applyAlignment="true">
      <alignment horizontal="left" vertical="center"/>
    </xf>
    <xf numFmtId="0" fontId="8" fillId="25" borderId="6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10" xfId="0" applyFont="true" applyFill="true" applyBorder="true" applyAlignment="true">
      <alignment horizontal="lef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10" fillId="43" borderId="32" xfId="0" applyFont="true" applyFill="true" applyBorder="true" applyAlignment="true">
      <alignment horizontal="left" vertical="center" wrapText="true"/>
    </xf>
    <xf numFmtId="0" fontId="8" fillId="43" borderId="2" xfId="0" applyFont="true" applyFill="true" applyBorder="true" applyAlignment="true">
      <alignment horizontal="center" vertical="center"/>
    </xf>
    <xf numFmtId="0" fontId="8" fillId="43" borderId="8" xfId="0" applyFont="true" applyFill="true" applyBorder="true" applyAlignment="true">
      <alignment horizontal="center" vertical="center"/>
    </xf>
    <xf numFmtId="0" fontId="8" fillId="43" borderId="26" xfId="0" applyFont="true" applyFill="true" applyBorder="true" applyAlignment="true">
      <alignment horizontal="center"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5"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2" fillId="2" borderId="71"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43" borderId="16" xfId="0" applyFont="true" applyFill="true" applyBorder="true" applyAlignment="true">
      <alignment vertical="center"/>
    </xf>
    <xf numFmtId="0" fontId="81" fillId="0" borderId="0" xfId="0" applyFont="true" applyAlignment="true"/>
    <xf numFmtId="0" fontId="8" fillId="4" borderId="0"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0" fillId="27" borderId="16"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27" borderId="20"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4"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8" fillId="31" borderId="70" xfId="0" applyNumberFormat="true" applyFont="true" applyFill="true" applyBorder="true" applyAlignment="true" applyProtection="true">
      <alignment horizontal="center" vertical="center"/>
    </xf>
    <xf numFmtId="164" fontId="69" fillId="32" borderId="70" xfId="0" applyNumberFormat="true" applyFont="true" applyFill="true" applyBorder="true" applyAlignment="true" applyProtection="true">
      <alignment horizontal="center" vertical="center"/>
    </xf>
    <xf numFmtId="0" fontId="70" fillId="33" borderId="70" xfId="0" applyNumberFormat="true" applyFont="true" applyFill="true" applyBorder="true" applyAlignment="true" applyProtection="true">
      <alignment horizontal="center" vertical="center"/>
    </xf>
    <xf numFmtId="0" fontId="71" fillId="34" borderId="70" xfId="0" applyNumberFormat="true" applyFont="true" applyFill="true" applyBorder="true" applyAlignment="true" applyProtection="true">
      <alignment horizontal="center" vertical="center"/>
    </xf>
    <xf numFmtId="0" fontId="72"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10" fillId="27" borderId="6" xfId="0" applyFont="true" applyFill="true" applyBorder="true" applyAlignment="true">
      <alignment horizontal="left" vertic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85"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80" fillId="43" borderId="15" xfId="0" applyFont="true" applyFill="true" applyBorder="true" applyAlignment="true">
      <alignment horizontal="left" vertical="center"/>
    </xf>
    <xf numFmtId="0" fontId="3" fillId="0" borderId="24" xfId="0" applyFont="true" applyBorder="true" applyAlignment="true">
      <alignment horizontal="left" vertical="center" wrapText="true"/>
    </xf>
    <xf numFmtId="0" fontId="0" fillId="0" borderId="92"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2" xfId="12" applyBorder="true"/>
    <xf numFmtId="0" fontId="3" fillId="2" borderId="92" xfId="14" applyFont="true" applyFill="true" applyBorder="true" applyAlignment="true">
      <alignment horizontal="left"/>
    </xf>
    <xf numFmtId="0" fontId="3" fillId="2" borderId="92" xfId="14" applyFont="true" applyFill="true" applyBorder="true" applyAlignment="true">
      <alignment horizontal="center"/>
    </xf>
    <xf numFmtId="0" fontId="3" fillId="2" borderId="92" xfId="14" applyFont="true" applyFill="true" applyBorder="true" applyAlignment="true">
      <alignment horizontal="right"/>
    </xf>
    <xf numFmtId="1" fontId="3" fillId="2" borderId="92" xfId="14" applyNumberFormat="true" applyFont="true" applyFill="true" applyBorder="true"/>
    <xf numFmtId="164" fontId="3" fillId="4" borderId="92" xfId="14" applyNumberFormat="true" applyFont="true" applyFill="true" applyBorder="true" applyAlignment="true">
      <alignment horizontal="center"/>
    </xf>
    <xf numFmtId="164" fontId="3" fillId="28" borderId="92" xfId="14" applyNumberFormat="true" applyFont="true" applyFill="true" applyBorder="true" applyAlignment="true">
      <alignment horizontal="center"/>
    </xf>
    <xf numFmtId="164" fontId="3" fillId="41" borderId="92" xfId="14" applyNumberFormat="true" applyFont="true" applyFill="true" applyBorder="true" applyAlignment="true">
      <alignment horizontal="center"/>
    </xf>
    <xf numFmtId="164" fontId="8" fillId="42" borderId="92" xfId="14" applyNumberFormat="true" applyFont="true" applyFill="true" applyBorder="true" applyAlignment="true">
      <alignment horizontal="center" wrapText="true"/>
    </xf>
    <xf numFmtId="164" fontId="3" fillId="44" borderId="92" xfId="14" applyNumberFormat="true" applyFont="true" applyFill="true" applyBorder="true" applyAlignment="true">
      <alignment horizontal="center"/>
    </xf>
    <xf numFmtId="164" fontId="8" fillId="43" borderId="92" xfId="14" applyNumberFormat="true" applyFont="true" applyFill="true" applyBorder="true" applyAlignment="true">
      <alignment horizontal="center" wrapText="true"/>
    </xf>
    <xf numFmtId="164" fontId="8" fillId="27" borderId="92" xfId="14" applyNumberFormat="true" applyFont="true" applyFill="true" applyBorder="true" applyAlignment="true">
      <alignment horizontal="center" wrapText="true"/>
    </xf>
    <xf numFmtId="0" fontId="19" fillId="0" borderId="92" xfId="12" applyBorder="true" applyAlignment="true">
      <alignment horizontal="left"/>
    </xf>
    <xf numFmtId="0" fontId="19" fillId="0" borderId="92" xfId="12" applyBorder="true" applyAlignment="true">
      <alignment horizontal="center"/>
    </xf>
    <xf numFmtId="0" fontId="19" fillId="0" borderId="92" xfId="12" applyBorder="true" applyAlignment="true">
      <alignment horizontal="right"/>
    </xf>
    <xf numFmtId="0" fontId="7" fillId="0" borderId="92" xfId="12" applyFont="true" applyFill="true" applyBorder="true"/>
    <xf numFmtId="0" fontId="19" fillId="0" borderId="92" xfId="12" applyFill="true" applyBorder="true"/>
    <xf numFmtId="0" fontId="33" fillId="0" borderId="92" xfId="12" applyFont="true" applyFill="true" applyBorder="true"/>
    <xf numFmtId="0" fontId="33" fillId="0" borderId="92" xfId="12" applyFont="true" applyBorder="true"/>
    <xf numFmtId="0" fontId="4" fillId="0" borderId="91" xfId="0" applyFont="true" applyBorder="true" applyAlignment="true">
      <alignment horizontal="left" vertical="center"/>
    </xf>
    <xf numFmtId="0" fontId="3" fillId="2" borderId="93" xfId="0" applyFont="true" applyFill="true" applyBorder="true" applyAlignment="true">
      <alignment horizontal="center"/>
    </xf>
    <xf numFmtId="164" fontId="3" fillId="2" borderId="93" xfId="0" applyNumberFormat="true" applyFont="true" applyFill="true" applyBorder="true" applyAlignment="true">
      <alignment horizontal="center" vertical="center"/>
    </xf>
    <xf numFmtId="0" fontId="3" fillId="2" borderId="93" xfId="0" applyFont="true" applyFill="true" applyBorder="true" applyAlignment="true">
      <alignment horizontal="center" vertical="center"/>
    </xf>
    <xf numFmtId="1" fontId="3" fillId="0" borderId="93" xfId="0" applyNumberFormat="true" applyFont="true" applyBorder="true" applyAlignment="true">
      <alignment horizontal="center" vertical="center"/>
    </xf>
    <xf numFmtId="1" fontId="3" fillId="0" borderId="24" xfId="0" applyNumberFormat="true" applyFont="true" applyBorder="true" applyAlignment="true">
      <alignment horizontal="center" vertical="center"/>
    </xf>
    <xf numFmtId="0" fontId="3" fillId="0" borderId="34" xfId="0" applyFont="true" applyBorder="true" applyAlignment="true">
      <alignment horizontal="left" vertical="center" wrapText="true"/>
    </xf>
    <xf numFmtId="1" fontId="3" fillId="0" borderId="28" xfId="0" applyNumberFormat="true" applyFont="true" applyBorder="true" applyAlignment="true">
      <alignment horizontal="center" vertical="center"/>
    </xf>
    <xf numFmtId="1" fontId="3" fillId="0" borderId="29" xfId="0" applyNumberFormat="true" applyFont="true" applyBorder="true" applyAlignment="true">
      <alignment horizontal="center" vertical="center"/>
    </xf>
    <xf numFmtId="0" fontId="4" fillId="2" borderId="93" xfId="0" applyFont="true" applyFill="true" applyBorder="true" applyAlignment="true">
      <alignment horizontal="left" vertical="center"/>
    </xf>
    <xf numFmtId="164" fontId="3" fillId="0" borderId="93"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3" fillId="0" borderId="28" xfId="0" applyFont="true" applyBorder="true" applyAlignment="true">
      <alignment horizontal="left" vertical="center" wrapText="true"/>
    </xf>
    <xf numFmtId="0" fontId="4" fillId="0" borderId="93" xfId="0" applyFont="true" applyBorder="true" applyAlignment="true">
      <alignment vertical="center"/>
    </xf>
    <xf numFmtId="1" fontId="98" fillId="49" borderId="94" xfId="0" applyNumberFormat="true" applyFont="true" applyFill="true" applyBorder="true" applyAlignment="true" applyProtection="true">
      <alignment horizontal="center" vertical="center"/>
    </xf>
    <xf numFmtId="1" fontId="99" fillId="50" borderId="95" xfId="0" applyNumberFormat="true" applyFont="true" applyFill="true" applyBorder="true" applyAlignment="true" applyProtection="true">
      <alignment horizontal="center" vertical="center"/>
    </xf>
    <xf numFmtId="1" fontId="100" fillId="51" borderId="96" xfId="0" applyNumberFormat="true" applyFont="true" applyFill="true" applyBorder="true" applyAlignment="true" applyProtection="true">
      <alignment horizontal="center" vertical="center"/>
    </xf>
    <xf numFmtId="1" fontId="101" fillId="52" borderId="97" xfId="0" applyNumberFormat="true" applyFont="true" applyFill="true" applyBorder="true" applyAlignment="true" applyProtection="true">
      <alignment horizontal="center" vertical="center"/>
    </xf>
    <xf numFmtId="1" fontId="102" fillId="53" borderId="98" xfId="0" applyNumberFormat="true" applyFont="true" applyFill="true" applyBorder="true" applyAlignment="true" applyProtection="true">
      <alignment horizontal="center" vertical="center"/>
    </xf>
    <xf numFmtId="1" fontId="103" fillId="54" borderId="99" xfId="0" applyNumberFormat="true" applyFont="true" applyFill="true" applyBorder="true" applyAlignment="true" applyProtection="true">
      <alignment horizontal="center" vertical="center"/>
    </xf>
    <xf numFmtId="1" fontId="104" fillId="55" borderId="100" xfId="0" applyNumberFormat="true" applyFont="true" applyFill="true" applyBorder="true" applyAlignment="true" applyProtection="true">
      <alignment horizontal="center" vertical="center"/>
    </xf>
    <xf numFmtId="1" fontId="105" fillId="56" borderId="101" xfId="0" applyNumberFormat="true" applyFont="true" applyFill="true" applyBorder="true" applyAlignment="true" applyProtection="true">
      <alignment horizontal="center" vertical="center"/>
    </xf>
    <xf numFmtId="1" fontId="106" fillId="57" borderId="102" xfId="0" applyNumberFormat="true" applyFont="true" applyFill="true" applyBorder="true" applyAlignment="true" applyProtection="true">
      <alignment horizontal="center" vertical="center"/>
    </xf>
    <xf numFmtId="1" fontId="107" fillId="58" borderId="103" xfId="0" applyNumberFormat="true" applyFont="true" applyFill="true" applyBorder="true" applyAlignment="true" applyProtection="true">
      <alignment horizontal="center" vertical="center"/>
    </xf>
    <xf numFmtId="1" fontId="108" fillId="59" borderId="104" xfId="0" applyNumberFormat="true" applyFont="true" applyFill="true" applyBorder="true" applyAlignment="true" applyProtection="true">
      <alignment horizontal="center" vertical="center"/>
    </xf>
    <xf numFmtId="1" fontId="109" fillId="60" borderId="105" xfId="0" applyNumberFormat="true" applyFont="true" applyFill="true" applyBorder="true" applyAlignment="true" applyProtection="true">
      <alignment horizontal="center" vertical="center"/>
    </xf>
    <xf numFmtId="1" fontId="110" fillId="61" borderId="106" xfId="0" applyNumberFormat="true" applyFont="true" applyFill="true" applyBorder="true" applyAlignment="true" applyProtection="true">
      <alignment horizontal="center" vertical="center"/>
    </xf>
    <xf numFmtId="1" fontId="111" fillId="62" borderId="107" xfId="0" applyNumberFormat="true" applyFont="true" applyFill="true" applyBorder="true" applyAlignment="true" applyProtection="true">
      <alignment horizontal="center" vertical="center"/>
    </xf>
    <xf numFmtId="1" fontId="112" fillId="63" borderId="108" xfId="0" applyNumberFormat="true" applyFont="true" applyFill="true" applyBorder="true" applyAlignment="true" applyProtection="true">
      <alignment horizontal="center" vertical="center"/>
    </xf>
    <xf numFmtId="1" fontId="113" fillId="64" borderId="109" xfId="0" applyNumberFormat="true" applyFont="true" applyFill="true" applyBorder="true" applyAlignment="true" applyProtection="true">
      <alignment horizontal="center" vertical="center"/>
    </xf>
    <xf numFmtId="1" fontId="114" fillId="65" borderId="110" xfId="0" applyNumberFormat="true" applyFont="true" applyFill="true" applyBorder="true" applyAlignment="true" applyProtection="true">
      <alignment horizontal="center" vertical="center"/>
    </xf>
    <xf numFmtId="1" fontId="115" fillId="66" borderId="111" xfId="0" applyNumberFormat="true" applyFont="true" applyFill="true" applyBorder="true" applyAlignment="true" applyProtection="true">
      <alignment horizontal="center" vertical="center"/>
    </xf>
    <xf numFmtId="1" fontId="116" fillId="67" borderId="112" xfId="0" applyNumberFormat="true" applyFont="true" applyFill="true" applyBorder="true" applyAlignment="true" applyProtection="true">
      <alignment horizontal="center" vertical="center"/>
    </xf>
    <xf numFmtId="1" fontId="117" fillId="68" borderId="113" xfId="0" applyNumberFormat="true" applyFont="true" applyFill="true" applyBorder="true" applyAlignment="true" applyProtection="true">
      <alignment horizontal="center" vertical="center"/>
    </xf>
    <xf numFmtId="1" fontId="118" fillId="69" borderId="114" xfId="0" applyNumberFormat="true" applyFont="true" applyFill="true" applyBorder="true" applyAlignment="true" applyProtection="true">
      <alignment horizontal="center" vertical="center"/>
    </xf>
    <xf numFmtId="1" fontId="119" fillId="70" borderId="115" xfId="0" applyNumberFormat="true" applyFont="true" applyFill="true" applyBorder="true" applyAlignment="true" applyProtection="true">
      <alignment horizontal="center" vertical="center"/>
    </xf>
    <xf numFmtId="1" fontId="120" fillId="71" borderId="116" xfId="0" applyNumberFormat="true" applyFont="true" applyFill="true" applyBorder="true" applyAlignment="true" applyProtection="true">
      <alignment horizontal="center" vertical="center"/>
    </xf>
    <xf numFmtId="0" fontId="121" fillId="72" borderId="117" xfId="0" applyNumberFormat="true" applyFont="true" applyFill="true" applyBorder="true" applyAlignment="true" applyProtection="true">
      <alignment horizontal="center" vertical="center"/>
    </xf>
    <xf numFmtId="164" fontId="122" fillId="73" borderId="118" xfId="0" applyNumberFormat="true" applyFont="true" applyFill="true" applyBorder="true" applyAlignment="true" applyProtection="true">
      <alignment horizontal="center" vertical="center"/>
    </xf>
    <xf numFmtId="0" fontId="123" fillId="74" borderId="119" xfId="0" applyNumberFormat="true" applyFont="true" applyFill="true" applyBorder="true" applyAlignment="true" applyProtection="true">
      <alignment horizontal="center" vertical="center"/>
    </xf>
    <xf numFmtId="0" fontId="124" fillId="75" borderId="120" xfId="0" applyNumberFormat="true" applyFont="true" applyFill="true" applyBorder="true" applyAlignment="true" applyProtection="true">
      <alignment horizontal="center" vertical="center"/>
    </xf>
    <xf numFmtId="0" fontId="125" fillId="76" borderId="121" xfId="0" applyNumberFormat="true" applyFont="true" applyFill="true" applyBorder="true" applyAlignment="true" applyProtection="true">
      <alignment horizontal="center" vertical="center"/>
    </xf>
    <xf numFmtId="1" fontId="126" fillId="77" borderId="122" xfId="0" applyNumberFormat="true" applyFont="true" applyFill="true" applyBorder="true" applyAlignment="true" applyProtection="true">
      <alignment horizontal="center" vertical="center"/>
    </xf>
    <xf numFmtId="164" fontId="127" fillId="78" borderId="123" xfId="0" applyNumberFormat="true" applyFont="true" applyFill="true" applyBorder="true" applyAlignment="true" applyProtection="true">
      <alignment horizontal="center" vertical="center"/>
    </xf>
    <xf numFmtId="0" fontId="128" fillId="79" borderId="124" xfId="0" applyNumberFormat="true" applyFont="true" applyFill="true" applyBorder="true" applyAlignment="true" applyProtection="true">
      <alignment horizontal="center" vertical="center"/>
    </xf>
    <xf numFmtId="164" fontId="129" fillId="80" borderId="125" xfId="0" applyNumberFormat="true" applyFont="true" applyFill="true" applyBorder="true" applyAlignment="true" applyProtection="true">
      <alignment horizontal="center" vertical="center"/>
    </xf>
    <xf numFmtId="0" fontId="130" fillId="81" borderId="126" xfId="0" applyNumberFormat="true" applyFont="true" applyFill="true" applyBorder="true" applyAlignment="true" applyProtection="true">
      <alignment horizontal="center" vertical="center"/>
    </xf>
    <xf numFmtId="0" fontId="131" fillId="82" borderId="127" xfId="0" applyNumberFormat="true" applyFont="true" applyFill="true" applyBorder="true" applyAlignment="true" applyProtection="true">
      <alignment horizontal="center" vertical="center"/>
    </xf>
    <xf numFmtId="0" fontId="132" fillId="83" borderId="128" xfId="0" applyNumberFormat="true" applyFont="true" applyFill="true" applyBorder="true" applyAlignment="true" applyProtection="true">
      <alignment horizontal="center" vertical="center"/>
    </xf>
    <xf numFmtId="0" fontId="133" fillId="84" borderId="129" xfId="0" applyNumberFormat="true" applyFont="true" applyFill="true" applyBorder="true" applyAlignment="true" applyProtection="true">
      <alignment horizontal="center" vertical="center"/>
    </xf>
    <xf numFmtId="164" fontId="134" fillId="85" borderId="130" xfId="0" applyNumberFormat="true" applyFont="true" applyFill="true" applyBorder="true" applyAlignment="true" applyProtection="true">
      <alignment horizontal="center" vertical="center"/>
    </xf>
    <xf numFmtId="0" fontId="135" fillId="86" borderId="131" xfId="0" applyNumberFormat="true" applyFont="true" applyFill="true" applyBorder="true" applyAlignment="true" applyProtection="true">
      <alignment horizontal="center" vertical="center"/>
    </xf>
    <xf numFmtId="0" fontId="136" fillId="87" borderId="132" xfId="0" applyNumberFormat="true" applyFont="true" applyFill="true" applyBorder="true" applyAlignment="true" applyProtection="true">
      <alignment horizontal="center" vertical="center"/>
    </xf>
    <xf numFmtId="0" fontId="137" fillId="88" borderId="133" xfId="0" applyNumberFormat="true" applyFont="true" applyFill="true" applyBorder="true" applyAlignment="true" applyProtection="true">
      <alignment horizontal="center" vertical="center"/>
    </xf>
    <xf numFmtId="0" fontId="138" fillId="89" borderId="134" xfId="0" applyNumberFormat="true" applyFont="true" applyFill="true" applyBorder="true" applyAlignment="true" applyProtection="true">
      <alignment horizontal="center" vertical="center"/>
    </xf>
    <xf numFmtId="164" fontId="139" fillId="90" borderId="135" xfId="0" applyNumberFormat="true" applyFont="true" applyFill="true" applyBorder="true" applyAlignment="true" applyProtection="true">
      <alignment horizontal="center" vertical="center"/>
    </xf>
    <xf numFmtId="0" fontId="140" fillId="91" borderId="136" xfId="0" applyNumberFormat="true" applyFont="true" applyFill="true" applyBorder="true" applyAlignment="true" applyProtection="true">
      <alignment horizontal="center" vertical="center"/>
    </xf>
    <xf numFmtId="0" fontId="141" fillId="92" borderId="137" xfId="0" applyNumberFormat="true" applyFont="true" applyFill="true" applyBorder="true" applyAlignment="true" applyProtection="true">
      <alignment horizontal="center" vertical="center"/>
    </xf>
    <xf numFmtId="0" fontId="142" fillId="93" borderId="138" xfId="0" applyNumberFormat="true" applyFont="true" applyFill="true" applyBorder="true" applyAlignment="true" applyProtection="true">
      <alignment horizontal="center" vertical="center"/>
    </xf>
    <xf numFmtId="0" fontId="143" fillId="94" borderId="139" xfId="0" applyNumberFormat="true" applyFont="true" applyFill="true" applyBorder="true" applyAlignment="true" applyProtection="true">
      <alignment horizontal="center" vertical="center"/>
    </xf>
    <xf numFmtId="164" fontId="144" fillId="95" borderId="140" xfId="0" applyNumberFormat="true" applyFont="true" applyFill="true" applyBorder="true" applyAlignment="true" applyProtection="true">
      <alignment horizontal="center" vertical="center"/>
    </xf>
    <xf numFmtId="0" fontId="145" fillId="96" borderId="141" xfId="0" applyNumberFormat="true" applyFont="true" applyFill="true" applyBorder="true" applyAlignment="true" applyProtection="true">
      <alignment horizontal="center" vertical="center"/>
    </xf>
    <xf numFmtId="0" fontId="146" fillId="97" borderId="142" xfId="0" applyNumberFormat="true" applyFont="true" applyFill="true" applyBorder="true" applyAlignment="true" applyProtection="true">
      <alignment horizontal="center" vertical="center"/>
    </xf>
    <xf numFmtId="0" fontId="147" fillId="98" borderId="143" xfId="0" applyNumberFormat="true" applyFont="true" applyFill="true" applyBorder="true" applyAlignment="true" applyProtection="true">
      <alignment horizontal="center" vertical="center"/>
    </xf>
    <xf numFmtId="0" fontId="148" fillId="99" borderId="144" xfId="0" applyNumberFormat="true" applyFont="true" applyFill="true" applyBorder="true" applyAlignment="true" applyProtection="true">
      <alignment horizontal="center" vertical="center"/>
    </xf>
    <xf numFmtId="164" fontId="149" fillId="100" borderId="145" xfId="0" applyNumberFormat="true" applyFont="true" applyFill="true" applyBorder="true" applyAlignment="true" applyProtection="true">
      <alignment horizontal="center" vertical="center"/>
    </xf>
    <xf numFmtId="0" fontId="150" fillId="101" borderId="146" xfId="0" applyNumberFormat="true" applyFont="true" applyFill="true" applyBorder="true" applyAlignment="true" applyProtection="true">
      <alignment horizontal="center" vertical="center"/>
    </xf>
    <xf numFmtId="0" fontId="151" fillId="102" borderId="147" xfId="0" applyNumberFormat="true" applyFont="true" applyFill="true" applyBorder="true" applyAlignment="true" applyProtection="true">
      <alignment horizontal="center" vertical="center"/>
    </xf>
    <xf numFmtId="0" fontId="152" fillId="103" borderId="148" xfId="0" applyNumberFormat="true" applyFont="true" applyFill="true" applyBorder="true" applyAlignment="true" applyProtection="true">
      <alignment horizontal="center" vertical="center"/>
    </xf>
    <xf numFmtId="0" fontId="153" fillId="104" borderId="149" xfId="0" applyNumberFormat="true" applyFont="true" applyFill="true" applyBorder="true" applyAlignment="true" applyProtection="true">
      <alignment horizontal="center" vertical="center"/>
    </xf>
    <xf numFmtId="164" fontId="154" fillId="105" borderId="150" xfId="0" applyNumberFormat="true" applyFont="true" applyFill="true" applyBorder="true" applyAlignment="true" applyProtection="true">
      <alignment horizontal="center" vertical="center"/>
    </xf>
    <xf numFmtId="0" fontId="155" fillId="106" borderId="151" xfId="0" applyNumberFormat="true" applyFont="true" applyFill="true" applyBorder="true" applyAlignment="true" applyProtection="true">
      <alignment horizontal="center" vertical="center"/>
    </xf>
    <xf numFmtId="0" fontId="156" fillId="107" borderId="152" xfId="0" applyNumberFormat="true" applyFont="true" applyFill="true" applyBorder="true" applyAlignment="true" applyProtection="true">
      <alignment horizontal="center" vertical="center"/>
    </xf>
    <xf numFmtId="0" fontId="157" fillId="108" borderId="153" xfId="0" applyNumberFormat="true" applyFont="true" applyFill="true" applyBorder="true" applyAlignment="true" applyProtection="true">
      <alignment horizontal="center" vertical="center"/>
    </xf>
    <xf numFmtId="0" fontId="158" fillId="109" borderId="154" xfId="0" applyNumberFormat="true" applyFont="true" applyFill="true" applyBorder="true" applyAlignment="true" applyProtection="true">
      <alignment horizontal="center" vertical="center"/>
    </xf>
    <xf numFmtId="164" fontId="159" fillId="110" borderId="155" xfId="0" applyNumberFormat="true" applyFont="true" applyFill="true" applyBorder="true" applyAlignment="true" applyProtection="true">
      <alignment horizontal="center" vertical="center"/>
    </xf>
    <xf numFmtId="0" fontId="160" fillId="111" borderId="156" xfId="0" applyNumberFormat="true" applyFont="true" applyFill="true" applyBorder="true" applyAlignment="true" applyProtection="true">
      <alignment horizontal="center" vertical="center"/>
    </xf>
    <xf numFmtId="0" fontId="161" fillId="112" borderId="157" xfId="0" applyNumberFormat="true" applyFont="true" applyFill="true" applyBorder="true" applyAlignment="true" applyProtection="true">
      <alignment horizontal="center" vertical="center"/>
    </xf>
    <xf numFmtId="0" fontId="162" fillId="113" borderId="158" xfId="0" applyNumberFormat="true" applyFont="true" applyFill="true" applyBorder="true" applyAlignment="true" applyProtection="true">
      <alignment horizontal="center" vertical="center"/>
    </xf>
    <xf numFmtId="0" fontId="163" fillId="114" borderId="159" xfId="0" applyNumberFormat="true" applyFont="true" applyFill="true" applyBorder="true" applyAlignment="true" applyProtection="true">
      <alignment horizontal="center" vertical="center"/>
    </xf>
    <xf numFmtId="164" fontId="164" fillId="115" borderId="160" xfId="0" applyNumberFormat="true" applyFont="true" applyFill="true" applyBorder="true" applyAlignment="true" applyProtection="true">
      <alignment horizontal="center" vertical="center"/>
    </xf>
    <xf numFmtId="0" fontId="165" fillId="116" borderId="161" xfId="0" applyNumberFormat="true" applyFont="true" applyFill="true" applyBorder="true" applyAlignment="true" applyProtection="true">
      <alignment horizontal="center" vertical="center"/>
    </xf>
    <xf numFmtId="0" fontId="166" fillId="117" borderId="162" xfId="0" applyNumberFormat="true" applyFont="true" applyFill="true" applyBorder="true" applyAlignment="true" applyProtection="true">
      <alignment horizontal="center" vertical="center"/>
    </xf>
    <xf numFmtId="0" fontId="167" fillId="118" borderId="163" xfId="0" applyNumberFormat="true" applyFont="true" applyFill="true" applyBorder="true" applyAlignment="true" applyProtection="true">
      <alignment horizontal="center" vertical="center"/>
    </xf>
    <xf numFmtId="0" fontId="168" fillId="119" borderId="164" xfId="0" applyNumberFormat="true" applyFont="true" applyFill="true" applyBorder="true" applyAlignment="true" applyProtection="true">
      <alignment horizontal="center" vertical="center"/>
    </xf>
    <xf numFmtId="164" fontId="169" fillId="120" borderId="165" xfId="0" applyNumberFormat="true" applyFont="true" applyFill="true" applyBorder="true" applyAlignment="true" applyProtection="true">
      <alignment horizontal="center" vertical="center"/>
    </xf>
    <xf numFmtId="0" fontId="170" fillId="121" borderId="166" xfId="0" applyNumberFormat="true" applyFont="true" applyFill="true" applyBorder="true" applyAlignment="true" applyProtection="true">
      <alignment horizontal="center" vertical="center"/>
    </xf>
    <xf numFmtId="0" fontId="171" fillId="122" borderId="167" xfId="0" applyNumberFormat="true" applyFont="true" applyFill="true" applyBorder="true" applyAlignment="true" applyProtection="true">
      <alignment horizontal="center" vertical="center"/>
    </xf>
    <xf numFmtId="0" fontId="172" fillId="123" borderId="168" xfId="0" applyNumberFormat="true" applyFont="true" applyFill="true" applyBorder="true" applyAlignment="true" applyProtection="true">
      <alignment horizontal="center" vertical="center"/>
    </xf>
    <xf numFmtId="0" fontId="173" fillId="124" borderId="169" xfId="0" applyNumberFormat="true" applyFont="true" applyFill="true" applyBorder="true" applyAlignment="true" applyProtection="true">
      <alignment horizontal="center" vertical="center"/>
    </xf>
    <xf numFmtId="164" fontId="174" fillId="125" borderId="170" xfId="0" applyNumberFormat="true" applyFont="true" applyFill="true" applyBorder="true" applyAlignment="true" applyProtection="true">
      <alignment horizontal="center" vertical="center"/>
    </xf>
    <xf numFmtId="0" fontId="175" fillId="126" borderId="171" xfId="0" applyNumberFormat="true" applyFont="true" applyFill="true" applyBorder="true" applyAlignment="true" applyProtection="true">
      <alignment horizontal="center" vertical="center"/>
    </xf>
    <xf numFmtId="0" fontId="176" fillId="127" borderId="172" xfId="0" applyNumberFormat="true" applyFont="true" applyFill="true" applyBorder="true" applyAlignment="true" applyProtection="true">
      <alignment horizontal="center" vertical="center"/>
    </xf>
    <xf numFmtId="0" fontId="177" fillId="128" borderId="173" xfId="0" applyNumberFormat="true" applyFont="true" applyFill="true" applyBorder="true" applyAlignment="true" applyProtection="true">
      <alignment horizontal="center" vertical="center"/>
    </xf>
    <xf numFmtId="0" fontId="178" fillId="129" borderId="174" xfId="0" applyNumberFormat="true" applyFont="true" applyFill="true" applyBorder="true" applyAlignment="true" applyProtection="true">
      <alignment horizontal="center" vertical="center"/>
    </xf>
    <xf numFmtId="164" fontId="179" fillId="130" borderId="175" xfId="0" applyNumberFormat="true" applyFont="true" applyFill="true" applyBorder="true" applyAlignment="true" applyProtection="true">
      <alignment horizontal="center" vertical="center"/>
    </xf>
    <xf numFmtId="0" fontId="180" fillId="131" borderId="176" xfId="0" applyNumberFormat="true" applyFont="true" applyFill="true" applyBorder="true" applyAlignment="true" applyProtection="true">
      <alignment horizontal="center" vertical="center"/>
    </xf>
    <xf numFmtId="0" fontId="181" fillId="132" borderId="177" xfId="0" applyNumberFormat="true" applyFont="true" applyFill="true" applyBorder="true" applyAlignment="true" applyProtection="true">
      <alignment horizontal="center" vertical="center"/>
    </xf>
    <xf numFmtId="0" fontId="182" fillId="133" borderId="178" xfId="0" applyNumberFormat="true" applyFont="true" applyFill="true" applyBorder="true" applyAlignment="true" applyProtection="true">
      <alignment horizontal="center" vertical="center"/>
    </xf>
    <xf numFmtId="0" fontId="183" fillId="134" borderId="179" xfId="0" applyNumberFormat="true" applyFont="true" applyFill="true" applyBorder="true" applyAlignment="true" applyProtection="true">
      <alignment horizontal="center" vertical="center"/>
    </xf>
    <xf numFmtId="164" fontId="184" fillId="135" borderId="180" xfId="0" applyNumberFormat="true" applyFont="true" applyFill="true" applyBorder="true" applyAlignment="true" applyProtection="true">
      <alignment horizontal="center" vertical="center"/>
    </xf>
    <xf numFmtId="0" fontId="185" fillId="136" borderId="181" xfId="0" applyNumberFormat="true" applyFont="true" applyFill="true" applyBorder="true" applyAlignment="true" applyProtection="true">
      <alignment horizontal="center" vertical="center"/>
    </xf>
    <xf numFmtId="0" fontId="186" fillId="137" borderId="182" xfId="0" applyNumberFormat="true" applyFont="true" applyFill="true" applyBorder="true" applyAlignment="true" applyProtection="true">
      <alignment horizontal="center" vertical="center"/>
    </xf>
    <xf numFmtId="0" fontId="187" fillId="138" borderId="183" xfId="0" applyNumberFormat="true" applyFont="true" applyFill="true" applyBorder="true" applyAlignment="true" applyProtection="true">
      <alignment horizontal="center" vertical="center"/>
    </xf>
    <xf numFmtId="0" fontId="188" fillId="139" borderId="184" xfId="0" applyNumberFormat="true" applyFont="true" applyFill="true" applyBorder="true" applyAlignment="true" applyProtection="true">
      <alignment horizontal="center" vertical="center"/>
    </xf>
    <xf numFmtId="164" fontId="189" fillId="140" borderId="185" xfId="0" applyNumberFormat="true" applyFont="true" applyFill="true" applyBorder="true" applyAlignment="true" applyProtection="true">
      <alignment horizontal="center" vertical="center"/>
    </xf>
    <xf numFmtId="0" fontId="190" fillId="141" borderId="186" xfId="0" applyNumberFormat="true" applyFont="true" applyFill="true" applyBorder="true" applyAlignment="true" applyProtection="true">
      <alignment horizontal="center" vertical="center"/>
    </xf>
    <xf numFmtId="0" fontId="191" fillId="142" borderId="187" xfId="0" applyNumberFormat="true" applyFont="true" applyFill="true" applyBorder="true" applyAlignment="true" applyProtection="true">
      <alignment horizontal="center" vertical="center"/>
    </xf>
    <xf numFmtId="0" fontId="192" fillId="143" borderId="188" xfId="0" applyNumberFormat="true" applyFont="true" applyFill="true" applyBorder="true" applyAlignment="true" applyProtection="true">
      <alignment horizontal="center" vertical="center"/>
    </xf>
    <xf numFmtId="0" fontId="193" fillId="144" borderId="189" xfId="0" applyNumberFormat="true" applyFont="true" applyFill="true" applyBorder="true" applyAlignment="true" applyProtection="true">
      <alignment horizontal="center" vertical="center"/>
    </xf>
    <xf numFmtId="164" fontId="194" fillId="145" borderId="190" xfId="0" applyNumberFormat="true" applyFont="true" applyFill="true" applyBorder="true" applyAlignment="true" applyProtection="true">
      <alignment horizontal="center" vertical="center"/>
    </xf>
    <xf numFmtId="0" fontId="195" fillId="146" borderId="191" xfId="0" applyNumberFormat="true" applyFont="true" applyFill="true" applyBorder="true" applyAlignment="true" applyProtection="true">
      <alignment horizontal="center" vertical="center"/>
    </xf>
    <xf numFmtId="0" fontId="196" fillId="147" borderId="192" xfId="0" applyNumberFormat="true" applyFont="true" applyFill="true" applyBorder="true" applyAlignment="true" applyProtection="true">
      <alignment horizontal="center" vertical="center"/>
    </xf>
    <xf numFmtId="0" fontId="197" fillId="148" borderId="193" xfId="0" applyNumberFormat="true" applyFont="true" applyFill="true" applyBorder="true" applyAlignment="true" applyProtection="true">
      <alignment horizontal="center" vertical="center"/>
    </xf>
    <xf numFmtId="0" fontId="198" fillId="149" borderId="194" xfId="0" applyNumberFormat="true" applyFont="true" applyFill="true" applyBorder="true" applyAlignment="true" applyProtection="true">
      <alignment horizontal="center" vertical="center"/>
    </xf>
    <xf numFmtId="164" fontId="199" fillId="150" borderId="195" xfId="0" applyNumberFormat="true" applyFont="true" applyFill="true" applyBorder="true" applyAlignment="true" applyProtection="true">
      <alignment horizontal="center" vertical="center"/>
    </xf>
    <xf numFmtId="0" fontId="200" fillId="151" borderId="196" xfId="0" applyNumberFormat="true" applyFont="true" applyFill="true" applyBorder="true" applyAlignment="true" applyProtection="true">
      <alignment horizontal="center" vertical="center"/>
    </xf>
    <xf numFmtId="0" fontId="201" fillId="152" borderId="197" xfId="0" applyNumberFormat="true" applyFont="true" applyFill="true" applyBorder="true" applyAlignment="true" applyProtection="true">
      <alignment horizontal="center" vertical="center"/>
    </xf>
    <xf numFmtId="0" fontId="202" fillId="153" borderId="198" xfId="0" applyNumberFormat="true" applyFont="true" applyFill="true" applyBorder="true" applyAlignment="true" applyProtection="true">
      <alignment horizontal="center" vertical="center"/>
    </xf>
    <xf numFmtId="0" fontId="203" fillId="154" borderId="199" xfId="0" applyNumberFormat="true" applyFont="true" applyFill="true" applyBorder="true" applyAlignment="true" applyProtection="true">
      <alignment horizontal="center" vertical="center"/>
    </xf>
    <xf numFmtId="164" fontId="204" fillId="155" borderId="200" xfId="0" applyNumberFormat="true" applyFont="true" applyFill="true" applyBorder="true" applyAlignment="true" applyProtection="true">
      <alignment horizontal="center" vertical="center"/>
    </xf>
    <xf numFmtId="0" fontId="205" fillId="156" borderId="201" xfId="0" applyNumberFormat="true" applyFont="true" applyFill="true" applyBorder="true" applyAlignment="true" applyProtection="true">
      <alignment horizontal="center" vertical="center"/>
    </xf>
    <xf numFmtId="0" fontId="206" fillId="157" borderId="202" xfId="0" applyNumberFormat="true" applyFont="true" applyFill="true" applyBorder="true" applyAlignment="true" applyProtection="true">
      <alignment horizontal="center" vertical="center"/>
    </xf>
    <xf numFmtId="0" fontId="207" fillId="158" borderId="203" xfId="0" applyNumberFormat="true" applyFont="true" applyFill="true" applyBorder="true" applyAlignment="true" applyProtection="true">
      <alignment horizontal="center" vertical="center"/>
    </xf>
    <xf numFmtId="0" fontId="208" fillId="159" borderId="204" xfId="0" applyNumberFormat="true" applyFont="true" applyFill="true" applyBorder="true" applyAlignment="true" applyProtection="true">
      <alignment horizontal="center" vertical="center"/>
    </xf>
    <xf numFmtId="164" fontId="209" fillId="160" borderId="205" xfId="0" applyNumberFormat="true" applyFont="true" applyFill="true" applyBorder="true" applyAlignment="true" applyProtection="true">
      <alignment horizontal="center" vertical="center"/>
    </xf>
    <xf numFmtId="0" fontId="210" fillId="161" borderId="206" xfId="0" applyNumberFormat="true" applyFont="true" applyFill="true" applyBorder="true" applyAlignment="true" applyProtection="true">
      <alignment horizontal="center" vertical="center"/>
    </xf>
    <xf numFmtId="0" fontId="211" fillId="162" borderId="207" xfId="0" applyNumberFormat="true" applyFont="true" applyFill="true" applyBorder="true" applyAlignment="true" applyProtection="true">
      <alignment horizontal="center" vertical="center"/>
    </xf>
    <xf numFmtId="0" fontId="212" fillId="163" borderId="208" xfId="0" applyNumberFormat="true" applyFont="true" applyFill="true" applyBorder="true" applyAlignment="true" applyProtection="true">
      <alignment horizontal="center" vertical="center"/>
    </xf>
    <xf numFmtId="0" fontId="213" fillId="164" borderId="209" xfId="0" applyNumberFormat="true" applyFont="true" applyFill="true" applyBorder="true" applyAlignment="true" applyProtection="true">
      <alignment horizontal="center" vertical="center"/>
    </xf>
    <xf numFmtId="164" fontId="214" fillId="165" borderId="210" xfId="0" applyNumberFormat="true" applyFont="true" applyFill="true" applyBorder="true" applyAlignment="true" applyProtection="true">
      <alignment horizontal="center" vertical="center"/>
    </xf>
    <xf numFmtId="0" fontId="215" fillId="166" borderId="211" xfId="0" applyNumberFormat="true" applyFont="true" applyFill="true" applyBorder="true" applyAlignment="true" applyProtection="true">
      <alignment horizontal="center" vertical="center"/>
    </xf>
    <xf numFmtId="0" fontId="216" fillId="167" borderId="212" xfId="0" applyNumberFormat="true" applyFont="true" applyFill="true" applyBorder="true" applyAlignment="true" applyProtection="true">
      <alignment horizontal="center" vertical="center"/>
    </xf>
    <xf numFmtId="0" fontId="217" fillId="168" borderId="213" xfId="0" applyNumberFormat="true" applyFont="true" applyFill="true" applyBorder="true" applyAlignment="true" applyProtection="true">
      <alignment horizontal="center" vertical="center"/>
    </xf>
    <xf numFmtId="0" fontId="218" fillId="169" borderId="214" xfId="0" applyNumberFormat="true" applyFont="true" applyFill="true" applyBorder="true" applyAlignment="true" applyProtection="true">
      <alignment horizontal="center" vertical="center"/>
    </xf>
    <xf numFmtId="164" fontId="219" fillId="170" borderId="215" xfId="0" applyNumberFormat="true" applyFont="true" applyFill="true" applyBorder="true" applyAlignment="true" applyProtection="true">
      <alignment horizontal="center" vertical="center"/>
    </xf>
    <xf numFmtId="0" fontId="220" fillId="171" borderId="216" xfId="0" applyNumberFormat="true" applyFont="true" applyFill="true" applyBorder="true" applyAlignment="true" applyProtection="true">
      <alignment horizontal="center" vertical="center"/>
    </xf>
    <xf numFmtId="0" fontId="221" fillId="172" borderId="217" xfId="0" applyNumberFormat="true" applyFont="true" applyFill="true" applyBorder="true" applyAlignment="true" applyProtection="true">
      <alignment horizontal="center" vertical="center"/>
    </xf>
    <xf numFmtId="0" fontId="222" fillId="173" borderId="218" xfId="0" applyNumberFormat="true" applyFont="true" applyFill="true" applyBorder="true" applyAlignment="true" applyProtection="true">
      <alignment horizontal="center" vertical="center"/>
    </xf>
    <xf numFmtId="0" fontId="223" fillId="174" borderId="219" xfId="0" applyNumberFormat="true" applyFont="true" applyFill="true" applyBorder="true" applyAlignment="true" applyProtection="true">
      <alignment horizontal="center" vertical="center"/>
    </xf>
    <xf numFmtId="164" fontId="224" fillId="175" borderId="220" xfId="0" applyNumberFormat="true" applyFont="true" applyFill="true" applyBorder="true" applyAlignment="true" applyProtection="true">
      <alignment horizontal="center" vertical="center"/>
    </xf>
    <xf numFmtId="0" fontId="225" fillId="176" borderId="221" xfId="0" applyNumberFormat="true" applyFont="true" applyFill="true" applyBorder="true" applyAlignment="true" applyProtection="true">
      <alignment horizontal="center" vertical="center"/>
    </xf>
    <xf numFmtId="0" fontId="226" fillId="177" borderId="222" xfId="0" applyNumberFormat="true" applyFont="true" applyFill="true" applyBorder="true" applyAlignment="true" applyProtection="true">
      <alignment horizontal="center" vertical="center"/>
    </xf>
    <xf numFmtId="0" fontId="227" fillId="178" borderId="223" xfId="0" applyNumberFormat="true" applyFont="true" applyFill="true" applyBorder="true" applyAlignment="true" applyProtection="true">
      <alignment horizontal="center" vertical="center"/>
    </xf>
    <xf numFmtId="0" fontId="228" fillId="179" borderId="224" xfId="0" applyNumberFormat="true" applyFont="true" applyFill="true" applyBorder="true" applyAlignment="true" applyProtection="true">
      <alignment horizontal="center" vertical="center"/>
    </xf>
    <xf numFmtId="164" fontId="229" fillId="180" borderId="225" xfId="0" applyNumberFormat="true" applyFont="true" applyFill="true" applyBorder="true" applyAlignment="true" applyProtection="true">
      <alignment horizontal="center" vertical="center"/>
    </xf>
    <xf numFmtId="0" fontId="230" fillId="181" borderId="226" xfId="0" applyNumberFormat="true" applyFont="true" applyFill="true" applyBorder="true" applyAlignment="true" applyProtection="true">
      <alignment horizontal="center" vertical="center"/>
    </xf>
    <xf numFmtId="0" fontId="231" fillId="182" borderId="227" xfId="0" applyNumberFormat="true" applyFont="true" applyFill="true" applyBorder="true" applyAlignment="true" applyProtection="true">
      <alignment horizontal="center" vertical="center"/>
    </xf>
    <xf numFmtId="0" fontId="232" fillId="183" borderId="228" xfId="0" applyNumberFormat="true" applyFont="true" applyFill="true" applyBorder="true" applyAlignment="true" applyProtection="true">
      <alignment horizontal="center" vertical="center"/>
    </xf>
    <xf numFmtId="0" fontId="233" fillId="184" borderId="229" xfId="0" applyNumberFormat="true" applyFont="true" applyFill="true" applyBorder="true" applyAlignment="true" applyProtection="true">
      <alignment horizontal="center" vertical="center"/>
    </xf>
    <xf numFmtId="164" fontId="234" fillId="185" borderId="230" xfId="0" applyNumberFormat="true" applyFont="true" applyFill="true" applyBorder="true" applyAlignment="true" applyProtection="true">
      <alignment horizontal="center" vertical="center"/>
    </xf>
    <xf numFmtId="0" fontId="235" fillId="186" borderId="231" xfId="0" applyNumberFormat="true" applyFont="true" applyFill="true" applyBorder="true" applyAlignment="true" applyProtection="true">
      <alignment horizontal="center" vertical="center"/>
    </xf>
    <xf numFmtId="0" fontId="236" fillId="187" borderId="232" xfId="0" applyNumberFormat="true" applyFont="true" applyFill="true" applyBorder="true" applyAlignment="true" applyProtection="true">
      <alignment horizontal="center" vertical="center"/>
    </xf>
    <xf numFmtId="0" fontId="237" fillId="188" borderId="233" xfId="0" applyNumberFormat="true" applyFont="true" applyFill="true" applyBorder="true" applyAlignment="true" applyProtection="true">
      <alignment horizontal="center" vertical="center"/>
    </xf>
    <xf numFmtId="0" fontId="238" fillId="189" borderId="234" xfId="0" applyNumberFormat="true" applyFont="true" applyFill="true" applyBorder="true" applyAlignment="true" applyProtection="true">
      <alignment horizontal="center" vertical="center"/>
    </xf>
    <xf numFmtId="0" fontId="239" fillId="190" borderId="235" xfId="0" applyNumberFormat="true" applyFont="true" applyFill="true" applyBorder="true" applyAlignment="true" applyProtection="true">
      <alignment horizontal="center" vertical="center"/>
    </xf>
    <xf numFmtId="0" fontId="240" fillId="191" borderId="236" xfId="0" applyNumberFormat="true" applyFont="true" applyFill="true" applyBorder="true" applyAlignment="true" applyProtection="true">
      <alignment horizontal="center" vertical="center"/>
    </xf>
    <xf numFmtId="0" fontId="241" fillId="192" borderId="237" xfId="0" applyNumberFormat="true" applyFont="true" applyFill="true" applyBorder="true" applyAlignment="true" applyProtection="true">
      <alignment horizontal="center" vertical="center"/>
    </xf>
    <xf numFmtId="0" fontId="242" fillId="0" borderId="238"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1" fillId="48" borderId="18" xfId="0" applyFont="true" applyFill="true" applyBorder="true" applyAlignment="true">
      <alignment horizontal="center"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6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238" xfId="20" applyFont="true" applyFill="true" applyAlignment="true">
      <alignment horizontal="center" vertical="center"/>
    </xf>
    <xf numFmtId="0" fontId="11" fillId="2" borderId="238" xfId="20" applyFont="true" applyFill="true"/>
    <xf numFmtId="0" fontId="61" fillId="2" borderId="238" xfId="20" applyFont="true" applyFill="true" applyAlignment="true">
      <alignment horizontal="center" vertical="center"/>
    </xf>
    <xf numFmtId="0" fontId="78" fillId="2" borderId="238" xfId="20" applyFont="true" applyFill="true"/>
    <xf numFmtId="0" fontId="26" fillId="2" borderId="238" xfId="20" applyFont="true" applyFill="true"/>
    <xf numFmtId="0" fontId="79" fillId="2" borderId="238" xfId="20" applyFont="true" applyFill="true"/>
    <xf numFmtId="0" fontId="64" fillId="2" borderId="238" xfId="20" applyFont="true" applyFill="true"/>
    <xf numFmtId="0" fontId="11" fillId="2" borderId="238" xfId="20" applyFont="true" applyFill="true" applyAlignment="true">
      <alignment vertical="center" wrapText="true"/>
    </xf>
    <xf numFmtId="0" fontId="5" fillId="2" borderId="238" xfId="20" applyFont="true" applyFill="true" applyAlignment="true">
      <alignment vertical="center" wrapText="true"/>
    </xf>
    <xf numFmtId="0" fontId="11" fillId="0" borderId="238" xfId="20" applyFont="true"/>
    <xf numFmtId="0" fontId="7" fillId="2" borderId="238" xfId="20" applyFont="true" applyFill="true"/>
    <xf numFmtId="0" fontId="3" fillId="2" borderId="238" xfId="20" applyFont="true" applyFill="true"/>
    <xf numFmtId="0" fontId="14" fillId="0" borderId="74"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238"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6" xfId="20" applyFont="true" applyFill="true" applyBorder="true"/>
    <xf numFmtId="165" fontId="3" fillId="2" borderId="238"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59" xfId="20" applyFont="true" applyFill="true" applyBorder="true"/>
    <xf numFmtId="0" fontId="16" fillId="2" borderId="82" xfId="20" applyFont="true" applyFill="true" applyBorder="true" applyAlignment="true">
      <alignment horizontal="left"/>
    </xf>
    <xf numFmtId="0" fontId="16" fillId="2" borderId="59"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8" xfId="20" applyFont="true" applyFill="true"/>
    <xf numFmtId="0" fontId="16" fillId="2" borderId="238" xfId="20" applyFont="true" applyFill="true" applyAlignment="true">
      <alignment horizontal="left" vertical="center"/>
    </xf>
    <xf numFmtId="0" fontId="243" fillId="42" borderId="238" xfId="22" applyFont="true" applyFill="true" applyAlignment="true">
      <alignment horizontal="left" vertical="center" wrapText="true"/>
    </xf>
    <xf numFmtId="0" fontId="243" fillId="43" borderId="239" xfId="22" applyFont="true" applyFill="true" applyBorder="true" applyAlignment="true">
      <alignment horizontal="left" vertical="center" wrapText="true"/>
    </xf>
    <xf numFmtId="0" fontId="243" fillId="43" borderId="238" xfId="22" applyFont="true" applyFill="true" applyAlignment="true">
      <alignment horizontal="left" vertical="center" wrapText="true"/>
    </xf>
    <xf numFmtId="0" fontId="243" fillId="27" borderId="238" xfId="22" applyFont="true" applyFill="true" applyAlignment="true">
      <alignment horizontal="left" vertical="center" wrapText="true"/>
    </xf>
    <xf numFmtId="0" fontId="16" fillId="193" borderId="238" xfId="22" applyFont="true" applyFill="true" applyAlignment="true">
      <alignment horizontal="left" vertical="center" wrapText="true"/>
    </xf>
    <xf numFmtId="0" fontId="16" fillId="44" borderId="238" xfId="22" applyFont="true" applyFill="true" applyAlignment="true">
      <alignment horizontal="left" vertical="center" wrapText="true"/>
    </xf>
    <xf numFmtId="0" fontId="16" fillId="194" borderId="238" xfId="22" applyFont="true" applyFill="true" applyAlignment="true">
      <alignment horizontal="left" vertical="center" wrapText="true"/>
    </xf>
    <xf numFmtId="1" fontId="244" fillId="195" borderId="240"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41"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2"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4"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5"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6"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7"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8"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50"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51"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2"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3"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4"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6"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7"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8"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9"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60"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2"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3"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4"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5"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6"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8"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9"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70"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71"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2"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4"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5"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6"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7"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8"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80"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81"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2"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3"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4"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6"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7"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8"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9"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90"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2"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3"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4"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5"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6"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8"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9"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300"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301"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2"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4"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5"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6"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7"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8"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10"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11"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2"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3"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4"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6"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7"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8"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9"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20"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2"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3"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4"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5"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6"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8"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9"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30"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31"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2"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4"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5"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6"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7"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8"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40"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41"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2"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3"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4"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6"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7"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8"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9"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50"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2"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3"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4"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5"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6"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8"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9"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60"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61"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2"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4"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5"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6"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7"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8"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70"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71"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2"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3"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4"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6"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7"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8"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9"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80"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81"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2"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3"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4"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5"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6"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7"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8"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9"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90"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91"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2"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3"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4"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5"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6"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7"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8"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9"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400"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401"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2"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3"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4"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5"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6"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7"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8"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9"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10"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11"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2"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3"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4"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5"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6"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7"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8"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9"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20"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21"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2"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3"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4"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5"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6"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7"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8"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9"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30"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31"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2"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3"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4"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5"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6"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7"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8"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9"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40"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41"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2"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3"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4"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5"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6"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7"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8"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9"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50"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51"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2"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3"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4"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5"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6"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7"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8"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9"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60"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61"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2"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3"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4"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5"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6"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7"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8"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9"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70"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71"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2"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3"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4"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5"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6"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7"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8"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9"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80"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81"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2"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3"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4"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5"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6"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7"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8"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9"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90"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91"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2"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3"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4"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5"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6"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7"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8"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9"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500"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501"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2"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3"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4"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5"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6"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7"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8"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9"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10"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11"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2"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3"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4"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5"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6"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7"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8"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9"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20"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21"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2"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3"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4"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5"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7"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8"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30"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2"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3"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5"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7"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8"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40"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2"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3"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5"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7"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8"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50"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2"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3"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5"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7"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8"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60"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2"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3"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5"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7"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8"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70"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2"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3"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5"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7"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8"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80"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2"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3"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5"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7"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8"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90"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2"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3"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5"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7"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8"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600"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2"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3"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5"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7"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8"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10"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2"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3"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5"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7"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8"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20"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2"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3"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5"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7"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8"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30"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2"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3"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4"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5"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6"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7"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8"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9"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40"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41"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2" xfId="0" applyNumberFormat="true" applyFont="true" applyBorder="true" applyAlignment="true" applyProtection="true">
      <alignment horizontal="general" vertical="bottom" textRotation="0" wrapText="false" indent="0" shrinkToFit="false"/>
      <protection locked="true" hidden="false"/>
    </xf>
    <xf numFmtId="0" fontId="797" fillId="0" borderId="643"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38.54997985</c:v>
                </c:pt>
                <c:pt idx="1">
                  <c:v>1E-10</c:v>
                </c:pt>
                <c:pt idx="2">
                  <c:v>12.03376125</c:v>
                </c:pt>
                <c:pt idx="3">
                  <c:v>1E-10</c:v>
                </c:pt>
                <c:pt idx="4">
                  <c:v>35.32341255</c:v>
                </c:pt>
                <c:pt idx="5">
                  <c:v>1E-10</c:v>
                </c:pt>
              </c:numCache>
            </c:numRef>
          </c:val>
          <c:extLst>
            <c:ext xmlns:c16="http://schemas.microsoft.com/office/drawing/2014/chart" uri="{C3380CC4-5D6E-409C-BE32-E72D297353CC}">
              <c16:uniqueId val="{00000000-E67C-4F9D-8A0E-4A3FF5C774B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7C-4F9D-8A0E-4A3FF5C774B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7C-4F9D-8A0E-4A3FF5C774B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7C-4F9D-8A0E-4A3FF5C774B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7C-4F9D-8A0E-4A3FF5C774B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7C-4F9D-8A0E-4A3FF5C774B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7C-4F9D-8A0E-4A3FF5C774B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16.31801192</c:v>
                </c:pt>
                <c:pt idx="1">
                  <c:v>1E-10</c:v>
                </c:pt>
                <c:pt idx="2">
                  <c:v>5.1150687499999998</c:v>
                </c:pt>
                <c:pt idx="3">
                  <c:v>1E-10</c:v>
                </c:pt>
                <c:pt idx="4">
                  <c:v>22.14826068</c:v>
                </c:pt>
                <c:pt idx="5">
                  <c:v>1E-10</c:v>
                </c:pt>
              </c:numCache>
            </c:numRef>
          </c:val>
          <c:extLst>
            <c:ext xmlns:c16="http://schemas.microsoft.com/office/drawing/2014/chart" uri="{C3380CC4-5D6E-409C-BE32-E72D297353CC}">
              <c16:uniqueId val="{00000007-E67C-4F9D-8A0E-4A3FF5C774B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0</c:v>
                </c:pt>
                <c:pt idx="3">
                  <c:v>100</c:v>
                </c:pt>
                <c:pt idx="4">
                  <c:v>0</c:v>
                </c:pt>
                <c:pt idx="5">
                  <c:v>75.675705730000004</c:v>
                </c:pt>
              </c:numCache>
            </c:numRef>
          </c:val>
          <c:extLst>
            <c:ext xmlns:c16="http://schemas.microsoft.com/office/drawing/2014/chart" uri="{C3380CC4-5D6E-409C-BE32-E72D297353CC}">
              <c16:uniqueId val="{00000008-E67C-4F9D-8A0E-4A3FF5C774B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45.132008229999997</c:v>
                </c:pt>
                <c:pt idx="1">
                  <c:v>1E-10</c:v>
                </c:pt>
                <c:pt idx="2">
                  <c:v>82.851169999999996</c:v>
                </c:pt>
                <c:pt idx="3">
                  <c:v>1E-10</c:v>
                </c:pt>
                <c:pt idx="4">
                  <c:v>42.52832677</c:v>
                </c:pt>
                <c:pt idx="5">
                  <c:v>24.324294269999999</c:v>
                </c:pt>
              </c:numCache>
            </c:numRef>
          </c:val>
          <c:extLst>
            <c:ext xmlns:c16="http://schemas.microsoft.com/office/drawing/2014/chart" uri="{C3380CC4-5D6E-409C-BE32-E72D297353CC}">
              <c16:uniqueId val="{00000009-E67C-4F9D-8A0E-4A3FF5C774B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FD3-450F-A249-C3C0D06A681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FD3-450F-A249-C3C0D06A6812}"/>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FD3-450F-A249-C3C0D06A681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FD3-450F-A249-C3C0D06A6812}"/>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FD3-450F-A249-C3C0D06A681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FD3-450F-A249-C3C0D06A6812}"/>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FD3-450F-A249-C3C0D06A6812}"/>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FD3-450F-A249-C3C0D06A681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FD3-450F-A249-C3C0D06A6812}"/>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FD3-450F-A249-C3C0D06A6812}"/>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FC-44CB-9239-7EDBB56E87E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FC-44CB-9239-7EDBB56E87E7}"/>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FC-44CB-9239-7EDBB56E87E7}"/>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FC-44CB-9239-7EDBB56E87E7}"/>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FC-44CB-9239-7EDBB56E87E7}"/>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FC-44CB-9239-7EDBB56E87E7}"/>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2F-4E99-B001-F383ED1B6C8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AC-4343-A8C3-3D90C477402E}"/>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AC-4343-A8C3-3D90C477402E}"/>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AC-4343-A8C3-3D90C477402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77A-4FA9-89B3-A940368806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95.05</c:v>
                </c:pt>
                <c:pt idx="2">
                  <c:v>#N/A</c:v>
                </c:pt>
                <c:pt idx="3">
                  <c:v>95.5</c:v>
                </c:pt>
                <c:pt idx="4">
                  <c:v>#N/A</c:v>
                </c:pt>
                <c:pt idx="5">
                  <c:v>#N/A</c:v>
                </c:pt>
                <c:pt idx="6">
                  <c:v>#N/A</c:v>
                </c:pt>
                <c:pt idx="7">
                  <c:v>#N/A</c:v>
                </c:pt>
                <c:pt idx="8">
                  <c:v>#N/A</c:v>
                </c:pt>
                <c:pt idx="9">
                  <c:v>#N/A</c:v>
                </c:pt>
                <c:pt idx="10">
                  <c:v>#N/A</c:v>
                </c:pt>
                <c:pt idx="11">
                  <c:v>#N/A</c:v>
                </c:pt>
                <c:pt idx="12">
                  <c:v>91</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97.1</c:v>
                </c:pt>
                <c:pt idx="3">
                  <c:v>97.1</c:v>
                </c:pt>
                <c:pt idx="4">
                  <c:v>97.1</c:v>
                </c:pt>
                <c:pt idx="5">
                  <c:v>97.1</c:v>
                </c:pt>
                <c:pt idx="6">
                  <c:v>97.1</c:v>
                </c:pt>
                <c:pt idx="7">
                  <c:v>96.5</c:v>
                </c:pt>
                <c:pt idx="8">
                  <c:v>95.9</c:v>
                </c:pt>
                <c:pt idx="9">
                  <c:v>95.3</c:v>
                </c:pt>
                <c:pt idx="10">
                  <c:v>94.7</c:v>
                </c:pt>
                <c:pt idx="11">
                  <c:v>94.1</c:v>
                </c:pt>
                <c:pt idx="12">
                  <c:v>93.4</c:v>
                </c:pt>
                <c:pt idx="13">
                  <c:v>92.8</c:v>
                </c:pt>
                <c:pt idx="14">
                  <c:v>92.2</c:v>
                </c:pt>
                <c:pt idx="15">
                  <c:v>91.6</c:v>
                </c:pt>
                <c:pt idx="16">
                  <c:v>91</c:v>
                </c:pt>
                <c:pt idx="17">
                  <c:v>90.4</c:v>
                </c:pt>
                <c:pt idx="18">
                  <c:v>90.4</c:v>
                </c:pt>
                <c:pt idx="19">
                  <c:v>90.4</c:v>
                </c:pt>
                <c:pt idx="20">
                  <c:v>90.4</c:v>
                </c:pt>
                <c:pt idx="21">
                  <c:v>90.4</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FD3-450F-A249-C3C0D06A681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FD3-450F-A249-C3C0D06A6812}"/>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FD3-450F-A249-C3C0D06A681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FD3-450F-A249-C3C0D06A681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FD3-450F-A249-C3C0D06A6812}"/>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FD3-450F-A249-C3C0D06A6812}"/>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FD3-450F-A249-C3C0D06A681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FD3-450F-A249-C3C0D06A6812}"/>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FD3-450F-A249-C3C0D06A6812}"/>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FC-44CB-9239-7EDBB56E87E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FC-44CB-9239-7EDBB56E87E7}"/>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FC-44CB-9239-7EDBB56E87E7}"/>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FC-44CB-9239-7EDBB56E87E7}"/>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FC-44CB-9239-7EDBB56E87E7}"/>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FC-44CB-9239-7EDBB56E87E7}"/>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2F-4E99-B001-F383ED1B6C8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AC-4343-A8C3-3D90C477402E}"/>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AC-4343-A8C3-3D90C477402E}"/>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AC-4343-A8C3-3D90C477402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7A-4FA9-89B3-A940368806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90.4</c:v>
                </c:pt>
                <c:pt idx="18">
                  <c:v>90.4</c:v>
                </c:pt>
                <c:pt idx="19">
                  <c:v>90.4</c:v>
                </c:pt>
                <c:pt idx="20">
                  <c:v>90.4</c:v>
                </c:pt>
                <c:pt idx="21">
                  <c:v>90.4</c:v>
                </c:pt>
                <c:pt idx="22">
                  <c:v>74</c:v>
                </c:pt>
                <c:pt idx="23">
                  <c:v>74</c:v>
                </c:pt>
              </c:numCache>
            </c:numRef>
          </c:yVal>
          <c:smooth val="0"/>
          <c:extLst>
            <c:ext xmlns:c16="http://schemas.microsoft.com/office/drawing/2014/chart" uri="{C3380CC4-5D6E-409C-BE32-E72D297353CC}">
              <c16:uniqueId val="{00000014-2FD3-450F-A249-C3C0D06A681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FD3-450F-A249-C3C0D06A681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FD3-450F-A249-C3C0D06A6812}"/>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FD3-450F-A249-C3C0D06A681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FD3-450F-A249-C3C0D06A6812}"/>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FD3-450F-A249-C3C0D06A681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FD3-450F-A249-C3C0D06A6812}"/>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FD3-450F-A249-C3C0D06A6812}"/>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FD3-450F-A249-C3C0D06A681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FD3-450F-A249-C3C0D06A6812}"/>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FD3-450F-A249-C3C0D06A6812}"/>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FC-44CB-9239-7EDBB56E87E7}"/>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FC-44CB-9239-7EDBB56E87E7}"/>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FC-44CB-9239-7EDBB56E87E7}"/>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FC-44CB-9239-7EDBB56E87E7}"/>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FC-44CB-9239-7EDBB56E87E7}"/>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FC-44CB-9239-7EDBB56E87E7}"/>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2F-4E99-B001-F383ED1B6C8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7AC-4343-A8C3-3D90C477402E}"/>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AC-4343-A8C3-3D90C477402E}"/>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AC-4343-A8C3-3D90C477402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7A-4FA9-89B3-A9403688064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74</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2FD3-450F-A249-C3C0D06A6812}"/>
            </c:ext>
          </c:extLst>
        </c:ser>
        <c:dLbls>
          <c:showLegendKey val="0"/>
          <c:showVal val="0"/>
          <c:showCatName val="0"/>
          <c:showSerName val="0"/>
          <c:showPercent val="0"/>
          <c:showBubbleSize val="0"/>
        </c:dLbls>
        <c:axId val="84862080"/>
        <c:axId val="84863616"/>
      </c:scatterChart>
      <c:valAx>
        <c:axId val="84862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3616"/>
        <c:crosses val="autoZero"/>
        <c:crossBetween val="midCat"/>
        <c:majorUnit val="5"/>
      </c:valAx>
      <c:valAx>
        <c:axId val="84863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F89-4065-91D5-ED67CB208E1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89-4065-91D5-ED67CB208E1A}"/>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89-4065-91D5-ED67CB208E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89-4065-91D5-ED67CB208E1A}"/>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89-4065-91D5-ED67CB208E1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89-4065-91D5-ED67CB208E1A}"/>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89-4065-91D5-ED67CB208E1A}"/>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89-4065-91D5-ED67CB208E1A}"/>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89-4065-91D5-ED67CB208E1A}"/>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89-4065-91D5-ED67CB208E1A}"/>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838-494E-B499-33A871356B2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838-494E-B499-33A871356B23}"/>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838-494E-B499-33A871356B23}"/>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838-494E-B499-33A871356B23}"/>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838-494E-B499-33A871356B23}"/>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838-494E-B499-33A871356B23}"/>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A0-4390-A8B9-BF00544ED63C}"/>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23-4BB7-A7DF-F95156CA552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23-4BB7-A7DF-F95156CA552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23-4BB7-A7DF-F95156CA552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0B-418F-AAE8-E3554D9729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97.776365946632794</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97.8</c:v>
                </c:pt>
                <c:pt idx="8">
                  <c:v>97.8</c:v>
                </c:pt>
                <c:pt idx="9">
                  <c:v>97.8</c:v>
                </c:pt>
                <c:pt idx="10">
                  <c:v>97.8</c:v>
                </c:pt>
                <c:pt idx="11">
                  <c:v>97.8</c:v>
                </c:pt>
                <c:pt idx="12">
                  <c:v>97.8</c:v>
                </c:pt>
                <c:pt idx="13">
                  <c:v>97.8</c:v>
                </c:pt>
                <c:pt idx="14">
                  <c:v>97.8</c:v>
                </c:pt>
                <c:pt idx="15">
                  <c:v>97.8</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89-4065-91D5-ED67CB208E1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89-4065-91D5-ED67CB208E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89-4065-91D5-ED67CB208E1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89-4065-91D5-ED67CB208E1A}"/>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F89-4065-91D5-ED67CB208E1A}"/>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F89-4065-91D5-ED67CB208E1A}"/>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F89-4065-91D5-ED67CB208E1A}"/>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F89-4065-91D5-ED67CB208E1A}"/>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838-494E-B499-33A871356B2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838-494E-B499-33A871356B23}"/>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838-494E-B499-33A871356B23}"/>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838-494E-B499-33A871356B23}"/>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838-494E-B499-33A871356B23}"/>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838-494E-B499-33A871356B23}"/>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A0-4390-A8B9-BF00544ED63C}"/>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E23-4BB7-A7DF-F95156CA552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E23-4BB7-A7DF-F95156CA552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23-4BB7-A7DF-F95156CA552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0B-418F-AAE8-E3554D9729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4-4F89-4065-91D5-ED67CB208E1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F89-4065-91D5-ED67CB208E1A}"/>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F89-4065-91D5-ED67CB208E1A}"/>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F89-4065-91D5-ED67CB208E1A}"/>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F89-4065-91D5-ED67CB208E1A}"/>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F89-4065-91D5-ED67CB208E1A}"/>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F89-4065-91D5-ED67CB208E1A}"/>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F89-4065-91D5-ED67CB208E1A}"/>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F89-4065-91D5-ED67CB208E1A}"/>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F89-4065-91D5-ED67CB208E1A}"/>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F89-4065-91D5-ED67CB208E1A}"/>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838-494E-B499-33A871356B23}"/>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838-494E-B499-33A871356B23}"/>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838-494E-B499-33A871356B23}"/>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838-494E-B499-33A871356B23}"/>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838-494E-B499-33A871356B23}"/>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838-494E-B499-33A871356B23}"/>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A0-4390-A8B9-BF00544ED63C}"/>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23-4BB7-A7DF-F95156CA552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23-4BB7-A7DF-F95156CA552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23-4BB7-A7DF-F95156CA552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0B-418F-AAE8-E3554D9729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4F89-4065-91D5-ED67CB208E1A}"/>
            </c:ext>
          </c:extLst>
        </c:ser>
        <c:dLbls>
          <c:showLegendKey val="0"/>
          <c:showVal val="0"/>
          <c:showCatName val="0"/>
          <c:showSerName val="0"/>
          <c:showPercent val="0"/>
          <c:showBubbleSize val="0"/>
        </c:dLbls>
        <c:axId val="85606400"/>
        <c:axId val="85607936"/>
      </c:scatterChart>
      <c:valAx>
        <c:axId val="8560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7936"/>
        <c:crosses val="autoZero"/>
        <c:crossBetween val="midCat"/>
        <c:majorUnit val="5"/>
      </c:valAx>
      <c:valAx>
        <c:axId val="8560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64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F0-4628-A1C4-19EF66ADE65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F0-4628-A1C4-19EF66ADE65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F0-4628-A1C4-19EF66ADE65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F0-4628-A1C4-19EF66ADE659}"/>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F0-4628-A1C4-19EF66ADE65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F0-4628-A1C4-19EF66ADE65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F0-4628-A1C4-19EF66ADE65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F0-4628-A1C4-19EF66ADE65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F0-4628-A1C4-19EF66ADE65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F0-4628-A1C4-19EF66ADE65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ED-4A44-A800-FC41C484DB9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2ED-4A44-A800-FC41C484DB9E}"/>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ED-4A44-A800-FC41C484DB9E}"/>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2ED-4A44-A800-FC41C484DB9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ED-4A44-A800-FC41C484DB9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ED-4A44-A800-FC41C484DB9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C37-49E3-A207-85C10893A071}"/>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8B7-4814-8FA3-660889C6D2B7}"/>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8B7-4814-8FA3-660889C6D2B7}"/>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8B7-4814-8FA3-660889C6D2B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287-4F90-B92F-760ABA3B22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89.699999999999989</c:v>
                </c:pt>
                <c:pt idx="2">
                  <c:v>#N/A</c:v>
                </c:pt>
                <c:pt idx="3">
                  <c:v>84</c:v>
                </c:pt>
                <c:pt idx="4">
                  <c:v>#N/A</c:v>
                </c:pt>
                <c:pt idx="5">
                  <c:v>#N/A</c:v>
                </c:pt>
                <c:pt idx="6">
                  <c:v>#N/A</c:v>
                </c:pt>
                <c:pt idx="7">
                  <c:v>#N/A</c:v>
                </c:pt>
                <c:pt idx="8">
                  <c:v>#N/A</c:v>
                </c:pt>
                <c:pt idx="9">
                  <c:v>#N/A</c:v>
                </c:pt>
                <c:pt idx="10">
                  <c:v>#N/A</c:v>
                </c:pt>
                <c:pt idx="11">
                  <c:v>#N/A</c:v>
                </c:pt>
                <c:pt idx="12">
                  <c:v>90</c:v>
                </c:pt>
                <c:pt idx="13">
                  <c:v>93.832605000000001</c:v>
                </c:pt>
                <c:pt idx="14">
                  <c:v>#N/A</c:v>
                </c:pt>
                <c:pt idx="15">
                  <c:v>#N/A</c:v>
                </c:pt>
                <c:pt idx="16">
                  <c:v>94.347830000000002</c:v>
                </c:pt>
                <c:pt idx="17">
                  <c:v>#N/A</c:v>
                </c:pt>
                <c:pt idx="18">
                  <c:v>75.124369999999999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90.3</c:v>
                </c:pt>
                <c:pt idx="3">
                  <c:v>90.3</c:v>
                </c:pt>
                <c:pt idx="4">
                  <c:v>90.3</c:v>
                </c:pt>
                <c:pt idx="5">
                  <c:v>90.3</c:v>
                </c:pt>
                <c:pt idx="6">
                  <c:v>90.3</c:v>
                </c:pt>
                <c:pt idx="7">
                  <c:v>90</c:v>
                </c:pt>
                <c:pt idx="8">
                  <c:v>89.7</c:v>
                </c:pt>
                <c:pt idx="9">
                  <c:v>89.4</c:v>
                </c:pt>
                <c:pt idx="10">
                  <c:v>89.2</c:v>
                </c:pt>
                <c:pt idx="11">
                  <c:v>88.9</c:v>
                </c:pt>
                <c:pt idx="12">
                  <c:v>88.6</c:v>
                </c:pt>
                <c:pt idx="13">
                  <c:v>88.3</c:v>
                </c:pt>
                <c:pt idx="14">
                  <c:v>88.1</c:v>
                </c:pt>
                <c:pt idx="15">
                  <c:v>87.8</c:v>
                </c:pt>
                <c:pt idx="16">
                  <c:v>87.5</c:v>
                </c:pt>
                <c:pt idx="17">
                  <c:v>87.2</c:v>
                </c:pt>
                <c:pt idx="18">
                  <c:v>87</c:v>
                </c:pt>
                <c:pt idx="19">
                  <c:v>86.7</c:v>
                </c:pt>
                <c:pt idx="20">
                  <c:v>86.4</c:v>
                </c:pt>
                <c:pt idx="21">
                  <c:v>86.1</c:v>
                </c:pt>
                <c:pt idx="22">
                  <c:v>85.9</c:v>
                </c:pt>
                <c:pt idx="23">
                  <c:v>85.9</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84.3</c:v>
                </c:pt>
                <c:pt idx="11">
                  <c:v>84.3</c:v>
                </c:pt>
                <c:pt idx="12">
                  <c:v>84.3</c:v>
                </c:pt>
                <c:pt idx="13">
                  <c:v>84.3</c:v>
                </c:pt>
                <c:pt idx="14">
                  <c:v>84.3</c:v>
                </c:pt>
                <c:pt idx="15">
                  <c:v>79.2</c:v>
                </c:pt>
                <c:pt idx="16">
                  <c:v>74.2</c:v>
                </c:pt>
                <c:pt idx="17">
                  <c:v>69.099999999999994</c:v>
                </c:pt>
                <c:pt idx="18">
                  <c:v>64.099999999999994</c:v>
                </c:pt>
                <c:pt idx="19">
                  <c:v>59</c:v>
                </c:pt>
                <c:pt idx="20">
                  <c:v>54</c:v>
                </c:pt>
                <c:pt idx="21">
                  <c:v>48.9</c:v>
                </c:pt>
                <c:pt idx="22">
                  <c:v>43.9</c:v>
                </c:pt>
                <c:pt idx="23">
                  <c:v>43.9</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F0-4628-A1C4-19EF66ADE65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1F0-4628-A1C4-19EF66ADE65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1F0-4628-A1C4-19EF66ADE65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1F0-4628-A1C4-19EF66ADE65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1F0-4628-A1C4-19EF66ADE65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1F0-4628-A1C4-19EF66ADE65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1F0-4628-A1C4-19EF66ADE65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1F0-4628-A1C4-19EF66ADE65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ED-4A44-A800-FC41C484DB9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2ED-4A44-A800-FC41C484DB9E}"/>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2ED-4A44-A800-FC41C484DB9E}"/>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2ED-4A44-A800-FC41C484DB9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2ED-4A44-A800-FC41C484DB9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2ED-4A44-A800-FC41C484DB9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C37-49E3-A207-85C10893A071}"/>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B7-4814-8FA3-660889C6D2B7}"/>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B7-4814-8FA3-660889C6D2B7}"/>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B7-4814-8FA3-660889C6D2B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287-4F90-B92F-760ABA3B22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70.044052863436121</c:v>
                </c:pt>
                <c:pt idx="14">
                  <c:v>#N/A</c:v>
                </c:pt>
                <c:pt idx="15">
                  <c:v>#N/A</c:v>
                </c:pt>
                <c:pt idx="16">
                  <c:v>75.478263999999996</c:v>
                </c:pt>
                <c:pt idx="17">
                  <c:v>#N/A</c:v>
                </c:pt>
                <c:pt idx="18">
                  <c:v>41.627540000000003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90</c:v>
                </c:pt>
                <c:pt idx="8">
                  <c:v>89.7</c:v>
                </c:pt>
                <c:pt idx="9">
                  <c:v>89.4</c:v>
                </c:pt>
                <c:pt idx="10">
                  <c:v>89.2</c:v>
                </c:pt>
                <c:pt idx="11">
                  <c:v>88.9</c:v>
                </c:pt>
                <c:pt idx="12">
                  <c:v>88.6</c:v>
                </c:pt>
                <c:pt idx="13">
                  <c:v>88.3</c:v>
                </c:pt>
                <c:pt idx="14">
                  <c:v>88.1</c:v>
                </c:pt>
                <c:pt idx="15">
                  <c:v>87.8</c:v>
                </c:pt>
                <c:pt idx="16">
                  <c:v>87.5</c:v>
                </c:pt>
                <c:pt idx="17">
                  <c:v>87.2</c:v>
                </c:pt>
                <c:pt idx="18">
                  <c:v>87</c:v>
                </c:pt>
                <c:pt idx="19">
                  <c:v>86.8</c:v>
                </c:pt>
                <c:pt idx="20">
                  <c:v>86.7</c:v>
                </c:pt>
                <c:pt idx="21">
                  <c:v>86.6</c:v>
                </c:pt>
                <c:pt idx="22">
                  <c:v>86.4</c:v>
                </c:pt>
                <c:pt idx="23">
                  <c:v>86.3</c:v>
                </c:pt>
              </c:numCache>
            </c:numRef>
          </c:yVal>
          <c:smooth val="0"/>
          <c:extLst>
            <c:ext xmlns:c16="http://schemas.microsoft.com/office/drawing/2014/chart" uri="{C3380CC4-5D6E-409C-BE32-E72D297353CC}">
              <c16:uniqueId val="{00000015-41F0-4628-A1C4-19EF66ADE65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1F0-4628-A1C4-19EF66ADE65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1F0-4628-A1C4-19EF66ADE65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1F0-4628-A1C4-19EF66ADE65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1F0-4628-A1C4-19EF66ADE659}"/>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1F0-4628-A1C4-19EF66ADE65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1F0-4628-A1C4-19EF66ADE65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1F0-4628-A1C4-19EF66ADE65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1F0-4628-A1C4-19EF66ADE65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1F0-4628-A1C4-19EF66ADE65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1F0-4628-A1C4-19EF66ADE65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ED-4A44-A800-FC41C484DB9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ED-4A44-A800-FC41C484DB9E}"/>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ED-4A44-A800-FC41C484DB9E}"/>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ED-4A44-A800-FC41C484DB9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ED-4A44-A800-FC41C484DB9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ED-4A44-A800-FC41C484DB9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C37-49E3-A207-85C10893A071}"/>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B7-4814-8FA3-660889C6D2B7}"/>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B7-4814-8FA3-660889C6D2B7}"/>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B7-4814-8FA3-660889C6D2B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87-4F90-B92F-760ABA3B22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75.400000000000006</c:v>
                </c:pt>
                <c:pt idx="9">
                  <c:v>#N/A</c:v>
                </c:pt>
                <c:pt idx="10">
                  <c:v>#N/A</c:v>
                </c:pt>
                <c:pt idx="11">
                  <c:v>#N/A</c:v>
                </c:pt>
                <c:pt idx="12">
                  <c:v>#N/A</c:v>
                </c:pt>
                <c:pt idx="13">
                  <c:v>100</c:v>
                </c:pt>
                <c:pt idx="14">
                  <c:v>#N/A</c:v>
                </c:pt>
                <c:pt idx="15">
                  <c:v>#N/A</c:v>
                </c:pt>
                <c:pt idx="16">
                  <c:v>99.565219999999997</c:v>
                </c:pt>
                <c:pt idx="17">
                  <c:v>#N/A</c:v>
                </c:pt>
                <c:pt idx="18">
                  <c:v>93.731340000000003</c:v>
                </c:pt>
                <c:pt idx="19">
                  <c:v>66</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20-41F0-4628-A1C4-19EF66ADE659}"/>
            </c:ext>
          </c:extLst>
        </c:ser>
        <c:dLbls>
          <c:showLegendKey val="0"/>
          <c:showVal val="0"/>
          <c:showCatName val="0"/>
          <c:showSerName val="0"/>
          <c:showPercent val="0"/>
          <c:showBubbleSize val="0"/>
        </c:dLbls>
        <c:axId val="85863808"/>
        <c:axId val="85886080"/>
      </c:scatterChart>
      <c:valAx>
        <c:axId val="858638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080"/>
        <c:crosses val="autoZero"/>
        <c:crossBetween val="midCat"/>
        <c:majorUnit val="5"/>
      </c:valAx>
      <c:valAx>
        <c:axId val="858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38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B40-4CF8-A889-18E90D0E9CD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B40-4CF8-A889-18E90D0E9CD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B40-4CF8-A889-18E90D0E9C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40-4CF8-A889-18E90D0E9CD9}"/>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40-4CF8-A889-18E90D0E9CD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40-4CF8-A889-18E90D0E9CD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40-4CF8-A889-18E90D0E9CD9}"/>
                </c:ext>
              </c:extLst>
            </c:dLbl>
            <c:dLbl>
              <c:idx val="7"/>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B40-4CF8-A889-18E90D0E9CD9}"/>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B40-4CF8-A889-18E90D0E9CD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B40-4CF8-A889-18E90D0E9CD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F94-4D48-BF6F-BB29F680F25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F94-4D48-BF6F-BB29F680F258}"/>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F94-4D48-BF6F-BB29F680F258}"/>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F94-4D48-BF6F-BB29F680F258}"/>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F94-4D48-BF6F-BB29F680F258}"/>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F94-4D48-BF6F-BB29F680F258}"/>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AD-4F7A-813D-F14E1DF774A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86-4138-B4B0-E7F9F6D7F025}"/>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86-4138-B4B0-E7F9F6D7F025}"/>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86-4138-B4B0-E7F9F6D7F02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CE-418D-A070-AEC39E4ED4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93.430499999999995</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93.4</c:v>
                </c:pt>
                <c:pt idx="18">
                  <c:v>93.4</c:v>
                </c:pt>
                <c:pt idx="19">
                  <c:v>93.4</c:v>
                </c:pt>
                <c:pt idx="20">
                  <c:v>93.4</c:v>
                </c:pt>
                <c:pt idx="21">
                  <c:v>93.4</c:v>
                </c:pt>
                <c:pt idx="22">
                  <c:v>93.4</c:v>
                </c:pt>
                <c:pt idx="23">
                  <c:v>93.4</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78.599999999999994</c:v>
                </c:pt>
                <c:pt idx="18">
                  <c:v>78.599999999999994</c:v>
                </c:pt>
                <c:pt idx="19">
                  <c:v>78.599999999999994</c:v>
                </c:pt>
                <c:pt idx="20">
                  <c:v>78.599999999999994</c:v>
                </c:pt>
                <c:pt idx="21">
                  <c:v>78.599999999999994</c:v>
                </c:pt>
                <c:pt idx="22">
                  <c:v>78.599999999999994</c:v>
                </c:pt>
                <c:pt idx="23">
                  <c:v>78.599999999999994</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B40-4CF8-A889-18E90D0E9CD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B40-4CF8-A889-18E90D0E9CD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B40-4CF8-A889-18E90D0E9C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B40-4CF8-A889-18E90D0E9CD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B40-4CF8-A889-18E90D0E9CD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B40-4CF8-A889-18E90D0E9CD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B40-4CF8-A889-18E90D0E9CD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B40-4CF8-A889-18E90D0E9CD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B40-4CF8-A889-18E90D0E9CD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F94-4D48-BF6F-BB29F680F258}"/>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F94-4D48-BF6F-BB29F680F258}"/>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F94-4D48-BF6F-BB29F680F258}"/>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F94-4D48-BF6F-BB29F680F258}"/>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F94-4D48-BF6F-BB29F680F258}"/>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F94-4D48-BF6F-BB29F680F258}"/>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AD-4F7A-813D-F14E1DF774A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86-4138-B4B0-E7F9F6D7F025}"/>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86-4138-B4B0-E7F9F6D7F025}"/>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86-4138-B4B0-E7F9F6D7F02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CE-418D-A070-AEC39E4ED4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78.562685427135662</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99.2</c:v>
                </c:pt>
                <c:pt idx="10">
                  <c:v>99.2</c:v>
                </c:pt>
                <c:pt idx="11">
                  <c:v>99.2</c:v>
                </c:pt>
                <c:pt idx="12">
                  <c:v>99.2</c:v>
                </c:pt>
                <c:pt idx="13">
                  <c:v>99.2</c:v>
                </c:pt>
                <c:pt idx="14">
                  <c:v>99.3</c:v>
                </c:pt>
                <c:pt idx="15">
                  <c:v>99.3</c:v>
                </c:pt>
                <c:pt idx="16">
                  <c:v>99.3</c:v>
                </c:pt>
                <c:pt idx="17">
                  <c:v>99.4</c:v>
                </c:pt>
                <c:pt idx="18">
                  <c:v>99.4</c:v>
                </c:pt>
                <c:pt idx="19">
                  <c:v>99.4</c:v>
                </c:pt>
                <c:pt idx="20">
                  <c:v>99.5</c:v>
                </c:pt>
                <c:pt idx="21">
                  <c:v>99.5</c:v>
                </c:pt>
                <c:pt idx="22">
                  <c:v>99.5</c:v>
                </c:pt>
                <c:pt idx="23">
                  <c:v>99.6</c:v>
                </c:pt>
              </c:numCache>
            </c:numRef>
          </c:yVal>
          <c:smooth val="0"/>
          <c:extLst>
            <c:ext xmlns:c16="http://schemas.microsoft.com/office/drawing/2014/chart" uri="{C3380CC4-5D6E-409C-BE32-E72D297353CC}">
              <c16:uniqueId val="{00000014-7B40-4CF8-A889-18E90D0E9CD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B40-4CF8-A889-18E90D0E9CD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B40-4CF8-A889-18E90D0E9CD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B40-4CF8-A889-18E90D0E9CD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B40-4CF8-A889-18E90D0E9CD9}"/>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B40-4CF8-A889-18E90D0E9CD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B40-4CF8-A889-18E90D0E9CD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B40-4CF8-A889-18E90D0E9CD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B40-4CF8-A889-18E90D0E9CD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B40-4CF8-A889-18E90D0E9CD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B40-4CF8-A889-18E90D0E9CD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94-4D48-BF6F-BB29F680F258}"/>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94-4D48-BF6F-BB29F680F258}"/>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94-4D48-BF6F-BB29F680F258}"/>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F94-4D48-BF6F-BB29F680F258}"/>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F94-4D48-BF6F-BB29F680F258}"/>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F94-4D48-BF6F-BB29F680F258}"/>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AD-4F7A-813D-F14E1DF774A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86-4138-B4B0-E7F9F6D7F025}"/>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86-4138-B4B0-E7F9F6D7F025}"/>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86-4138-B4B0-E7F9F6D7F02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CE-418D-A070-AEC39E4ED4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99.3</c:v>
                </c:pt>
                <c:pt idx="13">
                  <c:v>#N/A</c:v>
                </c:pt>
                <c:pt idx="14">
                  <c:v>#N/A</c:v>
                </c:pt>
                <c:pt idx="15">
                  <c:v>#N/A</c:v>
                </c:pt>
                <c:pt idx="16">
                  <c:v>#N/A</c:v>
                </c:pt>
                <c:pt idx="17">
                  <c:v>#N/A</c:v>
                </c:pt>
                <c:pt idx="18">
                  <c:v>#N/A</c:v>
                </c:pt>
                <c:pt idx="19">
                  <c:v>99.5</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7B40-4CF8-A889-18E90D0E9CD9}"/>
            </c:ext>
          </c:extLst>
        </c:ser>
        <c:dLbls>
          <c:showLegendKey val="0"/>
          <c:showVal val="0"/>
          <c:showCatName val="0"/>
          <c:showSerName val="0"/>
          <c:showPercent val="0"/>
          <c:showBubbleSize val="0"/>
        </c:dLbls>
        <c:axId val="86505728"/>
        <c:axId val="86523904"/>
      </c:scatterChart>
      <c:valAx>
        <c:axId val="865057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3904"/>
        <c:crosses val="autoZero"/>
        <c:crossBetween val="midCat"/>
        <c:majorUnit val="5"/>
      </c:valAx>
      <c:valAx>
        <c:axId val="8652390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057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AB5-480D-8C4E-DA666779B8E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AB5-480D-8C4E-DA666779B8E5}"/>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AB5-480D-8C4E-DA666779B8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AB5-480D-8C4E-DA666779B8E5}"/>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AB5-480D-8C4E-DA666779B8E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AB5-480D-8C4E-DA666779B8E5}"/>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AB5-480D-8C4E-DA666779B8E5}"/>
                </c:ext>
              </c:extLst>
            </c:dLbl>
            <c:dLbl>
              <c:idx val="7"/>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AB5-480D-8C4E-DA666779B8E5}"/>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AB5-480D-8C4E-DA666779B8E5}"/>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AB5-480D-8C4E-DA666779B8E5}"/>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6F-4F25-A6D0-4C4687AC3B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6F-4F25-A6D0-4C4687AC3B1E}"/>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6F-4F25-A6D0-4C4687AC3B1E}"/>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6F-4F25-A6D0-4C4687AC3B1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46F-4F25-A6D0-4C4687AC3B1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46F-4F25-A6D0-4C4687AC3B1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4D1-4756-B091-33550A362E06}"/>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267-457D-90B5-D62C7B22E006}"/>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267-457D-90B5-D62C7B22E006}"/>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267-457D-90B5-D62C7B22E00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690-42ED-B364-A41FF65F88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AB5-480D-8C4E-DA666779B8E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AB5-480D-8C4E-DA666779B8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AB5-480D-8C4E-DA666779B8E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AB5-480D-8C4E-DA666779B8E5}"/>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AB5-480D-8C4E-DA666779B8E5}"/>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AB5-480D-8C4E-DA666779B8E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AB5-480D-8C4E-DA666779B8E5}"/>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AB5-480D-8C4E-DA666779B8E5}"/>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46F-4F25-A6D0-4C4687AC3B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46F-4F25-A6D0-4C4687AC3B1E}"/>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46F-4F25-A6D0-4C4687AC3B1E}"/>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46F-4F25-A6D0-4C4687AC3B1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46F-4F25-A6D0-4C4687AC3B1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46F-4F25-A6D0-4C4687AC3B1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D1-4756-B091-33550A362E06}"/>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267-457D-90B5-D62C7B22E006}"/>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267-457D-90B5-D62C7B22E006}"/>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267-457D-90B5-D62C7B22E00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690-42ED-B364-A41FF65F88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14-5AB5-480D-8C4E-DA666779B8E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AB5-480D-8C4E-DA666779B8E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AB5-480D-8C4E-DA666779B8E5}"/>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AB5-480D-8C4E-DA666779B8E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AB5-480D-8C4E-DA666779B8E5}"/>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AB5-480D-8C4E-DA666779B8E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AB5-480D-8C4E-DA666779B8E5}"/>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AB5-480D-8C4E-DA666779B8E5}"/>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AB5-480D-8C4E-DA666779B8E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AB5-480D-8C4E-DA666779B8E5}"/>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AB5-480D-8C4E-DA666779B8E5}"/>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6F-4F25-A6D0-4C4687AC3B1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6F-4F25-A6D0-4C4687AC3B1E}"/>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6F-4F25-A6D0-4C4687AC3B1E}"/>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6F-4F25-A6D0-4C4687AC3B1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6F-4F25-A6D0-4C4687AC3B1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6F-4F25-A6D0-4C4687AC3B1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D1-4756-B091-33550A362E06}"/>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67-457D-90B5-D62C7B22E006}"/>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267-457D-90B5-D62C7B22E006}"/>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267-457D-90B5-D62C7B22E00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690-42ED-B364-A41FF65F88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5AB5-480D-8C4E-DA666779B8E5}"/>
            </c:ext>
          </c:extLst>
        </c:ser>
        <c:dLbls>
          <c:showLegendKey val="0"/>
          <c:showVal val="0"/>
          <c:showCatName val="0"/>
          <c:showSerName val="0"/>
          <c:showPercent val="0"/>
          <c:showBubbleSize val="0"/>
        </c:dLbls>
        <c:axId val="89355776"/>
        <c:axId val="89357312"/>
      </c:scatterChart>
      <c:valAx>
        <c:axId val="89355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312"/>
        <c:crosses val="autoZero"/>
        <c:crossBetween val="midCat"/>
        <c:majorUnit val="5"/>
      </c:valAx>
      <c:valAx>
        <c:axId val="893573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577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01B-421C-84B8-70EEE324BA3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01B-421C-84B8-70EEE324BA33}"/>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01B-421C-84B8-70EEE324BA3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01B-421C-84B8-70EEE324BA33}"/>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01B-421C-84B8-70EEE324BA33}"/>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01B-421C-84B8-70EEE324BA33}"/>
                </c:ext>
              </c:extLst>
            </c:dLbl>
            <c:dLbl>
              <c:idx val="7"/>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01B-421C-84B8-70EEE324BA33}"/>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01B-421C-84B8-70EEE324BA33}"/>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01B-421C-84B8-70EEE324BA33}"/>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86-436A-B9C2-E4191C2F4E2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86-436A-B9C2-E4191C2F4E25}"/>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86-436A-B9C2-E4191C2F4E25}"/>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86-436A-B9C2-E4191C2F4E2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86-436A-B9C2-E4191C2F4E25}"/>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86-436A-B9C2-E4191C2F4E25}"/>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AA-418D-88B7-2FE9DF82E291}"/>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2E-49B0-9C61-9FBBB6301E36}"/>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2E-49B0-9C61-9FBBB6301E36}"/>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2E-49B0-9C61-9FBBB6301E3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F1-442E-A184-497CFFE5E4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95.594713656387668</c:v>
                </c:pt>
                <c:pt idx="14">
                  <c:v>#N/A</c:v>
                </c:pt>
                <c:pt idx="15">
                  <c:v>#N/A</c:v>
                </c:pt>
                <c:pt idx="16">
                  <c:v>100</c:v>
                </c:pt>
                <c:pt idx="17">
                  <c:v>#N/A</c:v>
                </c:pt>
                <c:pt idx="18">
                  <c:v>#N/A</c:v>
                </c:pt>
                <c:pt idx="19">
                  <c:v>88.891891891891902</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98.7</c:v>
                </c:pt>
                <c:pt idx="10">
                  <c:v>98.7</c:v>
                </c:pt>
                <c:pt idx="11">
                  <c:v>98.7</c:v>
                </c:pt>
                <c:pt idx="12">
                  <c:v>98.7</c:v>
                </c:pt>
                <c:pt idx="13">
                  <c:v>98.7</c:v>
                </c:pt>
                <c:pt idx="14">
                  <c:v>98.8</c:v>
                </c:pt>
                <c:pt idx="15">
                  <c:v>98.9</c:v>
                </c:pt>
                <c:pt idx="16">
                  <c:v>97.8</c:v>
                </c:pt>
                <c:pt idx="17">
                  <c:v>96.7</c:v>
                </c:pt>
                <c:pt idx="18">
                  <c:v>95.6</c:v>
                </c:pt>
                <c:pt idx="19">
                  <c:v>94.5</c:v>
                </c:pt>
                <c:pt idx="20">
                  <c:v>93.3</c:v>
                </c:pt>
                <c:pt idx="21">
                  <c:v>92.2</c:v>
                </c:pt>
                <c:pt idx="22">
                  <c:v>91.1</c:v>
                </c:pt>
                <c:pt idx="23">
                  <c:v>90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86.2</c:v>
                </c:pt>
                <c:pt idx="11">
                  <c:v>86.2</c:v>
                </c:pt>
                <c:pt idx="12">
                  <c:v>86.2</c:v>
                </c:pt>
                <c:pt idx="13">
                  <c:v>86.2</c:v>
                </c:pt>
                <c:pt idx="14">
                  <c:v>86.2</c:v>
                </c:pt>
                <c:pt idx="15">
                  <c:v>83.4</c:v>
                </c:pt>
                <c:pt idx="16">
                  <c:v>80.599999999999994</c:v>
                </c:pt>
                <c:pt idx="17">
                  <c:v>77.7</c:v>
                </c:pt>
                <c:pt idx="18">
                  <c:v>74.900000000000006</c:v>
                </c:pt>
                <c:pt idx="19">
                  <c:v>72</c:v>
                </c:pt>
                <c:pt idx="20">
                  <c:v>69.2</c:v>
                </c:pt>
                <c:pt idx="21">
                  <c:v>66.3</c:v>
                </c:pt>
                <c:pt idx="22">
                  <c:v>63.5</c:v>
                </c:pt>
                <c:pt idx="23">
                  <c:v>60.7</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01B-421C-84B8-70EEE324BA3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01B-421C-84B8-70EEE324BA3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01B-421C-84B8-70EEE324BA3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01B-421C-84B8-70EEE324BA33}"/>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01B-421C-84B8-70EEE324BA33}"/>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01B-421C-84B8-70EEE324BA33}"/>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01B-421C-84B8-70EEE324BA33}"/>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01B-421C-84B8-70EEE324BA33}"/>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86-436A-B9C2-E4191C2F4E25}"/>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286-436A-B9C2-E4191C2F4E25}"/>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286-436A-B9C2-E4191C2F4E25}"/>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286-436A-B9C2-E4191C2F4E2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286-436A-B9C2-E4191C2F4E25}"/>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286-436A-B9C2-E4191C2F4E25}"/>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AA-418D-88B7-2FE9DF82E291}"/>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2E-49B0-9C61-9FBBB6301E36}"/>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2E-49B0-9C61-9FBBB6301E36}"/>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2E-49B0-9C61-9FBBB6301E3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F1-442E-A184-497CFFE5E4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79.735682819383257</c:v>
                </c:pt>
                <c:pt idx="14">
                  <c:v>#N/A</c:v>
                </c:pt>
                <c:pt idx="15">
                  <c:v>#N/A</c:v>
                </c:pt>
                <c:pt idx="16">
                  <c:v>74.085193519421992</c:v>
                </c:pt>
                <c:pt idx="17">
                  <c:v>#N/A</c:v>
                </c:pt>
                <c:pt idx="18">
                  <c:v>#N/A</c:v>
                </c:pt>
                <c:pt idx="19">
                  <c:v>65.104490551157241</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98.7</c:v>
                </c:pt>
                <c:pt idx="10">
                  <c:v>98.7</c:v>
                </c:pt>
                <c:pt idx="11">
                  <c:v>98.7</c:v>
                </c:pt>
                <c:pt idx="12">
                  <c:v>98.7</c:v>
                </c:pt>
                <c:pt idx="13">
                  <c:v>98.7</c:v>
                </c:pt>
                <c:pt idx="14">
                  <c:v>98.8</c:v>
                </c:pt>
                <c:pt idx="15">
                  <c:v>98.9</c:v>
                </c:pt>
                <c:pt idx="16">
                  <c:v>99</c:v>
                </c:pt>
                <c:pt idx="17">
                  <c:v>99.2</c:v>
                </c:pt>
                <c:pt idx="18">
                  <c:v>99.3</c:v>
                </c:pt>
                <c:pt idx="19">
                  <c:v>99.4</c:v>
                </c:pt>
                <c:pt idx="20">
                  <c:v>99.5</c:v>
                </c:pt>
                <c:pt idx="21">
                  <c:v>99.7</c:v>
                </c:pt>
                <c:pt idx="22">
                  <c:v>99.8</c:v>
                </c:pt>
                <c:pt idx="23">
                  <c:v>99.9</c:v>
                </c:pt>
              </c:numCache>
            </c:numRef>
          </c:yVal>
          <c:smooth val="0"/>
          <c:extLst>
            <c:ext xmlns:c16="http://schemas.microsoft.com/office/drawing/2014/chart" uri="{C3380CC4-5D6E-409C-BE32-E72D297353CC}">
              <c16:uniqueId val="{00000014-001B-421C-84B8-70EEE324BA3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01B-421C-84B8-70EEE324BA33}"/>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01B-421C-84B8-70EEE324BA33}"/>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01B-421C-84B8-70EEE324BA33}"/>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01B-421C-84B8-70EEE324BA33}"/>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01B-421C-84B8-70EEE324BA33}"/>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01B-421C-84B8-70EEE324BA33}"/>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01B-421C-84B8-70EEE324BA33}"/>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01B-421C-84B8-70EEE324BA33}"/>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01B-421C-84B8-70EEE324BA33}"/>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001B-421C-84B8-70EEE324BA33}"/>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86-436A-B9C2-E4191C2F4E25}"/>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86-436A-B9C2-E4191C2F4E25}"/>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86-436A-B9C2-E4191C2F4E25}"/>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86-436A-B9C2-E4191C2F4E25}"/>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86-436A-B9C2-E4191C2F4E25}"/>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86-436A-B9C2-E4191C2F4E25}"/>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AA-418D-88B7-2FE9DF82E291}"/>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2E-49B0-9C61-9FBBB6301E36}"/>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2E-49B0-9C61-9FBBB6301E36}"/>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2E-49B0-9C61-9FBBB6301E36}"/>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F1-442E-A184-497CFFE5E4F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99.3</c:v>
                </c:pt>
                <c:pt idx="13">
                  <c:v>98.23788546255507</c:v>
                </c:pt>
                <c:pt idx="14">
                  <c:v>#N/A</c:v>
                </c:pt>
                <c:pt idx="15">
                  <c:v>#N/A</c:v>
                </c:pt>
                <c:pt idx="16">
                  <c:v>100</c:v>
                </c:pt>
                <c:pt idx="17">
                  <c:v>#N/A</c:v>
                </c:pt>
                <c:pt idx="18">
                  <c:v>100</c:v>
                </c:pt>
                <c:pt idx="19">
                  <c:v>99</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001B-421C-84B8-70EEE324BA33}"/>
            </c:ext>
          </c:extLst>
        </c:ser>
        <c:dLbls>
          <c:showLegendKey val="0"/>
          <c:showVal val="0"/>
          <c:showCatName val="0"/>
          <c:showSerName val="0"/>
          <c:showPercent val="0"/>
          <c:showBubbleSize val="0"/>
        </c:dLbls>
        <c:axId val="90018944"/>
        <c:axId val="90020480"/>
      </c:scatterChart>
      <c:valAx>
        <c:axId val="90018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20480"/>
        <c:crosses val="autoZero"/>
        <c:crossBetween val="midCat"/>
        <c:majorUnit val="5"/>
      </c:valAx>
      <c:valAx>
        <c:axId val="900204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89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11-448E-B2E4-2679EB7202B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911-448E-B2E4-2679EB7202B4}"/>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911-448E-B2E4-2679EB7202B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911-448E-B2E4-2679EB7202B4}"/>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911-448E-B2E4-2679EB7202B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911-448E-B2E4-2679EB7202B4}"/>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911-448E-B2E4-2679EB7202B4}"/>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911-448E-B2E4-2679EB7202B4}"/>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911-448E-B2E4-2679EB7202B4}"/>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911-448E-B2E4-2679EB7202B4}"/>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495-4FF0-9F09-8B30E6A0B2C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495-4FF0-9F09-8B30E6A0B2CD}"/>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495-4FF0-9F09-8B30E6A0B2CD}"/>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495-4FF0-9F09-8B30E6A0B2CD}"/>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495-4FF0-9F09-8B30E6A0B2CD}"/>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495-4FF0-9F09-8B30E6A0B2CD}"/>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9C-4D67-BC34-85ACC63BD29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D1F-4DB1-BC53-98D3E1703407}"/>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D1F-4DB1-BC53-98D3E1703407}"/>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D1F-4DB1-BC53-98D3E170340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0F-4715-8B73-C5DE75CF7C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47.3</c:v>
                </c:pt>
                <c:pt idx="5">
                  <c:v>47.3</c:v>
                </c:pt>
                <c:pt idx="6">
                  <c:v>47.3</c:v>
                </c:pt>
                <c:pt idx="7">
                  <c:v>47.3</c:v>
                </c:pt>
                <c:pt idx="8">
                  <c:v>47.3</c:v>
                </c:pt>
                <c:pt idx="9">
                  <c:v>47.8</c:v>
                </c:pt>
                <c:pt idx="10">
                  <c:v>48.4</c:v>
                </c:pt>
                <c:pt idx="11">
                  <c:v>48.9</c:v>
                </c:pt>
                <c:pt idx="12">
                  <c:v>49.5</c:v>
                </c:pt>
                <c:pt idx="13">
                  <c:v>50</c:v>
                </c:pt>
                <c:pt idx="14">
                  <c:v>50.5</c:v>
                </c:pt>
                <c:pt idx="15">
                  <c:v>51.1</c:v>
                </c:pt>
                <c:pt idx="16">
                  <c:v>51.6</c:v>
                </c:pt>
                <c:pt idx="17">
                  <c:v>52.2</c:v>
                </c:pt>
                <c:pt idx="18">
                  <c:v>52.7</c:v>
                </c:pt>
                <c:pt idx="19">
                  <c:v>53.2</c:v>
                </c:pt>
                <c:pt idx="20">
                  <c:v>53.8</c:v>
                </c:pt>
                <c:pt idx="21">
                  <c:v>54.3</c:v>
                </c:pt>
                <c:pt idx="22">
                  <c:v>54.9</c:v>
                </c:pt>
                <c:pt idx="23">
                  <c:v>54.9</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911-448E-B2E4-2679EB7202B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911-448E-B2E4-2679EB7202B4}"/>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911-448E-B2E4-2679EB7202B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911-448E-B2E4-2679EB7202B4}"/>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911-448E-B2E4-2679EB7202B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911-448E-B2E4-2679EB7202B4}"/>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911-448E-B2E4-2679EB7202B4}"/>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911-448E-B2E4-2679EB7202B4}"/>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911-448E-B2E4-2679EB7202B4}"/>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911-448E-B2E4-2679EB7202B4}"/>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495-4FF0-9F09-8B30E6A0B2C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495-4FF0-9F09-8B30E6A0B2CD}"/>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495-4FF0-9F09-8B30E6A0B2CD}"/>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495-4FF0-9F09-8B30E6A0B2CD}"/>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495-4FF0-9F09-8B30E6A0B2CD}"/>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495-4FF0-9F09-8B30E6A0B2CD}"/>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9C-4D67-BC34-85ACC63BD29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D1F-4DB1-BC53-98D3E1703407}"/>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D1F-4DB1-BC53-98D3E1703407}"/>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D1F-4DB1-BC53-98D3E170340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0F-4715-8B73-C5DE75CF7C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44.900000000000006</c:v>
                </c:pt>
                <c:pt idx="3">
                  <c:v>#N/A</c:v>
                </c:pt>
                <c:pt idx="4">
                  <c:v>48.2</c:v>
                </c:pt>
                <c:pt idx="5">
                  <c:v>#N/A</c:v>
                </c:pt>
                <c:pt idx="6">
                  <c:v>46.900000000000006</c:v>
                </c:pt>
                <c:pt idx="7">
                  <c:v>#N/A</c:v>
                </c:pt>
                <c:pt idx="8">
                  <c:v>#N/A</c:v>
                </c:pt>
                <c:pt idx="9">
                  <c:v>59.400000000000006</c:v>
                </c:pt>
                <c:pt idx="10">
                  <c:v>52.97</c:v>
                </c:pt>
                <c:pt idx="11">
                  <c:v>#N/A</c:v>
                </c:pt>
                <c:pt idx="12">
                  <c:v>#N/A</c:v>
                </c:pt>
                <c:pt idx="13">
                  <c:v>47.136563876651984</c:v>
                </c:pt>
                <c:pt idx="14">
                  <c:v>#N/A</c:v>
                </c:pt>
                <c:pt idx="15">
                  <c:v>#N/A</c:v>
                </c:pt>
                <c:pt idx="16">
                  <c:v>52.608689999999996</c:v>
                </c:pt>
                <c:pt idx="17">
                  <c:v>#N/A</c:v>
                </c:pt>
                <c:pt idx="18">
                  <c:v>53.846150000000002</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14.6</c:v>
                </c:pt>
                <c:pt idx="5">
                  <c:v>14.6</c:v>
                </c:pt>
                <c:pt idx="6">
                  <c:v>14.6</c:v>
                </c:pt>
                <c:pt idx="7">
                  <c:v>14.6</c:v>
                </c:pt>
                <c:pt idx="8">
                  <c:v>14.6</c:v>
                </c:pt>
                <c:pt idx="9">
                  <c:v>16.3</c:v>
                </c:pt>
                <c:pt idx="10">
                  <c:v>18</c:v>
                </c:pt>
                <c:pt idx="11">
                  <c:v>19.7</c:v>
                </c:pt>
                <c:pt idx="12">
                  <c:v>21.4</c:v>
                </c:pt>
                <c:pt idx="13">
                  <c:v>23.2</c:v>
                </c:pt>
                <c:pt idx="14">
                  <c:v>24.9</c:v>
                </c:pt>
                <c:pt idx="15">
                  <c:v>26.6</c:v>
                </c:pt>
                <c:pt idx="16">
                  <c:v>28.3</c:v>
                </c:pt>
                <c:pt idx="17">
                  <c:v>30</c:v>
                </c:pt>
                <c:pt idx="18">
                  <c:v>31.7</c:v>
                </c:pt>
                <c:pt idx="19">
                  <c:v>33.4</c:v>
                </c:pt>
                <c:pt idx="20">
                  <c:v>35.1</c:v>
                </c:pt>
                <c:pt idx="21">
                  <c:v>36.799999999999997</c:v>
                </c:pt>
                <c:pt idx="22">
                  <c:v>38.5</c:v>
                </c:pt>
                <c:pt idx="23">
                  <c:v>38.5</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911-448E-B2E4-2679EB7202B4}"/>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911-448E-B2E4-2679EB7202B4}"/>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911-448E-B2E4-2679EB7202B4}"/>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911-448E-B2E4-2679EB7202B4}"/>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911-448E-B2E4-2679EB7202B4}"/>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911-448E-B2E4-2679EB7202B4}"/>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911-448E-B2E4-2679EB7202B4}"/>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911-448E-B2E4-2679EB7202B4}"/>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911-448E-B2E4-2679EB7202B4}"/>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911-448E-B2E4-2679EB7202B4}"/>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495-4FF0-9F09-8B30E6A0B2CD}"/>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495-4FF0-9F09-8B30E6A0B2CD}"/>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495-4FF0-9F09-8B30E6A0B2CD}"/>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495-4FF0-9F09-8B30E6A0B2C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495-4FF0-9F09-8B30E6A0B2CD}"/>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495-4FF0-9F09-8B30E6A0B2CD}"/>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9C-4D67-BC34-85ACC63BD29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D1F-4DB1-BC53-98D3E1703407}"/>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D1F-4DB1-BC53-98D3E1703407}"/>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D1F-4DB1-BC53-98D3E1703407}"/>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0F-4715-8B73-C5DE75CF7C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16.600000000000001</c:v>
                </c:pt>
                <c:pt idx="3">
                  <c:v>#N/A</c:v>
                </c:pt>
                <c:pt idx="4">
                  <c:v>18</c:v>
                </c:pt>
                <c:pt idx="5">
                  <c:v>#N/A</c:v>
                </c:pt>
                <c:pt idx="6">
                  <c:v>13.95</c:v>
                </c:pt>
                <c:pt idx="7">
                  <c:v>27.338229999999999</c:v>
                </c:pt>
                <c:pt idx="8">
                  <c:v>#N/A</c:v>
                </c:pt>
                <c:pt idx="9">
                  <c:v>31.53</c:v>
                </c:pt>
                <c:pt idx="10">
                  <c:v>24.26</c:v>
                </c:pt>
                <c:pt idx="11">
                  <c:v>#N/A</c:v>
                </c:pt>
                <c:pt idx="12">
                  <c:v>#N/A</c:v>
                </c:pt>
                <c:pt idx="13">
                  <c:v>21.145374449339208</c:v>
                </c:pt>
                <c:pt idx="14">
                  <c:v>42.866404618859825</c:v>
                </c:pt>
                <c:pt idx="15">
                  <c:v>#N/A</c:v>
                </c:pt>
                <c:pt idx="16">
                  <c:v>28.695650000000001</c:v>
                </c:pt>
                <c:pt idx="17">
                  <c:v>#N/A</c:v>
                </c:pt>
                <c:pt idx="18">
                  <c:v>32.793520000000001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1933696"/>
        <c:axId val="91935488"/>
      </c:scatterChart>
      <c:valAx>
        <c:axId val="919336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5488"/>
        <c:crosses val="autoZero"/>
        <c:crossBetween val="midCat"/>
        <c:majorUnit val="5"/>
      </c:valAx>
      <c:valAx>
        <c:axId val="91935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33696"/>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74.599999999999994</c:v>
                </c:pt>
                <c:pt idx="5">
                  <c:v>74.599999999999994</c:v>
                </c:pt>
                <c:pt idx="6">
                  <c:v>74.599999999999994</c:v>
                </c:pt>
                <c:pt idx="7">
                  <c:v>74.599999999999994</c:v>
                </c:pt>
                <c:pt idx="8">
                  <c:v>74.599999999999994</c:v>
                </c:pt>
                <c:pt idx="9">
                  <c:v>74.2</c:v>
                </c:pt>
                <c:pt idx="10">
                  <c:v>73.7</c:v>
                </c:pt>
                <c:pt idx="11">
                  <c:v>73.2</c:v>
                </c:pt>
                <c:pt idx="12">
                  <c:v>72.8</c:v>
                </c:pt>
                <c:pt idx="13">
                  <c:v>72.3</c:v>
                </c:pt>
                <c:pt idx="14">
                  <c:v>71.8</c:v>
                </c:pt>
                <c:pt idx="15">
                  <c:v>71.3</c:v>
                </c:pt>
                <c:pt idx="16">
                  <c:v>70.900000000000006</c:v>
                </c:pt>
                <c:pt idx="17">
                  <c:v>70.900000000000006</c:v>
                </c:pt>
                <c:pt idx="18">
                  <c:v>70.900000000000006</c:v>
                </c:pt>
                <c:pt idx="19">
                  <c:v>70.900000000000006</c:v>
                </c:pt>
                <c:pt idx="20">
                  <c:v>70.900000000000006</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66-4C11-B998-7D19734CF5F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66-4C11-B998-7D19734CF5F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66-4C11-B998-7D19734CF5F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66-4C11-B998-7D19734CF5F2}"/>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66-4C11-B998-7D19734CF5F2}"/>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66-4C11-B998-7D19734CF5F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66-4C11-B998-7D19734CF5F2}"/>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66-4C11-B998-7D19734CF5F2}"/>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C22-42F2-B67C-2375B321B1B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C22-42F2-B67C-2375B321B1BE}"/>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C22-42F2-B67C-2375B321B1BE}"/>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C22-42F2-B67C-2375B321B1B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C22-42F2-B67C-2375B321B1B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C22-42F2-B67C-2375B321B1B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D5-457C-B677-A94CF59ED4B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91-4A71-8886-9ADA5E9BE79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91-4A71-8886-9ADA5E9BE79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91-4A71-8886-9ADA5E9BE79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F4-40AE-8766-EC04DC1C91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71.64</c:v>
                </c:pt>
                <c:pt idx="3">
                  <c:v>#N/A</c:v>
                </c:pt>
                <c:pt idx="4">
                  <c:v>75.41</c:v>
                </c:pt>
                <c:pt idx="5">
                  <c:v>#N/A</c:v>
                </c:pt>
                <c:pt idx="6">
                  <c:v>75.760000000000005</c:v>
                </c:pt>
                <c:pt idx="7">
                  <c:v>#N/A</c:v>
                </c:pt>
                <c:pt idx="8">
                  <c:v>#N/A</c:v>
                </c:pt>
                <c:pt idx="9">
                  <c:v>67.929999999999993</c:v>
                </c:pt>
                <c:pt idx="10">
                  <c:v>73.015000000000001</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22</c:v>
                </c:pt>
                <c:pt idx="5">
                  <c:v>22</c:v>
                </c:pt>
                <c:pt idx="6">
                  <c:v>22</c:v>
                </c:pt>
                <c:pt idx="7">
                  <c:v>22</c:v>
                </c:pt>
                <c:pt idx="8">
                  <c:v>22</c:v>
                </c:pt>
                <c:pt idx="9">
                  <c:v>24.9</c:v>
                </c:pt>
                <c:pt idx="10">
                  <c:v>27.7</c:v>
                </c:pt>
                <c:pt idx="11">
                  <c:v>30.5</c:v>
                </c:pt>
                <c:pt idx="12">
                  <c:v>33.299999999999997</c:v>
                </c:pt>
                <c:pt idx="13">
                  <c:v>36.200000000000003</c:v>
                </c:pt>
                <c:pt idx="14">
                  <c:v>39</c:v>
                </c:pt>
                <c:pt idx="15">
                  <c:v>41.8</c:v>
                </c:pt>
                <c:pt idx="16">
                  <c:v>44.6</c:v>
                </c:pt>
                <c:pt idx="17">
                  <c:v>44.6</c:v>
                </c:pt>
                <c:pt idx="18">
                  <c:v>44.6</c:v>
                </c:pt>
                <c:pt idx="19">
                  <c:v>44.6</c:v>
                </c:pt>
                <c:pt idx="20">
                  <c:v>44.6</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66-4C11-B998-7D19734CF5F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66-4C11-B998-7D19734CF5F2}"/>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66-4C11-B998-7D19734CF5F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66-4C11-B998-7D19734CF5F2}"/>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66-4C11-B998-7D19734CF5F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66-4C11-B998-7D19734CF5F2}"/>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66-4C11-B998-7D19734CF5F2}"/>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166-4C11-B998-7D19734CF5F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166-4C11-B998-7D19734CF5F2}"/>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166-4C11-B998-7D19734CF5F2}"/>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C22-42F2-B67C-2375B321B1B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C22-42F2-B67C-2375B321B1BE}"/>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C22-42F2-B67C-2375B321B1BE}"/>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C22-42F2-B67C-2375B321B1B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C22-42F2-B67C-2375B321B1B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C22-42F2-B67C-2375B321B1B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D5-457C-B677-A94CF59ED4B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91-4A71-8886-9ADA5E9BE79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91-4A71-8886-9ADA5E9BE79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991-4A71-8886-9ADA5E9BE79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F4-40AE-8766-EC04DC1C91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28.4</c:v>
                </c:pt>
                <c:pt idx="3">
                  <c:v>#N/A</c:v>
                </c:pt>
                <c:pt idx="4">
                  <c:v>31.2</c:v>
                </c:pt>
                <c:pt idx="5">
                  <c:v>#N/A</c:v>
                </c:pt>
                <c:pt idx="6">
                  <c:v>25.76</c:v>
                </c:pt>
                <c:pt idx="7">
                  <c:v>41.283909999999999</c:v>
                </c:pt>
                <c:pt idx="8">
                  <c:v>#N/A</c:v>
                </c:pt>
                <c:pt idx="9">
                  <c:v>41.3</c:v>
                </c:pt>
                <c:pt idx="10">
                  <c:v>34.92</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80.099999999999994</c:v>
                </c:pt>
                <c:pt idx="18">
                  <c:v>80.099999999999994</c:v>
                </c:pt>
                <c:pt idx="19">
                  <c:v>80.099999999999994</c:v>
                </c:pt>
                <c:pt idx="20">
                  <c:v>80.099999999999994</c:v>
                </c:pt>
                <c:pt idx="21">
                  <c:v>80.099999999999994</c:v>
                </c:pt>
                <c:pt idx="22">
                  <c:v>80.099999999999994</c:v>
                </c:pt>
                <c:pt idx="23">
                  <c:v>80.099999999999994</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166-4C11-B998-7D19734CF5F2}"/>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166-4C11-B998-7D19734CF5F2}"/>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166-4C11-B998-7D19734CF5F2}"/>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166-4C11-B998-7D19734CF5F2}"/>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166-4C11-B998-7D19734CF5F2}"/>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166-4C11-B998-7D19734CF5F2}"/>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166-4C11-B998-7D19734CF5F2}"/>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166-4C11-B998-7D19734CF5F2}"/>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22-42F2-B67C-2375B321B1B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C22-42F2-B67C-2375B321B1BE}"/>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22-42F2-B67C-2375B321B1BE}"/>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22-42F2-B67C-2375B321B1B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C22-42F2-B67C-2375B321B1B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C22-42F2-B67C-2375B321B1B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D5-457C-B677-A94CF59ED4B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91-4A71-8886-9ADA5E9BE79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91-4A71-8886-9ADA5E9BE79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91-4A71-8886-9ADA5E9BE79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F4-40AE-8766-EC04DC1C91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80.099999999999994</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3044096"/>
        <c:axId val="93615232"/>
      </c:scatterChart>
      <c:valAx>
        <c:axId val="93044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615232"/>
        <c:crosses val="autoZero"/>
        <c:crossBetween val="midCat"/>
        <c:majorUnit val="5"/>
      </c:valAx>
      <c:valAx>
        <c:axId val="936152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044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0</c:v>
                </c:pt>
                <c:pt idx="5">
                  <c:v>0</c:v>
                </c:pt>
                <c:pt idx="6">
                  <c:v>0</c:v>
                </c:pt>
                <c:pt idx="7">
                  <c:v>0</c:v>
                </c:pt>
                <c:pt idx="8">
                  <c:v>0</c:v>
                </c:pt>
                <c:pt idx="9">
                  <c:v>0</c:v>
                </c:pt>
                <c:pt idx="10">
                  <c:v>0</c:v>
                </c:pt>
                <c:pt idx="11">
                  <c:v>0</c:v>
                </c:pt>
                <c:pt idx="12">
                  <c:v>0</c:v>
                </c:pt>
                <c:pt idx="13">
                  <c:v>0</c:v>
                </c:pt>
                <c:pt idx="14">
                  <c:v>0</c:v>
                </c:pt>
                <c:pt idx="15">
                  <c:v>0</c:v>
                </c:pt>
                <c:pt idx="16">
                  <c:v>2.2999999999999998</c:v>
                </c:pt>
                <c:pt idx="17">
                  <c:v>17.2</c:v>
                </c:pt>
                <c:pt idx="18">
                  <c:v>20.3</c:v>
                </c:pt>
                <c:pt idx="19">
                  <c:v>17.100000000000001</c:v>
                </c:pt>
                <c:pt idx="20">
                  <c:v>17.100000000000001</c:v>
                </c:pt>
                <c:pt idx="21">
                  <c:v>17.100000000000001</c:v>
                </c:pt>
                <c:pt idx="22">
                  <c:v>17.100000000000001</c:v>
                </c:pt>
                <c:pt idx="23">
                  <c:v>17.100000000000001</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0</c:v>
                </c:pt>
                <c:pt idx="5">
                  <c:v>0</c:v>
                </c:pt>
                <c:pt idx="6">
                  <c:v>0</c:v>
                </c:pt>
                <c:pt idx="7">
                  <c:v>0</c:v>
                </c:pt>
                <c:pt idx="8">
                  <c:v>0</c:v>
                </c:pt>
                <c:pt idx="9">
                  <c:v>0</c:v>
                </c:pt>
                <c:pt idx="10">
                  <c:v>0</c:v>
                </c:pt>
                <c:pt idx="11">
                  <c:v>0</c:v>
                </c:pt>
                <c:pt idx="12">
                  <c:v>0</c:v>
                </c:pt>
                <c:pt idx="13">
                  <c:v>0</c:v>
                </c:pt>
                <c:pt idx="14">
                  <c:v>0</c:v>
                </c:pt>
                <c:pt idx="15">
                  <c:v>0</c:v>
                </c:pt>
                <c:pt idx="16">
                  <c:v>2.2999999999999998</c:v>
                </c:pt>
                <c:pt idx="17">
                  <c:v>13.3</c:v>
                </c:pt>
                <c:pt idx="18">
                  <c:v>12.7</c:v>
                </c:pt>
                <c:pt idx="19">
                  <c:v>12</c:v>
                </c:pt>
                <c:pt idx="20">
                  <c:v>12</c:v>
                </c:pt>
                <c:pt idx="21">
                  <c:v>12</c:v>
                </c:pt>
                <c:pt idx="22">
                  <c:v>12</c:v>
                </c:pt>
                <c:pt idx="23">
                  <c:v>12</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B6-43CB-B9D6-7B79232E753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B6-43CB-B9D6-7B79232E753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B6-43CB-B9D6-7B79232E753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B6-43CB-B9D6-7B79232E753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B6-43CB-B9D6-7B79232E753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B6-43CB-B9D6-7B79232E753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B6-43CB-B9D6-7B79232E7539}"/>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B6-43CB-B9D6-7B79232E7539}"/>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BBC-48C9-9E8C-D8A3C9FAC8F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BBC-48C9-9E8C-D8A3C9FAC8F2}"/>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BBC-48C9-9E8C-D8A3C9FAC8F2}"/>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BBC-48C9-9E8C-D8A3C9FAC8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BBC-48C9-9E8C-D8A3C9FAC8F2}"/>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BBC-48C9-9E8C-D8A3C9FAC8F2}"/>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6E7-4DA6-9D35-989E023E1E5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5C6-44BB-91A9-A54FE42481EB}"/>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5C6-44BB-91A9-A54FE42481EB}"/>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5C6-44BB-91A9-A54FE42481EB}"/>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E78-462F-B9BA-1F836AFADE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35.86</c:v>
                </c:pt>
                <c:pt idx="3">
                  <c:v>#N/A</c:v>
                </c:pt>
                <c:pt idx="4">
                  <c:v>37.879999999999995</c:v>
                </c:pt>
                <c:pt idx="5">
                  <c:v>#N/A</c:v>
                </c:pt>
                <c:pt idx="6">
                  <c:v>36.979999999999997</c:v>
                </c:pt>
                <c:pt idx="7">
                  <c:v>#N/A</c:v>
                </c:pt>
                <c:pt idx="8">
                  <c:v>#N/A</c:v>
                </c:pt>
                <c:pt idx="9">
                  <c:v>55.86</c:v>
                </c:pt>
                <c:pt idx="10">
                  <c:v>43.88</c:v>
                </c:pt>
                <c:pt idx="11">
                  <c:v>#N/A</c:v>
                </c:pt>
                <c:pt idx="12">
                  <c:v>#N/A</c:v>
                </c:pt>
                <c:pt idx="13">
                  <c:v>#N/A</c:v>
                </c:pt>
                <c:pt idx="14">
                  <c:v>#N/A</c:v>
                </c:pt>
                <c:pt idx="15">
                  <c:v>10.34483</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B6-43CB-B9D6-7B79232E753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B6-43CB-B9D6-7B79232E753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B6-43CB-B9D6-7B79232E753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CB6-43CB-B9D6-7B79232E7539}"/>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CB6-43CB-B9D6-7B79232E753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B6-43CB-B9D6-7B79232E753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B6-43CB-B9D6-7B79232E753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B6-43CB-B9D6-7B79232E753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CB6-43CB-B9D6-7B79232E7539}"/>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CB6-43CB-B9D6-7B79232E7539}"/>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BBC-48C9-9E8C-D8A3C9FAC8F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BBC-48C9-9E8C-D8A3C9FAC8F2}"/>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BBC-48C9-9E8C-D8A3C9FAC8F2}"/>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BBC-48C9-9E8C-D8A3C9FAC8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BBC-48C9-9E8C-D8A3C9FAC8F2}"/>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BBC-48C9-9E8C-D8A3C9FAC8F2}"/>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E7-4DA6-9D35-989E023E1E5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5C6-44BB-91A9-A54FE42481EB}"/>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5C6-44BB-91A9-A54FE42481EB}"/>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5C6-44BB-91A9-A54FE42481EB}"/>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E78-462F-B9BA-1F836AFADE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12.6</c:v>
                </c:pt>
                <c:pt idx="3">
                  <c:v>#N/A</c:v>
                </c:pt>
                <c:pt idx="4">
                  <c:v>13.04</c:v>
                </c:pt>
                <c:pt idx="5">
                  <c:v>#N/A</c:v>
                </c:pt>
                <c:pt idx="6">
                  <c:v>9.9</c:v>
                </c:pt>
                <c:pt idx="7">
                  <c:v>25.01549</c:v>
                </c:pt>
                <c:pt idx="8">
                  <c:v>#N/A</c:v>
                </c:pt>
                <c:pt idx="9">
                  <c:v>27.48</c:v>
                </c:pt>
                <c:pt idx="10">
                  <c:v>19.420000000000002</c:v>
                </c:pt>
                <c:pt idx="11">
                  <c:v>#N/A</c:v>
                </c:pt>
                <c:pt idx="12">
                  <c:v>#N/A</c:v>
                </c:pt>
                <c:pt idx="13">
                  <c:v>#N/A</c:v>
                </c:pt>
                <c:pt idx="14">
                  <c:v>#N/A</c:v>
                </c:pt>
                <c:pt idx="15">
                  <c:v>4.5976999999999997</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2.2999999999999998</c:v>
                </c:pt>
                <c:pt idx="17">
                  <c:v>17.2</c:v>
                </c:pt>
                <c:pt idx="18">
                  <c:v>32.200000000000003</c:v>
                </c:pt>
                <c:pt idx="19">
                  <c:v>47.1</c:v>
                </c:pt>
                <c:pt idx="20">
                  <c:v>62</c:v>
                </c:pt>
                <c:pt idx="21">
                  <c:v>76.900000000000006</c:v>
                </c:pt>
                <c:pt idx="22">
                  <c:v>91.8</c:v>
                </c:pt>
                <c:pt idx="23">
                  <c:v>100</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DCB6-43CB-B9D6-7B79232E753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DCB6-43CB-B9D6-7B79232E753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DCB6-43CB-B9D6-7B79232E753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DCB6-43CB-B9D6-7B79232E753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DCB6-43CB-B9D6-7B79232E753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DCB6-43CB-B9D6-7B79232E753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DCB6-43CB-B9D6-7B79232E753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DCB6-43CB-B9D6-7B79232E753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BBC-48C9-9E8C-D8A3C9FAC8F2}"/>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BBC-48C9-9E8C-D8A3C9FAC8F2}"/>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BBC-48C9-9E8C-D8A3C9FAC8F2}"/>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BBC-48C9-9E8C-D8A3C9FAC8F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BBC-48C9-9E8C-D8A3C9FAC8F2}"/>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BBC-48C9-9E8C-D8A3C9FAC8F2}"/>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E7-4DA6-9D35-989E023E1E5B}"/>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C6-44BB-91A9-A54FE42481EB}"/>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C6-44BB-91A9-A54FE42481EB}"/>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C6-44BB-91A9-A54FE42481EB}"/>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E78-462F-B9BA-1F836AFADEC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17.241379999999999</c:v>
                </c:pt>
                <c:pt idx="16">
                  <c:v>#N/A</c:v>
                </c:pt>
                <c:pt idx="17">
                  <c:v>#N/A</c:v>
                </c:pt>
                <c:pt idx="18">
                  <c:v>#N/A</c:v>
                </c:pt>
                <c:pt idx="19">
                  <c:v>76.900000000000006</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3891968"/>
        <c:axId val="93906048"/>
      </c:scatterChart>
      <c:valAx>
        <c:axId val="938919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906048"/>
        <c:crosses val="autoZero"/>
        <c:crossBetween val="midCat"/>
        <c:majorUnit val="5"/>
      </c:valAx>
      <c:valAx>
        <c:axId val="93906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919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55.8</c:v>
                </c:pt>
                <c:pt idx="14">
                  <c:v>55.8</c:v>
                </c:pt>
                <c:pt idx="15">
                  <c:v>55.8</c:v>
                </c:pt>
                <c:pt idx="16">
                  <c:v>55.8</c:v>
                </c:pt>
                <c:pt idx="17">
                  <c:v>55.8</c:v>
                </c:pt>
                <c:pt idx="18">
                  <c:v>55.8</c:v>
                </c:pt>
                <c:pt idx="19">
                  <c:v>55.8</c:v>
                </c:pt>
                <c:pt idx="20">
                  <c:v>55.8</c:v>
                </c:pt>
                <c:pt idx="21">
                  <c:v>55.8</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4E-42D0-8A1C-01617B8D94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4E-42D0-8A1C-01617B8D94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4E-42D0-8A1C-01617B8D94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4E-42D0-8A1C-01617B8D94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4E-42D0-8A1C-01617B8D94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4E-42D0-8A1C-01617B8D94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64E-42D0-8A1C-01617B8D94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4E-42D0-8A1C-01617B8D9400}"/>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4E-42D0-8A1C-01617B8D9400}"/>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947-41BF-9899-CC8A18A0214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947-41BF-9899-CC8A18A0214A}"/>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947-41BF-9899-CC8A18A0214A}"/>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947-41BF-9899-CC8A18A0214A}"/>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947-41BF-9899-CC8A18A0214A}"/>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947-41BF-9899-CC8A18A0214A}"/>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C7-4DED-8B78-73777C2B578A}"/>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72-4395-AD49-149111A98D4D}"/>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72-4395-AD49-149111A98D4D}"/>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72-4395-AD49-149111A98D4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5A8-4010-AF7F-8C3981E77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64E-42D0-8A1C-01617B8D94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64E-42D0-8A1C-01617B8D94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64E-42D0-8A1C-01617B8D94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64E-42D0-8A1C-01617B8D940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64E-42D0-8A1C-01617B8D94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64E-42D0-8A1C-01617B8D94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64E-42D0-8A1C-01617B8D94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64E-42D0-8A1C-01617B8D94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64E-42D0-8A1C-01617B8D9400}"/>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64E-42D0-8A1C-01617B8D9400}"/>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947-41BF-9899-CC8A18A0214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947-41BF-9899-CC8A18A0214A}"/>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947-41BF-9899-CC8A18A0214A}"/>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947-41BF-9899-CC8A18A0214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947-41BF-9899-CC8A18A0214A}"/>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947-41BF-9899-CC8A18A0214A}"/>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C7-4DED-8B78-73777C2B578A}"/>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72-4395-AD49-149111A98D4D}"/>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72-4395-AD49-149111A98D4D}"/>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F72-4395-AD49-149111A98D4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5A8-4010-AF7F-8C3981E77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55.79197975967778</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75.7</c:v>
                </c:pt>
                <c:pt idx="14">
                  <c:v>75.7</c:v>
                </c:pt>
                <c:pt idx="15">
                  <c:v>75.7</c:v>
                </c:pt>
                <c:pt idx="16">
                  <c:v>75.7</c:v>
                </c:pt>
                <c:pt idx="17">
                  <c:v>75.7</c:v>
                </c:pt>
                <c:pt idx="18">
                  <c:v>75.7</c:v>
                </c:pt>
                <c:pt idx="19">
                  <c:v>75.7</c:v>
                </c:pt>
                <c:pt idx="20">
                  <c:v>75.7</c:v>
                </c:pt>
                <c:pt idx="21">
                  <c:v>75.7</c:v>
                </c:pt>
                <c:pt idx="22">
                  <c:v>75.7</c:v>
                </c:pt>
                <c:pt idx="23">
                  <c:v>75.7</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64E-42D0-8A1C-01617B8D94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064E-42D0-8A1C-01617B8D94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064E-42D0-8A1C-01617B8D94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064E-42D0-8A1C-01617B8D94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064E-42D0-8A1C-01617B8D94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064E-42D0-8A1C-01617B8D94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064E-42D0-8A1C-01617B8D94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064E-42D0-8A1C-01617B8D9400}"/>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064E-42D0-8A1C-01617B8D9400}"/>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947-41BF-9899-CC8A18A0214A}"/>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947-41BF-9899-CC8A18A0214A}"/>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947-41BF-9899-CC8A18A0214A}"/>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947-41BF-9899-CC8A18A0214A}"/>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947-41BF-9899-CC8A18A0214A}"/>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947-41BF-9899-CC8A18A0214A}"/>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C7-4DED-8B78-73777C2B578A}"/>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72-4395-AD49-149111A98D4D}"/>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F72-4395-AD49-149111A98D4D}"/>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F72-4395-AD49-149111A98D4D}"/>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5A8-4010-AF7F-8C3981E773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67.151411462788715</c:v>
                </c:pt>
                <c:pt idx="18">
                  <c:v>#N/A</c:v>
                </c:pt>
                <c:pt idx="19">
                  <c:v>84.2</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4374528"/>
        <c:axId val="94380416"/>
      </c:scatterChart>
      <c:valAx>
        <c:axId val="94374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80416"/>
        <c:crosses val="autoZero"/>
        <c:crossBetween val="midCat"/>
        <c:majorUnit val="5"/>
      </c:valAx>
      <c:valAx>
        <c:axId val="94380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745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2C8-48C1-8356-25505B496CC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54.774611419999999</c:v>
                </c:pt>
                <c:pt idx="1">
                  <c:v>1E-10</c:v>
                </c:pt>
                <c:pt idx="2">
                  <c:v>54.022825709999999</c:v>
                </c:pt>
                <c:pt idx="3">
                  <c:v>1E-10</c:v>
                </c:pt>
                <c:pt idx="4">
                  <c:v>43.878727130000001</c:v>
                </c:pt>
                <c:pt idx="5">
                  <c:v>1E-10</c:v>
                </c:pt>
              </c:numCache>
            </c:numRef>
          </c:val>
          <c:extLst>
            <c:ext xmlns:c16="http://schemas.microsoft.com/office/drawing/2014/chart" uri="{C3380CC4-5D6E-409C-BE32-E72D297353CC}">
              <c16:uniqueId val="{00000002-82C8-48C1-8356-25505B496CC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33.436674009999997</c:v>
                </c:pt>
                <c:pt idx="1">
                  <c:v>1E-10</c:v>
                </c:pt>
                <c:pt idx="2">
                  <c:v>35.260945</c:v>
                </c:pt>
                <c:pt idx="3">
                  <c:v>1E-10</c:v>
                </c:pt>
                <c:pt idx="4">
                  <c:v>41.995244939999999</c:v>
                </c:pt>
                <c:pt idx="5">
                  <c:v>1E-10</c:v>
                </c:pt>
              </c:numCache>
            </c:numRef>
          </c:val>
          <c:extLst>
            <c:ext xmlns:c16="http://schemas.microsoft.com/office/drawing/2014/chart" uri="{C3380CC4-5D6E-409C-BE32-E72D297353CC}">
              <c16:uniqueId val="{00000003-82C8-48C1-8356-25505B496CC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0</c:v>
                </c:pt>
                <c:pt idx="3">
                  <c:v>100</c:v>
                </c:pt>
                <c:pt idx="4">
                  <c:v>0</c:v>
                </c:pt>
                <c:pt idx="5">
                  <c:v>100</c:v>
                </c:pt>
              </c:numCache>
            </c:numRef>
          </c:val>
          <c:extLst>
            <c:ext xmlns:c16="http://schemas.microsoft.com/office/drawing/2014/chart" uri="{C3380CC4-5D6E-409C-BE32-E72D297353CC}">
              <c16:uniqueId val="{00000004-82C8-48C1-8356-25505B496CC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11.788714560000001</c:v>
                </c:pt>
                <c:pt idx="1">
                  <c:v>1E-10</c:v>
                </c:pt>
                <c:pt idx="2">
                  <c:v>10.71622928</c:v>
                </c:pt>
                <c:pt idx="3">
                  <c:v>1E-10</c:v>
                </c:pt>
                <c:pt idx="4">
                  <c:v>14.126027929999999</c:v>
                </c:pt>
                <c:pt idx="5">
                  <c:v>1E-10</c:v>
                </c:pt>
              </c:numCache>
            </c:numRef>
          </c:val>
          <c:extLst>
            <c:ext xmlns:c16="http://schemas.microsoft.com/office/drawing/2014/chart" uri="{C3380CC4-5D6E-409C-BE32-E72D297353CC}">
              <c16:uniqueId val="{00000005-82C8-48C1-8356-25505B496CC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464-4FAC-AADF-7711732892B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64-4FAC-AADF-7711732892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64-4FAC-AADF-7711732892B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464-4FAC-AADF-7711732892B1}"/>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64-4FAC-AADF-7711732892B1}"/>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64-4FAC-AADF-7711732892B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464-4FAC-AADF-7711732892B1}"/>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64-4FAC-AADF-7711732892B1}"/>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47-4E6C-9B5E-5F757F89629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47-4E6C-9B5E-5F757F89629C}"/>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47-4E6C-9B5E-5F757F89629C}"/>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D47-4E6C-9B5E-5F757F89629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D47-4E6C-9B5E-5F757F89629C}"/>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D47-4E6C-9B5E-5F757F89629C}"/>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79-4762-A4C8-B4517A107874}"/>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787-4AEA-8F6C-A84AB4C27CD5}"/>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787-4AEA-8F6C-A84AB4C27CD5}"/>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787-4AEA-8F6C-A84AB4C27CD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73-4756-A0BC-B8A5780C4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64-4FAC-AADF-7711732892B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464-4FAC-AADF-7711732892B1}"/>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464-4FAC-AADF-7711732892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464-4FAC-AADF-7711732892B1}"/>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464-4FAC-AADF-7711732892B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464-4FAC-AADF-7711732892B1}"/>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464-4FAC-AADF-7711732892B1}"/>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464-4FAC-AADF-7711732892B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464-4FAC-AADF-7711732892B1}"/>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464-4FAC-AADF-7711732892B1}"/>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47-4E6C-9B5E-5F757F89629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47-4E6C-9B5E-5F757F89629C}"/>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D47-4E6C-9B5E-5F757F89629C}"/>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47-4E6C-9B5E-5F757F89629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47-4E6C-9B5E-5F757F89629C}"/>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47-4E6C-9B5E-5F757F89629C}"/>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79-4762-A4C8-B4517A107874}"/>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787-4AEA-8F6C-A84AB4C27CD5}"/>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787-4AEA-8F6C-A84AB4C27CD5}"/>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787-4AEA-8F6C-A84AB4C27CD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73-4756-A0BC-B8A5780C4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464-4FAC-AADF-7711732892B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464-4FAC-AADF-7711732892B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464-4FAC-AADF-7711732892B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464-4FAC-AADF-7711732892B1}"/>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464-4FAC-AADF-7711732892B1}"/>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464-4FAC-AADF-7711732892B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464-4FAC-AADF-7711732892B1}"/>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464-4FAC-AADF-7711732892B1}"/>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47-4E6C-9B5E-5F757F89629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47-4E6C-9B5E-5F757F89629C}"/>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D47-4E6C-9B5E-5F757F89629C}"/>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47-4E6C-9B5E-5F757F89629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47-4E6C-9B5E-5F757F89629C}"/>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47-4E6C-9B5E-5F757F89629C}"/>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79-4762-A4C8-B4517A107874}"/>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787-4AEA-8F6C-A84AB4C27CD5}"/>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787-4AEA-8F6C-A84AB4C27CD5}"/>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87-4AEA-8F6C-A84AB4C27CD5}"/>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73-4756-A0BC-B8A5780C46D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5620096"/>
        <c:axId val="95642368"/>
      </c:scatterChart>
      <c:valAx>
        <c:axId val="956200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42368"/>
        <c:crosses val="autoZero"/>
        <c:crossBetween val="midCat"/>
        <c:majorUnit val="5"/>
      </c:valAx>
      <c:valAx>
        <c:axId val="95642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2009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43.8</c:v>
                </c:pt>
                <c:pt idx="11">
                  <c:v>43.8</c:v>
                </c:pt>
                <c:pt idx="12">
                  <c:v>43.8</c:v>
                </c:pt>
                <c:pt idx="13">
                  <c:v>43.8</c:v>
                </c:pt>
                <c:pt idx="14">
                  <c:v>43.8</c:v>
                </c:pt>
                <c:pt idx="15">
                  <c:v>45.5</c:v>
                </c:pt>
                <c:pt idx="16">
                  <c:v>47.2</c:v>
                </c:pt>
                <c:pt idx="17">
                  <c:v>48.9</c:v>
                </c:pt>
                <c:pt idx="18">
                  <c:v>50.6</c:v>
                </c:pt>
                <c:pt idx="19">
                  <c:v>52.3</c:v>
                </c:pt>
                <c:pt idx="20">
                  <c:v>54</c:v>
                </c:pt>
                <c:pt idx="21">
                  <c:v>55.8</c:v>
                </c:pt>
                <c:pt idx="22">
                  <c:v>57.5</c:v>
                </c:pt>
                <c:pt idx="23">
                  <c:v>57.5</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26.4</c:v>
                </c:pt>
                <c:pt idx="11">
                  <c:v>26.4</c:v>
                </c:pt>
                <c:pt idx="12">
                  <c:v>26.4</c:v>
                </c:pt>
                <c:pt idx="13">
                  <c:v>26.4</c:v>
                </c:pt>
                <c:pt idx="14">
                  <c:v>26.4</c:v>
                </c:pt>
                <c:pt idx="15">
                  <c:v>27.5</c:v>
                </c:pt>
                <c:pt idx="16">
                  <c:v>28.7</c:v>
                </c:pt>
                <c:pt idx="17">
                  <c:v>29.8</c:v>
                </c:pt>
                <c:pt idx="18">
                  <c:v>30.9</c:v>
                </c:pt>
                <c:pt idx="19">
                  <c:v>32</c:v>
                </c:pt>
                <c:pt idx="20">
                  <c:v>33.1</c:v>
                </c:pt>
                <c:pt idx="21">
                  <c:v>34.200000000000003</c:v>
                </c:pt>
                <c:pt idx="22">
                  <c:v>35.299999999999997</c:v>
                </c:pt>
                <c:pt idx="23">
                  <c:v>35.299999999999997</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A63-4677-AC24-53DA061812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A63-4677-AC24-53DA061812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A63-4677-AC24-53DA061812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A63-4677-AC24-53DA061812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A63-4677-AC24-53DA061812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A63-4677-AC24-53DA061812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A63-4677-AC24-53DA06181200}"/>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A63-4677-AC24-53DA06181200}"/>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457-4A51-A2D7-B73FC66234F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457-4A51-A2D7-B73FC66234FE}"/>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457-4A51-A2D7-B73FC66234FE}"/>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457-4A51-A2D7-B73FC66234F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457-4A51-A2D7-B73FC66234F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457-4A51-A2D7-B73FC66234F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DC-42B0-A55D-7A9F74A91AF4}"/>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EFA-41EE-813B-DDEA2F2072F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EFA-41EE-813B-DDEA2F2072F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EFA-41EE-813B-DDEA2F2072F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E66-46A6-A10A-69C4615571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47.136563876651984</c:v>
                </c:pt>
                <c:pt idx="14">
                  <c:v>#N/A</c:v>
                </c:pt>
                <c:pt idx="15">
                  <c:v>#N/A</c:v>
                </c:pt>
                <c:pt idx="16">
                  <c:v>52.608689999999996</c:v>
                </c:pt>
                <c:pt idx="17">
                  <c:v>#N/A</c:v>
                </c:pt>
                <c:pt idx="18">
                  <c:v>53.846150000000002</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A63-4677-AC24-53DA061812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A63-4677-AC24-53DA061812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A63-4677-AC24-53DA061812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A63-4677-AC24-53DA0618120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A63-4677-AC24-53DA061812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A63-4677-AC24-53DA061812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A63-4677-AC24-53DA061812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A63-4677-AC24-53DA061812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A63-4677-AC24-53DA06181200}"/>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A63-4677-AC24-53DA06181200}"/>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457-4A51-A2D7-B73FC66234F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457-4A51-A2D7-B73FC66234FE}"/>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457-4A51-A2D7-B73FC66234FE}"/>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457-4A51-A2D7-B73FC66234F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457-4A51-A2D7-B73FC66234F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457-4A51-A2D7-B73FC66234F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DC-42B0-A55D-7A9F74A91AF4}"/>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EFA-41EE-813B-DDEA2F2072F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EFA-41EE-813B-DDEA2F2072F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EFA-41EE-813B-DDEA2F2072F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E66-46A6-A10A-69C4615571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21.145374449339208</c:v>
                </c:pt>
                <c:pt idx="14">
                  <c:v>40.880000000000003</c:v>
                </c:pt>
                <c:pt idx="15">
                  <c:v>#N/A</c:v>
                </c:pt>
                <c:pt idx="16">
                  <c:v>28.695650000000001</c:v>
                </c:pt>
                <c:pt idx="17">
                  <c:v>#N/A</c:v>
                </c:pt>
                <c:pt idx="18">
                  <c:v>32.793520000000001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67.599999999999994</c:v>
                </c:pt>
                <c:pt idx="14">
                  <c:v>67.599999999999994</c:v>
                </c:pt>
                <c:pt idx="15">
                  <c:v>67.599999999999994</c:v>
                </c:pt>
                <c:pt idx="16">
                  <c:v>67.599999999999994</c:v>
                </c:pt>
                <c:pt idx="17">
                  <c:v>67.599999999999994</c:v>
                </c:pt>
                <c:pt idx="18">
                  <c:v>67.599999999999994</c:v>
                </c:pt>
                <c:pt idx="19">
                  <c:v>67.599999999999994</c:v>
                </c:pt>
                <c:pt idx="20">
                  <c:v>67.599999999999994</c:v>
                </c:pt>
                <c:pt idx="21">
                  <c:v>67.599999999999994</c:v>
                </c:pt>
                <c:pt idx="22">
                  <c:v>67.599999999999994</c:v>
                </c:pt>
                <c:pt idx="23">
                  <c:v>67.599999999999994</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A63-4677-AC24-53DA061812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A63-4677-AC24-53DA061812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A63-4677-AC24-53DA061812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A63-4677-AC24-53DA061812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A63-4677-AC24-53DA061812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A63-4677-AC24-53DA061812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A63-4677-AC24-53DA061812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A63-4677-AC24-53DA06181200}"/>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A63-4677-AC24-53DA06181200}"/>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457-4A51-A2D7-B73FC66234FE}"/>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457-4A51-A2D7-B73FC66234FE}"/>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457-4A51-A2D7-B73FC66234FE}"/>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457-4A51-A2D7-B73FC66234FE}"/>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457-4A51-A2D7-B73FC66234FE}"/>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457-4A51-A2D7-B73FC66234FE}"/>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DC-42B0-A55D-7A9F74A91AF4}"/>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FA-41EE-813B-DDEA2F2072F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EFA-41EE-813B-DDEA2F2072F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EFA-41EE-813B-DDEA2F2072F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66-46A6-A10A-69C4615571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57.148613797549963</c:v>
                </c:pt>
                <c:pt idx="18">
                  <c:v>#N/A</c:v>
                </c:pt>
                <c:pt idx="19">
                  <c:v>78</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7090560"/>
        <c:axId val="97104640"/>
      </c:scatterChart>
      <c:valAx>
        <c:axId val="97090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104640"/>
        <c:crosses val="autoZero"/>
        <c:crossBetween val="midCat"/>
        <c:majorUnit val="5"/>
      </c:valAx>
      <c:valAx>
        <c:axId val="9710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905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74.745622069999996</c:v>
                </c:pt>
                <c:pt idx="1">
                  <c:v>71.424977389999995</c:v>
                </c:pt>
                <c:pt idx="2">
                  <c:v>53.229646170000002</c:v>
                </c:pt>
                <c:pt idx="3">
                  <c:v>1E-10</c:v>
                </c:pt>
                <c:pt idx="4">
                  <c:v>60.651483200000001</c:v>
                </c:pt>
                <c:pt idx="5">
                  <c:v>78.562685430000002</c:v>
                </c:pt>
              </c:numCache>
            </c:numRef>
          </c:val>
          <c:extLst>
            <c:ext xmlns:c16="http://schemas.microsoft.com/office/drawing/2014/chart" uri="{C3380CC4-5D6E-409C-BE32-E72D297353CC}">
              <c16:uniqueId val="{00000000-6003-46F1-9870-7C622588C19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23.051734750000001</c:v>
                </c:pt>
                <c:pt idx="1">
                  <c:v>22.011586049999998</c:v>
                </c:pt>
                <c:pt idx="2">
                  <c:v>28.938838610000001</c:v>
                </c:pt>
                <c:pt idx="3">
                  <c:v>1E-10</c:v>
                </c:pt>
                <c:pt idx="4">
                  <c:v>29.329244460000002</c:v>
                </c:pt>
                <c:pt idx="5">
                  <c:v>14.86781457</c:v>
                </c:pt>
              </c:numCache>
            </c:numRef>
          </c:val>
          <c:extLst>
            <c:ext xmlns:c16="http://schemas.microsoft.com/office/drawing/2014/chart" uri="{C3380CC4-5D6E-409C-BE32-E72D297353CC}">
              <c16:uniqueId val="{00000001-6003-46F1-9870-7C622588C19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2-6003-46F1-9870-7C622588C19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2.2026431720000001</c:v>
                </c:pt>
                <c:pt idx="1">
                  <c:v>6.5634365629999998</c:v>
                </c:pt>
                <c:pt idx="2">
                  <c:v>17.83151522</c:v>
                </c:pt>
                <c:pt idx="3">
                  <c:v>1E-10</c:v>
                </c:pt>
                <c:pt idx="4">
                  <c:v>10.019272340000001</c:v>
                </c:pt>
                <c:pt idx="5">
                  <c:v>6.5694999999999997</c:v>
                </c:pt>
              </c:numCache>
            </c:numRef>
          </c:val>
          <c:extLst>
            <c:ext xmlns:c16="http://schemas.microsoft.com/office/drawing/2014/chart" uri="{C3380CC4-5D6E-409C-BE32-E72D297353CC}">
              <c16:uniqueId val="{00000003-6003-46F1-9870-7C622588C19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98.1</c:v>
                </c:pt>
                <c:pt idx="1">
                  <c:v>98.1</c:v>
                </c:pt>
                <c:pt idx="2">
                  <c:v>98.1</c:v>
                </c:pt>
                <c:pt idx="3">
                  <c:v>98</c:v>
                </c:pt>
                <c:pt idx="4">
                  <c:v>98</c:v>
                </c:pt>
                <c:pt idx="5">
                  <c:v>97.9</c:v>
                </c:pt>
                <c:pt idx="6">
                  <c:v>97.9</c:v>
                </c:pt>
                <c:pt idx="7">
                  <c:v>97.8</c:v>
                </c:pt>
                <c:pt idx="8">
                  <c:v>97.8</c:v>
                </c:pt>
                <c:pt idx="9">
                  <c:v>97.7</c:v>
                </c:pt>
                <c:pt idx="10">
                  <c:v>97.7</c:v>
                </c:pt>
                <c:pt idx="11">
                  <c:v>97.6</c:v>
                </c:pt>
                <c:pt idx="12">
                  <c:v>97.6</c:v>
                </c:pt>
                <c:pt idx="13">
                  <c:v>97.5</c:v>
                </c:pt>
                <c:pt idx="14">
                  <c:v>97.5</c:v>
                </c:pt>
                <c:pt idx="15">
                  <c:v>97.4</c:v>
                </c:pt>
                <c:pt idx="16">
                  <c:v>97.4</c:v>
                </c:pt>
                <c:pt idx="17">
                  <c:v>97.3</c:v>
                </c:pt>
                <c:pt idx="18">
                  <c:v>97.3</c:v>
                </c:pt>
                <c:pt idx="19">
                  <c:v>97.2</c:v>
                </c:pt>
                <c:pt idx="20">
                  <c:v>97.2</c:v>
                </c:pt>
                <c:pt idx="21">
                  <c:v>97.1</c:v>
                </c:pt>
                <c:pt idx="22">
                  <c:v>97.1</c:v>
                </c:pt>
                <c:pt idx="23">
                  <c:v>97.1</c:v>
                </c:pt>
              </c:numCache>
            </c:numRef>
          </c:yVal>
          <c:smooth val="0"/>
          <c:extLst>
            <c:ext xmlns:c16="http://schemas.microsoft.com/office/drawing/2014/chart" uri="{C3380CC4-5D6E-409C-BE32-E72D297353CC}">
              <c16:uniqueId val="{00000000-3DA0-4E11-A05A-2CF18517018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A0-4E11-A05A-2CF18517018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A0-4E11-A05A-2CF18517018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DA0-4E11-A05A-2CF18517018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A0-4E11-A05A-2CF185170189}"/>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A0-4E11-A05A-2CF18517018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A0-4E11-A05A-2CF18517018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A0-4E11-A05A-2CF18517018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A0-4E11-A05A-2CF18517018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A0-4E11-A05A-2CF185170189}"/>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A0-4E11-A05A-2CF185170189}"/>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DF9-481D-A107-C47F2D57996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F9-481D-A107-C47F2D579964}"/>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F9-481D-A107-C47F2D579964}"/>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F9-481D-A107-C47F2D579964}"/>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F9-481D-A107-C47F2D579964}"/>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F9-481D-A107-C47F2D579964}"/>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F75-4A50-8A0C-AF1226794E4D}"/>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415-4960-A1D0-AF00C82C4E5F}"/>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15-4960-A1D0-AF00C82C4E5F}"/>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415-4960-A1D0-AF00C82C4E5F}"/>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B9B-4A5A-B23C-995DFAD0C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98.4</c:v>
                </c:pt>
                <c:pt idx="1">
                  <c:v>#N/A</c:v>
                </c:pt>
                <c:pt idx="2">
                  <c:v>95.76</c:v>
                </c:pt>
                <c:pt idx="3">
                  <c:v>#N/A</c:v>
                </c:pt>
                <c:pt idx="4">
                  <c:v>#N/A</c:v>
                </c:pt>
                <c:pt idx="5">
                  <c:v>#N/A</c:v>
                </c:pt>
                <c:pt idx="6">
                  <c:v>#N/A</c:v>
                </c:pt>
                <c:pt idx="7">
                  <c:v>#N/A</c:v>
                </c:pt>
                <c:pt idx="8">
                  <c:v>#N/A</c:v>
                </c:pt>
                <c:pt idx="9">
                  <c:v>#N/A</c:v>
                </c:pt>
                <c:pt idx="10">
                  <c:v>#N/A</c:v>
                </c:pt>
                <c:pt idx="11">
                  <c:v>#N/A</c:v>
                </c:pt>
                <c:pt idx="12">
                  <c:v>#N/A</c:v>
                </c:pt>
                <c:pt idx="13">
                  <c:v>100</c:v>
                </c:pt>
                <c:pt idx="14">
                  <c:v>#N/A</c:v>
                </c:pt>
                <c:pt idx="15">
                  <c:v>#N/A</c:v>
                </c:pt>
                <c:pt idx="16">
                  <c:v>99.565219999999997</c:v>
                </c:pt>
                <c:pt idx="17">
                  <c:v>#N/A</c:v>
                </c:pt>
                <c:pt idx="18">
                  <c:v>93.731340000000003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DA0-4E11-A05A-2CF18517018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89.9</c:v>
                </c:pt>
                <c:pt idx="1">
                  <c:v>89.9</c:v>
                </c:pt>
                <c:pt idx="2">
                  <c:v>89.9</c:v>
                </c:pt>
                <c:pt idx="3">
                  <c:v>89.8</c:v>
                </c:pt>
                <c:pt idx="4">
                  <c:v>89.7</c:v>
                </c:pt>
                <c:pt idx="5">
                  <c:v>89.7</c:v>
                </c:pt>
                <c:pt idx="6">
                  <c:v>89.6</c:v>
                </c:pt>
                <c:pt idx="7">
                  <c:v>89.5</c:v>
                </c:pt>
                <c:pt idx="8">
                  <c:v>89.4</c:v>
                </c:pt>
                <c:pt idx="9">
                  <c:v>89.3</c:v>
                </c:pt>
                <c:pt idx="10">
                  <c:v>89.2</c:v>
                </c:pt>
                <c:pt idx="11">
                  <c:v>89.1</c:v>
                </c:pt>
                <c:pt idx="12">
                  <c:v>89.1</c:v>
                </c:pt>
                <c:pt idx="13">
                  <c:v>89</c:v>
                </c:pt>
                <c:pt idx="14">
                  <c:v>88.9</c:v>
                </c:pt>
                <c:pt idx="15">
                  <c:v>88.8</c:v>
                </c:pt>
                <c:pt idx="16">
                  <c:v>88.7</c:v>
                </c:pt>
                <c:pt idx="17">
                  <c:v>88.6</c:v>
                </c:pt>
                <c:pt idx="18">
                  <c:v>88.6</c:v>
                </c:pt>
                <c:pt idx="19">
                  <c:v>88.5</c:v>
                </c:pt>
                <c:pt idx="20">
                  <c:v>88.4</c:v>
                </c:pt>
                <c:pt idx="21">
                  <c:v>88.3</c:v>
                </c:pt>
                <c:pt idx="22">
                  <c:v>88.2</c:v>
                </c:pt>
                <c:pt idx="23">
                  <c:v>88.2</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DA0-4E11-A05A-2CF185170189}"/>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DA0-4E11-A05A-2CF185170189}"/>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DA0-4E11-A05A-2CF185170189}"/>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DF9-481D-A107-C47F2D579964}"/>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DF9-481D-A107-C47F2D579964}"/>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DF9-481D-A107-C47F2D579964}"/>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DF9-481D-A107-C47F2D579964}"/>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DF9-481D-A107-C47F2D579964}"/>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DF9-481D-A107-C47F2D579964}"/>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F75-4A50-8A0C-AF1226794E4D}"/>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15-4960-A1D0-AF00C82C4E5F}"/>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15-4960-A1D0-AF00C82C4E5F}"/>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15-4960-A1D0-AF00C82C4E5F}"/>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B9B-4A5A-B23C-995DFAD0C98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85.100000000000009</c:v>
                </c:pt>
                <c:pt idx="1">
                  <c:v>90.41266625103907</c:v>
                </c:pt>
                <c:pt idx="2">
                  <c:v>88.509999999999991</c:v>
                </c:pt>
                <c:pt idx="3">
                  <c:v>86.869730205007173</c:v>
                </c:pt>
                <c:pt idx="4">
                  <c:v>90.45</c:v>
                </c:pt>
                <c:pt idx="5">
                  <c:v>#N/A</c:v>
                </c:pt>
                <c:pt idx="6">
                  <c:v>92.88000000000001</c:v>
                </c:pt>
                <c:pt idx="7">
                  <c:v>#N/A</c:v>
                </c:pt>
                <c:pt idx="8">
                  <c:v>#N/A</c:v>
                </c:pt>
                <c:pt idx="9">
                  <c:v>#N/A</c:v>
                </c:pt>
                <c:pt idx="10">
                  <c:v>91.35499999999999</c:v>
                </c:pt>
                <c:pt idx="11">
                  <c:v>#N/A</c:v>
                </c:pt>
                <c:pt idx="12">
                  <c:v>90.133208645054026</c:v>
                </c:pt>
                <c:pt idx="13">
                  <c:v>93.832605000000001</c:v>
                </c:pt>
                <c:pt idx="14">
                  <c:v>#N/A</c:v>
                </c:pt>
                <c:pt idx="15">
                  <c:v>#N/A</c:v>
                </c:pt>
                <c:pt idx="16">
                  <c:v>94.347830000000002</c:v>
                </c:pt>
                <c:pt idx="17">
                  <c:v>#N/A</c:v>
                </c:pt>
                <c:pt idx="18">
                  <c:v>75.124369999999999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80.099999999999994</c:v>
                </c:pt>
                <c:pt idx="5">
                  <c:v>80.099999999999994</c:v>
                </c:pt>
                <c:pt idx="6">
                  <c:v>80.099999999999994</c:v>
                </c:pt>
                <c:pt idx="7">
                  <c:v>80.099999999999994</c:v>
                </c:pt>
                <c:pt idx="8">
                  <c:v>80.099999999999994</c:v>
                </c:pt>
                <c:pt idx="9">
                  <c:v>78.3</c:v>
                </c:pt>
                <c:pt idx="10">
                  <c:v>76.5</c:v>
                </c:pt>
                <c:pt idx="11">
                  <c:v>74.7</c:v>
                </c:pt>
                <c:pt idx="12">
                  <c:v>72.900000000000006</c:v>
                </c:pt>
                <c:pt idx="13">
                  <c:v>71.099999999999994</c:v>
                </c:pt>
                <c:pt idx="14">
                  <c:v>69.3</c:v>
                </c:pt>
                <c:pt idx="15">
                  <c:v>67.400000000000006</c:v>
                </c:pt>
                <c:pt idx="16">
                  <c:v>65.599999999999994</c:v>
                </c:pt>
                <c:pt idx="17">
                  <c:v>63.8</c:v>
                </c:pt>
                <c:pt idx="18">
                  <c:v>62</c:v>
                </c:pt>
                <c:pt idx="19">
                  <c:v>60.2</c:v>
                </c:pt>
                <c:pt idx="20">
                  <c:v>58.4</c:v>
                </c:pt>
                <c:pt idx="21">
                  <c:v>56.6</c:v>
                </c:pt>
                <c:pt idx="22">
                  <c:v>54.8</c:v>
                </c:pt>
                <c:pt idx="23">
                  <c:v>54.8</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DA0-4E11-A05A-2CF185170189}"/>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DA0-4E11-A05A-2CF185170189}"/>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DA0-4E11-A05A-2CF185170189}"/>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DA0-4E11-A05A-2CF185170189}"/>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DA0-4E11-A05A-2CF185170189}"/>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DA0-4E11-A05A-2CF185170189}"/>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DA0-4E11-A05A-2CF185170189}"/>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DA0-4E11-A05A-2CF185170189}"/>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DA0-4E11-A05A-2CF185170189}"/>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DA0-4E11-A05A-2CF185170189}"/>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DF9-481D-A107-C47F2D579964}"/>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DF9-481D-A107-C47F2D579964}"/>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DF9-481D-A107-C47F2D579964}"/>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DF9-481D-A107-C47F2D579964}"/>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DF9-481D-A107-C47F2D579964}"/>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DF9-481D-A107-C47F2D579964}"/>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F75-4A50-8A0C-AF1226794E4D}"/>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15-4960-A1D0-AF00C82C4E5F}"/>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15-4960-A1D0-AF00C82C4E5F}"/>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15-4960-A1D0-AF00C82C4E5F}"/>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B9B-4A5A-B23C-995DFAD0C9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72.22</c:v>
                </c:pt>
                <c:pt idx="3">
                  <c:v>#N/A</c:v>
                </c:pt>
                <c:pt idx="4">
                  <c:v>71.699714999999998</c:v>
                </c:pt>
                <c:pt idx="5">
                  <c:v>#N/A</c:v>
                </c:pt>
                <c:pt idx="6">
                  <c:v>78.180000000000007</c:v>
                </c:pt>
                <c:pt idx="7">
                  <c:v>#N/A</c:v>
                </c:pt>
                <c:pt idx="8">
                  <c:v>#N/A</c:v>
                </c:pt>
                <c:pt idx="9">
                  <c:v>#N/A</c:v>
                </c:pt>
                <c:pt idx="10">
                  <c:v>68.27</c:v>
                </c:pt>
                <c:pt idx="11">
                  <c:v>#N/A</c:v>
                </c:pt>
                <c:pt idx="12">
                  <c:v>#N/A</c:v>
                </c:pt>
                <c:pt idx="13">
                  <c:v>70.044052863436121</c:v>
                </c:pt>
                <c:pt idx="14">
                  <c:v>#N/A</c:v>
                </c:pt>
                <c:pt idx="15">
                  <c:v>#N/A</c:v>
                </c:pt>
                <c:pt idx="16">
                  <c:v>75.478263999999996</c:v>
                </c:pt>
                <c:pt idx="17">
                  <c:v>#N/A</c:v>
                </c:pt>
                <c:pt idx="18">
                  <c:v>41.627540000000003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22134912"/>
        <c:axId val="122137600"/>
      </c:scatterChart>
      <c:valAx>
        <c:axId val="1221349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137600"/>
        <c:crosses val="autoZero"/>
        <c:crossBetween val="midCat"/>
        <c:majorUnit val="5"/>
      </c:valAx>
      <c:valAx>
        <c:axId val="122137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2213491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100</c:v>
                </c:pt>
                <c:pt idx="1">
                  <c:v>100</c:v>
                </c:pt>
                <c:pt idx="2">
                  <c:v>100</c:v>
                </c:pt>
                <c:pt idx="3">
                  <c:v>100</c:v>
                </c:pt>
                <c:pt idx="4">
                  <c:v>100</c:v>
                </c:pt>
                <c:pt idx="5">
                  <c:v>100</c:v>
                </c:pt>
                <c:pt idx="6">
                  <c:v>100</c:v>
                </c:pt>
                <c:pt idx="7">
                  <c:v>100</c:v>
                </c:pt>
                <c:pt idx="8">
                  <c:v>100</c:v>
                </c:pt>
                <c:pt idx="9">
                  <c:v>99.2</c:v>
                </c:pt>
                <c:pt idx="10">
                  <c:v>98.4</c:v>
                </c:pt>
                <c:pt idx="11">
                  <c:v>97.6</c:v>
                </c:pt>
                <c:pt idx="12">
                  <c:v>96.7</c:v>
                </c:pt>
                <c:pt idx="13">
                  <c:v>95.9</c:v>
                </c:pt>
                <c:pt idx="14">
                  <c:v>95.1</c:v>
                </c:pt>
                <c:pt idx="15">
                  <c:v>94.2</c:v>
                </c:pt>
                <c:pt idx="16">
                  <c:v>93.4</c:v>
                </c:pt>
                <c:pt idx="17">
                  <c:v>92.6</c:v>
                </c:pt>
                <c:pt idx="18">
                  <c:v>92.6</c:v>
                </c:pt>
                <c:pt idx="19">
                  <c:v>92.6</c:v>
                </c:pt>
                <c:pt idx="20">
                  <c:v>92.6</c:v>
                </c:pt>
                <c:pt idx="21">
                  <c:v>92.6</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16-4D70-A72B-2EB700AC6CD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16-4D70-A72B-2EB700AC6CD5}"/>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116-4D70-A72B-2EB700AC6C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16-4D70-A72B-2EB700AC6CD5}"/>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16-4D70-A72B-2EB700AC6CD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16-4D70-A72B-2EB700AC6CD5}"/>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16-4D70-A72B-2EB700AC6CD5}"/>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16-4D70-A72B-2EB700AC6CD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16-4D70-A72B-2EB700AC6CD5}"/>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116-4D70-A72B-2EB700AC6CD5}"/>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C2-4400-9831-9CE471E1C6E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C2-4400-9831-9CE471E1C6EB}"/>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CC2-4400-9831-9CE471E1C6EB}"/>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CC2-4400-9831-9CE471E1C6EB}"/>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CC2-4400-9831-9CE471E1C6EB}"/>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CC2-4400-9831-9CE471E1C6EB}"/>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99-4322-A766-EBA3B71F70BE}"/>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C79-4E75-9FB5-E2C4BD0BD67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79-4E75-9FB5-E2C4BD0BD67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79-4E75-9FB5-E2C4BD0BD67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35-41B7-AC82-1E49DECD55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95.89</c:v>
                </c:pt>
                <c:pt idx="3">
                  <c:v>#N/A</c:v>
                </c:pt>
                <c:pt idx="4">
                  <c:v>98.444999999999993</c:v>
                </c:pt>
                <c:pt idx="5">
                  <c:v>#N/A</c:v>
                </c:pt>
                <c:pt idx="6">
                  <c:v>98.580000000000013</c:v>
                </c:pt>
                <c:pt idx="7">
                  <c:v>#N/A</c:v>
                </c:pt>
                <c:pt idx="8">
                  <c:v>#N/A</c:v>
                </c:pt>
                <c:pt idx="9">
                  <c:v>#N/A</c:v>
                </c:pt>
                <c:pt idx="10">
                  <c:v>98.36</c:v>
                </c:pt>
                <c:pt idx="11">
                  <c:v>#N/A</c:v>
                </c:pt>
                <c:pt idx="12">
                  <c:v>90.666043225270158</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81.599999999999994</c:v>
                </c:pt>
                <c:pt idx="5">
                  <c:v>81.599999999999994</c:v>
                </c:pt>
                <c:pt idx="6">
                  <c:v>81.599999999999994</c:v>
                </c:pt>
                <c:pt idx="7">
                  <c:v>81.599999999999994</c:v>
                </c:pt>
                <c:pt idx="8">
                  <c:v>81.599999999999994</c:v>
                </c:pt>
                <c:pt idx="9">
                  <c:v>82.6</c:v>
                </c:pt>
                <c:pt idx="10">
                  <c:v>83.6</c:v>
                </c:pt>
                <c:pt idx="11">
                  <c:v>84.6</c:v>
                </c:pt>
                <c:pt idx="12">
                  <c:v>85.7</c:v>
                </c:pt>
                <c:pt idx="13">
                  <c:v>86.7</c:v>
                </c:pt>
                <c:pt idx="14">
                  <c:v>87.7</c:v>
                </c:pt>
                <c:pt idx="15">
                  <c:v>88.8</c:v>
                </c:pt>
                <c:pt idx="16">
                  <c:v>89.8</c:v>
                </c:pt>
                <c:pt idx="17">
                  <c:v>89.8</c:v>
                </c:pt>
                <c:pt idx="18">
                  <c:v>89.8</c:v>
                </c:pt>
                <c:pt idx="19">
                  <c:v>89.8</c:v>
                </c:pt>
                <c:pt idx="20">
                  <c:v>89.8</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16-4D70-A72B-2EB700AC6CD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16-4D70-A72B-2EB700AC6CD5}"/>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116-4D70-A72B-2EB700AC6C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116-4D70-A72B-2EB700AC6CD5}"/>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116-4D70-A72B-2EB700AC6CD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116-4D70-A72B-2EB700AC6CD5}"/>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116-4D70-A72B-2EB700AC6CD5}"/>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116-4D70-A72B-2EB700AC6CD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116-4D70-A72B-2EB700AC6CD5}"/>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116-4D70-A72B-2EB700AC6CD5}"/>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CC2-4400-9831-9CE471E1C6E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CC2-4400-9831-9CE471E1C6EB}"/>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CC2-4400-9831-9CE471E1C6EB}"/>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CC2-4400-9831-9CE471E1C6EB}"/>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CC2-4400-9831-9CE471E1C6EB}"/>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CC2-4400-9831-9CE471E1C6EB}"/>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A99-4322-A766-EBA3B71F70BE}"/>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79-4E75-9FB5-E2C4BD0BD67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79-4E75-9FB5-E2C4BD0BD67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79-4E75-9FB5-E2C4BD0BD67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35-41B7-AC82-1E49DECD55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81.94</c:v>
                </c:pt>
                <c:pt idx="3">
                  <c:v>#N/A</c:v>
                </c:pt>
                <c:pt idx="4">
                  <c:v>83.062968749999996</c:v>
                </c:pt>
                <c:pt idx="5">
                  <c:v>#N/A</c:v>
                </c:pt>
                <c:pt idx="6">
                  <c:v>91.42</c:v>
                </c:pt>
                <c:pt idx="7">
                  <c:v>#N/A</c:v>
                </c:pt>
                <c:pt idx="8">
                  <c:v>#N/A</c:v>
                </c:pt>
                <c:pt idx="9">
                  <c:v>#N/A</c:v>
                </c:pt>
                <c:pt idx="10">
                  <c:v>85.25</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97.6</c:v>
                </c:pt>
                <c:pt idx="12">
                  <c:v>96.7</c:v>
                </c:pt>
                <c:pt idx="13">
                  <c:v>95.9</c:v>
                </c:pt>
                <c:pt idx="14">
                  <c:v>95.1</c:v>
                </c:pt>
                <c:pt idx="15">
                  <c:v>94.2</c:v>
                </c:pt>
                <c:pt idx="16">
                  <c:v>93.4</c:v>
                </c:pt>
                <c:pt idx="17">
                  <c:v>92.6</c:v>
                </c:pt>
                <c:pt idx="18">
                  <c:v>92.6</c:v>
                </c:pt>
                <c:pt idx="19">
                  <c:v>92.6</c:v>
                </c:pt>
                <c:pt idx="20">
                  <c:v>92.6</c:v>
                </c:pt>
                <c:pt idx="21">
                  <c:v>92.6</c:v>
                </c:pt>
                <c:pt idx="22">
                  <c:v>67.3</c:v>
                </c:pt>
                <c:pt idx="23">
                  <c:v>64.5</c:v>
                </c:pt>
              </c:numCache>
            </c:numRef>
          </c:yVal>
          <c:smooth val="0"/>
          <c:extLst>
            <c:ext xmlns:c16="http://schemas.microsoft.com/office/drawing/2014/chart" uri="{C3380CC4-5D6E-409C-BE32-E72D297353CC}">
              <c16:uniqueId val="{00000014-A116-4D70-A72B-2EB700AC6CD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116-4D70-A72B-2EB700AC6CD5}"/>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116-4D70-A72B-2EB700AC6CD5}"/>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116-4D70-A72B-2EB700AC6CD5}"/>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116-4D70-A72B-2EB700AC6CD5}"/>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116-4D70-A72B-2EB700AC6CD5}"/>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116-4D70-A72B-2EB700AC6CD5}"/>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116-4D70-A72B-2EB700AC6CD5}"/>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116-4D70-A72B-2EB700AC6CD5}"/>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116-4D70-A72B-2EB700AC6CD5}"/>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116-4D70-A72B-2EB700AC6CD5}"/>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C2-4400-9831-9CE471E1C6EB}"/>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C2-4400-9831-9CE471E1C6EB}"/>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CC2-4400-9831-9CE471E1C6EB}"/>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CC2-4400-9831-9CE471E1C6EB}"/>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C2-4400-9831-9CE471E1C6EB}"/>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CC2-4400-9831-9CE471E1C6EB}"/>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99-4322-A766-EBA3B71F70BE}"/>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C79-4E75-9FB5-E2C4BD0BD672}"/>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79-4E75-9FB5-E2C4BD0BD672}"/>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79-4E75-9FB5-E2C4BD0BD672}"/>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135-41B7-AC82-1E49DECD55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100</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70</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A116-4D70-A72B-2EB700AC6CD5}"/>
            </c:ext>
          </c:extLst>
        </c:ser>
        <c:dLbls>
          <c:showLegendKey val="0"/>
          <c:showVal val="0"/>
          <c:showCatName val="0"/>
          <c:showSerName val="0"/>
          <c:showPercent val="0"/>
          <c:showBubbleSize val="0"/>
        </c:dLbls>
        <c:axId val="147372672"/>
        <c:axId val="147423616"/>
      </c:scatterChart>
      <c:valAx>
        <c:axId val="147372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3616"/>
        <c:crosses val="autoZero"/>
        <c:crossBetween val="midCat"/>
        <c:majorUnit val="5"/>
      </c:valAx>
      <c:valAx>
        <c:axId val="1474236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372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87.7</c:v>
                </c:pt>
                <c:pt idx="5">
                  <c:v>87.7</c:v>
                </c:pt>
                <c:pt idx="6">
                  <c:v>87.7</c:v>
                </c:pt>
                <c:pt idx="7">
                  <c:v>87.7</c:v>
                </c:pt>
                <c:pt idx="8">
                  <c:v>87.7</c:v>
                </c:pt>
                <c:pt idx="9">
                  <c:v>87.9</c:v>
                </c:pt>
                <c:pt idx="10">
                  <c:v>88</c:v>
                </c:pt>
                <c:pt idx="11">
                  <c:v>88.1</c:v>
                </c:pt>
                <c:pt idx="12">
                  <c:v>88.3</c:v>
                </c:pt>
                <c:pt idx="13">
                  <c:v>88.4</c:v>
                </c:pt>
                <c:pt idx="14">
                  <c:v>88.6</c:v>
                </c:pt>
                <c:pt idx="15">
                  <c:v>88.7</c:v>
                </c:pt>
                <c:pt idx="16">
                  <c:v>88.9</c:v>
                </c:pt>
                <c:pt idx="17">
                  <c:v>89</c:v>
                </c:pt>
                <c:pt idx="18">
                  <c:v>89.1</c:v>
                </c:pt>
                <c:pt idx="19">
                  <c:v>89.3</c:v>
                </c:pt>
                <c:pt idx="20">
                  <c:v>89.3</c:v>
                </c:pt>
                <c:pt idx="21">
                  <c:v>89.3</c:v>
                </c:pt>
                <c:pt idx="22">
                  <c:v>89.3</c:v>
                </c:pt>
                <c:pt idx="23">
                  <c:v>89.3</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88-47A5-941E-7BDC4071CB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88-47A5-941E-7BDC4071CB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88-47A5-941E-7BDC4071CB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88-47A5-941E-7BDC4071CB0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88-47A5-941E-7BDC4071CB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88-47A5-941E-7BDC4071CB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88-47A5-941E-7BDC4071CB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88-47A5-941E-7BDC4071CB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88-47A5-941E-7BDC4071CB00}"/>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88-47A5-941E-7BDC4071CB00}"/>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583-496B-951C-325F70A8FF4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583-496B-951C-325F70A8FF40}"/>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583-496B-951C-325F70A8FF40}"/>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583-496B-951C-325F70A8FF4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583-496B-951C-325F70A8FF40}"/>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583-496B-951C-325F70A8FF40}"/>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F5-470D-9F46-CAABC27E37C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79-41AA-80A8-64EB83FBA58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9-41AA-80A8-64EB83FBA58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9-41AA-80A8-64EB83FBA58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1EF-421B-9E25-05D310890F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85.945000000000007</c:v>
                </c:pt>
                <c:pt idx="3">
                  <c:v>#N/A</c:v>
                </c:pt>
                <c:pt idx="4">
                  <c:v>87.64</c:v>
                </c:pt>
                <c:pt idx="5">
                  <c:v>#N/A</c:v>
                </c:pt>
                <c:pt idx="6">
                  <c:v>91.334999999999994</c:v>
                </c:pt>
                <c:pt idx="7">
                  <c:v>#N/A</c:v>
                </c:pt>
                <c:pt idx="8">
                  <c:v>#N/A</c:v>
                </c:pt>
                <c:pt idx="9">
                  <c:v>#N/A</c:v>
                </c:pt>
                <c:pt idx="10">
                  <c:v>88.44</c:v>
                </c:pt>
                <c:pt idx="11">
                  <c:v>#N/A</c:v>
                </c:pt>
                <c:pt idx="12">
                  <c:v>90</c:v>
                </c:pt>
                <c:pt idx="13">
                  <c:v>#N/A</c:v>
                </c:pt>
                <c:pt idx="14">
                  <c:v>#N/A</c:v>
                </c:pt>
                <c:pt idx="15">
                  <c:v>87.356320000000011</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75.2</c:v>
                </c:pt>
                <c:pt idx="5">
                  <c:v>75.2</c:v>
                </c:pt>
                <c:pt idx="6">
                  <c:v>75.2</c:v>
                </c:pt>
                <c:pt idx="7">
                  <c:v>75.2</c:v>
                </c:pt>
                <c:pt idx="8">
                  <c:v>75.2</c:v>
                </c:pt>
                <c:pt idx="9">
                  <c:v>73.3</c:v>
                </c:pt>
                <c:pt idx="10">
                  <c:v>71.400000000000006</c:v>
                </c:pt>
                <c:pt idx="11">
                  <c:v>69.400000000000006</c:v>
                </c:pt>
                <c:pt idx="12">
                  <c:v>67.5</c:v>
                </c:pt>
                <c:pt idx="13">
                  <c:v>65.599999999999994</c:v>
                </c:pt>
                <c:pt idx="14">
                  <c:v>63.7</c:v>
                </c:pt>
                <c:pt idx="15">
                  <c:v>61.7</c:v>
                </c:pt>
                <c:pt idx="16">
                  <c:v>59.8</c:v>
                </c:pt>
                <c:pt idx="17">
                  <c:v>57.9</c:v>
                </c:pt>
                <c:pt idx="18">
                  <c:v>56</c:v>
                </c:pt>
                <c:pt idx="19">
                  <c:v>54</c:v>
                </c:pt>
                <c:pt idx="20">
                  <c:v>54</c:v>
                </c:pt>
                <c:pt idx="21">
                  <c:v>54</c:v>
                </c:pt>
                <c:pt idx="22">
                  <c:v>54</c:v>
                </c:pt>
                <c:pt idx="23">
                  <c:v>54</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88-47A5-941E-7BDC4071CB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88-47A5-941E-7BDC4071CB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88-47A5-941E-7BDC4071CB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88-47A5-941E-7BDC4071CB0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288-47A5-941E-7BDC4071CB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288-47A5-941E-7BDC4071CB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288-47A5-941E-7BDC4071CB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288-47A5-941E-7BDC4071CB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288-47A5-941E-7BDC4071CB00}"/>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288-47A5-941E-7BDC4071CB00}"/>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583-496B-951C-325F70A8FF4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583-496B-951C-325F70A8FF40}"/>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583-496B-951C-325F70A8FF40}"/>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583-496B-951C-325F70A8FF4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583-496B-951C-325F70A8FF40}"/>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583-496B-951C-325F70A8FF40}"/>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F5-470D-9F46-CAABC27E37C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579-41AA-80A8-64EB83FBA58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579-41AA-80A8-64EB83FBA58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579-41AA-80A8-64EB83FBA58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1EF-421B-9E25-05D310890F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68.69</c:v>
                </c:pt>
                <c:pt idx="3">
                  <c:v>#N/A</c:v>
                </c:pt>
                <c:pt idx="4">
                  <c:v>67.894707999999994</c:v>
                </c:pt>
                <c:pt idx="5">
                  <c:v>#N/A</c:v>
                </c:pt>
                <c:pt idx="6">
                  <c:v>74.614999999999995</c:v>
                </c:pt>
                <c:pt idx="7">
                  <c:v>#N/A</c:v>
                </c:pt>
                <c:pt idx="8">
                  <c:v>#N/A</c:v>
                </c:pt>
                <c:pt idx="9">
                  <c:v>#N/A</c:v>
                </c:pt>
                <c:pt idx="10">
                  <c:v>61.22</c:v>
                </c:pt>
                <c:pt idx="11">
                  <c:v>#N/A</c:v>
                </c:pt>
                <c:pt idx="12">
                  <c:v>#N/A</c:v>
                </c:pt>
                <c:pt idx="13">
                  <c:v>#N/A</c:v>
                </c:pt>
                <c:pt idx="14">
                  <c:v>#N/A</c:v>
                </c:pt>
                <c:pt idx="15">
                  <c:v>57.471260000000001</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100</c:v>
                </c:pt>
                <c:pt idx="1">
                  <c:v>100</c:v>
                </c:pt>
                <c:pt idx="2">
                  <c:v>100</c:v>
                </c:pt>
                <c:pt idx="3">
                  <c:v>100</c:v>
                </c:pt>
                <c:pt idx="4">
                  <c:v>100</c:v>
                </c:pt>
                <c:pt idx="5">
                  <c:v>100</c:v>
                </c:pt>
                <c:pt idx="6">
                  <c:v>100</c:v>
                </c:pt>
                <c:pt idx="7">
                  <c:v>100</c:v>
                </c:pt>
                <c:pt idx="8">
                  <c:v>100</c:v>
                </c:pt>
                <c:pt idx="9">
                  <c:v>100</c:v>
                </c:pt>
                <c:pt idx="10">
                  <c:v>99.7</c:v>
                </c:pt>
                <c:pt idx="11">
                  <c:v>97.3</c:v>
                </c:pt>
                <c:pt idx="12">
                  <c:v>94.9</c:v>
                </c:pt>
                <c:pt idx="13">
                  <c:v>92.5</c:v>
                </c:pt>
                <c:pt idx="14">
                  <c:v>90.1</c:v>
                </c:pt>
                <c:pt idx="15">
                  <c:v>88.7</c:v>
                </c:pt>
                <c:pt idx="16">
                  <c:v>88.9</c:v>
                </c:pt>
                <c:pt idx="17">
                  <c:v>89</c:v>
                </c:pt>
                <c:pt idx="18">
                  <c:v>89.1</c:v>
                </c:pt>
                <c:pt idx="19">
                  <c:v>89.3</c:v>
                </c:pt>
                <c:pt idx="20">
                  <c:v>89.3</c:v>
                </c:pt>
                <c:pt idx="21">
                  <c:v>89.3</c:v>
                </c:pt>
                <c:pt idx="22">
                  <c:v>89.3</c:v>
                </c:pt>
                <c:pt idx="23">
                  <c:v>89.3</c:v>
                </c:pt>
              </c:numCache>
            </c:numRef>
          </c:yVal>
          <c:smooth val="0"/>
          <c:extLst>
            <c:ext xmlns:c16="http://schemas.microsoft.com/office/drawing/2014/chart" uri="{C3380CC4-5D6E-409C-BE32-E72D297353CC}">
              <c16:uniqueId val="{00000014-8288-47A5-941E-7BDC4071CB0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288-47A5-941E-7BDC4071CB00}"/>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288-47A5-941E-7BDC4071CB00}"/>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288-47A5-941E-7BDC4071CB0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288-47A5-941E-7BDC4071CB00}"/>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288-47A5-941E-7BDC4071CB00}"/>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288-47A5-941E-7BDC4071CB00}"/>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288-47A5-941E-7BDC4071CB00}"/>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288-47A5-941E-7BDC4071CB00}"/>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288-47A5-941E-7BDC4071CB00}"/>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288-47A5-941E-7BDC4071CB00}"/>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583-496B-951C-325F70A8FF4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583-496B-951C-325F70A8FF40}"/>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583-496B-951C-325F70A8FF40}"/>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583-496B-951C-325F70A8FF4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583-496B-951C-325F70A8FF40}"/>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583-496B-951C-325F70A8FF40}"/>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F5-470D-9F46-CAABC27E37CF}"/>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579-41AA-80A8-64EB83FBA58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579-41AA-80A8-64EB83FBA58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579-41AA-80A8-64EB83FBA58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1EF-421B-9E25-05D310890FD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94.29</c:v>
                </c:pt>
                <c:pt idx="3">
                  <c:v>#N/A</c:v>
                </c:pt>
                <c:pt idx="4">
                  <c:v>#N/A</c:v>
                </c:pt>
                <c:pt idx="5">
                  <c:v>#N/A</c:v>
                </c:pt>
                <c:pt idx="6">
                  <c:v>#N/A</c:v>
                </c:pt>
                <c:pt idx="7">
                  <c:v>#N/A</c:v>
                </c:pt>
                <c:pt idx="8">
                  <c:v>#N/A</c:v>
                </c:pt>
                <c:pt idx="9">
                  <c:v>#N/A</c:v>
                </c:pt>
                <c:pt idx="10">
                  <c:v>#N/A</c:v>
                </c:pt>
                <c:pt idx="11">
                  <c:v>#N/A</c:v>
                </c:pt>
                <c:pt idx="12">
                  <c:v>#N/A</c:v>
                </c:pt>
                <c:pt idx="13">
                  <c:v>#N/A</c:v>
                </c:pt>
                <c:pt idx="14">
                  <c:v>#N/A</c:v>
                </c:pt>
                <c:pt idx="15">
                  <c:v>97.701149999999998</c:v>
                </c:pt>
                <c:pt idx="16">
                  <c:v>#N/A</c:v>
                </c:pt>
                <c:pt idx="17">
                  <c:v>#N/A</c:v>
                </c:pt>
                <c:pt idx="18">
                  <c:v>#N/A</c:v>
                </c:pt>
                <c:pt idx="19">
                  <c:v>64</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8288-47A5-941E-7BDC4071CB00}"/>
            </c:ext>
          </c:extLst>
        </c:ser>
        <c:dLbls>
          <c:showLegendKey val="0"/>
          <c:showVal val="0"/>
          <c:showCatName val="0"/>
          <c:showSerName val="0"/>
          <c:showPercent val="0"/>
          <c:showBubbleSize val="0"/>
        </c:dLbls>
        <c:axId val="196408448"/>
        <c:axId val="196410368"/>
      </c:scatterChart>
      <c:valAx>
        <c:axId val="19640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10368"/>
        <c:crosses val="autoZero"/>
        <c:crossBetween val="midCat"/>
        <c:majorUnit val="5"/>
      </c:valAx>
      <c:valAx>
        <c:axId val="1964103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97.6</c:v>
                </c:pt>
                <c:pt idx="1">
                  <c:v>97.6</c:v>
                </c:pt>
                <c:pt idx="2">
                  <c:v>97.6</c:v>
                </c:pt>
                <c:pt idx="3">
                  <c:v>97.8</c:v>
                </c:pt>
                <c:pt idx="4">
                  <c:v>97.9</c:v>
                </c:pt>
                <c:pt idx="5">
                  <c:v>98</c:v>
                </c:pt>
                <c:pt idx="6">
                  <c:v>98.2</c:v>
                </c:pt>
                <c:pt idx="7">
                  <c:v>98.3</c:v>
                </c:pt>
                <c:pt idx="8">
                  <c:v>98.4</c:v>
                </c:pt>
                <c:pt idx="9">
                  <c:v>98.6</c:v>
                </c:pt>
                <c:pt idx="10">
                  <c:v>98.7</c:v>
                </c:pt>
                <c:pt idx="11">
                  <c:v>98.8</c:v>
                </c:pt>
                <c:pt idx="12">
                  <c:v>98.9</c:v>
                </c:pt>
                <c:pt idx="13">
                  <c:v>99.1</c:v>
                </c:pt>
                <c:pt idx="14">
                  <c:v>99.2</c:v>
                </c:pt>
                <c:pt idx="15">
                  <c:v>99.3</c:v>
                </c:pt>
                <c:pt idx="16">
                  <c:v>99.5</c:v>
                </c:pt>
                <c:pt idx="17">
                  <c:v>99.6</c:v>
                </c:pt>
                <c:pt idx="18">
                  <c:v>99.7</c:v>
                </c:pt>
                <c:pt idx="19">
                  <c:v>99.9</c:v>
                </c:pt>
                <c:pt idx="20">
                  <c:v>100</c:v>
                </c:pt>
                <c:pt idx="21">
                  <c:v>100</c:v>
                </c:pt>
                <c:pt idx="22">
                  <c:v>100</c:v>
                </c:pt>
                <c:pt idx="23">
                  <c:v>100</c:v>
                </c:pt>
              </c:numCache>
            </c:numRef>
          </c:yVal>
          <c:smooth val="0"/>
          <c:extLst>
            <c:ext xmlns:c16="http://schemas.microsoft.com/office/drawing/2014/chart" uri="{C3380CC4-5D6E-409C-BE32-E72D297353CC}">
              <c16:uniqueId val="{00000000-0548-497F-95DE-20A0E63C19C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48-497F-95DE-20A0E63C19C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48-497F-95DE-20A0E63C19CD}"/>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48-497F-95DE-20A0E63C19C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48-497F-95DE-20A0E63C19CD}"/>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48-497F-95DE-20A0E63C19C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48-497F-95DE-20A0E63C19CD}"/>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48-497F-95DE-20A0E63C19CD}"/>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48-497F-95DE-20A0E63C19CD}"/>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48-497F-95DE-20A0E63C19CD}"/>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48-497F-95DE-20A0E63C19CD}"/>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24B-4C91-A898-23A8CB3ACCC6}"/>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4B-4C91-A898-23A8CB3ACCC6}"/>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4B-4C91-A898-23A8CB3ACCC6}"/>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4B-4C91-A898-23A8CB3ACCC6}"/>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4B-4C91-A898-23A8CB3ACCC6}"/>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4B-4C91-A898-23A8CB3ACCC6}"/>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76D-4010-8F4C-91EFB91F2AA7}"/>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77E-4D1A-A97C-3A9414306B29}"/>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77E-4D1A-A97C-3A9414306B29}"/>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7E-4D1A-A97C-3A9414306B2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ED-4E18-89F6-D038D03CF3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97.6</c:v>
                </c:pt>
                <c:pt idx="1">
                  <c:v>#N/A</c:v>
                </c:pt>
                <c:pt idx="2">
                  <c:v>98.52</c:v>
                </c:pt>
                <c:pt idx="3">
                  <c:v>#N/A</c:v>
                </c:pt>
                <c:pt idx="4">
                  <c:v>98.67</c:v>
                </c:pt>
                <c:pt idx="5">
                  <c:v>#N/A</c:v>
                </c:pt>
                <c:pt idx="6">
                  <c:v>99.614000000000004</c:v>
                </c:pt>
                <c:pt idx="7">
                  <c:v>99.371390000000005</c:v>
                </c:pt>
                <c:pt idx="8">
                  <c:v>#N/A</c:v>
                </c:pt>
                <c:pt idx="9">
                  <c:v>100</c:v>
                </c:pt>
                <c:pt idx="10">
                  <c:v>99.01</c:v>
                </c:pt>
                <c:pt idx="11">
                  <c:v>#N/A</c:v>
                </c:pt>
                <c:pt idx="12">
                  <c:v>99.3</c:v>
                </c:pt>
                <c:pt idx="13">
                  <c:v>98.23788546255507</c:v>
                </c:pt>
                <c:pt idx="14">
                  <c:v>#N/A</c:v>
                </c:pt>
                <c:pt idx="15">
                  <c:v>#N/A</c:v>
                </c:pt>
                <c:pt idx="16">
                  <c:v>100</c:v>
                </c:pt>
                <c:pt idx="17">
                  <c:v>#N/A</c:v>
                </c:pt>
                <c:pt idx="18">
                  <c:v>100</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0548-497F-95DE-20A0E63C19C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97.8</c:v>
                </c:pt>
                <c:pt idx="11">
                  <c:v>97.8</c:v>
                </c:pt>
                <c:pt idx="12">
                  <c:v>97.8</c:v>
                </c:pt>
                <c:pt idx="13">
                  <c:v>97.8</c:v>
                </c:pt>
                <c:pt idx="14">
                  <c:v>97.8</c:v>
                </c:pt>
                <c:pt idx="15">
                  <c:v>97.8</c:v>
                </c:pt>
                <c:pt idx="16">
                  <c:v>97.8</c:v>
                </c:pt>
                <c:pt idx="17">
                  <c:v>97.8</c:v>
                </c:pt>
                <c:pt idx="18">
                  <c:v>97.8</c:v>
                </c:pt>
                <c:pt idx="19">
                  <c:v>97.8</c:v>
                </c:pt>
                <c:pt idx="20">
                  <c:v>97.8</c:v>
                </c:pt>
                <c:pt idx="21">
                  <c:v>97.8</c:v>
                </c:pt>
                <c:pt idx="22">
                  <c:v>97.8</c:v>
                </c:pt>
                <c:pt idx="23">
                  <c:v>97.8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95.594713656387668</c:v>
                </c:pt>
                <c:pt idx="14">
                  <c:v>#N/A</c:v>
                </c:pt>
                <c:pt idx="15">
                  <c:v>#N/A</c:v>
                </c:pt>
                <c:pt idx="16">
                  <c:v>100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79.900000000000006</c:v>
                </c:pt>
                <c:pt idx="5">
                  <c:v>79.900000000000006</c:v>
                </c:pt>
                <c:pt idx="6">
                  <c:v>79.900000000000006</c:v>
                </c:pt>
                <c:pt idx="7">
                  <c:v>79.900000000000006</c:v>
                </c:pt>
                <c:pt idx="8">
                  <c:v>79.900000000000006</c:v>
                </c:pt>
                <c:pt idx="9">
                  <c:v>79.5</c:v>
                </c:pt>
                <c:pt idx="10">
                  <c:v>79.099999999999994</c:v>
                </c:pt>
                <c:pt idx="11">
                  <c:v>78.7</c:v>
                </c:pt>
                <c:pt idx="12">
                  <c:v>78.3</c:v>
                </c:pt>
                <c:pt idx="13">
                  <c:v>77.900000000000006</c:v>
                </c:pt>
                <c:pt idx="14">
                  <c:v>77.5</c:v>
                </c:pt>
                <c:pt idx="15">
                  <c:v>77.099999999999994</c:v>
                </c:pt>
                <c:pt idx="16">
                  <c:v>76.7</c:v>
                </c:pt>
                <c:pt idx="17">
                  <c:v>76.3</c:v>
                </c:pt>
                <c:pt idx="18">
                  <c:v>75.900000000000006</c:v>
                </c:pt>
                <c:pt idx="19">
                  <c:v>75.5</c:v>
                </c:pt>
                <c:pt idx="20">
                  <c:v>75.099999999999994</c:v>
                </c:pt>
                <c:pt idx="21">
                  <c:v>74.7</c:v>
                </c:pt>
                <c:pt idx="22">
                  <c:v>74.7</c:v>
                </c:pt>
                <c:pt idx="23">
                  <c:v>74.7</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48-497F-95DE-20A0E63C19CD}"/>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548-497F-95DE-20A0E63C19CD}"/>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548-497F-95DE-20A0E63C19CD}"/>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548-497F-95DE-20A0E63C19CD}"/>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548-497F-95DE-20A0E63C19CD}"/>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548-497F-95DE-20A0E63C19CD}"/>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548-497F-95DE-20A0E63C19CD}"/>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0548-497F-95DE-20A0E63C19CD}"/>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0548-497F-95DE-20A0E63C19CD}"/>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0548-497F-95DE-20A0E63C19CD}"/>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4B-4C91-A898-23A8CB3ACCC6}"/>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4B-4C91-A898-23A8CB3ACCC6}"/>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4B-4C91-A898-23A8CB3ACCC6}"/>
                </c:ext>
              </c:extLst>
            </c:dLbl>
            <c:dLbl>
              <c:idx val="13"/>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4B-4C91-A898-23A8CB3ACCC6}"/>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4B-4C91-A898-23A8CB3ACCC6}"/>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4B-4C91-A898-23A8CB3ACCC6}"/>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76D-4010-8F4C-91EFB91F2AA7}"/>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77E-4D1A-A97C-3A9414306B29}"/>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7E-4D1A-A97C-3A9414306B29}"/>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77E-4D1A-A97C-3A9414306B29}"/>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ED-4E18-89F6-D038D03CF3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78.599999999999994</c:v>
                </c:pt>
                <c:pt idx="3">
                  <c:v>#N/A</c:v>
                </c:pt>
                <c:pt idx="4">
                  <c:v>78.760000000000005</c:v>
                </c:pt>
                <c:pt idx="5">
                  <c:v>#N/A</c:v>
                </c:pt>
                <c:pt idx="6">
                  <c:v>#N/A</c:v>
                </c:pt>
                <c:pt idx="7">
                  <c:v>#N/A</c:v>
                </c:pt>
                <c:pt idx="8">
                  <c:v>#N/A</c:v>
                </c:pt>
                <c:pt idx="9">
                  <c:v>78.73</c:v>
                </c:pt>
                <c:pt idx="10">
                  <c:v>75.739999999999995</c:v>
                </c:pt>
                <c:pt idx="11">
                  <c:v>#N/A</c:v>
                </c:pt>
                <c:pt idx="12">
                  <c:v>#N/A</c:v>
                </c:pt>
                <c:pt idx="13">
                  <c:v>79.735682819383257</c:v>
                </c:pt>
                <c:pt idx="14">
                  <c:v>#N/A</c:v>
                </c:pt>
                <c:pt idx="15">
                  <c:v>#N/A</c:v>
                </c:pt>
                <c:pt idx="16">
                  <c:v>74.085193519421992</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565888"/>
        <c:axId val="74567680"/>
      </c:scatterChart>
      <c:valAx>
        <c:axId val="745658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7680"/>
        <c:crosses val="autoZero"/>
        <c:crossBetween val="midCat"/>
        <c:majorUnit val="5"/>
      </c:valAx>
      <c:valAx>
        <c:axId val="74567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88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93.4</c:v>
                </c:pt>
                <c:pt idx="18">
                  <c:v>93.4</c:v>
                </c:pt>
                <c:pt idx="19">
                  <c:v>93.4</c:v>
                </c:pt>
                <c:pt idx="20">
                  <c:v>93.4</c:v>
                </c:pt>
                <c:pt idx="21">
                  <c:v>93.4</c:v>
                </c:pt>
                <c:pt idx="22">
                  <c:v>93.4</c:v>
                </c:pt>
                <c:pt idx="23">
                  <c:v>93.4</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DE-475A-BD45-D5D38F8E388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DE-475A-BD45-D5D38F8E388E}"/>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DE-475A-BD45-D5D38F8E388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DE-475A-BD45-D5D38F8E388E}"/>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DE-475A-BD45-D5D38F8E388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DE-475A-BD45-D5D38F8E388E}"/>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9DE-475A-BD45-D5D38F8E388E}"/>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DE-475A-BD45-D5D38F8E388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DE-475A-BD45-D5D38F8E388E}"/>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DE-475A-BD45-D5D38F8E388E}"/>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F5-404F-BCD1-B224AFE8D89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F5-404F-BCD1-B224AFE8D89C}"/>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F5-404F-BCD1-B224AFE8D89C}"/>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8F5-404F-BCD1-B224AFE8D89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8F5-404F-BCD1-B224AFE8D89C}"/>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8F5-404F-BCD1-B224AFE8D89C}"/>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09-488A-81F0-344E136EFAED}"/>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5F-4936-AFB5-0AD94D8E4DC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5F-4936-AFB5-0AD94D8E4DC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5F-4936-AFB5-0AD94D8E4DC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0C-45B8-A901-BBD4D8139D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93.436563436563432</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83.3</c:v>
                </c:pt>
                <c:pt idx="5">
                  <c:v>83.3</c:v>
                </c:pt>
                <c:pt idx="6">
                  <c:v>83.3</c:v>
                </c:pt>
                <c:pt idx="7">
                  <c:v>83.3</c:v>
                </c:pt>
                <c:pt idx="8">
                  <c:v>83.3</c:v>
                </c:pt>
                <c:pt idx="9">
                  <c:v>82.5</c:v>
                </c:pt>
                <c:pt idx="10">
                  <c:v>81.7</c:v>
                </c:pt>
                <c:pt idx="11">
                  <c:v>80.900000000000006</c:v>
                </c:pt>
                <c:pt idx="12">
                  <c:v>80.099999999999994</c:v>
                </c:pt>
                <c:pt idx="13">
                  <c:v>79.3</c:v>
                </c:pt>
                <c:pt idx="14">
                  <c:v>78.5</c:v>
                </c:pt>
                <c:pt idx="15">
                  <c:v>77.7</c:v>
                </c:pt>
                <c:pt idx="16">
                  <c:v>77</c:v>
                </c:pt>
                <c:pt idx="17">
                  <c:v>76.2</c:v>
                </c:pt>
                <c:pt idx="18">
                  <c:v>75.400000000000006</c:v>
                </c:pt>
                <c:pt idx="19">
                  <c:v>74.599999999999994</c:v>
                </c:pt>
                <c:pt idx="20">
                  <c:v>73.8</c:v>
                </c:pt>
                <c:pt idx="21">
                  <c:v>73</c:v>
                </c:pt>
                <c:pt idx="22">
                  <c:v>72.2</c:v>
                </c:pt>
                <c:pt idx="23">
                  <c:v>71.400000000000006</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DE-475A-BD45-D5D38F8E388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DE-475A-BD45-D5D38F8E388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9DE-475A-BD45-D5D38F8E388E}"/>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9DE-475A-BD45-D5D38F8E388E}"/>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9DE-475A-BD45-D5D38F8E388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9DE-475A-BD45-D5D38F8E388E}"/>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9DE-475A-BD45-D5D38F8E388E}"/>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8F5-404F-BCD1-B224AFE8D89C}"/>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8F5-404F-BCD1-B224AFE8D89C}"/>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8F5-404F-BCD1-B224AFE8D89C}"/>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8F5-404F-BCD1-B224AFE8D89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8F5-404F-BCD1-B224AFE8D89C}"/>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8F5-404F-BCD1-B224AFE8D89C}"/>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09-488A-81F0-344E136EFAED}"/>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B5F-4936-AFB5-0AD94D8E4DC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5F-4936-AFB5-0AD94D8E4DC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5F-4936-AFB5-0AD94D8E4DC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0C-45B8-A901-BBD4D8139D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85.29</c:v>
                </c:pt>
                <c:pt idx="3">
                  <c:v>#N/A</c:v>
                </c:pt>
                <c:pt idx="4">
                  <c:v>79.364999999999995</c:v>
                </c:pt>
                <c:pt idx="5">
                  <c:v>#N/A</c:v>
                </c:pt>
                <c:pt idx="6">
                  <c:v>#N/A</c:v>
                </c:pt>
                <c:pt idx="7">
                  <c:v>#N/A</c:v>
                </c:pt>
                <c:pt idx="8">
                  <c:v>#N/A</c:v>
                </c:pt>
                <c:pt idx="9">
                  <c:v>78.38</c:v>
                </c:pt>
                <c:pt idx="10">
                  <c:v>76.19</c:v>
                </c:pt>
                <c:pt idx="11">
                  <c:v>#N/A</c:v>
                </c:pt>
                <c:pt idx="12">
                  <c:v>#N/A</c:v>
                </c:pt>
                <c:pt idx="13">
                  <c:v>#N/A</c:v>
                </c:pt>
                <c:pt idx="14">
                  <c:v>#N/A</c:v>
                </c:pt>
                <c:pt idx="15">
                  <c:v>#N/A</c:v>
                </c:pt>
                <c:pt idx="16">
                  <c:v>#N/A</c:v>
                </c:pt>
                <c:pt idx="17">
                  <c:v>#N/A</c:v>
                </c:pt>
                <c:pt idx="18">
                  <c:v>#N/A</c:v>
                </c:pt>
                <c:pt idx="19">
                  <c:v>74.259240257230203</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99.1</c:v>
                </c:pt>
                <c:pt idx="5">
                  <c:v>99.1</c:v>
                </c:pt>
                <c:pt idx="6">
                  <c:v>99.1</c:v>
                </c:pt>
                <c:pt idx="7">
                  <c:v>99.1</c:v>
                </c:pt>
                <c:pt idx="8">
                  <c:v>99.1</c:v>
                </c:pt>
                <c:pt idx="9">
                  <c:v>99.2</c:v>
                </c:pt>
                <c:pt idx="10">
                  <c:v>99.3</c:v>
                </c:pt>
                <c:pt idx="11">
                  <c:v>99.3</c:v>
                </c:pt>
                <c:pt idx="12">
                  <c:v>99.4</c:v>
                </c:pt>
                <c:pt idx="13">
                  <c:v>99.5</c:v>
                </c:pt>
                <c:pt idx="14">
                  <c:v>99.5</c:v>
                </c:pt>
                <c:pt idx="15">
                  <c:v>99.6</c:v>
                </c:pt>
                <c:pt idx="16">
                  <c:v>99.6</c:v>
                </c:pt>
                <c:pt idx="17">
                  <c:v>99.7</c:v>
                </c:pt>
                <c:pt idx="18">
                  <c:v>99.8</c:v>
                </c:pt>
                <c:pt idx="19">
                  <c:v>99.8</c:v>
                </c:pt>
                <c:pt idx="20">
                  <c:v>99.9</c:v>
                </c:pt>
                <c:pt idx="21">
                  <c:v>100</c:v>
                </c:pt>
                <c:pt idx="22">
                  <c:v>100</c:v>
                </c:pt>
                <c:pt idx="23">
                  <c:v>100</c:v>
                </c:pt>
              </c:numCache>
            </c:numRef>
          </c:yVal>
          <c:smooth val="0"/>
          <c:extLst>
            <c:ext xmlns:c16="http://schemas.microsoft.com/office/drawing/2014/chart" uri="{C3380CC4-5D6E-409C-BE32-E72D297353CC}">
              <c16:uniqueId val="{00000014-49DE-475A-BD45-D5D38F8E388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9DE-475A-BD45-D5D38F8E388E}"/>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49DE-475A-BD45-D5D38F8E388E}"/>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9DE-475A-BD45-D5D38F8E388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9DE-475A-BD45-D5D38F8E388E}"/>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9DE-475A-BD45-D5D38F8E388E}"/>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9DE-475A-BD45-D5D38F8E388E}"/>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9DE-475A-BD45-D5D38F8E388E}"/>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9DE-475A-BD45-D5D38F8E388E}"/>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9DE-475A-BD45-D5D38F8E388E}"/>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9DE-475A-BD45-D5D38F8E388E}"/>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F5-404F-BCD1-B224AFE8D89C}"/>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F5-404F-BCD1-B224AFE8D89C}"/>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F5-404F-BCD1-B224AFE8D89C}"/>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F5-404F-BCD1-B224AFE8D89C}"/>
                </c:ext>
              </c:extLst>
            </c:dLbl>
            <c:dLbl>
              <c:idx val="14"/>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F5-404F-BCD1-B224AFE8D89C}"/>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F5-404F-BCD1-B224AFE8D89C}"/>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09-488A-81F0-344E136EFAED}"/>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5F-4936-AFB5-0AD94D8E4DC3}"/>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5F-4936-AFB5-0AD94D8E4DC3}"/>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5F-4936-AFB5-0AD94D8E4DC3}"/>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0C-45B8-A901-BBD4D8139D7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98.53</c:v>
                </c:pt>
                <c:pt idx="3">
                  <c:v>#N/A</c:v>
                </c:pt>
                <c:pt idx="4">
                  <c:v>98.41</c:v>
                </c:pt>
                <c:pt idx="5">
                  <c:v>#N/A</c:v>
                </c:pt>
                <c:pt idx="6">
                  <c:v>100</c:v>
                </c:pt>
                <c:pt idx="7">
                  <c:v>100</c:v>
                </c:pt>
                <c:pt idx="8">
                  <c:v>#N/A</c:v>
                </c:pt>
                <c:pt idx="9">
                  <c:v>100</c:v>
                </c:pt>
                <c:pt idx="10">
                  <c:v>100</c:v>
                </c:pt>
                <c:pt idx="11">
                  <c:v>#N/A</c:v>
                </c:pt>
                <c:pt idx="12">
                  <c:v>99.479925187032421</c:v>
                </c:pt>
                <c:pt idx="13">
                  <c:v>#N/A</c:v>
                </c:pt>
                <c:pt idx="14">
                  <c:v>#N/A</c:v>
                </c:pt>
                <c:pt idx="15">
                  <c:v>#N/A</c:v>
                </c:pt>
                <c:pt idx="16">
                  <c:v>#N/A</c:v>
                </c:pt>
                <c:pt idx="17">
                  <c:v>#N/A</c:v>
                </c:pt>
                <c:pt idx="18">
                  <c:v>#N/A</c:v>
                </c:pt>
                <c:pt idx="19">
                  <c:v>99.5</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49DE-475A-BD45-D5D38F8E388E}"/>
            </c:ext>
          </c:extLst>
        </c:ser>
        <c:dLbls>
          <c:showLegendKey val="0"/>
          <c:showVal val="0"/>
          <c:showCatName val="0"/>
          <c:showSerName val="0"/>
          <c:showPercent val="0"/>
          <c:showBubbleSize val="0"/>
        </c:dLbls>
        <c:axId val="75163904"/>
        <c:axId val="75165696"/>
      </c:scatterChart>
      <c:valAx>
        <c:axId val="75163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5696"/>
        <c:crosses val="autoZero"/>
        <c:crossBetween val="midCat"/>
        <c:majorUnit val="5"/>
      </c:valAx>
      <c:valAx>
        <c:axId val="75165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3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99</c:v>
                </c:pt>
                <c:pt idx="12">
                  <c:v>99</c:v>
                </c:pt>
                <c:pt idx="13">
                  <c:v>99</c:v>
                </c:pt>
                <c:pt idx="14">
                  <c:v>99</c:v>
                </c:pt>
                <c:pt idx="15">
                  <c:v>99</c:v>
                </c:pt>
                <c:pt idx="16">
                  <c:v>96.9</c:v>
                </c:pt>
                <c:pt idx="17">
                  <c:v>94.8</c:v>
                </c:pt>
                <c:pt idx="18">
                  <c:v>92.7</c:v>
                </c:pt>
                <c:pt idx="19">
                  <c:v>90.6</c:v>
                </c:pt>
                <c:pt idx="20">
                  <c:v>88.5</c:v>
                </c:pt>
                <c:pt idx="21">
                  <c:v>86.4</c:v>
                </c:pt>
                <c:pt idx="22">
                  <c:v>84.3</c:v>
                </c:pt>
                <c:pt idx="23">
                  <c:v>82.2</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45-4136-A14F-6CF62205999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45-4136-A14F-6CF622059991}"/>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45-4136-A14F-6CF62205999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45-4136-A14F-6CF622059991}"/>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45-4136-A14F-6CF62205999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45-4136-A14F-6CF622059991}"/>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45-4136-A14F-6CF622059991}"/>
                </c:ext>
              </c:extLst>
            </c:dLbl>
            <c:dLbl>
              <c:idx val="7"/>
              <c:tx>
                <c:rich>
                  <a:bodyPr/>
                  <a:lstStyle/>
                  <a:p>
                    <a:pPr>
                      <a:defRPr sz="600" b="0" i="0">
                        <a:solidFill>
                          <a:srgbClr val="000000"/>
                        </a:solidFill>
                        <a:latin typeface="Arial"/>
                        <a:ea typeface="Arial"/>
                        <a:cs typeface="Arial"/>
                      </a:defRPr>
                    </a:pPr>
                    <a:r>
                      <a:rPr lang="en-US" sz="600"/>
                      <a:t>SDI</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45-4136-A14F-6CF622059991}"/>
                </c:ext>
              </c:extLst>
            </c:dLbl>
            <c:dLbl>
              <c:idx val="8"/>
              <c:tx>
                <c:rich>
                  <a:bodyPr/>
                  <a:lstStyle/>
                  <a:p>
                    <a:pPr>
                      <a:defRPr sz="600" b="0" i="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45-4136-A14F-6CF622059991}"/>
                </c:ext>
              </c:extLst>
            </c:dLbl>
            <c:dLbl>
              <c:idx val="9"/>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45-4136-A14F-6CF622059991}"/>
                </c:ext>
              </c:extLst>
            </c:dLbl>
            <c:dLbl>
              <c:idx val="10"/>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152-4A73-832B-5FD6586E428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152-4A73-832B-5FD6586E4280}"/>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152-4A73-832B-5FD6586E4280}"/>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152-4A73-832B-5FD6586E42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152-4A73-832B-5FD6586E4280}"/>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152-4A73-832B-5FD6586E4280}"/>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84-4BA3-9B95-AE25ACD03BA3}"/>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7B-4BE0-97F9-CD41E6AE718E}"/>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7B-4BE0-97F9-CD41E6AE718E}"/>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7B-4BE0-97F9-CD41E6AE718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1F-4EE4-BA08-5FFBBBC4D1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94.827595000000002</c:v>
                </c:pt>
                <c:pt idx="16">
                  <c:v>#N/A</c:v>
                </c:pt>
                <c:pt idx="17">
                  <c:v>#N/A</c:v>
                </c:pt>
                <c:pt idx="18">
                  <c:v>#N/A</c:v>
                </c:pt>
                <c:pt idx="19">
                  <c:v>86.388188188188181</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84</c:v>
                </c:pt>
                <c:pt idx="5">
                  <c:v>84</c:v>
                </c:pt>
                <c:pt idx="6">
                  <c:v>84</c:v>
                </c:pt>
                <c:pt idx="7">
                  <c:v>84</c:v>
                </c:pt>
                <c:pt idx="8">
                  <c:v>84</c:v>
                </c:pt>
                <c:pt idx="9">
                  <c:v>81.900000000000006</c:v>
                </c:pt>
                <c:pt idx="10">
                  <c:v>79.900000000000006</c:v>
                </c:pt>
                <c:pt idx="11">
                  <c:v>77.8</c:v>
                </c:pt>
                <c:pt idx="12">
                  <c:v>75.8</c:v>
                </c:pt>
                <c:pt idx="13">
                  <c:v>73.7</c:v>
                </c:pt>
                <c:pt idx="14">
                  <c:v>71.7</c:v>
                </c:pt>
                <c:pt idx="15">
                  <c:v>69.599999999999994</c:v>
                </c:pt>
                <c:pt idx="16">
                  <c:v>67.599999999999994</c:v>
                </c:pt>
                <c:pt idx="17">
                  <c:v>65.5</c:v>
                </c:pt>
                <c:pt idx="18">
                  <c:v>63.5</c:v>
                </c:pt>
                <c:pt idx="19">
                  <c:v>61.4</c:v>
                </c:pt>
                <c:pt idx="20">
                  <c:v>59.4</c:v>
                </c:pt>
                <c:pt idx="21">
                  <c:v>57.3</c:v>
                </c:pt>
                <c:pt idx="22">
                  <c:v>55.3</c:v>
                </c:pt>
                <c:pt idx="23">
                  <c:v>53.2</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45-4136-A14F-6CF62205999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45-4136-A14F-6CF62205999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45-4136-A14F-6CF622059991}"/>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45-4136-A14F-6CF622059991}"/>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45-4136-A14F-6CF62205999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45-4136-A14F-6CF622059991}"/>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45-4136-A14F-6CF622059991}"/>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152-4A73-832B-5FD6586E4280}"/>
                </c:ext>
              </c:extLst>
            </c:dLbl>
            <c:dLbl>
              <c:idx val="1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152-4A73-832B-5FD6586E4280}"/>
                </c:ext>
              </c:extLst>
            </c:dLbl>
            <c:dLbl>
              <c:idx val="12"/>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152-4A73-832B-5FD6586E4280}"/>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152-4A73-832B-5FD6586E42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152-4A73-832B-5FD6586E4280}"/>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152-4A73-832B-5FD6586E4280}"/>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84-4BA3-9B95-AE25ACD03BA3}"/>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7B-4BE0-97F9-CD41E6AE718E}"/>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7B-4BE0-97F9-CD41E6AE718E}"/>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7B-4BE0-97F9-CD41E6AE718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1F-4EE4-BA08-5FFBBBC4D1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76.349999999999994</c:v>
                </c:pt>
                <c:pt idx="3">
                  <c:v>#N/A</c:v>
                </c:pt>
                <c:pt idx="4">
                  <c:v>78.53</c:v>
                </c:pt>
                <c:pt idx="5">
                  <c:v>#N/A</c:v>
                </c:pt>
                <c:pt idx="6">
                  <c:v>#N/A</c:v>
                </c:pt>
                <c:pt idx="7">
                  <c:v>#N/A</c:v>
                </c:pt>
                <c:pt idx="8">
                  <c:v>#N/A</c:v>
                </c:pt>
                <c:pt idx="9">
                  <c:v>78.88</c:v>
                </c:pt>
                <c:pt idx="10">
                  <c:v>75.540000000000006</c:v>
                </c:pt>
                <c:pt idx="11">
                  <c:v>#N/A</c:v>
                </c:pt>
                <c:pt idx="12">
                  <c:v>#N/A</c:v>
                </c:pt>
                <c:pt idx="13">
                  <c:v>#N/A</c:v>
                </c:pt>
                <c:pt idx="14">
                  <c:v>#N/A</c:v>
                </c:pt>
                <c:pt idx="15">
                  <c:v>56.321840000000002</c:v>
                </c:pt>
                <c:pt idx="16">
                  <c:v>#N/A</c:v>
                </c:pt>
                <c:pt idx="17">
                  <c:v>#N/A</c:v>
                </c:pt>
                <c:pt idx="18">
                  <c:v>#N/A</c:v>
                </c:pt>
                <c:pt idx="19">
                  <c:v>60.304220009483153</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99.1</c:v>
                </c:pt>
                <c:pt idx="5">
                  <c:v>99.1</c:v>
                </c:pt>
                <c:pt idx="6">
                  <c:v>99.1</c:v>
                </c:pt>
                <c:pt idx="7">
                  <c:v>99.1</c:v>
                </c:pt>
                <c:pt idx="8">
                  <c:v>99.1</c:v>
                </c:pt>
                <c:pt idx="9">
                  <c:v>99.1</c:v>
                </c:pt>
                <c:pt idx="10">
                  <c:v>99.1</c:v>
                </c:pt>
                <c:pt idx="11">
                  <c:v>99.1</c:v>
                </c:pt>
                <c:pt idx="12">
                  <c:v>99.1</c:v>
                </c:pt>
                <c:pt idx="13">
                  <c:v>99.1</c:v>
                </c:pt>
                <c:pt idx="14">
                  <c:v>99</c:v>
                </c:pt>
                <c:pt idx="15">
                  <c:v>99</c:v>
                </c:pt>
                <c:pt idx="16">
                  <c:v>99</c:v>
                </c:pt>
                <c:pt idx="17">
                  <c:v>99</c:v>
                </c:pt>
                <c:pt idx="18">
                  <c:v>99</c:v>
                </c:pt>
                <c:pt idx="19">
                  <c:v>99</c:v>
                </c:pt>
                <c:pt idx="20">
                  <c:v>99</c:v>
                </c:pt>
                <c:pt idx="21">
                  <c:v>98.9</c:v>
                </c:pt>
                <c:pt idx="22">
                  <c:v>98.9</c:v>
                </c:pt>
                <c:pt idx="23">
                  <c:v>98.9</c:v>
                </c:pt>
              </c:numCache>
            </c:numRef>
          </c:yVal>
          <c:smooth val="0"/>
          <c:extLst>
            <c:ext xmlns:c16="http://schemas.microsoft.com/office/drawing/2014/chart" uri="{C3380CC4-5D6E-409C-BE32-E72D297353CC}">
              <c16:uniqueId val="{00000014-2E45-4136-A14F-6CF62205999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E45-4136-A14F-6CF622059991}"/>
                </c:ext>
              </c:extLst>
            </c:dLbl>
            <c:dLbl>
              <c:idx val="1"/>
              <c:tx>
                <c:rich>
                  <a:bodyPr/>
                  <a:lstStyle/>
                  <a:p>
                    <a:pPr>
                      <a:defRPr sz="600" b="0" i="0">
                        <a:solidFill>
                          <a:srgbClr val="000000"/>
                        </a:solidFill>
                        <a:latin typeface="Arial"/>
                        <a:ea typeface="Arial"/>
                        <a:cs typeface="Arial"/>
                      </a:defRPr>
                    </a:pPr>
                    <a:r>
                      <a:rPr lang="en-US" sz="600"/>
                      <a:t>SUR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2E45-4136-A14F-6CF622059991}"/>
                </c:ext>
              </c:extLst>
            </c:dLbl>
            <c:dLbl>
              <c:idx val="2"/>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E45-4136-A14F-6CF622059991}"/>
                </c:ext>
              </c:extLst>
            </c:dLbl>
            <c:dLbl>
              <c:idx val="3"/>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E45-4136-A14F-6CF622059991}"/>
                </c:ext>
              </c:extLst>
            </c:dLbl>
            <c:dLbl>
              <c:idx val="4"/>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E45-4136-A14F-6CF622059991}"/>
                </c:ext>
              </c:extLst>
            </c:dLbl>
            <c:dLbl>
              <c:idx val="5"/>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E45-4136-A14F-6CF622059991}"/>
                </c:ext>
              </c:extLst>
            </c:dLbl>
            <c:dLbl>
              <c:idx val="6"/>
              <c:tx>
                <c:rich>
                  <a:bodyPr/>
                  <a:lstStyle/>
                  <a:p>
                    <a:pPr>
                      <a:defRPr sz="600" b="0" i="0">
                        <a:solidFill>
                          <a:srgbClr val="000000"/>
                        </a:solidFill>
                        <a:latin typeface="Arial"/>
                        <a:ea typeface="Arial"/>
                        <a:cs typeface="Arial"/>
                      </a:defRPr>
                    </a:pPr>
                    <a:r>
                      <a:rPr lang="en-US" sz="600"/>
                      <a:t>UNPS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E45-4136-A14F-6CF622059991}"/>
                </c:ext>
              </c:extLst>
            </c:dLbl>
            <c:dLbl>
              <c:idx val="7"/>
              <c:tx>
                <c:rich>
                  <a:bodyPr/>
                  <a:lstStyle/>
                  <a:p>
                    <a:pPr>
                      <a:defRPr sz="600" b="0" i="0">
                        <a:solidFill>
                          <a:srgbClr val="000000"/>
                        </a:solidFill>
                        <a:latin typeface="Arial"/>
                        <a:ea typeface="Arial"/>
                        <a:cs typeface="Arial"/>
                      </a:defRPr>
                    </a:pPr>
                    <a:r>
                      <a:rPr lang="en-US" sz="600"/>
                      <a:t>SDI</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E45-4136-A14F-6CF622059991}"/>
                </c:ext>
              </c:extLst>
            </c:dLbl>
            <c:dLbl>
              <c:idx val="8"/>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E45-4136-A14F-6CF622059991}"/>
                </c:ext>
              </c:extLst>
            </c:dLbl>
            <c:dLbl>
              <c:idx val="9"/>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E45-4136-A14F-6CF622059991}"/>
                </c:ext>
              </c:extLst>
            </c:dLbl>
            <c:dLbl>
              <c:idx val="10"/>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52-4A73-832B-5FD6586E4280}"/>
                </c:ext>
              </c:extLst>
            </c:dLbl>
            <c:dLbl>
              <c:idx val="1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52-4A73-832B-5FD6586E4280}"/>
                </c:ext>
              </c:extLst>
            </c:dLbl>
            <c:dLbl>
              <c:idx val="1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52-4A73-832B-5FD6586E4280}"/>
                </c:ext>
              </c:extLst>
            </c:dLbl>
            <c:dLbl>
              <c:idx val="13"/>
              <c:tx>
                <c:rich>
                  <a:bodyPr/>
                  <a:lstStyle/>
                  <a:p>
                    <a:pPr>
                      <a:defRPr sz="600" b="0" i="0">
                        <a:solidFill>
                          <a:srgbClr val="000000"/>
                        </a:solidFill>
                        <a:latin typeface="Arial"/>
                        <a:ea typeface="Arial"/>
                        <a:cs typeface="Arial"/>
                      </a:defRPr>
                    </a:pPr>
                    <a:r>
                      <a:rPr lang="en-GB"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52-4A73-832B-5FD6586E428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52-4A73-832B-5FD6586E4280}"/>
                </c:ext>
              </c:extLst>
            </c:dLbl>
            <c:dLbl>
              <c:idx val="15"/>
              <c:tx>
                <c:rich>
                  <a:bodyPr/>
                  <a:lstStyle/>
                  <a:p>
                    <a:pPr>
                      <a:defRPr sz="600" b="0" i="0">
                        <a:solidFill>
                          <a:srgbClr val="000000"/>
                        </a:solidFill>
                        <a:latin typeface="Arial"/>
                        <a:ea typeface="Arial"/>
                        <a:cs typeface="Arial"/>
                      </a:defRPr>
                    </a:pPr>
                    <a:r>
                      <a:rPr lang="en-US" sz="600"/>
                      <a:t>WV</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152-4A73-832B-5FD6586E4280}"/>
                </c:ext>
              </c:extLst>
            </c:dLbl>
            <c:dLbl>
              <c:idx val="16"/>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84-4BA3-9B95-AE25ACD03BA3}"/>
                </c:ext>
              </c:extLst>
            </c:dLbl>
            <c:dLbl>
              <c:idx val="17"/>
              <c:tx>
                <c:rich>
                  <a:bodyPr/>
                  <a:lstStyle/>
                  <a:p>
                    <a:pPr>
                      <a:defRPr sz="600" b="0" i="0">
                        <a:solidFill>
                          <a:srgbClr val="000000"/>
                        </a:solidFill>
                        <a:latin typeface="Arial"/>
                        <a:ea typeface="Arial"/>
                        <a:cs typeface="Arial"/>
                      </a:defRPr>
                    </a:pPr>
                    <a:r>
                      <a:rPr lang="en-US" sz="600"/>
                      <a:t>MPH</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7B-4BE0-97F9-CD41E6AE718E}"/>
                </c:ext>
              </c:extLst>
            </c:dLbl>
            <c:dLbl>
              <c:idx val="18"/>
              <c:tx>
                <c:rich>
                  <a:bodyPr/>
                  <a:lstStyle/>
                  <a:p>
                    <a:pPr>
                      <a:defRPr sz="600" b="0" i="0">
                        <a:solidFill>
                          <a:srgbClr val="000000"/>
                        </a:solidFill>
                        <a:latin typeface="Arial"/>
                        <a:ea typeface="Arial"/>
                        <a:cs typeface="Arial"/>
                      </a:defRPr>
                    </a:pPr>
                    <a:r>
                      <a:rPr lang="en-US" sz="600"/>
                      <a:t>UNPS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7B-4BE0-97F9-CD41E6AE718E}"/>
                </c:ext>
              </c:extLst>
            </c:dLbl>
            <c:dLbl>
              <c:idx val="19"/>
              <c:tx>
                <c:rich>
                  <a:bodyPr/>
                  <a:lstStyle/>
                  <a:p>
                    <a:pPr>
                      <a:defRPr sz="600" b="0" i="0">
                        <a:solidFill>
                          <a:srgbClr val="000000"/>
                        </a:solidFill>
                        <a:latin typeface="Arial"/>
                        <a:ea typeface="Arial"/>
                        <a:cs typeface="Arial"/>
                      </a:defRPr>
                    </a:pPr>
                    <a:r>
                      <a:rPr lang="en-US" sz="600"/>
                      <a:t>NSDS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7B-4BE0-97F9-CD41E6AE718E}"/>
                </c:ext>
              </c:extLst>
            </c:dLbl>
            <c:dLbl>
              <c:idx val="2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1F-4EE4-BA08-5FFBBBC4D1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2004</c:v>
                </c:pt>
                <c:pt idx="1">
                  <c:v>2008</c:v>
                </c:pt>
                <c:pt idx="2">
                  <c:v>2010</c:v>
                </c:pt>
                <c:pt idx="3">
                  <c:v>2011</c:v>
                </c:pt>
                <c:pt idx="4">
                  <c:v>2011</c:v>
                </c:pt>
                <c:pt idx="5">
                  <c:v>2011</c:v>
                </c:pt>
                <c:pt idx="6">
                  <c:v>2012</c:v>
                </c:pt>
                <c:pt idx="7">
                  <c:v>2013</c:v>
                </c:pt>
                <c:pt idx="8">
                  <c:v>2013</c:v>
                </c:pt>
                <c:pt idx="9">
                  <c:v>2013</c:v>
                </c:pt>
                <c:pt idx="10">
                  <c:v>2014</c:v>
                </c:pt>
                <c:pt idx="11">
                  <c:v>2015</c:v>
                </c:pt>
                <c:pt idx="12">
                  <c:v>2015</c:v>
                </c:pt>
                <c:pt idx="13">
                  <c:v>2016</c:v>
                </c:pt>
                <c:pt idx="14">
                  <c:v>2017</c:v>
                </c:pt>
                <c:pt idx="15">
                  <c:v>2017</c:v>
                </c:pt>
                <c:pt idx="16">
                  <c:v>2019</c:v>
                </c:pt>
                <c:pt idx="17">
                  <c:v>2019</c:v>
                </c:pt>
                <c:pt idx="18">
                  <c:v>2020</c:v>
                </c:pt>
                <c:pt idx="19">
                  <c:v>2021</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98.52</c:v>
                </c:pt>
                <c:pt idx="3">
                  <c:v>#N/A</c:v>
                </c:pt>
                <c:pt idx="4">
                  <c:v>98.77</c:v>
                </c:pt>
                <c:pt idx="5">
                  <c:v>#N/A</c:v>
                </c:pt>
                <c:pt idx="6">
                  <c:v>99.481999999999999</c:v>
                </c:pt>
                <c:pt idx="7">
                  <c:v>99.269829999999999</c:v>
                </c:pt>
                <c:pt idx="8">
                  <c:v>#N/A</c:v>
                </c:pt>
                <c:pt idx="9">
                  <c:v>100</c:v>
                </c:pt>
                <c:pt idx="10">
                  <c:v>98.561000000000007</c:v>
                </c:pt>
                <c:pt idx="11">
                  <c:v>#N/A</c:v>
                </c:pt>
                <c:pt idx="12">
                  <c:v>99.1866791354946</c:v>
                </c:pt>
                <c:pt idx="13">
                  <c:v>#N/A</c:v>
                </c:pt>
                <c:pt idx="14">
                  <c:v>#N/A</c:v>
                </c:pt>
                <c:pt idx="15">
                  <c:v>98.850570000000005</c:v>
                </c:pt>
                <c:pt idx="16">
                  <c:v>#N/A</c:v>
                </c:pt>
                <c:pt idx="17">
                  <c:v>#N/A</c:v>
                </c:pt>
                <c:pt idx="18">
                  <c:v>#N/A</c:v>
                </c:pt>
                <c:pt idx="19">
                  <c:v>98.8</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F-2E45-4136-A14F-6CF622059991}"/>
            </c:ext>
          </c:extLst>
        </c:ser>
        <c:dLbls>
          <c:showLegendKey val="0"/>
          <c:showVal val="0"/>
          <c:showCatName val="0"/>
          <c:showSerName val="0"/>
          <c:showPercent val="0"/>
          <c:showBubbleSize val="0"/>
        </c:dLbls>
        <c:axId val="84712064"/>
        <c:axId val="84726144"/>
      </c:scatterChart>
      <c:valAx>
        <c:axId val="8471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6144"/>
        <c:crosses val="autoZero"/>
        <c:crossBetween val="midCat"/>
        <c:majorUnit val="5"/>
      </c:valAx>
      <c:valAx>
        <c:axId val="8472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20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86893D95-A7FA-4B78-9FA9-79D2F5634069}"/>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170E14DB-2F40-48FD-B700-EC879B5B004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B501603-B3AD-46C1-8785-CF9BA3A69F4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D27204D-E1DA-45E0-8C4A-AC375DBBDA68}"/>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F873A2C-0E24-40A6-9CC8-F509BB0365C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BF68D9AD-A5BB-4F04-8763-6AFE22C860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F86287A-5F48-4E7A-9BD2-CA6CFB1404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E5A8BD5-9431-4442-A7F6-C8B82743F9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2EE6ACF-B18B-46A4-B764-B4E9C15E882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8B792E6-4889-4CD1-BB79-A4EDAAE7EA0C}"/>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5B8B419-486E-42EE-83F7-8B602F0AD29C}"/>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E2FDB6A9-5D39-4CA4-A604-4ECF34948F13}"/>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2C67AC2-C955-4390-B544-9661F69CCEC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8095E760-C6A3-4C99-9E15-E126B991286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BADB904D-D1BB-4DA1-BE43-F36B12DEF6A7}"/>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AE4FC-6C70-4CEE-8274-341B57E132D4}">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302" customWidth="true"/>
    <col min="2" max="2" width="2.375" style="302" customWidth="true"/>
    <col min="3" max="3" width="58" style="302" customWidth="true"/>
    <col min="4" max="4" width="7.75" style="302" customWidth="true"/>
    <col min="5" max="16384" width="7.75" style="302"/>
  </cols>
  <sheetData>
    <row xmlns:x14ac="http://schemas.microsoft.com/office/spreadsheetml/2009/9/ac" r="1" ht="29.25" customHeight="true" x14ac:dyDescent="0.25">
      <c r="A1" s="299"/>
      <c r="B1" s="300"/>
      <c r="C1" s="300"/>
      <c r="D1" s="300"/>
      <c r="E1" s="301"/>
      <c r="F1" s="301"/>
      <c r="G1" s="301"/>
      <c r="H1" s="301"/>
      <c r="I1" s="301"/>
      <c r="J1" s="301"/>
      <c r="K1" s="301"/>
      <c r="L1" s="301"/>
      <c r="M1" s="301"/>
      <c r="N1" s="301"/>
      <c r="O1" s="301"/>
      <c r="P1" s="301"/>
      <c r="Q1" s="301"/>
      <c r="R1" s="301"/>
    </row>
    <row xmlns:x14ac="http://schemas.microsoft.com/office/spreadsheetml/2009/9/ac" r="2" ht="23.25" x14ac:dyDescent="0.35">
      <c r="A2" s="300"/>
      <c r="B2" s="300"/>
      <c r="C2" s="303"/>
      <c r="D2" s="300"/>
      <c r="E2" s="301"/>
      <c r="F2" s="301"/>
      <c r="G2" s="300"/>
      <c r="H2" s="301"/>
      <c r="I2" s="301"/>
      <c r="J2" s="301"/>
      <c r="K2" s="301"/>
      <c r="L2" s="301"/>
      <c r="M2" s="301"/>
      <c r="N2" s="301"/>
      <c r="O2" s="301"/>
      <c r="P2" s="301"/>
      <c r="Q2" s="301"/>
      <c r="R2" s="301"/>
    </row>
    <row xmlns:x14ac="http://schemas.microsoft.com/office/spreadsheetml/2009/9/ac" r="3" ht="15" x14ac:dyDescent="0.2">
      <c r="A3" s="300"/>
      <c r="B3" s="300"/>
      <c r="C3" s="300"/>
      <c r="D3" s="300"/>
      <c r="F3" s="300"/>
      <c r="G3" s="300"/>
      <c r="H3" s="304"/>
      <c r="I3" s="304"/>
      <c r="J3" s="304"/>
      <c r="K3" s="304"/>
      <c r="L3" s="301"/>
      <c r="M3" s="301"/>
      <c r="N3" s="301"/>
      <c r="O3" s="301"/>
      <c r="P3" s="301"/>
      <c r="Q3" s="301"/>
      <c r="R3" s="301"/>
    </row>
    <row xmlns:x14ac="http://schemas.microsoft.com/office/spreadsheetml/2009/9/ac" r="4" ht="40.5" x14ac:dyDescent="0.2">
      <c r="A4" s="300"/>
      <c r="B4" s="300"/>
      <c r="C4" s="305" t="s">
        <v>144</v>
      </c>
      <c r="D4" s="300"/>
      <c r="E4" s="306"/>
      <c r="F4" s="301"/>
      <c r="G4" s="300"/>
      <c r="H4" s="301"/>
      <c r="I4" s="301"/>
      <c r="J4" s="301"/>
      <c r="K4" s="301"/>
      <c r="L4" s="301"/>
      <c r="M4" s="301"/>
      <c r="N4" s="301"/>
      <c r="O4" s="301"/>
      <c r="P4" s="301"/>
      <c r="Q4" s="301"/>
      <c r="R4" s="301"/>
    </row>
    <row xmlns:x14ac="http://schemas.microsoft.com/office/spreadsheetml/2009/9/ac" r="5" ht="20.25" x14ac:dyDescent="0.2">
      <c r="A5" s="300"/>
      <c r="B5" s="300"/>
      <c r="C5" s="307"/>
      <c r="D5" s="300"/>
      <c r="E5" s="306"/>
      <c r="F5" s="301"/>
      <c r="G5" s="300"/>
      <c r="H5" s="301"/>
      <c r="I5" s="301"/>
      <c r="J5" s="301"/>
      <c r="K5" s="301"/>
      <c r="L5" s="301"/>
      <c r="M5" s="301"/>
      <c r="N5" s="301"/>
      <c r="O5" s="301"/>
      <c r="P5" s="301"/>
      <c r="Q5" s="301"/>
      <c r="R5" s="301"/>
    </row>
    <row xmlns:x14ac="http://schemas.microsoft.com/office/spreadsheetml/2009/9/ac" r="6" ht="15" x14ac:dyDescent="0.2">
      <c r="A6" s="300"/>
      <c r="B6" s="300"/>
      <c r="C6" s="308" t="s">
        <v>151</v>
      </c>
      <c r="D6" s="301"/>
      <c r="E6" s="301"/>
      <c r="F6" s="301"/>
      <c r="G6" s="301"/>
      <c r="H6" s="301"/>
      <c r="I6" s="301"/>
      <c r="J6" s="301"/>
      <c r="K6" s="301"/>
      <c r="L6" s="301"/>
      <c r="M6" s="301"/>
      <c r="N6" s="301"/>
      <c r="O6" s="301"/>
      <c r="P6" s="301"/>
      <c r="Q6" s="301"/>
      <c r="R6" s="301"/>
    </row>
    <row xmlns:x14ac="http://schemas.microsoft.com/office/spreadsheetml/2009/9/ac" r="7" ht="26.25" x14ac:dyDescent="0.4">
      <c r="A7" s="300"/>
      <c r="B7" s="300"/>
      <c r="C7" s="309" t="str">
        <f>+'Water Data'!D1</f>
        <v>Uganda</v>
      </c>
      <c r="D7" s="301"/>
      <c r="E7" s="301"/>
      <c r="F7" s="301"/>
      <c r="G7" s="301"/>
      <c r="H7" s="301"/>
      <c r="I7" s="301"/>
      <c r="J7" s="301"/>
      <c r="K7" s="301"/>
      <c r="L7" s="301"/>
      <c r="M7" s="301"/>
      <c r="N7" s="301"/>
      <c r="O7" s="301"/>
      <c r="P7" s="301"/>
      <c r="Q7" s="301"/>
      <c r="R7" s="301"/>
    </row>
    <row xmlns:x14ac="http://schemas.microsoft.com/office/spreadsheetml/2009/9/ac" r="8" ht="15" x14ac:dyDescent="0.2">
      <c r="A8" s="300"/>
      <c r="B8" s="300"/>
      <c r="C8" s="300"/>
      <c r="D8" s="301"/>
      <c r="E8" s="301"/>
      <c r="F8" s="301"/>
      <c r="G8" s="301"/>
      <c r="H8" s="301"/>
      <c r="I8" s="301"/>
      <c r="J8" s="301"/>
      <c r="K8" s="301"/>
      <c r="L8" s="301"/>
      <c r="M8" s="301"/>
      <c r="N8" s="301"/>
      <c r="O8" s="301"/>
      <c r="P8" s="301"/>
      <c r="Q8" s="301"/>
      <c r="R8" s="301"/>
    </row>
    <row xmlns:x14ac="http://schemas.microsoft.com/office/spreadsheetml/2009/9/ac" r="9" ht="15" x14ac:dyDescent="0.2">
      <c r="A9" s="300"/>
      <c r="B9" s="300"/>
      <c r="C9" s="310" t="s">
        <v>392</v>
      </c>
      <c r="D9" s="301"/>
      <c r="E9" s="301"/>
      <c r="F9" s="301"/>
      <c r="G9" s="301"/>
      <c r="H9" s="301"/>
      <c r="I9" s="301"/>
      <c r="J9" s="301"/>
      <c r="K9" s="301"/>
      <c r="L9" s="301"/>
      <c r="M9" s="301"/>
      <c r="N9" s="301"/>
      <c r="O9" s="301"/>
      <c r="P9" s="301"/>
      <c r="Q9" s="301"/>
      <c r="R9" s="301"/>
    </row>
    <row xmlns:x14ac="http://schemas.microsoft.com/office/spreadsheetml/2009/9/ac" r="10" ht="15" x14ac:dyDescent="0.2">
      <c r="A10" s="300"/>
      <c r="B10" s="300"/>
      <c r="C10" s="308"/>
      <c r="D10" s="301"/>
      <c r="E10" s="301"/>
      <c r="F10" s="301"/>
      <c r="G10" s="301"/>
      <c r="H10" s="301"/>
      <c r="I10" s="301"/>
      <c r="J10" s="301"/>
      <c r="K10" s="301"/>
      <c r="L10" s="301"/>
      <c r="M10" s="301"/>
      <c r="N10" s="301"/>
      <c r="O10" s="301"/>
      <c r="P10" s="301"/>
      <c r="Q10" s="301"/>
      <c r="R10" s="301"/>
    </row>
    <row xmlns:x14ac="http://schemas.microsoft.com/office/spreadsheetml/2009/9/ac" r="11" ht="15.95" customHeight="true" x14ac:dyDescent="0.2">
      <c r="A11" s="300"/>
      <c r="C11" s="334" t="s">
        <v>32</v>
      </c>
      <c r="D11" s="311"/>
      <c r="E11" s="312"/>
      <c r="F11" s="311"/>
      <c r="G11" s="311"/>
      <c r="H11" s="301"/>
      <c r="I11" s="301"/>
      <c r="J11" s="301"/>
      <c r="K11" s="301"/>
      <c r="L11" s="301"/>
      <c r="M11" s="301"/>
      <c r="N11" s="301"/>
      <c r="O11" s="301"/>
      <c r="P11" s="301"/>
      <c r="Q11" s="301"/>
      <c r="R11" s="301"/>
    </row>
    <row xmlns:x14ac="http://schemas.microsoft.com/office/spreadsheetml/2009/9/ac" r="12" ht="9" customHeight="true" x14ac:dyDescent="0.2">
      <c r="A12" s="300"/>
      <c r="B12" s="301"/>
      <c r="C12" s="313"/>
      <c r="D12" s="311"/>
      <c r="E12" s="312"/>
      <c r="F12" s="311"/>
      <c r="G12" s="311"/>
      <c r="H12" s="301"/>
      <c r="I12" s="301"/>
      <c r="J12" s="301"/>
      <c r="K12" s="301"/>
      <c r="L12" s="301"/>
      <c r="M12" s="301"/>
      <c r="N12" s="301"/>
      <c r="O12" s="301"/>
      <c r="P12" s="301"/>
      <c r="Q12" s="301"/>
      <c r="R12" s="301"/>
    </row>
    <row xmlns:x14ac="http://schemas.microsoft.com/office/spreadsheetml/2009/9/ac" r="13" ht="24.95" customHeight="true" x14ac:dyDescent="0.25">
      <c r="A13" s="300"/>
      <c r="B13" s="301"/>
      <c r="C13" s="314" t="s">
        <v>145</v>
      </c>
      <c r="D13" s="311"/>
      <c r="E13" s="312"/>
      <c r="F13" s="311"/>
      <c r="G13" s="311"/>
      <c r="H13" s="301"/>
      <c r="I13" s="301"/>
      <c r="J13" s="301"/>
      <c r="K13" s="301"/>
      <c r="L13" s="301"/>
      <c r="M13" s="301"/>
      <c r="N13" s="301"/>
      <c r="O13" s="301"/>
      <c r="P13" s="301"/>
      <c r="Q13" s="301"/>
      <c r="R13" s="301"/>
    </row>
    <row xmlns:x14ac="http://schemas.microsoft.com/office/spreadsheetml/2009/9/ac" r="14" ht="21.95" customHeight="true" x14ac:dyDescent="0.2">
      <c r="A14" s="300"/>
      <c r="B14" s="315"/>
      <c r="C14" s="316" t="s">
        <v>152</v>
      </c>
      <c r="D14" s="311"/>
      <c r="E14" s="312"/>
      <c r="F14" s="311"/>
      <c r="G14" s="311"/>
      <c r="H14" s="301"/>
      <c r="I14" s="301"/>
      <c r="J14" s="301"/>
      <c r="K14" s="301"/>
      <c r="L14" s="301"/>
      <c r="M14" s="301"/>
      <c r="N14" s="301"/>
      <c r="O14" s="301"/>
      <c r="P14" s="301"/>
      <c r="Q14" s="301"/>
      <c r="R14" s="301"/>
    </row>
    <row xmlns:x14ac="http://schemas.microsoft.com/office/spreadsheetml/2009/9/ac" r="15" ht="15" x14ac:dyDescent="0.2">
      <c r="A15" s="300"/>
      <c r="B15" s="315"/>
      <c r="C15" s="317" t="s">
        <v>153</v>
      </c>
      <c r="D15" s="311"/>
      <c r="E15" s="312"/>
      <c r="F15" s="311"/>
      <c r="G15" s="311"/>
      <c r="H15" s="301"/>
      <c r="I15" s="301"/>
      <c r="J15" s="301"/>
      <c r="K15" s="301"/>
      <c r="L15" s="301"/>
      <c r="M15" s="301"/>
      <c r="N15" s="301"/>
      <c r="O15" s="301"/>
      <c r="P15" s="301"/>
      <c r="Q15" s="301"/>
      <c r="R15" s="301"/>
    </row>
    <row xmlns:x14ac="http://schemas.microsoft.com/office/spreadsheetml/2009/9/ac" r="16" ht="15" x14ac:dyDescent="0.2">
      <c r="A16" s="300"/>
      <c r="B16" s="315"/>
      <c r="C16" s="316" t="s">
        <v>363</v>
      </c>
      <c r="D16" s="311"/>
      <c r="E16" s="312"/>
      <c r="F16" s="311"/>
      <c r="G16" s="311"/>
      <c r="H16" s="301"/>
      <c r="I16" s="301"/>
      <c r="J16" s="301"/>
      <c r="K16" s="301"/>
      <c r="L16" s="301"/>
      <c r="M16" s="301"/>
      <c r="N16" s="301"/>
      <c r="O16" s="301"/>
      <c r="P16" s="301"/>
      <c r="Q16" s="301"/>
      <c r="R16" s="301"/>
    </row>
    <row xmlns:x14ac="http://schemas.microsoft.com/office/spreadsheetml/2009/9/ac" r="17" ht="26.1" customHeight="true" x14ac:dyDescent="0.2">
      <c r="A17" s="300"/>
      <c r="B17" s="312"/>
      <c r="C17" s="318"/>
      <c r="D17" s="311"/>
      <c r="E17" s="315"/>
      <c r="F17" s="311"/>
      <c r="G17" s="311"/>
      <c r="H17" s="301"/>
      <c r="I17" s="301"/>
      <c r="J17" s="301"/>
      <c r="K17" s="301"/>
      <c r="L17" s="301"/>
      <c r="M17" s="301"/>
      <c r="N17" s="301"/>
      <c r="O17" s="301"/>
      <c r="P17" s="301"/>
      <c r="Q17" s="301"/>
      <c r="R17" s="301"/>
    </row>
    <row xmlns:x14ac="http://schemas.microsoft.com/office/spreadsheetml/2009/9/ac" r="18" ht="15.75" x14ac:dyDescent="0.25">
      <c r="A18" s="300"/>
      <c r="B18" s="312"/>
      <c r="C18" s="319" t="s">
        <v>33</v>
      </c>
      <c r="D18" s="311"/>
      <c r="E18" s="320"/>
      <c r="F18" s="311"/>
      <c r="G18" s="311"/>
      <c r="H18" s="301"/>
      <c r="I18" s="301"/>
      <c r="J18" s="301"/>
      <c r="K18" s="301"/>
      <c r="L18" s="301"/>
      <c r="M18" s="301"/>
      <c r="N18" s="301"/>
      <c r="O18" s="301"/>
      <c r="P18" s="301"/>
      <c r="Q18" s="301"/>
      <c r="R18" s="301"/>
    </row>
    <row xmlns:x14ac="http://schemas.microsoft.com/office/spreadsheetml/2009/9/ac" r="19" ht="15" x14ac:dyDescent="0.2">
      <c r="A19" s="300"/>
      <c r="B19" s="312"/>
      <c r="C19" s="321" t="s">
        <v>146</v>
      </c>
      <c r="D19" s="311"/>
      <c r="E19" s="322"/>
      <c r="F19" s="311"/>
      <c r="G19" s="311"/>
      <c r="H19" s="301"/>
      <c r="I19" s="301"/>
      <c r="J19" s="301"/>
      <c r="K19" s="301"/>
      <c r="L19" s="301"/>
      <c r="M19" s="301"/>
      <c r="N19" s="301"/>
      <c r="O19" s="301"/>
      <c r="P19" s="301"/>
      <c r="Q19" s="301"/>
      <c r="R19" s="301"/>
    </row>
    <row xmlns:x14ac="http://schemas.microsoft.com/office/spreadsheetml/2009/9/ac" r="20" ht="15" x14ac:dyDescent="0.2">
      <c r="A20" s="300"/>
      <c r="B20" s="312"/>
      <c r="C20" s="390" t="s">
        <v>147</v>
      </c>
      <c r="D20" s="311"/>
      <c r="E20" s="323"/>
      <c r="F20" s="311"/>
      <c r="G20" s="311"/>
      <c r="H20" s="301"/>
      <c r="I20" s="301"/>
      <c r="J20" s="301"/>
      <c r="K20" s="301"/>
      <c r="L20" s="301"/>
      <c r="M20" s="301"/>
      <c r="N20" s="301"/>
      <c r="O20" s="301"/>
      <c r="P20" s="301"/>
      <c r="Q20" s="301"/>
      <c r="R20" s="301"/>
    </row>
    <row xmlns:x14ac="http://schemas.microsoft.com/office/spreadsheetml/2009/9/ac" r="21" ht="15" x14ac:dyDescent="0.2">
      <c r="A21" s="300"/>
      <c r="B21" s="312"/>
      <c r="C21" s="391" t="s">
        <v>148</v>
      </c>
      <c r="D21" s="311"/>
      <c r="E21" s="324"/>
      <c r="F21" s="311"/>
      <c r="G21" s="311"/>
      <c r="H21" s="301"/>
      <c r="I21" s="301"/>
      <c r="J21" s="301"/>
      <c r="K21" s="301"/>
      <c r="L21" s="301"/>
      <c r="M21" s="301"/>
      <c r="N21" s="301"/>
      <c r="O21" s="301"/>
      <c r="P21" s="301"/>
      <c r="Q21" s="301"/>
      <c r="R21" s="301"/>
    </row>
    <row xmlns:x14ac="http://schemas.microsoft.com/office/spreadsheetml/2009/9/ac" r="22" ht="15" x14ac:dyDescent="0.2">
      <c r="A22" s="300"/>
      <c r="B22" s="312"/>
      <c r="C22" s="392" t="s">
        <v>149</v>
      </c>
      <c r="D22" s="311"/>
      <c r="E22" s="311"/>
      <c r="F22" s="311"/>
      <c r="G22" s="311"/>
      <c r="H22" s="301"/>
      <c r="I22" s="301"/>
      <c r="J22" s="301"/>
      <c r="K22" s="301"/>
      <c r="L22" s="301"/>
      <c r="M22" s="301"/>
      <c r="N22" s="301"/>
      <c r="O22" s="301"/>
      <c r="P22" s="301"/>
      <c r="Q22" s="301"/>
      <c r="R22" s="301"/>
    </row>
    <row xmlns:x14ac="http://schemas.microsoft.com/office/spreadsheetml/2009/9/ac" r="23" ht="15" x14ac:dyDescent="0.2">
      <c r="A23" s="300"/>
      <c r="B23" s="312"/>
      <c r="C23" s="321" t="s">
        <v>150</v>
      </c>
      <c r="D23" s="311"/>
      <c r="E23" s="311"/>
      <c r="F23" s="311"/>
      <c r="G23" s="311"/>
      <c r="H23" s="301"/>
      <c r="I23" s="301"/>
      <c r="J23" s="301"/>
      <c r="K23" s="301"/>
      <c r="L23" s="301"/>
      <c r="M23" s="301"/>
      <c r="N23" s="301"/>
      <c r="O23" s="301"/>
      <c r="P23" s="301"/>
      <c r="Q23" s="301"/>
      <c r="R23" s="301"/>
    </row>
    <row xmlns:x14ac="http://schemas.microsoft.com/office/spreadsheetml/2009/9/ac" r="24" ht="15" x14ac:dyDescent="0.2">
      <c r="A24" s="300"/>
      <c r="B24" s="312"/>
      <c r="C24" s="325"/>
      <c r="D24" s="311"/>
      <c r="E24" s="311"/>
      <c r="F24" s="311"/>
      <c r="G24" s="311"/>
      <c r="H24" s="301"/>
      <c r="I24" s="301"/>
      <c r="J24" s="301"/>
      <c r="K24" s="301"/>
      <c r="L24" s="301"/>
      <c r="M24" s="301"/>
      <c r="N24" s="301"/>
      <c r="O24" s="301"/>
      <c r="P24" s="301"/>
      <c r="Q24" s="301"/>
      <c r="R24" s="301"/>
    </row>
    <row xmlns:x14ac="http://schemas.microsoft.com/office/spreadsheetml/2009/9/ac" r="25" ht="15.95" customHeight="true" x14ac:dyDescent="0.2">
      <c r="A25" s="326"/>
      <c r="B25" s="326"/>
      <c r="C25" s="327"/>
      <c r="D25" s="300"/>
      <c r="E25" s="301"/>
      <c r="F25" s="301"/>
      <c r="G25" s="301"/>
      <c r="H25" s="301"/>
      <c r="I25" s="301"/>
      <c r="J25" s="301"/>
      <c r="K25" s="301"/>
      <c r="L25" s="301"/>
      <c r="M25" s="301"/>
      <c r="N25" s="301"/>
      <c r="O25" s="301"/>
      <c r="P25" s="301"/>
      <c r="Q25" s="301"/>
      <c r="R25" s="301"/>
    </row>
    <row xmlns:x14ac="http://schemas.microsoft.com/office/spreadsheetml/2009/9/ac" r="26" ht="23.25" x14ac:dyDescent="0.2">
      <c r="A26" s="326"/>
      <c r="B26" s="326"/>
      <c r="C26" s="326"/>
      <c r="D26" s="300"/>
      <c r="E26" s="301"/>
      <c r="F26" s="301"/>
      <c r="G26" s="301"/>
      <c r="H26" s="301"/>
      <c r="I26" s="301"/>
      <c r="J26" s="301"/>
      <c r="K26" s="301"/>
      <c r="L26" s="301"/>
      <c r="M26" s="301"/>
      <c r="N26" s="301"/>
      <c r="O26" s="301"/>
      <c r="P26" s="301"/>
      <c r="Q26" s="301"/>
      <c r="R26" s="301"/>
    </row>
    <row xmlns:x14ac="http://schemas.microsoft.com/office/spreadsheetml/2009/9/ac" r="27" ht="15" x14ac:dyDescent="0.2">
      <c r="A27" s="328"/>
      <c r="B27" s="329"/>
      <c r="C27" s="330"/>
      <c r="D27" s="300"/>
      <c r="E27" s="301"/>
      <c r="F27" s="301"/>
      <c r="G27" s="301"/>
      <c r="H27" s="301"/>
      <c r="I27" s="301"/>
      <c r="J27" s="301"/>
      <c r="K27" s="301"/>
      <c r="L27" s="301"/>
      <c r="M27" s="301"/>
      <c r="N27" s="301"/>
      <c r="O27" s="301"/>
      <c r="P27" s="301"/>
      <c r="Q27" s="301"/>
      <c r="R27" s="301"/>
    </row>
    <row xmlns:x14ac="http://schemas.microsoft.com/office/spreadsheetml/2009/9/ac" r="28" ht="15" x14ac:dyDescent="0.2">
      <c r="A28" s="328"/>
      <c r="B28" s="329"/>
      <c r="C28" s="331"/>
      <c r="D28" s="300"/>
      <c r="E28" s="301"/>
      <c r="F28" s="301"/>
      <c r="G28" s="301"/>
      <c r="H28" s="301"/>
      <c r="I28" s="301"/>
      <c r="J28" s="301"/>
      <c r="K28" s="301"/>
      <c r="L28" s="301"/>
      <c r="M28" s="301"/>
      <c r="N28" s="301"/>
      <c r="O28" s="301"/>
      <c r="P28" s="301"/>
      <c r="Q28" s="301"/>
      <c r="R28" s="301"/>
    </row>
    <row xmlns:x14ac="http://schemas.microsoft.com/office/spreadsheetml/2009/9/ac" r="29" ht="15" x14ac:dyDescent="0.2">
      <c r="A29" s="328"/>
      <c r="B29" s="329"/>
      <c r="C29" s="332"/>
      <c r="D29" s="300"/>
      <c r="E29" s="301"/>
      <c r="F29" s="301"/>
      <c r="G29" s="301"/>
      <c r="H29" s="301"/>
      <c r="I29" s="301"/>
      <c r="J29" s="301"/>
      <c r="K29" s="301"/>
      <c r="L29" s="301"/>
      <c r="M29" s="301"/>
      <c r="N29" s="301"/>
      <c r="O29" s="301"/>
      <c r="P29" s="301"/>
      <c r="Q29" s="301"/>
      <c r="R29" s="301"/>
    </row>
    <row xmlns:x14ac="http://schemas.microsoft.com/office/spreadsheetml/2009/9/ac" r="30" ht="15" x14ac:dyDescent="0.2">
      <c r="A30" s="328"/>
      <c r="B30" s="329"/>
      <c r="C30" s="332"/>
      <c r="D30" s="300"/>
      <c r="E30" s="301"/>
      <c r="F30" s="301"/>
      <c r="G30" s="301"/>
      <c r="H30" s="301"/>
      <c r="I30" s="301"/>
      <c r="J30" s="301"/>
      <c r="K30" s="301"/>
      <c r="L30" s="301"/>
      <c r="M30" s="301"/>
      <c r="N30" s="301"/>
      <c r="O30" s="301"/>
      <c r="P30" s="301"/>
      <c r="Q30" s="301"/>
      <c r="R30" s="301"/>
    </row>
    <row xmlns:x14ac="http://schemas.microsoft.com/office/spreadsheetml/2009/9/ac" r="31" ht="15" x14ac:dyDescent="0.2">
      <c r="A31" s="328"/>
      <c r="B31" s="329"/>
      <c r="C31" s="332"/>
      <c r="D31" s="300"/>
      <c r="E31" s="301"/>
      <c r="F31" s="301"/>
      <c r="G31" s="301"/>
      <c r="H31" s="301"/>
      <c r="I31" s="301"/>
      <c r="J31" s="301"/>
      <c r="K31" s="301"/>
      <c r="L31" s="301"/>
      <c r="M31" s="301"/>
      <c r="N31" s="301"/>
      <c r="O31" s="301"/>
      <c r="P31" s="301"/>
      <c r="Q31" s="301"/>
      <c r="R31" s="301"/>
    </row>
    <row xmlns:x14ac="http://schemas.microsoft.com/office/spreadsheetml/2009/9/ac" r="32" ht="15" x14ac:dyDescent="0.2">
      <c r="A32" s="328"/>
      <c r="B32" s="329"/>
      <c r="C32" s="332"/>
      <c r="D32" s="300"/>
      <c r="E32" s="301"/>
      <c r="F32" s="301"/>
      <c r="G32" s="301"/>
      <c r="H32" s="301"/>
      <c r="I32" s="301"/>
      <c r="J32" s="301"/>
      <c r="K32" s="301"/>
      <c r="L32" s="301"/>
      <c r="M32" s="301"/>
      <c r="N32" s="301"/>
      <c r="O32" s="301"/>
      <c r="P32" s="301"/>
      <c r="Q32" s="301"/>
      <c r="R32" s="301"/>
    </row>
    <row xmlns:x14ac="http://schemas.microsoft.com/office/spreadsheetml/2009/9/ac" r="33" ht="15" x14ac:dyDescent="0.2">
      <c r="A33" s="328"/>
      <c r="B33" s="329"/>
      <c r="C33" s="332"/>
      <c r="D33" s="300"/>
      <c r="E33" s="301"/>
      <c r="F33" s="301"/>
      <c r="G33" s="301"/>
      <c r="H33" s="301"/>
      <c r="I33" s="301"/>
      <c r="J33" s="301"/>
      <c r="K33" s="301"/>
      <c r="L33" s="301"/>
      <c r="M33" s="301"/>
      <c r="N33" s="301"/>
      <c r="O33" s="301"/>
      <c r="P33" s="301"/>
      <c r="Q33" s="301"/>
      <c r="R33" s="301"/>
    </row>
    <row xmlns:x14ac="http://schemas.microsoft.com/office/spreadsheetml/2009/9/ac" r="34" ht="15" x14ac:dyDescent="0.2">
      <c r="A34" s="328"/>
      <c r="B34" s="329"/>
      <c r="D34" s="300"/>
      <c r="E34" s="301"/>
      <c r="F34" s="301"/>
      <c r="G34" s="301"/>
      <c r="H34" s="301"/>
      <c r="I34" s="301"/>
      <c r="J34" s="301"/>
      <c r="K34" s="301"/>
      <c r="L34" s="301"/>
      <c r="M34" s="301"/>
      <c r="N34" s="301"/>
      <c r="O34" s="301"/>
      <c r="P34" s="301"/>
      <c r="Q34" s="301"/>
      <c r="R34" s="301"/>
    </row>
    <row xmlns:x14ac="http://schemas.microsoft.com/office/spreadsheetml/2009/9/ac" r="35" ht="15" x14ac:dyDescent="0.2">
      <c r="A35" s="300"/>
      <c r="B35" s="300"/>
      <c r="C35" s="300"/>
      <c r="D35" s="300"/>
      <c r="E35" s="301"/>
      <c r="F35" s="301"/>
      <c r="G35" s="301"/>
      <c r="H35" s="301"/>
      <c r="I35" s="301"/>
      <c r="J35" s="301"/>
      <c r="K35" s="301"/>
      <c r="L35" s="301"/>
      <c r="M35" s="301"/>
      <c r="N35" s="301"/>
      <c r="O35" s="301"/>
      <c r="P35" s="301"/>
      <c r="Q35" s="301"/>
      <c r="R35" s="301"/>
    </row>
    <row xmlns:x14ac="http://schemas.microsoft.com/office/spreadsheetml/2009/9/ac" r="36" ht="15" x14ac:dyDescent="0.2">
      <c r="A36" s="300"/>
      <c r="B36" s="300"/>
      <c r="C36" s="300"/>
      <c r="D36" s="300"/>
      <c r="E36" s="301"/>
      <c r="F36" s="301"/>
      <c r="G36" s="301"/>
      <c r="H36" s="301"/>
      <c r="I36" s="301"/>
      <c r="J36" s="301"/>
      <c r="K36" s="301"/>
      <c r="L36" s="301"/>
      <c r="M36" s="301"/>
      <c r="N36" s="301"/>
      <c r="O36" s="301"/>
      <c r="P36" s="301"/>
      <c r="Q36" s="301"/>
      <c r="R36" s="301"/>
    </row>
    <row xmlns:x14ac="http://schemas.microsoft.com/office/spreadsheetml/2009/9/ac" r="37" ht="15" x14ac:dyDescent="0.2">
      <c r="A37" s="300"/>
      <c r="B37" s="300"/>
      <c r="C37" s="300"/>
      <c r="D37" s="300"/>
    </row>
    <row xmlns:x14ac="http://schemas.microsoft.com/office/spreadsheetml/2009/9/ac" r="38" ht="15" x14ac:dyDescent="0.2">
      <c r="A38" s="300"/>
      <c r="B38" s="300"/>
      <c r="C38" s="300"/>
      <c r="D38" s="300"/>
    </row>
    <row xmlns:x14ac="http://schemas.microsoft.com/office/spreadsheetml/2009/9/ac" r="39" ht="15" x14ac:dyDescent="0.2">
      <c r="A39" s="300"/>
      <c r="B39" s="300"/>
      <c r="C39" s="300"/>
      <c r="D39" s="300"/>
    </row>
    <row xmlns:x14ac="http://schemas.microsoft.com/office/spreadsheetml/2009/9/ac" r="40" ht="15" x14ac:dyDescent="0.2">
      <c r="A40" s="300"/>
      <c r="B40" s="300"/>
      <c r="C40" s="300"/>
      <c r="D40" s="300"/>
    </row>
    <row xmlns:x14ac="http://schemas.microsoft.com/office/spreadsheetml/2009/9/ac" r="46" x14ac:dyDescent="0.2">
      <c r="L46" s="33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JB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style="128"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 min="262" max="262" width="24.625" style="128" customWidth="true"/>
    <col min="263" max="263" width="29.75" customWidth="true"/>
    <col min="264" max="269" width="7.875" customWidth="true"/>
    <col min="270" max="271" width="1.125" customWidth="true"/>
  </cols>
  <sheetData>
    <row xmlns:x14ac="http://schemas.microsoft.com/office/spreadsheetml/2009/9/ac" r="1" s="339" customFormat="true" ht="30" customHeight="true" x14ac:dyDescent="0.25">
      <c r="B1" s="356" t="s">
        <v>31</v>
      </c>
      <c r="C1" s="592" t="s">
        <v>321</v>
      </c>
      <c r="D1" s="344" t="s">
        <v>159</v>
      </c>
      <c r="E1" s="344"/>
      <c r="F1" s="344"/>
      <c r="G1" s="344"/>
      <c r="H1" s="344"/>
      <c r="I1" s="345"/>
      <c r="J1" s="336"/>
      <c r="K1" s="336"/>
      <c r="L1" s="356" t="s">
        <v>31</v>
      </c>
      <c r="M1" s="592" t="s">
        <v>322</v>
      </c>
      <c r="N1" s="344" t="s">
        <v>159</v>
      </c>
      <c r="O1" s="344"/>
      <c r="P1" s="344"/>
      <c r="Q1" s="344"/>
      <c r="R1" s="344"/>
      <c r="S1" s="345"/>
      <c r="T1" s="336"/>
      <c r="U1" s="336"/>
      <c r="V1" s="356" t="s">
        <v>31</v>
      </c>
      <c r="W1" s="592" t="s">
        <v>323</v>
      </c>
      <c r="X1" s="344" t="s">
        <v>159</v>
      </c>
      <c r="Y1" s="344"/>
      <c r="Z1" s="344"/>
      <c r="AA1" s="344"/>
      <c r="AB1" s="344"/>
      <c r="AC1" s="345"/>
      <c r="AD1" s="336"/>
      <c r="AE1" s="336"/>
      <c r="AF1" s="356" t="s">
        <v>31</v>
      </c>
      <c r="AG1" s="592" t="s">
        <v>324</v>
      </c>
      <c r="AH1" s="344" t="s">
        <v>159</v>
      </c>
      <c r="AI1" s="344"/>
      <c r="AJ1" s="344"/>
      <c r="AK1" s="344"/>
      <c r="AL1" s="344"/>
      <c r="AM1" s="345"/>
      <c r="AN1" s="336"/>
      <c r="AO1" s="336"/>
      <c r="AP1" s="356" t="s">
        <v>31</v>
      </c>
      <c r="AQ1" s="592" t="s">
        <v>324</v>
      </c>
      <c r="AR1" s="344" t="s">
        <v>159</v>
      </c>
      <c r="AS1" s="344"/>
      <c r="AT1" s="344"/>
      <c r="AU1" s="344"/>
      <c r="AV1" s="344"/>
      <c r="AW1" s="345"/>
      <c r="AX1" s="336"/>
      <c r="AY1" s="336"/>
      <c r="AZ1" s="356" t="s">
        <v>31</v>
      </c>
      <c r="BA1" s="592" t="s">
        <v>324</v>
      </c>
      <c r="BB1" s="344" t="s">
        <v>159</v>
      </c>
      <c r="BC1" s="344"/>
      <c r="BD1" s="344"/>
      <c r="BE1" s="344"/>
      <c r="BF1" s="344"/>
      <c r="BG1" s="345"/>
      <c r="BH1" s="336"/>
      <c r="BI1" s="336"/>
      <c r="BJ1" s="356" t="s">
        <v>31</v>
      </c>
      <c r="BK1" s="592" t="s">
        <v>325</v>
      </c>
      <c r="BL1" s="344" t="s">
        <v>159</v>
      </c>
      <c r="BM1" s="344"/>
      <c r="BN1" s="344"/>
      <c r="BO1" s="344"/>
      <c r="BP1" s="344"/>
      <c r="BQ1" s="345"/>
      <c r="BR1" s="336"/>
      <c r="BS1" s="336"/>
      <c r="BT1" s="356" t="s">
        <v>31</v>
      </c>
      <c r="BU1" s="592" t="s">
        <v>326</v>
      </c>
      <c r="BV1" s="344" t="s">
        <v>159</v>
      </c>
      <c r="BW1" s="344"/>
      <c r="BX1" s="344"/>
      <c r="BY1" s="344"/>
      <c r="BZ1" s="344"/>
      <c r="CA1" s="345"/>
      <c r="CB1" s="336"/>
      <c r="CC1" s="336"/>
      <c r="CD1" s="356" t="s">
        <v>31</v>
      </c>
      <c r="CE1" s="592">
        <v>2013</v>
      </c>
      <c r="CF1" s="344" t="s">
        <v>159</v>
      </c>
      <c r="CG1" s="344"/>
      <c r="CH1" s="344"/>
      <c r="CI1" s="344"/>
      <c r="CJ1" s="344"/>
      <c r="CK1" s="345"/>
      <c r="CL1" s="336"/>
      <c r="CM1" s="336"/>
      <c r="CN1" s="356" t="s">
        <v>31</v>
      </c>
      <c r="CO1" s="592" t="s">
        <v>326</v>
      </c>
      <c r="CP1" s="344" t="s">
        <v>159</v>
      </c>
      <c r="CQ1" s="344"/>
      <c r="CR1" s="344"/>
      <c r="CS1" s="344"/>
      <c r="CT1" s="344"/>
      <c r="CU1" s="345"/>
      <c r="CV1" s="336"/>
      <c r="CW1" s="336"/>
      <c r="CX1" s="356" t="s">
        <v>31</v>
      </c>
      <c r="CY1" s="592" t="s">
        <v>327</v>
      </c>
      <c r="CZ1" s="344" t="s">
        <v>159</v>
      </c>
      <c r="DA1" s="344"/>
      <c r="DB1" s="344"/>
      <c r="DC1" s="344"/>
      <c r="DD1" s="344"/>
      <c r="DE1" s="345"/>
      <c r="DF1" s="336"/>
      <c r="DG1" s="336"/>
      <c r="DH1" s="356" t="s">
        <v>31</v>
      </c>
      <c r="DI1" s="592" t="s">
        <v>328</v>
      </c>
      <c r="DJ1" s="344" t="s">
        <v>159</v>
      </c>
      <c r="DK1" s="344"/>
      <c r="DL1" s="344"/>
      <c r="DM1" s="344"/>
      <c r="DN1" s="344"/>
      <c r="DO1" s="345"/>
      <c r="DP1" s="336"/>
      <c r="DQ1" s="336"/>
      <c r="DR1" s="356" t="s">
        <v>31</v>
      </c>
      <c r="DS1" s="592" t="s">
        <v>328</v>
      </c>
      <c r="DT1" s="344" t="s">
        <v>159</v>
      </c>
      <c r="DU1" s="344"/>
      <c r="DV1" s="344"/>
      <c r="DW1" s="344"/>
      <c r="DX1" s="344"/>
      <c r="DY1" s="345"/>
      <c r="DZ1" s="336"/>
      <c r="EA1" s="336"/>
      <c r="EB1" s="356" t="s">
        <v>31</v>
      </c>
      <c r="EC1" s="592" t="s">
        <v>329</v>
      </c>
      <c r="ED1" s="344" t="s">
        <v>159</v>
      </c>
      <c r="EE1" s="344"/>
      <c r="EF1" s="344"/>
      <c r="EG1" s="344"/>
      <c r="EH1" s="344"/>
      <c r="EI1" s="345"/>
      <c r="EJ1" s="336"/>
      <c r="EK1" s="336"/>
      <c r="EL1" s="356" t="s">
        <v>31</v>
      </c>
      <c r="EM1" s="592" t="s">
        <v>330</v>
      </c>
      <c r="EN1" s="344" t="s">
        <v>159</v>
      </c>
      <c r="EO1" s="344"/>
      <c r="EP1" s="344"/>
      <c r="EQ1" s="344"/>
      <c r="ER1" s="344"/>
      <c r="ES1" s="345"/>
      <c r="ET1" s="336"/>
      <c r="EU1" s="336"/>
      <c r="EV1" s="356" t="s">
        <v>31</v>
      </c>
      <c r="EW1" s="592" t="s">
        <v>330</v>
      </c>
      <c r="EX1" s="344" t="s">
        <v>159</v>
      </c>
      <c r="EY1" s="344"/>
      <c r="EZ1" s="344"/>
      <c r="FA1" s="344"/>
      <c r="FB1" s="344"/>
      <c r="FC1" s="345"/>
      <c r="FD1" s="336"/>
      <c r="FE1" s="336"/>
      <c r="FF1" s="356" t="s">
        <v>31</v>
      </c>
      <c r="FG1" s="592">
        <v>2019</v>
      </c>
      <c r="FH1" s="344" t="s">
        <v>159</v>
      </c>
      <c r="FI1" s="344"/>
      <c r="FJ1" s="344"/>
      <c r="FK1" s="344"/>
      <c r="FL1" s="344"/>
      <c r="FM1" s="345"/>
      <c r="FN1" s="336"/>
      <c r="FO1" s="336"/>
      <c r="FP1" s="356" t="s">
        <v>31</v>
      </c>
      <c r="FQ1" s="592">
        <v>2019</v>
      </c>
      <c r="FR1" s="344" t="s">
        <v>159</v>
      </c>
      <c r="FS1" s="344"/>
      <c r="FT1" s="344"/>
      <c r="FU1" s="344"/>
      <c r="FV1" s="344"/>
      <c r="FW1" s="345"/>
      <c r="FX1" s="336"/>
      <c r="FY1" s="336"/>
      <c r="FZ1" s="356" t="s">
        <v>31</v>
      </c>
      <c r="GA1" s="592">
        <v>2020</v>
      </c>
      <c r="GB1" s="344" t="s">
        <v>159</v>
      </c>
      <c r="GC1" s="344"/>
      <c r="GD1" s="344"/>
      <c r="GE1" s="344"/>
      <c r="GF1" s="344"/>
      <c r="GG1" s="345"/>
      <c r="GH1" s="336"/>
      <c r="GI1" s="336"/>
      <c r="GJ1" s="356" t="s">
        <v>31</v>
      </c>
      <c r="GK1" s="592">
        <v>2021</v>
      </c>
      <c r="GL1" s="344" t="s">
        <v>159</v>
      </c>
      <c r="GM1" s="344"/>
      <c r="GN1" s="344"/>
      <c r="GO1" s="344"/>
      <c r="GP1" s="344"/>
      <c r="GQ1" s="345"/>
      <c r="GR1" s="336"/>
      <c r="GS1" s="336"/>
    </row>
    <row xmlns:x14ac="http://schemas.microsoft.com/office/spreadsheetml/2009/9/ac" r="2" s="339" customFormat="true" ht="30" customHeight="true" x14ac:dyDescent="0.25">
      <c r="A2" s="603" t="s">
        <v>362</v>
      </c>
      <c r="B2" s="346" t="s">
        <v>306</v>
      </c>
      <c r="C2" s="298" t="s">
        <v>168</v>
      </c>
      <c r="D2" s="298" t="s">
        <v>260</v>
      </c>
      <c r="E2" s="347"/>
      <c r="F2" s="347"/>
      <c r="G2" s="347"/>
      <c r="H2" s="347"/>
      <c r="I2" s="348"/>
      <c r="J2" s="340" t="s">
        <v>331</v>
      </c>
      <c r="K2" s="340"/>
      <c r="L2" s="346" t="s">
        <v>307</v>
      </c>
      <c r="M2" s="298" t="s">
        <v>168</v>
      </c>
      <c r="N2" s="298" t="s">
        <v>264</v>
      </c>
      <c r="O2" s="347"/>
      <c r="P2" s="347"/>
      <c r="Q2" s="347"/>
      <c r="R2" s="347"/>
      <c r="S2" s="348"/>
      <c r="T2" s="340" t="s">
        <v>331</v>
      </c>
      <c r="U2" s="340"/>
      <c r="V2" s="346" t="s">
        <v>308</v>
      </c>
      <c r="W2" s="298" t="s">
        <v>168</v>
      </c>
      <c r="X2" s="298" t="s">
        <v>160</v>
      </c>
      <c r="Y2" s="347"/>
      <c r="Z2" s="347"/>
      <c r="AA2" s="347"/>
      <c r="AB2" s="347"/>
      <c r="AC2" s="348"/>
      <c r="AD2" s="340" t="s">
        <v>331</v>
      </c>
      <c r="AE2" s="340"/>
      <c r="AF2" s="346" t="s">
        <v>309</v>
      </c>
      <c r="AG2" s="298" t="s">
        <v>225</v>
      </c>
      <c r="AH2" s="298" t="s">
        <v>161</v>
      </c>
      <c r="AI2" s="347"/>
      <c r="AJ2" s="347"/>
      <c r="AK2" s="347"/>
      <c r="AL2" s="347"/>
      <c r="AM2" s="348"/>
      <c r="AN2" s="340" t="s">
        <v>331</v>
      </c>
      <c r="AO2" s="340"/>
      <c r="AP2" s="346" t="s">
        <v>310</v>
      </c>
      <c r="AQ2" s="298" t="s">
        <v>168</v>
      </c>
      <c r="AR2" s="298" t="s">
        <v>162</v>
      </c>
      <c r="AS2" s="347"/>
      <c r="AT2" s="347"/>
      <c r="AU2" s="347"/>
      <c r="AV2" s="347"/>
      <c r="AW2" s="348"/>
      <c r="AX2" s="340" t="s">
        <v>331</v>
      </c>
      <c r="AY2" s="340"/>
      <c r="AZ2" s="346" t="s">
        <v>311</v>
      </c>
      <c r="BA2" s="298" t="s">
        <v>181</v>
      </c>
      <c r="BB2" s="298" t="s">
        <v>163</v>
      </c>
      <c r="BC2" s="347"/>
      <c r="BD2" s="347"/>
      <c r="BE2" s="347"/>
      <c r="BF2" s="347"/>
      <c r="BG2" s="348"/>
      <c r="BH2" s="340" t="s">
        <v>331</v>
      </c>
      <c r="BI2" s="340"/>
      <c r="BJ2" s="346" t="s">
        <v>312</v>
      </c>
      <c r="BK2" s="298" t="s">
        <v>168</v>
      </c>
      <c r="BL2" s="298" t="s">
        <v>164</v>
      </c>
      <c r="BM2" s="347"/>
      <c r="BN2" s="347"/>
      <c r="BO2" s="347"/>
      <c r="BP2" s="347"/>
      <c r="BQ2" s="348"/>
      <c r="BR2" s="340" t="s">
        <v>331</v>
      </c>
      <c r="BS2" s="340"/>
      <c r="BT2" s="346" t="s">
        <v>313</v>
      </c>
      <c r="BU2" s="298" t="s">
        <v>168</v>
      </c>
      <c r="BV2" s="298" t="s">
        <v>165</v>
      </c>
      <c r="BW2" s="347"/>
      <c r="BX2" s="347"/>
      <c r="BY2" s="347"/>
      <c r="BZ2" s="347"/>
      <c r="CA2" s="348"/>
      <c r="CB2" s="340" t="s">
        <v>331</v>
      </c>
      <c r="CC2" s="340"/>
      <c r="CD2" s="346" t="s">
        <v>369</v>
      </c>
      <c r="CE2" s="298" t="s">
        <v>168</v>
      </c>
      <c r="CF2" s="298" t="s">
        <v>370</v>
      </c>
      <c r="CG2" s="347"/>
      <c r="CH2" s="347"/>
      <c r="CI2" s="347"/>
      <c r="CJ2" s="347"/>
      <c r="CK2" s="348"/>
      <c r="CL2" s="340" t="s">
        <v>331</v>
      </c>
      <c r="CM2" s="340"/>
      <c r="CN2" s="346" t="s">
        <v>314</v>
      </c>
      <c r="CO2" s="298" t="s">
        <v>168</v>
      </c>
      <c r="CP2" s="298" t="s">
        <v>166</v>
      </c>
      <c r="CQ2" s="347"/>
      <c r="CR2" s="347"/>
      <c r="CS2" s="347"/>
      <c r="CT2" s="347"/>
      <c r="CU2" s="348"/>
      <c r="CV2" s="340" t="s">
        <v>331</v>
      </c>
      <c r="CW2" s="340"/>
      <c r="CX2" s="346" t="s">
        <v>315</v>
      </c>
      <c r="CY2" s="298" t="s">
        <v>168</v>
      </c>
      <c r="CZ2" s="298" t="s">
        <v>167</v>
      </c>
      <c r="DA2" s="347"/>
      <c r="DB2" s="347"/>
      <c r="DC2" s="347"/>
      <c r="DD2" s="347"/>
      <c r="DE2" s="348"/>
      <c r="DF2" s="340" t="s">
        <v>331</v>
      </c>
      <c r="DG2" s="340"/>
      <c r="DH2" s="346" t="s">
        <v>316</v>
      </c>
      <c r="DI2" s="298" t="s">
        <v>181</v>
      </c>
      <c r="DJ2" s="298" t="s">
        <v>163</v>
      </c>
      <c r="DK2" s="347"/>
      <c r="DL2" s="347"/>
      <c r="DM2" s="347"/>
      <c r="DN2" s="347"/>
      <c r="DO2" s="348"/>
      <c r="DP2" s="340" t="s">
        <v>331</v>
      </c>
      <c r="DQ2" s="340"/>
      <c r="DR2" s="346" t="s">
        <v>317</v>
      </c>
      <c r="DS2" s="298" t="s">
        <v>168</v>
      </c>
      <c r="DT2" s="298" t="s">
        <v>270</v>
      </c>
      <c r="DU2" s="347"/>
      <c r="DV2" s="347"/>
      <c r="DW2" s="347"/>
      <c r="DX2" s="347"/>
      <c r="DY2" s="348"/>
      <c r="DZ2" s="340" t="s">
        <v>331</v>
      </c>
      <c r="EA2" s="340"/>
      <c r="EB2" s="346" t="s">
        <v>318</v>
      </c>
      <c r="EC2" s="298" t="s">
        <v>168</v>
      </c>
      <c r="ED2" s="298" t="s">
        <v>281</v>
      </c>
      <c r="EE2" s="347"/>
      <c r="EF2" s="347"/>
      <c r="EG2" s="347"/>
      <c r="EH2" s="347"/>
      <c r="EI2" s="348"/>
      <c r="EJ2" s="340" t="s">
        <v>331</v>
      </c>
      <c r="EK2" s="340"/>
      <c r="EL2" s="346" t="s">
        <v>319</v>
      </c>
      <c r="EM2" s="298" t="s">
        <v>181</v>
      </c>
      <c r="EN2" s="298" t="s">
        <v>163</v>
      </c>
      <c r="EO2" s="347"/>
      <c r="EP2" s="347"/>
      <c r="EQ2" s="347"/>
      <c r="ER2" s="347"/>
      <c r="ES2" s="348"/>
      <c r="ET2" s="340" t="s">
        <v>331</v>
      </c>
      <c r="EU2" s="340"/>
      <c r="EV2" s="346" t="s">
        <v>320</v>
      </c>
      <c r="EW2" s="298" t="s">
        <v>168</v>
      </c>
      <c r="EX2" s="298" t="s">
        <v>286</v>
      </c>
      <c r="EY2" s="347"/>
      <c r="EZ2" s="347"/>
      <c r="FA2" s="347"/>
      <c r="FB2" s="347"/>
      <c r="FC2" s="348"/>
      <c r="FD2" s="340" t="s">
        <v>331</v>
      </c>
      <c r="FE2" s="340"/>
      <c r="FF2" s="346" t="s">
        <v>347</v>
      </c>
      <c r="FG2" s="298" t="s">
        <v>168</v>
      </c>
      <c r="FH2" s="298" t="s">
        <v>356</v>
      </c>
      <c r="FI2" s="347"/>
      <c r="FJ2" s="347"/>
      <c r="FK2" s="347"/>
      <c r="FL2" s="347"/>
      <c r="FM2" s="348"/>
      <c r="FN2" s="340" t="s">
        <v>331</v>
      </c>
      <c r="FO2" s="340"/>
      <c r="FP2" s="346" t="s">
        <v>372</v>
      </c>
      <c r="FQ2" s="298" t="s">
        <v>168</v>
      </c>
      <c r="FR2" s="298" t="s">
        <v>373</v>
      </c>
      <c r="FS2" s="347"/>
      <c r="FT2" s="347"/>
      <c r="FU2" s="347"/>
      <c r="FV2" s="347"/>
      <c r="FW2" s="348"/>
      <c r="FX2" s="340" t="s">
        <v>331</v>
      </c>
      <c r="FY2" s="340"/>
      <c r="FZ2" s="346" t="s">
        <v>375</v>
      </c>
      <c r="GA2" s="298" t="s">
        <v>168</v>
      </c>
      <c r="GB2" s="298" t="s">
        <v>376</v>
      </c>
      <c r="GC2" s="347"/>
      <c r="GD2" s="347"/>
      <c r="GE2" s="347"/>
      <c r="GF2" s="347"/>
      <c r="GG2" s="348"/>
      <c r="GH2" s="340" t="s">
        <v>331</v>
      </c>
      <c r="GI2" s="340"/>
      <c r="GJ2" s="346" t="s">
        <v>387</v>
      </c>
      <c r="GK2" s="298" t="s">
        <v>168</v>
      </c>
      <c r="GL2" s="298" t="s">
        <v>378</v>
      </c>
      <c r="GM2" s="347"/>
      <c r="GN2" s="347"/>
      <c r="GO2" s="347"/>
      <c r="GP2" s="347"/>
      <c r="GQ2" s="348"/>
      <c r="GR2" s="340" t="s">
        <v>331</v>
      </c>
      <c r="GS2" s="340"/>
    </row>
    <row xmlns:x14ac="http://schemas.microsoft.com/office/spreadsheetml/2009/9/ac" r="3" s="269" customFormat="true" ht="18" customHeight="true" x14ac:dyDescent="0.25">
      <c r="A3" s="603"/>
      <c r="B3" s="385" t="s">
        <v>217</v>
      </c>
      <c r="C3" s="386" t="s">
        <v>56</v>
      </c>
      <c r="D3" s="387" t="s">
        <v>7</v>
      </c>
      <c r="E3" s="387" t="s">
        <v>1</v>
      </c>
      <c r="F3" s="387" t="s">
        <v>2</v>
      </c>
      <c r="G3" s="387" t="s">
        <v>16</v>
      </c>
      <c r="H3" s="387" t="s">
        <v>17</v>
      </c>
      <c r="I3" s="388" t="s">
        <v>18</v>
      </c>
      <c r="J3" s="266"/>
      <c r="K3" s="266"/>
      <c r="L3" s="385" t="s">
        <v>217</v>
      </c>
      <c r="M3" s="386" t="s">
        <v>56</v>
      </c>
      <c r="N3" s="387" t="s">
        <v>7</v>
      </c>
      <c r="O3" s="387" t="s">
        <v>1</v>
      </c>
      <c r="P3" s="387" t="s">
        <v>2</v>
      </c>
      <c r="Q3" s="387" t="s">
        <v>16</v>
      </c>
      <c r="R3" s="387" t="s">
        <v>17</v>
      </c>
      <c r="S3" s="388" t="s">
        <v>18</v>
      </c>
      <c r="T3" s="266"/>
      <c r="U3" s="266"/>
      <c r="V3" s="385" t="s">
        <v>217</v>
      </c>
      <c r="W3" s="386" t="s">
        <v>56</v>
      </c>
      <c r="X3" s="387" t="s">
        <v>7</v>
      </c>
      <c r="Y3" s="387" t="s">
        <v>1</v>
      </c>
      <c r="Z3" s="387" t="s">
        <v>2</v>
      </c>
      <c r="AA3" s="387" t="s">
        <v>16</v>
      </c>
      <c r="AB3" s="387" t="s">
        <v>17</v>
      </c>
      <c r="AC3" s="388" t="s">
        <v>18</v>
      </c>
      <c r="AD3" s="266"/>
      <c r="AE3" s="266"/>
      <c r="AF3" s="385" t="s">
        <v>217</v>
      </c>
      <c r="AG3" s="386" t="s">
        <v>56</v>
      </c>
      <c r="AH3" s="387" t="s">
        <v>7</v>
      </c>
      <c r="AI3" s="387" t="s">
        <v>1</v>
      </c>
      <c r="AJ3" s="387" t="s">
        <v>2</v>
      </c>
      <c r="AK3" s="387" t="s">
        <v>16</v>
      </c>
      <c r="AL3" s="387" t="s">
        <v>17</v>
      </c>
      <c r="AM3" s="388" t="s">
        <v>18</v>
      </c>
      <c r="AN3" s="266"/>
      <c r="AO3" s="266"/>
      <c r="AP3" s="385" t="s">
        <v>217</v>
      </c>
      <c r="AQ3" s="386" t="s">
        <v>56</v>
      </c>
      <c r="AR3" s="387" t="s">
        <v>7</v>
      </c>
      <c r="AS3" s="387" t="s">
        <v>1</v>
      </c>
      <c r="AT3" s="387" t="s">
        <v>2</v>
      </c>
      <c r="AU3" s="387" t="s">
        <v>16</v>
      </c>
      <c r="AV3" s="387" t="s">
        <v>17</v>
      </c>
      <c r="AW3" s="388" t="s">
        <v>18</v>
      </c>
      <c r="AX3" s="266"/>
      <c r="AY3" s="266"/>
      <c r="AZ3" s="385" t="s">
        <v>217</v>
      </c>
      <c r="BA3" s="386" t="s">
        <v>56</v>
      </c>
      <c r="BB3" s="387" t="s">
        <v>7</v>
      </c>
      <c r="BC3" s="387" t="s">
        <v>1</v>
      </c>
      <c r="BD3" s="387" t="s">
        <v>2</v>
      </c>
      <c r="BE3" s="387" t="s">
        <v>16</v>
      </c>
      <c r="BF3" s="387" t="s">
        <v>17</v>
      </c>
      <c r="BG3" s="388" t="s">
        <v>18</v>
      </c>
      <c r="BH3" s="266"/>
      <c r="BI3" s="266"/>
      <c r="BJ3" s="385" t="s">
        <v>217</v>
      </c>
      <c r="BK3" s="386" t="s">
        <v>56</v>
      </c>
      <c r="BL3" s="387" t="s">
        <v>7</v>
      </c>
      <c r="BM3" s="387" t="s">
        <v>1</v>
      </c>
      <c r="BN3" s="387" t="s">
        <v>2</v>
      </c>
      <c r="BO3" s="387" t="s">
        <v>16</v>
      </c>
      <c r="BP3" s="387" t="s">
        <v>17</v>
      </c>
      <c r="BQ3" s="388" t="s">
        <v>18</v>
      </c>
      <c r="BR3" s="266"/>
      <c r="BS3" s="266"/>
      <c r="BT3" s="385" t="s">
        <v>217</v>
      </c>
      <c r="BU3" s="389" t="s">
        <v>56</v>
      </c>
      <c r="BV3" s="387" t="s">
        <v>7</v>
      </c>
      <c r="BW3" s="387" t="s">
        <v>1</v>
      </c>
      <c r="BX3" s="387" t="s">
        <v>2</v>
      </c>
      <c r="BY3" s="387" t="s">
        <v>16</v>
      </c>
      <c r="BZ3" s="387" t="s">
        <v>17</v>
      </c>
      <c r="CA3" s="388" t="s">
        <v>18</v>
      </c>
      <c r="CB3" s="266"/>
      <c r="CC3" s="266"/>
      <c r="CD3" s="385" t="s">
        <v>217</v>
      </c>
      <c r="CE3" s="389" t="s">
        <v>56</v>
      </c>
      <c r="CF3" s="387" t="s">
        <v>7</v>
      </c>
      <c r="CG3" s="387" t="s">
        <v>1</v>
      </c>
      <c r="CH3" s="387" t="s">
        <v>2</v>
      </c>
      <c r="CI3" s="387" t="s">
        <v>16</v>
      </c>
      <c r="CJ3" s="387" t="s">
        <v>17</v>
      </c>
      <c r="CK3" s="388" t="s">
        <v>18</v>
      </c>
      <c r="CL3" s="266"/>
      <c r="CM3" s="266"/>
      <c r="CN3" s="385" t="s">
        <v>217</v>
      </c>
      <c r="CO3" s="386" t="s">
        <v>56</v>
      </c>
      <c r="CP3" s="387" t="s">
        <v>7</v>
      </c>
      <c r="CQ3" s="387" t="s">
        <v>1</v>
      </c>
      <c r="CR3" s="387" t="s">
        <v>2</v>
      </c>
      <c r="CS3" s="387" t="s">
        <v>16</v>
      </c>
      <c r="CT3" s="387" t="s">
        <v>17</v>
      </c>
      <c r="CU3" s="388" t="s">
        <v>18</v>
      </c>
      <c r="CV3" s="266"/>
      <c r="CW3" s="266"/>
      <c r="CX3" s="385" t="s">
        <v>217</v>
      </c>
      <c r="CY3" s="386" t="s">
        <v>56</v>
      </c>
      <c r="CZ3" s="387" t="s">
        <v>7</v>
      </c>
      <c r="DA3" s="387" t="s">
        <v>1</v>
      </c>
      <c r="DB3" s="387" t="s">
        <v>2</v>
      </c>
      <c r="DC3" s="387" t="s">
        <v>16</v>
      </c>
      <c r="DD3" s="387" t="s">
        <v>17</v>
      </c>
      <c r="DE3" s="388" t="s">
        <v>18</v>
      </c>
      <c r="DF3" s="266"/>
      <c r="DG3" s="266"/>
      <c r="DH3" s="385" t="s">
        <v>217</v>
      </c>
      <c r="DI3" s="386" t="s">
        <v>56</v>
      </c>
      <c r="DJ3" s="387" t="s">
        <v>7</v>
      </c>
      <c r="DK3" s="387" t="s">
        <v>1</v>
      </c>
      <c r="DL3" s="387" t="s">
        <v>2</v>
      </c>
      <c r="DM3" s="387" t="s">
        <v>16</v>
      </c>
      <c r="DN3" s="387" t="s">
        <v>17</v>
      </c>
      <c r="DO3" s="388" t="s">
        <v>18</v>
      </c>
      <c r="DP3" s="266"/>
      <c r="DQ3" s="266"/>
      <c r="DR3" s="385" t="s">
        <v>217</v>
      </c>
      <c r="DS3" s="386" t="s">
        <v>56</v>
      </c>
      <c r="DT3" s="387" t="s">
        <v>7</v>
      </c>
      <c r="DU3" s="387" t="s">
        <v>1</v>
      </c>
      <c r="DV3" s="387" t="s">
        <v>2</v>
      </c>
      <c r="DW3" s="387" t="s">
        <v>16</v>
      </c>
      <c r="DX3" s="387" t="s">
        <v>17</v>
      </c>
      <c r="DY3" s="388" t="s">
        <v>18</v>
      </c>
      <c r="DZ3" s="266"/>
      <c r="EA3" s="266"/>
      <c r="EB3" s="385" t="s">
        <v>217</v>
      </c>
      <c r="EC3" s="386" t="s">
        <v>56</v>
      </c>
      <c r="ED3" s="387" t="s">
        <v>7</v>
      </c>
      <c r="EE3" s="387" t="s">
        <v>1</v>
      </c>
      <c r="EF3" s="387" t="s">
        <v>2</v>
      </c>
      <c r="EG3" s="387" t="s">
        <v>16</v>
      </c>
      <c r="EH3" s="387" t="s">
        <v>17</v>
      </c>
      <c r="EI3" s="388" t="s">
        <v>18</v>
      </c>
      <c r="EJ3" s="266"/>
      <c r="EK3" s="266"/>
      <c r="EL3" s="385" t="s">
        <v>217</v>
      </c>
      <c r="EM3" s="386" t="s">
        <v>56</v>
      </c>
      <c r="EN3" s="387" t="s">
        <v>7</v>
      </c>
      <c r="EO3" s="387" t="s">
        <v>1</v>
      </c>
      <c r="EP3" s="387" t="s">
        <v>2</v>
      </c>
      <c r="EQ3" s="387" t="s">
        <v>16</v>
      </c>
      <c r="ER3" s="387" t="s">
        <v>17</v>
      </c>
      <c r="ES3" s="388" t="s">
        <v>18</v>
      </c>
      <c r="ET3" s="266"/>
      <c r="EU3" s="266"/>
      <c r="EV3" s="385" t="s">
        <v>217</v>
      </c>
      <c r="EW3" s="386" t="s">
        <v>56</v>
      </c>
      <c r="EX3" s="387" t="s">
        <v>7</v>
      </c>
      <c r="EY3" s="387" t="s">
        <v>1</v>
      </c>
      <c r="EZ3" s="387" t="s">
        <v>2</v>
      </c>
      <c r="FA3" s="387" t="s">
        <v>16</v>
      </c>
      <c r="FB3" s="387" t="s">
        <v>17</v>
      </c>
      <c r="FC3" s="388" t="s">
        <v>18</v>
      </c>
      <c r="FD3" s="266"/>
      <c r="FE3" s="266"/>
      <c r="FF3" s="385" t="s">
        <v>217</v>
      </c>
      <c r="FG3" s="386" t="s">
        <v>56</v>
      </c>
      <c r="FH3" s="387" t="s">
        <v>7</v>
      </c>
      <c r="FI3" s="387" t="s">
        <v>1</v>
      </c>
      <c r="FJ3" s="387" t="s">
        <v>2</v>
      </c>
      <c r="FK3" s="387" t="s">
        <v>16</v>
      </c>
      <c r="FL3" s="387" t="s">
        <v>17</v>
      </c>
      <c r="FM3" s="388" t="s">
        <v>18</v>
      </c>
      <c r="FN3" s="266"/>
      <c r="FO3" s="266"/>
      <c r="FP3" s="385" t="s">
        <v>217</v>
      </c>
      <c r="FQ3" s="386" t="s">
        <v>56</v>
      </c>
      <c r="FR3" s="387" t="s">
        <v>7</v>
      </c>
      <c r="FS3" s="387" t="s">
        <v>1</v>
      </c>
      <c r="FT3" s="387" t="s">
        <v>2</v>
      </c>
      <c r="FU3" s="387" t="s">
        <v>16</v>
      </c>
      <c r="FV3" s="387" t="s">
        <v>17</v>
      </c>
      <c r="FW3" s="388" t="s">
        <v>18</v>
      </c>
      <c r="FX3" s="266"/>
      <c r="FY3" s="266"/>
      <c r="FZ3" s="385" t="s">
        <v>217</v>
      </c>
      <c r="GA3" s="386" t="s">
        <v>56</v>
      </c>
      <c r="GB3" s="387" t="s">
        <v>7</v>
      </c>
      <c r="GC3" s="387" t="s">
        <v>1</v>
      </c>
      <c r="GD3" s="387" t="s">
        <v>2</v>
      </c>
      <c r="GE3" s="387" t="s">
        <v>16</v>
      </c>
      <c r="GF3" s="387" t="s">
        <v>17</v>
      </c>
      <c r="GG3" s="388" t="s">
        <v>18</v>
      </c>
      <c r="GH3" s="266"/>
      <c r="GI3" s="266"/>
      <c r="GJ3" s="385" t="s">
        <v>217</v>
      </c>
      <c r="GK3" s="386" t="s">
        <v>56</v>
      </c>
      <c r="GL3" s="387" t="s">
        <v>7</v>
      </c>
      <c r="GM3" s="387" t="s">
        <v>1</v>
      </c>
      <c r="GN3" s="387" t="s">
        <v>2</v>
      </c>
      <c r="GO3" s="387" t="s">
        <v>16</v>
      </c>
      <c r="GP3" s="387" t="s">
        <v>17</v>
      </c>
      <c r="GQ3" s="388" t="s">
        <v>18</v>
      </c>
      <c r="GR3" s="266"/>
      <c r="GS3" s="266"/>
      <c r="GT3" s="268"/>
      <c r="HD3" s="268"/>
      <c r="HN3" s="268"/>
      <c r="HX3" s="268"/>
      <c r="IH3" s="268"/>
      <c r="IR3" s="268"/>
      <c r="JB3" s="268"/>
    </row>
    <row xmlns:x14ac="http://schemas.microsoft.com/office/spreadsheetml/2009/9/ac" r="4" s="4" customFormat="true" x14ac:dyDescent="0.25">
      <c r="A4" s="411" t="str">
        <f>IF(ISBLANK('Data Summary'!A6),"",'Data Summary'!A6)</f>
        <v>UGA_2004_SUR</v>
      </c>
      <c r="B4" s="121"/>
      <c r="C4" s="92" t="s">
        <v>3</v>
      </c>
      <c r="D4" s="7"/>
      <c r="E4" s="7"/>
      <c r="F4" s="7"/>
      <c r="G4" s="7"/>
      <c r="H4" s="7"/>
      <c r="I4" s="26"/>
      <c r="J4" s="24"/>
      <c r="K4" s="24"/>
      <c r="L4" s="121"/>
      <c r="M4" s="92" t="s">
        <v>3</v>
      </c>
      <c r="N4" s="7"/>
      <c r="O4" s="7"/>
      <c r="P4" s="7"/>
      <c r="Q4" s="7"/>
      <c r="R4" s="7"/>
      <c r="S4" s="26"/>
      <c r="T4" s="24"/>
      <c r="U4" s="24"/>
      <c r="V4" s="121"/>
      <c r="W4" s="92" t="s">
        <v>3</v>
      </c>
      <c r="X4" s="7"/>
      <c r="Y4" s="7"/>
      <c r="Z4" s="7"/>
      <c r="AA4" s="7"/>
      <c r="AB4" s="7"/>
      <c r="AC4" s="26"/>
      <c r="AD4" s="24"/>
      <c r="AE4" s="24"/>
      <c r="AF4" s="121"/>
      <c r="AG4" s="92" t="s">
        <v>3</v>
      </c>
      <c r="AH4" s="7"/>
      <c r="AI4" s="7"/>
      <c r="AJ4" s="7"/>
      <c r="AK4" s="7"/>
      <c r="AL4" s="7"/>
      <c r="AM4" s="26"/>
      <c r="AN4" s="24"/>
      <c r="AO4" s="24"/>
      <c r="AP4" s="136"/>
      <c r="AQ4" s="92" t="s">
        <v>3</v>
      </c>
      <c r="AR4" s="7"/>
      <c r="AS4" s="7"/>
      <c r="AT4" s="7"/>
      <c r="AU4" s="7"/>
      <c r="AV4" s="7"/>
      <c r="AW4" s="26"/>
      <c r="AX4" s="24"/>
      <c r="AY4" s="24"/>
      <c r="AZ4" s="136"/>
      <c r="BA4" s="92" t="s">
        <v>3</v>
      </c>
      <c r="BB4" s="7"/>
      <c r="BC4" s="7"/>
      <c r="BD4" s="7"/>
      <c r="BE4" s="7"/>
      <c r="BF4" s="7"/>
      <c r="BG4" s="26"/>
      <c r="BH4" s="24"/>
      <c r="BI4" s="24"/>
      <c r="BJ4" s="121"/>
      <c r="BK4" s="92" t="s">
        <v>3</v>
      </c>
      <c r="BL4" s="7"/>
      <c r="BM4" s="7"/>
      <c r="BN4" s="7"/>
      <c r="BO4" s="7"/>
      <c r="BP4" s="7"/>
      <c r="BQ4" s="26"/>
      <c r="BR4" s="24"/>
      <c r="BS4" s="24"/>
      <c r="BT4" s="121"/>
      <c r="BU4" s="93" t="s">
        <v>3</v>
      </c>
      <c r="BV4" s="7"/>
      <c r="BW4" s="7"/>
      <c r="BX4" s="7"/>
      <c r="BY4" s="7"/>
      <c r="BZ4" s="7"/>
      <c r="CA4" s="26"/>
      <c r="CB4" s="24"/>
      <c r="CC4" s="24"/>
      <c r="CD4" s="121"/>
      <c r="CE4" s="93" t="s">
        <v>3</v>
      </c>
      <c r="CF4" s="7"/>
      <c r="CG4" s="7"/>
      <c r="CH4" s="7"/>
      <c r="CI4" s="7"/>
      <c r="CJ4" s="7"/>
      <c r="CK4" s="26"/>
      <c r="CL4" s="24"/>
      <c r="CM4" s="24"/>
      <c r="CN4" s="121"/>
      <c r="CO4" s="92" t="s">
        <v>3</v>
      </c>
      <c r="CP4" s="7"/>
      <c r="CQ4" s="7"/>
      <c r="CR4" s="7"/>
      <c r="CS4" s="7"/>
      <c r="CT4" s="7"/>
      <c r="CU4" s="26"/>
      <c r="CV4" s="24"/>
      <c r="CW4" s="24"/>
      <c r="CX4" s="121"/>
      <c r="CY4" s="92" t="s">
        <v>3</v>
      </c>
      <c r="CZ4" s="7"/>
      <c r="DA4" s="7"/>
      <c r="DB4" s="7"/>
      <c r="DC4" s="7"/>
      <c r="DD4" s="7"/>
      <c r="DE4" s="26"/>
      <c r="DF4" s="24"/>
      <c r="DG4" s="24"/>
      <c r="DH4" s="121"/>
      <c r="DI4" s="92" t="s">
        <v>3</v>
      </c>
      <c r="DJ4" s="7"/>
      <c r="DK4" s="7"/>
      <c r="DL4" s="7"/>
      <c r="DM4" s="7"/>
      <c r="DN4" s="7"/>
      <c r="DO4" s="26"/>
      <c r="DP4" s="24"/>
      <c r="DQ4" s="24"/>
      <c r="DR4" s="121"/>
      <c r="DS4" s="92" t="s">
        <v>3</v>
      </c>
      <c r="DT4" s="7"/>
      <c r="DU4" s="7"/>
      <c r="DV4" s="7"/>
      <c r="DW4" s="7"/>
      <c r="DX4" s="7"/>
      <c r="DY4" s="26"/>
      <c r="DZ4" s="24"/>
      <c r="EA4" s="24"/>
      <c r="EB4" s="121"/>
      <c r="EC4" s="92" t="s">
        <v>3</v>
      </c>
      <c r="ED4" s="7"/>
      <c r="EE4" s="7"/>
      <c r="EF4" s="7"/>
      <c r="EG4" s="7"/>
      <c r="EH4" s="7"/>
      <c r="EI4" s="26"/>
      <c r="EJ4" s="24"/>
      <c r="EK4" s="24"/>
      <c r="EL4" s="121"/>
      <c r="EM4" s="92" t="s">
        <v>3</v>
      </c>
      <c r="EN4" s="7"/>
      <c r="EO4" s="7"/>
      <c r="EP4" s="7"/>
      <c r="EQ4" s="7"/>
      <c r="ER4" s="7"/>
      <c r="ES4" s="26"/>
      <c r="ET4" s="24"/>
      <c r="EU4" s="24"/>
      <c r="EV4" s="136"/>
      <c r="EW4" s="92" t="s">
        <v>3</v>
      </c>
      <c r="EX4" s="196"/>
      <c r="EY4" s="196"/>
      <c r="EZ4" s="196">
        <v>82.758620000000008</v>
      </c>
      <c r="FA4" s="196"/>
      <c r="FB4" s="196"/>
      <c r="FC4" s="26"/>
      <c r="FD4" s="24"/>
      <c r="FE4" s="24"/>
      <c r="FF4" s="121"/>
      <c r="FG4" s="92" t="s">
        <v>3</v>
      </c>
      <c r="FH4" s="7"/>
      <c r="FI4" s="7"/>
      <c r="FJ4" s="7"/>
      <c r="FK4" s="7"/>
      <c r="FL4" s="7"/>
      <c r="FM4" s="26"/>
      <c r="FN4" s="24"/>
      <c r="FO4" s="24"/>
      <c r="FP4" s="121"/>
      <c r="FQ4" s="92" t="s">
        <v>3</v>
      </c>
      <c r="FR4" s="7"/>
      <c r="FS4" s="7"/>
      <c r="FT4" s="7"/>
      <c r="FU4" s="7"/>
      <c r="FV4" s="7">
        <v>42.851386202450037</v>
      </c>
      <c r="FW4" s="26">
        <v>32.848588537211285</v>
      </c>
      <c r="FX4" s="24"/>
      <c r="FY4" s="24"/>
      <c r="FZ4" s="121"/>
      <c r="GA4" s="92" t="s">
        <v>3</v>
      </c>
      <c r="GB4" s="7"/>
      <c r="GC4" s="7"/>
      <c r="GD4" s="7"/>
      <c r="GE4" s="7"/>
      <c r="GF4" s="7"/>
      <c r="GG4" s="26"/>
      <c r="GH4" s="24"/>
      <c r="GI4" s="24"/>
      <c r="GJ4" s="121" t="s">
        <v>385</v>
      </c>
      <c r="GK4" s="92" t="s">
        <v>3</v>
      </c>
      <c r="GL4" s="7"/>
      <c r="GM4" s="7">
        <v>19.899999999999999</v>
      </c>
      <c r="GN4" s="7">
        <v>23.099999999999998</v>
      </c>
      <c r="GO4" s="7"/>
      <c r="GP4" s="7">
        <v>22</v>
      </c>
      <c r="GQ4" s="26">
        <v>15.8</v>
      </c>
      <c r="GR4" s="24"/>
      <c r="GS4" s="24"/>
      <c r="GT4" s="132"/>
      <c r="HD4" s="132"/>
      <c r="HN4" s="132"/>
      <c r="HX4" s="132"/>
      <c r="IH4" s="132"/>
      <c r="IR4" s="132"/>
      <c r="JB4" s="132"/>
    </row>
    <row xmlns:x14ac="http://schemas.microsoft.com/office/spreadsheetml/2009/9/ac" r="5" s="4" customFormat="true" x14ac:dyDescent="0.25">
      <c r="A5" s="411" t="str">
        <f ca="true">IF(ISBLANK('Data Summary'!A7),"",'Data Summary'!A7)</f>
        <v>UGA_2008_SUR</v>
      </c>
      <c r="B5" s="121"/>
      <c r="C5" s="92" t="s">
        <v>25</v>
      </c>
      <c r="D5" s="7"/>
      <c r="E5" s="7"/>
      <c r="F5" s="7"/>
      <c r="G5" s="7"/>
      <c r="H5" s="7"/>
      <c r="I5" s="26"/>
      <c r="J5" s="24"/>
      <c r="K5" s="24"/>
      <c r="L5" s="121"/>
      <c r="M5" s="92" t="s">
        <v>25</v>
      </c>
      <c r="N5" s="7"/>
      <c r="O5" s="7"/>
      <c r="P5" s="7"/>
      <c r="Q5" s="7"/>
      <c r="R5" s="7"/>
      <c r="S5" s="26"/>
      <c r="T5" s="24"/>
      <c r="U5" s="24"/>
      <c r="V5" s="121"/>
      <c r="W5" s="92" t="s">
        <v>25</v>
      </c>
      <c r="X5" s="7"/>
      <c r="Y5" s="7"/>
      <c r="Z5" s="7"/>
      <c r="AA5" s="7"/>
      <c r="AB5" s="7"/>
      <c r="AC5" s="26"/>
      <c r="AD5" s="24"/>
      <c r="AE5" s="24"/>
      <c r="AF5" s="121"/>
      <c r="AG5" s="92" t="s">
        <v>25</v>
      </c>
      <c r="AH5" s="7"/>
      <c r="AI5" s="7"/>
      <c r="AJ5" s="7"/>
      <c r="AK5" s="7"/>
      <c r="AL5" s="7"/>
      <c r="AM5" s="26"/>
      <c r="AN5" s="24"/>
      <c r="AO5" s="24"/>
      <c r="AP5" s="136"/>
      <c r="AQ5" s="92" t="s">
        <v>25</v>
      </c>
      <c r="AR5" s="7"/>
      <c r="AS5" s="7"/>
      <c r="AT5" s="7"/>
      <c r="AU5" s="7"/>
      <c r="AV5" s="7"/>
      <c r="AW5" s="26"/>
      <c r="AX5" s="24"/>
      <c r="AY5" s="24"/>
      <c r="AZ5" s="136"/>
      <c r="BA5" s="92" t="s">
        <v>25</v>
      </c>
      <c r="BB5" s="7"/>
      <c r="BC5" s="7"/>
      <c r="BD5" s="7"/>
      <c r="BE5" s="7"/>
      <c r="BF5" s="7"/>
      <c r="BG5" s="26"/>
      <c r="BH5" s="24"/>
      <c r="BI5" s="24"/>
      <c r="BJ5" s="121"/>
      <c r="BK5" s="92" t="s">
        <v>25</v>
      </c>
      <c r="BL5" s="7"/>
      <c r="BM5" s="7"/>
      <c r="BN5" s="7"/>
      <c r="BO5" s="7"/>
      <c r="BP5" s="7"/>
      <c r="BQ5" s="26"/>
      <c r="BR5" s="24"/>
      <c r="BS5" s="24"/>
      <c r="BT5" s="121"/>
      <c r="BU5" s="93" t="s">
        <v>25</v>
      </c>
      <c r="BV5" s="7"/>
      <c r="BW5" s="7"/>
      <c r="BX5" s="7"/>
      <c r="BY5" s="7"/>
      <c r="BZ5" s="7"/>
      <c r="CA5" s="26"/>
      <c r="CB5" s="24"/>
      <c r="CC5" s="24"/>
      <c r="CD5" s="121"/>
      <c r="CE5" s="93" t="s">
        <v>25</v>
      </c>
      <c r="CF5" s="7"/>
      <c r="CG5" s="7"/>
      <c r="CH5" s="7"/>
      <c r="CI5" s="7"/>
      <c r="CJ5" s="7"/>
      <c r="CK5" s="26"/>
      <c r="CL5" s="24"/>
      <c r="CM5" s="24"/>
      <c r="CN5" s="121"/>
      <c r="CO5" s="92" t="s">
        <v>25</v>
      </c>
      <c r="CP5" s="7"/>
      <c r="CQ5" s="7"/>
      <c r="CR5" s="7"/>
      <c r="CS5" s="7"/>
      <c r="CT5" s="7"/>
      <c r="CU5" s="26"/>
      <c r="CV5" s="24"/>
      <c r="CW5" s="24"/>
      <c r="CX5" s="121"/>
      <c r="CY5" s="92" t="s">
        <v>25</v>
      </c>
      <c r="CZ5" s="7"/>
      <c r="DA5" s="7"/>
      <c r="DB5" s="7"/>
      <c r="DC5" s="7"/>
      <c r="DD5" s="7"/>
      <c r="DE5" s="26"/>
      <c r="DF5" s="24"/>
      <c r="DG5" s="24"/>
      <c r="DH5" s="121"/>
      <c r="DI5" s="92" t="s">
        <v>25</v>
      </c>
      <c r="DJ5" s="7"/>
      <c r="DK5" s="7"/>
      <c r="DL5" s="7"/>
      <c r="DM5" s="7"/>
      <c r="DN5" s="7"/>
      <c r="DO5" s="26"/>
      <c r="DP5" s="24"/>
      <c r="DQ5" s="24"/>
      <c r="DR5" s="121"/>
      <c r="DS5" s="92" t="s">
        <v>25</v>
      </c>
      <c r="DT5" s="7"/>
      <c r="DU5" s="7"/>
      <c r="DV5" s="7"/>
      <c r="DW5" s="7"/>
      <c r="DX5" s="7"/>
      <c r="DY5" s="26"/>
      <c r="DZ5" s="24"/>
      <c r="EA5" s="24"/>
      <c r="EB5" s="121"/>
      <c r="EC5" s="92" t="s">
        <v>25</v>
      </c>
      <c r="ED5" s="7"/>
      <c r="EE5" s="7"/>
      <c r="EF5" s="7"/>
      <c r="EG5" s="7"/>
      <c r="EH5" s="7"/>
      <c r="EI5" s="26"/>
      <c r="EJ5" s="24"/>
      <c r="EK5" s="24"/>
      <c r="EL5" s="121"/>
      <c r="EM5" s="92" t="s">
        <v>25</v>
      </c>
      <c r="EN5" s="7"/>
      <c r="EO5" s="7"/>
      <c r="EP5" s="7"/>
      <c r="EQ5" s="7"/>
      <c r="ER5" s="7"/>
      <c r="ES5" s="26"/>
      <c r="ET5" s="24"/>
      <c r="EU5" s="24"/>
      <c r="EV5" s="121"/>
      <c r="EW5" s="92" t="s">
        <v>25</v>
      </c>
      <c r="EX5" s="196"/>
      <c r="EY5" s="196"/>
      <c r="EZ5" s="196">
        <v>17.241379999999999</v>
      </c>
      <c r="FA5" s="196"/>
      <c r="FB5" s="196"/>
      <c r="FC5" s="26"/>
      <c r="FD5" s="24"/>
      <c r="FE5" s="24"/>
      <c r="FF5" s="121"/>
      <c r="FG5" s="92" t="s">
        <v>25</v>
      </c>
      <c r="FH5" s="7"/>
      <c r="FI5" s="7"/>
      <c r="FJ5" s="7"/>
      <c r="FK5" s="7"/>
      <c r="FL5" s="7"/>
      <c r="FM5" s="26"/>
      <c r="FN5" s="24"/>
      <c r="FO5" s="24"/>
      <c r="FP5" s="121"/>
      <c r="FQ5" s="92" t="s">
        <v>25</v>
      </c>
      <c r="FR5" s="7"/>
      <c r="FS5" s="7"/>
      <c r="FT5" s="7"/>
      <c r="FU5" s="7"/>
      <c r="FV5" s="7">
        <v>57.148613797549963</v>
      </c>
      <c r="FW5" s="26">
        <v>67.151411462788715</v>
      </c>
      <c r="FX5" s="24"/>
      <c r="FY5" s="24"/>
      <c r="FZ5" s="121"/>
      <c r="GA5" s="92" t="s">
        <v>25</v>
      </c>
      <c r="GB5" s="7"/>
      <c r="GC5" s="7"/>
      <c r="GD5" s="7"/>
      <c r="GE5" s="7"/>
      <c r="GF5" s="7"/>
      <c r="GG5" s="26"/>
      <c r="GH5" s="24"/>
      <c r="GI5" s="24"/>
      <c r="GJ5" s="121"/>
      <c r="GK5" s="92" t="s">
        <v>25</v>
      </c>
      <c r="GL5" s="7"/>
      <c r="GM5" s="7">
        <v>80.099999999999994</v>
      </c>
      <c r="GN5" s="7">
        <v>76.900000000000006</v>
      </c>
      <c r="GO5" s="7"/>
      <c r="GP5" s="7">
        <v>78</v>
      </c>
      <c r="GQ5" s="26">
        <v>84.2</v>
      </c>
      <c r="GR5" s="24"/>
      <c r="GS5" s="24"/>
      <c r="GT5" s="132"/>
      <c r="HD5" s="132"/>
      <c r="HN5" s="132"/>
      <c r="HX5" s="132"/>
      <c r="IH5" s="132"/>
      <c r="IR5" s="132"/>
      <c r="JB5" s="132"/>
    </row>
    <row xmlns:x14ac="http://schemas.microsoft.com/office/spreadsheetml/2009/9/ac" r="6" s="4" customFormat="true" ht="15.6" customHeight="true" x14ac:dyDescent="0.25">
      <c r="A6" s="411" t="str">
        <f ca="true">IF(ISBLANK('Data Summary'!A8),"",'Data Summary'!A8)</f>
        <v>UGA_2010_UNPS</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36"/>
      <c r="AG6" s="93" t="s">
        <v>26</v>
      </c>
      <c r="AH6" s="19"/>
      <c r="AI6" s="7"/>
      <c r="AJ6" s="7"/>
      <c r="AK6" s="7"/>
      <c r="AL6" s="7"/>
      <c r="AM6" s="26"/>
      <c r="AN6" s="24"/>
      <c r="AO6" s="24"/>
      <c r="AP6" s="136"/>
      <c r="AQ6" s="93" t="s">
        <v>26</v>
      </c>
      <c r="AR6" s="19"/>
      <c r="AS6" s="7"/>
      <c r="AT6" s="7"/>
      <c r="AU6" s="7"/>
      <c r="AV6" s="7"/>
      <c r="AW6" s="26"/>
      <c r="AX6" s="24"/>
      <c r="AY6" s="24"/>
      <c r="AZ6" s="136"/>
      <c r="BA6" s="93" t="s">
        <v>26</v>
      </c>
      <c r="BB6" s="19"/>
      <c r="BC6" s="7"/>
      <c r="BD6" s="7"/>
      <c r="BE6" s="7"/>
      <c r="BF6" s="7"/>
      <c r="BG6" s="26"/>
      <c r="BH6" s="24"/>
      <c r="BI6" s="24"/>
      <c r="BJ6" s="136"/>
      <c r="BK6" s="93" t="s">
        <v>26</v>
      </c>
      <c r="BL6" s="19"/>
      <c r="BM6" s="7"/>
      <c r="BN6" s="7"/>
      <c r="BO6" s="7"/>
      <c r="BP6" s="7"/>
      <c r="BQ6" s="26"/>
      <c r="BR6" s="24"/>
      <c r="BS6" s="24"/>
      <c r="BT6" s="136"/>
      <c r="BU6" s="93" t="s">
        <v>26</v>
      </c>
      <c r="BV6" s="19"/>
      <c r="BW6" s="7"/>
      <c r="BX6" s="7"/>
      <c r="BY6" s="7"/>
      <c r="BZ6" s="7"/>
      <c r="CA6" s="26"/>
      <c r="CB6" s="24"/>
      <c r="CC6" s="24"/>
      <c r="CD6" s="136"/>
      <c r="CE6" s="93" t="s">
        <v>26</v>
      </c>
      <c r="CF6" s="19"/>
      <c r="CG6" s="7"/>
      <c r="CH6" s="7"/>
      <c r="CI6" s="7"/>
      <c r="CJ6" s="7"/>
      <c r="CK6" s="26"/>
      <c r="CL6" s="24"/>
      <c r="CM6" s="24"/>
      <c r="CN6" s="136"/>
      <c r="CO6" s="93" t="s">
        <v>26</v>
      </c>
      <c r="CP6" s="19"/>
      <c r="CQ6" s="7"/>
      <c r="CR6" s="7"/>
      <c r="CS6" s="7"/>
      <c r="CT6" s="7"/>
      <c r="CU6" s="26"/>
      <c r="CV6" s="24"/>
      <c r="CW6" s="24"/>
      <c r="CX6" s="136"/>
      <c r="CY6" s="93" t="s">
        <v>26</v>
      </c>
      <c r="CZ6" s="19"/>
      <c r="DA6" s="7"/>
      <c r="DB6" s="7"/>
      <c r="DC6" s="7"/>
      <c r="DD6" s="7"/>
      <c r="DE6" s="26"/>
      <c r="DF6" s="24"/>
      <c r="DG6" s="24"/>
      <c r="DH6" s="136"/>
      <c r="DI6" s="93" t="s">
        <v>26</v>
      </c>
      <c r="DJ6" s="19"/>
      <c r="DK6" s="7"/>
      <c r="DL6" s="7"/>
      <c r="DM6" s="7"/>
      <c r="DN6" s="7"/>
      <c r="DO6" s="26"/>
      <c r="DP6" s="24"/>
      <c r="DQ6" s="24"/>
      <c r="DR6" s="136"/>
      <c r="DS6" s="93" t="s">
        <v>26</v>
      </c>
      <c r="DT6" s="19"/>
      <c r="DU6" s="7"/>
      <c r="DV6" s="7"/>
      <c r="DW6" s="7"/>
      <c r="DX6" s="7"/>
      <c r="DY6" s="26"/>
      <c r="DZ6" s="24"/>
      <c r="EA6" s="24"/>
      <c r="EB6" s="136"/>
      <c r="EC6" s="93" t="s">
        <v>26</v>
      </c>
      <c r="ED6" s="19"/>
      <c r="EE6" s="7"/>
      <c r="EF6" s="7"/>
      <c r="EG6" s="7"/>
      <c r="EH6" s="7"/>
      <c r="EI6" s="26"/>
      <c r="EJ6" s="24"/>
      <c r="EK6" s="24"/>
      <c r="EL6" s="136"/>
      <c r="EM6" s="93" t="s">
        <v>26</v>
      </c>
      <c r="EN6" s="19"/>
      <c r="EO6" s="7"/>
      <c r="EP6" s="7"/>
      <c r="EQ6" s="7"/>
      <c r="ER6" s="7"/>
      <c r="ES6" s="26"/>
      <c r="ET6" s="24"/>
      <c r="EU6" s="24"/>
      <c r="EV6" s="136"/>
      <c r="EW6" s="93" t="s">
        <v>26</v>
      </c>
      <c r="EX6" s="197"/>
      <c r="EY6" s="196"/>
      <c r="EZ6" s="196"/>
      <c r="FA6" s="196"/>
      <c r="FB6" s="196"/>
      <c r="FC6" s="26"/>
      <c r="FD6" s="24"/>
      <c r="FE6" s="24"/>
      <c r="FF6" s="136"/>
      <c r="FG6" s="93" t="s">
        <v>26</v>
      </c>
      <c r="FH6" s="19"/>
      <c r="FI6" s="7"/>
      <c r="FJ6" s="7"/>
      <c r="FK6" s="7"/>
      <c r="FL6" s="7"/>
      <c r="FM6" s="26"/>
      <c r="FN6" s="24"/>
      <c r="FO6" s="24"/>
      <c r="FP6" s="136"/>
      <c r="FQ6" s="93" t="s">
        <v>26</v>
      </c>
      <c r="FR6" s="19"/>
      <c r="FS6" s="7"/>
      <c r="FT6" s="7"/>
      <c r="FU6" s="7"/>
      <c r="FV6" s="7"/>
      <c r="FW6" s="26"/>
      <c r="FX6" s="24"/>
      <c r="FY6" s="24"/>
      <c r="FZ6" s="136"/>
      <c r="GA6" s="93" t="s">
        <v>26</v>
      </c>
      <c r="GB6" s="19"/>
      <c r="GC6" s="7"/>
      <c r="GD6" s="7"/>
      <c r="GE6" s="7"/>
      <c r="GF6" s="7"/>
      <c r="GG6" s="26"/>
      <c r="GH6" s="24"/>
      <c r="GI6" s="24"/>
      <c r="GJ6" s="136"/>
      <c r="GK6" s="93" t="s">
        <v>26</v>
      </c>
      <c r="GL6" s="19"/>
      <c r="GM6" s="7"/>
      <c r="GN6" s="7"/>
      <c r="GO6" s="7"/>
      <c r="GP6" s="7"/>
      <c r="GQ6" s="26"/>
      <c r="GR6" s="24"/>
      <c r="GS6" s="24"/>
      <c r="GT6" s="132"/>
      <c r="HD6" s="132"/>
      <c r="HN6" s="132"/>
      <c r="HX6" s="132"/>
      <c r="IH6" s="132"/>
      <c r="IR6" s="132"/>
      <c r="JB6" s="132"/>
    </row>
    <row xmlns:x14ac="http://schemas.microsoft.com/office/spreadsheetml/2009/9/ac" r="7" s="4" customFormat="true" x14ac:dyDescent="0.25">
      <c r="A7" s="411" t="str">
        <f ca="true">IF(ISBLANK('Data Summary'!A9),"",'Data Summary'!A9)</f>
        <v>UGA_2011_EMIS</v>
      </c>
      <c r="B7" s="121"/>
      <c r="C7" s="93" t="s">
        <v>141</v>
      </c>
      <c r="D7" s="79"/>
      <c r="E7" s="7"/>
      <c r="F7" s="79"/>
      <c r="G7" s="7"/>
      <c r="H7" s="7"/>
      <c r="I7" s="26"/>
      <c r="J7" s="24"/>
      <c r="K7" s="24"/>
      <c r="L7" s="121"/>
      <c r="M7" s="93" t="s">
        <v>141</v>
      </c>
      <c r="N7" s="79"/>
      <c r="O7" s="7"/>
      <c r="P7" s="7"/>
      <c r="Q7" s="7"/>
      <c r="R7" s="7"/>
      <c r="S7" s="26"/>
      <c r="T7" s="24"/>
      <c r="U7" s="24"/>
      <c r="V7" s="121" t="s">
        <v>208</v>
      </c>
      <c r="W7" s="93" t="s">
        <v>141</v>
      </c>
      <c r="X7" s="79">
        <f>28.3+16.6</f>
        <v>44.900000000000006</v>
      </c>
      <c r="Y7" s="7">
        <f>43.28+28.36</f>
        <v>71.64</v>
      </c>
      <c r="Z7" s="79">
        <f>23.23+12.63</f>
        <v>35.86</v>
      </c>
      <c r="AA7" s="7"/>
      <c r="AB7" s="7"/>
      <c r="AC7" s="26"/>
      <c r="AD7" s="24"/>
      <c r="AE7" s="24"/>
      <c r="AF7" s="121"/>
      <c r="AG7" s="93" t="s">
        <v>141</v>
      </c>
      <c r="AH7" s="79"/>
      <c r="AI7" s="7"/>
      <c r="AJ7" s="7"/>
      <c r="AK7" s="7"/>
      <c r="AL7" s="7"/>
      <c r="AM7" s="26"/>
      <c r="AN7" s="24"/>
      <c r="AO7" s="24"/>
      <c r="AP7" s="121" t="s">
        <v>208</v>
      </c>
      <c r="AQ7" s="93" t="s">
        <v>141</v>
      </c>
      <c r="AR7" s="79">
        <f>30.18+18.02</f>
        <v>48.2</v>
      </c>
      <c r="AS7" s="7">
        <f>44.26+31.15</f>
        <v>75.41</v>
      </c>
      <c r="AT7" s="7">
        <f>24.84+13.04</f>
        <v>37.879999999999995</v>
      </c>
      <c r="AU7" s="7"/>
      <c r="AV7" s="7"/>
      <c r="AW7" s="26"/>
      <c r="AX7" s="24"/>
      <c r="AY7" s="24"/>
      <c r="AZ7" s="121"/>
      <c r="BA7" s="93" t="s">
        <v>141</v>
      </c>
      <c r="BB7" s="79"/>
      <c r="BC7" s="7"/>
      <c r="BD7" s="7"/>
      <c r="BE7" s="7"/>
      <c r="BF7" s="7"/>
      <c r="BG7" s="26"/>
      <c r="BH7" s="24"/>
      <c r="BI7" s="24"/>
      <c r="BJ7" s="121" t="s">
        <v>208</v>
      </c>
      <c r="BK7" s="93" t="s">
        <v>141</v>
      </c>
      <c r="BL7" s="79">
        <f>32.95+13.95</f>
        <v>46.900000000000006</v>
      </c>
      <c r="BM7" s="7">
        <f>50+25.76</f>
        <v>75.760000000000005</v>
      </c>
      <c r="BN7" s="7">
        <f>27.08+9.9</f>
        <v>36.979999999999997</v>
      </c>
      <c r="BO7" s="7"/>
      <c r="BP7" s="7"/>
      <c r="BQ7" s="26"/>
      <c r="BR7" s="24"/>
      <c r="BS7" s="24"/>
      <c r="BT7" s="121"/>
      <c r="BU7" s="93" t="s">
        <v>141</v>
      </c>
      <c r="BV7" s="79"/>
      <c r="BW7" s="7"/>
      <c r="BX7" s="7"/>
      <c r="BY7" s="7"/>
      <c r="BZ7" s="7"/>
      <c r="CA7" s="26"/>
      <c r="CB7" s="24"/>
      <c r="CC7" s="24"/>
      <c r="CD7" s="121"/>
      <c r="CE7" s="93" t="s">
        <v>141</v>
      </c>
      <c r="CF7" s="79"/>
      <c r="CG7" s="7"/>
      <c r="CH7" s="7"/>
      <c r="CI7" s="7"/>
      <c r="CJ7" s="7"/>
      <c r="CK7" s="26"/>
      <c r="CL7" s="24"/>
      <c r="CM7" s="24"/>
      <c r="CN7" s="121" t="s">
        <v>208</v>
      </c>
      <c r="CO7" s="93" t="s">
        <v>141</v>
      </c>
      <c r="CP7" s="79">
        <f>27.87+31.53</f>
        <v>59.400000000000006</v>
      </c>
      <c r="CQ7" s="7">
        <f>26.63+41.3</f>
        <v>67.929999999999993</v>
      </c>
      <c r="CR7" s="7">
        <f>28.38+27.48</f>
        <v>55.86</v>
      </c>
      <c r="CS7" s="7"/>
      <c r="CT7" s="7"/>
      <c r="CU7" s="26"/>
      <c r="CV7" s="24"/>
      <c r="CW7" s="24"/>
      <c r="CX7" s="121" t="s">
        <v>208</v>
      </c>
      <c r="CY7" s="93" t="s">
        <v>141</v>
      </c>
      <c r="CZ7" s="79">
        <f>28.71+24.26</f>
        <v>52.97</v>
      </c>
      <c r="DA7" s="7">
        <f>38.095+34.92</f>
        <v>73.015000000000001</v>
      </c>
      <c r="DB7" s="7">
        <f>24.46+19.42</f>
        <v>43.88</v>
      </c>
      <c r="DC7" s="7"/>
      <c r="DD7" s="7"/>
      <c r="DE7" s="26"/>
      <c r="DF7" s="24"/>
      <c r="DG7" s="24"/>
      <c r="DH7" s="121"/>
      <c r="DI7" s="93" t="s">
        <v>141</v>
      </c>
      <c r="DJ7" s="79"/>
      <c r="DK7" s="7"/>
      <c r="DL7" s="7"/>
      <c r="DM7" s="7"/>
      <c r="DN7" s="7"/>
      <c r="DO7" s="26"/>
      <c r="DP7" s="24"/>
      <c r="DQ7" s="24"/>
      <c r="DR7" s="121"/>
      <c r="DS7" s="93" t="s">
        <v>141</v>
      </c>
      <c r="DT7" s="79"/>
      <c r="DU7" s="7"/>
      <c r="DV7" s="7"/>
      <c r="DW7" s="7"/>
      <c r="DX7" s="7"/>
      <c r="DY7" s="26"/>
      <c r="DZ7" s="24"/>
      <c r="EA7" s="24"/>
      <c r="EB7" s="121" t="s">
        <v>208</v>
      </c>
      <c r="EC7" s="93" t="s">
        <v>141</v>
      </c>
      <c r="ED7" s="79">
        <v>47.136563876651984</v>
      </c>
      <c r="EE7" s="7"/>
      <c r="EF7" s="7"/>
      <c r="EG7" s="7"/>
      <c r="EH7" s="7">
        <v>47.136563876651984</v>
      </c>
      <c r="EI7" s="26"/>
      <c r="EJ7" s="24"/>
      <c r="EK7" s="24"/>
      <c r="EL7" s="121"/>
      <c r="EM7" s="93" t="s">
        <v>141</v>
      </c>
      <c r="EN7" s="79"/>
      <c r="EO7" s="7"/>
      <c r="EP7" s="7"/>
      <c r="EQ7" s="7"/>
      <c r="ER7" s="7"/>
      <c r="ES7" s="26"/>
      <c r="ET7" s="24"/>
      <c r="EU7" s="24"/>
      <c r="EV7" s="121"/>
      <c r="EW7" s="93" t="s">
        <v>304</v>
      </c>
      <c r="EX7" s="196"/>
      <c r="EY7" s="196"/>
      <c r="EZ7" s="196">
        <v>10.34483</v>
      </c>
      <c r="FA7" s="196"/>
      <c r="FB7" s="196"/>
      <c r="FC7" s="26"/>
      <c r="FD7" s="24"/>
      <c r="FE7" s="24"/>
      <c r="FF7" s="121" t="s">
        <v>208</v>
      </c>
      <c r="FG7" s="93" t="s">
        <v>304</v>
      </c>
      <c r="FH7" s="79">
        <v>52.608689999999996</v>
      </c>
      <c r="FI7" s="7"/>
      <c r="FJ7" s="7"/>
      <c r="FK7" s="7"/>
      <c r="FL7" s="7">
        <v>52.608689999999996</v>
      </c>
      <c r="FM7" s="26"/>
      <c r="FN7" s="24"/>
      <c r="FO7" s="24"/>
      <c r="FP7" s="121"/>
      <c r="FQ7" s="93" t="s">
        <v>304</v>
      </c>
      <c r="FR7" s="79"/>
      <c r="FS7" s="7"/>
      <c r="FT7" s="7"/>
      <c r="FU7" s="7"/>
      <c r="FV7" s="7"/>
      <c r="FW7" s="26"/>
      <c r="FX7" s="24"/>
      <c r="FY7" s="24"/>
      <c r="FZ7" s="121"/>
      <c r="GA7" s="93" t="s">
        <v>304</v>
      </c>
      <c r="GB7" s="79">
        <v>53.846150000000002</v>
      </c>
      <c r="GC7" s="7"/>
      <c r="GD7" s="7"/>
      <c r="GE7" s="7"/>
      <c r="GF7" s="7">
        <v>53.846150000000002</v>
      </c>
      <c r="GG7" s="26"/>
      <c r="GH7" s="24"/>
      <c r="GI7" s="24"/>
      <c r="GJ7" s="121"/>
      <c r="GK7" s="93" t="s">
        <v>304</v>
      </c>
      <c r="GL7" s="79"/>
      <c r="GM7" s="7"/>
      <c r="GN7" s="7"/>
      <c r="GO7" s="7"/>
      <c r="GP7" s="7"/>
      <c r="GQ7" s="26"/>
      <c r="GR7" s="24"/>
      <c r="GS7" s="24"/>
      <c r="GT7" s="132"/>
      <c r="HD7" s="132"/>
      <c r="HN7" s="132"/>
      <c r="HX7" s="132"/>
      <c r="IH7" s="132"/>
      <c r="IR7" s="132"/>
      <c r="JB7" s="132"/>
    </row>
    <row xmlns:x14ac="http://schemas.microsoft.com/office/spreadsheetml/2009/9/ac" r="8" s="4" customFormat="true" x14ac:dyDescent="0.25">
      <c r="A8" s="411" t="str">
        <f ca="true">IF(ISBLANK('Data Summary'!A10),"",'Data Summary'!A10)</f>
        <v>UGA_2011_UNPS</v>
      </c>
      <c r="B8" s="121"/>
      <c r="C8" s="93" t="s">
        <v>142</v>
      </c>
      <c r="D8" s="19"/>
      <c r="E8" s="7"/>
      <c r="F8" s="19"/>
      <c r="G8" s="7"/>
      <c r="H8" s="7"/>
      <c r="I8" s="26"/>
      <c r="J8" s="24"/>
      <c r="K8" s="24"/>
      <c r="L8" s="136"/>
      <c r="M8" s="93" t="s">
        <v>142</v>
      </c>
      <c r="N8" s="19"/>
      <c r="O8" s="7"/>
      <c r="P8" s="7"/>
      <c r="Q8" s="7"/>
      <c r="R8" s="7"/>
      <c r="S8" s="26"/>
      <c r="T8" s="24"/>
      <c r="U8" s="24"/>
      <c r="V8" s="121"/>
      <c r="W8" s="93" t="s">
        <v>142</v>
      </c>
      <c r="X8" s="19"/>
      <c r="Y8" s="7"/>
      <c r="Z8" s="19"/>
      <c r="AA8" s="7"/>
      <c r="AB8" s="7"/>
      <c r="AC8" s="26"/>
      <c r="AD8" s="24"/>
      <c r="AE8" s="24"/>
      <c r="AF8" s="136"/>
      <c r="AG8" s="93" t="s">
        <v>142</v>
      </c>
      <c r="AH8" s="19"/>
      <c r="AI8" s="7"/>
      <c r="AJ8" s="7"/>
      <c r="AK8" s="7"/>
      <c r="AL8" s="7"/>
      <c r="AM8" s="26"/>
      <c r="AN8" s="24"/>
      <c r="AO8" s="24"/>
      <c r="AP8" s="121"/>
      <c r="AQ8" s="93" t="s">
        <v>142</v>
      </c>
      <c r="AR8" s="19"/>
      <c r="AS8" s="7"/>
      <c r="AT8" s="7"/>
      <c r="AU8" s="7"/>
      <c r="AV8" s="7"/>
      <c r="AW8" s="26"/>
      <c r="AX8" s="24"/>
      <c r="AY8" s="24"/>
      <c r="AZ8" s="136"/>
      <c r="BA8" s="93" t="s">
        <v>142</v>
      </c>
      <c r="BB8" s="19"/>
      <c r="BC8" s="7"/>
      <c r="BD8" s="7"/>
      <c r="BE8" s="7"/>
      <c r="BF8" s="7"/>
      <c r="BG8" s="26"/>
      <c r="BH8" s="24"/>
      <c r="BI8" s="24"/>
      <c r="BJ8" s="121"/>
      <c r="BK8" s="93" t="s">
        <v>142</v>
      </c>
      <c r="BL8" s="19"/>
      <c r="BM8" s="7"/>
      <c r="BN8" s="7"/>
      <c r="BO8" s="7"/>
      <c r="BP8" s="7"/>
      <c r="BQ8" s="26"/>
      <c r="BR8" s="24"/>
      <c r="BS8" s="24"/>
      <c r="BT8" s="136"/>
      <c r="BU8" s="93" t="s">
        <v>142</v>
      </c>
      <c r="BV8" s="19"/>
      <c r="BW8" s="7"/>
      <c r="BX8" s="7"/>
      <c r="BY8" s="7"/>
      <c r="BZ8" s="7"/>
      <c r="CA8" s="26"/>
      <c r="CB8" s="24"/>
      <c r="CC8" s="24"/>
      <c r="CD8" s="136"/>
      <c r="CE8" s="93" t="s">
        <v>142</v>
      </c>
      <c r="CF8" s="19"/>
      <c r="CG8" s="7"/>
      <c r="CH8" s="7"/>
      <c r="CI8" s="7"/>
      <c r="CJ8" s="7"/>
      <c r="CK8" s="26"/>
      <c r="CL8" s="24"/>
      <c r="CM8" s="24"/>
      <c r="CN8" s="121"/>
      <c r="CO8" s="93" t="s">
        <v>142</v>
      </c>
      <c r="CP8" s="19"/>
      <c r="CQ8" s="7"/>
      <c r="CR8" s="7"/>
      <c r="CS8" s="7"/>
      <c r="CT8" s="7"/>
      <c r="CU8" s="26"/>
      <c r="CV8" s="24"/>
      <c r="CW8" s="24"/>
      <c r="CX8" s="121"/>
      <c r="CY8" s="93" t="s">
        <v>142</v>
      </c>
      <c r="CZ8" s="19"/>
      <c r="DA8" s="7"/>
      <c r="DB8" s="7"/>
      <c r="DC8" s="7"/>
      <c r="DD8" s="7"/>
      <c r="DE8" s="26"/>
      <c r="DF8" s="24"/>
      <c r="DG8" s="24"/>
      <c r="DH8" s="136"/>
      <c r="DI8" s="93" t="s">
        <v>142</v>
      </c>
      <c r="DJ8" s="19"/>
      <c r="DK8" s="7"/>
      <c r="DL8" s="7"/>
      <c r="DM8" s="7"/>
      <c r="DN8" s="7"/>
      <c r="DO8" s="26"/>
      <c r="DP8" s="24"/>
      <c r="DQ8" s="24"/>
      <c r="DR8" s="136"/>
      <c r="DS8" s="93" t="s">
        <v>142</v>
      </c>
      <c r="DT8" s="19"/>
      <c r="DU8" s="7"/>
      <c r="DV8" s="7"/>
      <c r="DW8" s="7"/>
      <c r="DX8" s="7"/>
      <c r="DY8" s="26"/>
      <c r="DZ8" s="24"/>
      <c r="EA8" s="24"/>
      <c r="EB8" s="121"/>
      <c r="EC8" s="93" t="s">
        <v>142</v>
      </c>
      <c r="ED8" s="19"/>
      <c r="EE8" s="7"/>
      <c r="EF8" s="7"/>
      <c r="EG8" s="7"/>
      <c r="EH8" s="7"/>
      <c r="EI8" s="26"/>
      <c r="EJ8" s="24"/>
      <c r="EK8" s="24"/>
      <c r="EL8" s="136"/>
      <c r="EM8" s="93" t="s">
        <v>142</v>
      </c>
      <c r="EN8" s="19"/>
      <c r="EO8" s="7"/>
      <c r="EP8" s="7"/>
      <c r="EQ8" s="7"/>
      <c r="ER8" s="7"/>
      <c r="ES8" s="26"/>
      <c r="ET8" s="24"/>
      <c r="EU8" s="24"/>
      <c r="EV8" s="136"/>
      <c r="EW8" s="93" t="s">
        <v>305</v>
      </c>
      <c r="EX8" s="197"/>
      <c r="EY8" s="196"/>
      <c r="EZ8" s="196">
        <v>4.5976999999999997</v>
      </c>
      <c r="FA8" s="196"/>
      <c r="FB8" s="196"/>
      <c r="FC8" s="26"/>
      <c r="FD8" s="24"/>
      <c r="FE8" s="24"/>
      <c r="FF8" s="121"/>
      <c r="FG8" s="93" t="s">
        <v>305</v>
      </c>
      <c r="FH8" s="19"/>
      <c r="FI8" s="7"/>
      <c r="FJ8" s="7"/>
      <c r="FK8" s="7"/>
      <c r="FL8" s="7"/>
      <c r="FM8" s="26"/>
      <c r="FN8" s="24"/>
      <c r="FO8" s="24"/>
      <c r="FP8" s="121"/>
      <c r="FQ8" s="93" t="s">
        <v>305</v>
      </c>
      <c r="FR8" s="19"/>
      <c r="FS8" s="7"/>
      <c r="FT8" s="7"/>
      <c r="FU8" s="7"/>
      <c r="FV8" s="7"/>
      <c r="FW8" s="26"/>
      <c r="FX8" s="24"/>
      <c r="FY8" s="24"/>
      <c r="FZ8" s="121"/>
      <c r="GA8" s="93" t="s">
        <v>305</v>
      </c>
      <c r="GB8" s="19"/>
      <c r="GC8" s="7"/>
      <c r="GD8" s="7"/>
      <c r="GE8" s="7"/>
      <c r="GF8" s="7"/>
      <c r="GG8" s="26"/>
      <c r="GH8" s="24"/>
      <c r="GI8" s="24"/>
      <c r="GJ8" s="121" t="s">
        <v>386</v>
      </c>
      <c r="GK8" s="93" t="s">
        <v>305</v>
      </c>
      <c r="GL8" s="19"/>
      <c r="GM8" s="7">
        <v>58.9</v>
      </c>
      <c r="GN8" s="7">
        <v>47</v>
      </c>
      <c r="GO8" s="7"/>
      <c r="GP8" s="7">
        <v>50.9</v>
      </c>
      <c r="GQ8" s="26">
        <v>59.9</v>
      </c>
      <c r="GR8" s="24"/>
      <c r="GS8" s="24"/>
      <c r="GT8" s="132"/>
      <c r="HD8" s="132"/>
      <c r="HN8" s="132"/>
      <c r="HX8" s="132"/>
      <c r="IH8" s="132"/>
      <c r="IR8" s="132"/>
      <c r="JB8" s="132"/>
    </row>
    <row xmlns:x14ac="http://schemas.microsoft.com/office/spreadsheetml/2009/9/ac" r="9" s="4" customFormat="true" x14ac:dyDescent="0.25">
      <c r="A9" s="411" t="str">
        <f ca="true">IF(ISBLANK('Data Summary'!A11),"",'Data Summary'!A11)</f>
        <v>UGA_2011_UIS</v>
      </c>
      <c r="B9" s="121"/>
      <c r="C9" s="93" t="s">
        <v>220</v>
      </c>
      <c r="D9" s="19"/>
      <c r="E9" s="7"/>
      <c r="F9" s="7"/>
      <c r="G9" s="7"/>
      <c r="H9" s="7"/>
      <c r="I9" s="26"/>
      <c r="J9" s="24"/>
      <c r="K9" s="24"/>
      <c r="L9" s="121"/>
      <c r="M9" s="93" t="s">
        <v>220</v>
      </c>
      <c r="N9" s="19"/>
      <c r="O9" s="7"/>
      <c r="P9" s="7"/>
      <c r="Q9" s="7"/>
      <c r="R9" s="7"/>
      <c r="S9" s="26"/>
      <c r="T9" s="24"/>
      <c r="U9" s="24"/>
      <c r="V9" s="121" t="s">
        <v>209</v>
      </c>
      <c r="W9" s="93" t="s">
        <v>220</v>
      </c>
      <c r="X9" s="19">
        <v>16.600000000000001</v>
      </c>
      <c r="Y9" s="7">
        <v>28.4</v>
      </c>
      <c r="Z9" s="7">
        <v>12.6</v>
      </c>
      <c r="AA9" s="7"/>
      <c r="AB9" s="7"/>
      <c r="AC9" s="26"/>
      <c r="AD9" s="24"/>
      <c r="AE9" s="24"/>
      <c r="AF9" s="121"/>
      <c r="AG9" s="93" t="s">
        <v>220</v>
      </c>
      <c r="AH9" s="19"/>
      <c r="AI9" s="7"/>
      <c r="AJ9" s="7"/>
      <c r="AK9" s="7"/>
      <c r="AL9" s="7"/>
      <c r="AM9" s="26"/>
      <c r="AN9" s="24"/>
      <c r="AO9" s="24"/>
      <c r="AP9" s="121" t="s">
        <v>209</v>
      </c>
      <c r="AQ9" s="93" t="s">
        <v>220</v>
      </c>
      <c r="AR9" s="19">
        <v>18</v>
      </c>
      <c r="AS9" s="7">
        <v>31.2</v>
      </c>
      <c r="AT9" s="7">
        <v>13.04</v>
      </c>
      <c r="AU9" s="7"/>
      <c r="AV9" s="7"/>
      <c r="AW9" s="26"/>
      <c r="AX9" s="24"/>
      <c r="AY9" s="24"/>
      <c r="AZ9" s="136"/>
      <c r="BA9" s="93" t="s">
        <v>220</v>
      </c>
      <c r="BB9" s="19"/>
      <c r="BC9" s="7"/>
      <c r="BD9" s="7"/>
      <c r="BE9" s="7"/>
      <c r="BF9" s="7"/>
      <c r="BG9" s="26"/>
      <c r="BH9" s="24"/>
      <c r="BI9" s="24"/>
      <c r="BJ9" s="121" t="s">
        <v>209</v>
      </c>
      <c r="BK9" s="93" t="s">
        <v>220</v>
      </c>
      <c r="BL9" s="19">
        <v>13.95</v>
      </c>
      <c r="BM9" s="7">
        <v>25.76</v>
      </c>
      <c r="BN9" s="7">
        <v>9.9</v>
      </c>
      <c r="BO9" s="7"/>
      <c r="BP9" s="7"/>
      <c r="BQ9" s="26"/>
      <c r="BR9" s="24"/>
      <c r="BS9" s="24"/>
      <c r="BT9" s="121" t="s">
        <v>198</v>
      </c>
      <c r="BU9" s="93" t="s">
        <v>220</v>
      </c>
      <c r="BV9" s="79">
        <v>27.338229999999999</v>
      </c>
      <c r="BW9" s="7">
        <v>41.283909999999999</v>
      </c>
      <c r="BX9" s="7">
        <v>25.01549</v>
      </c>
      <c r="BY9" s="7"/>
      <c r="BZ9" s="7"/>
      <c r="CA9" s="26"/>
      <c r="CB9" s="24"/>
      <c r="CC9" s="24"/>
      <c r="CD9" s="121"/>
      <c r="CE9" s="93" t="s">
        <v>220</v>
      </c>
      <c r="CF9" s="79"/>
      <c r="CG9" s="7"/>
      <c r="CH9" s="7"/>
      <c r="CI9" s="7"/>
      <c r="CJ9" s="7"/>
      <c r="CK9" s="26"/>
      <c r="CL9" s="24"/>
      <c r="CM9" s="24"/>
      <c r="CN9" s="121" t="s">
        <v>209</v>
      </c>
      <c r="CO9" s="93" t="s">
        <v>220</v>
      </c>
      <c r="CP9" s="19">
        <v>31.53</v>
      </c>
      <c r="CQ9" s="7">
        <v>41.3</v>
      </c>
      <c r="CR9" s="7">
        <v>27.48</v>
      </c>
      <c r="CS9" s="7"/>
      <c r="CT9" s="7"/>
      <c r="CU9" s="26"/>
      <c r="CV9" s="24"/>
      <c r="CW9" s="24"/>
      <c r="CX9" s="121" t="s">
        <v>209</v>
      </c>
      <c r="CY9" s="93" t="s">
        <v>220</v>
      </c>
      <c r="CZ9" s="19">
        <v>24.26</v>
      </c>
      <c r="DA9" s="7">
        <v>34.92</v>
      </c>
      <c r="DB9" s="7">
        <v>19.420000000000002</v>
      </c>
      <c r="DC9" s="7"/>
      <c r="DD9" s="7"/>
      <c r="DE9" s="26"/>
      <c r="DF9" s="24"/>
      <c r="DG9" s="24"/>
      <c r="DH9" s="121"/>
      <c r="DI9" s="93" t="s">
        <v>220</v>
      </c>
      <c r="DJ9" s="19"/>
      <c r="DK9" s="7"/>
      <c r="DL9" s="7"/>
      <c r="DM9" s="7"/>
      <c r="DN9" s="7"/>
      <c r="DO9" s="26"/>
      <c r="DP9" s="24"/>
      <c r="DQ9" s="24"/>
      <c r="DR9" s="121"/>
      <c r="DS9" s="93" t="s">
        <v>220</v>
      </c>
      <c r="DT9" s="19"/>
      <c r="DU9" s="7"/>
      <c r="DV9" s="7"/>
      <c r="DW9" s="7"/>
      <c r="DX9" s="7"/>
      <c r="DY9" s="26"/>
      <c r="DZ9" s="24"/>
      <c r="EA9" s="24"/>
      <c r="EB9" s="121" t="s">
        <v>209</v>
      </c>
      <c r="EC9" s="93" t="s">
        <v>220</v>
      </c>
      <c r="ED9" s="19">
        <v>21.145374449339208</v>
      </c>
      <c r="EE9" s="7"/>
      <c r="EF9" s="7"/>
      <c r="EG9" s="7"/>
      <c r="EH9" s="7">
        <v>21.145374449339208</v>
      </c>
      <c r="EI9" s="26"/>
      <c r="EJ9" s="24"/>
      <c r="EK9" s="24"/>
      <c r="EL9" s="121" t="s">
        <v>278</v>
      </c>
      <c r="EM9" s="93" t="s">
        <v>220</v>
      </c>
      <c r="EN9" s="19">
        <f>(ER9*AL15+ES9*AM15)/SUM(AL15:AM15)</f>
        <v>42.866404618859825</v>
      </c>
      <c r="EO9" s="7"/>
      <c r="EP9" s="7"/>
      <c r="EQ9" s="7"/>
      <c r="ER9" s="7">
        <v>40.880000000000003</v>
      </c>
      <c r="ES9" s="26">
        <f>(54.31*4104410+59.12*1827709)/(4104410+1827709)</f>
        <v>55.79197975967778</v>
      </c>
      <c r="ET9" s="24"/>
      <c r="EU9" s="24"/>
      <c r="EV9" s="121" t="s">
        <v>278</v>
      </c>
      <c r="EW9" s="93" t="s">
        <v>220</v>
      </c>
      <c r="EX9" s="197"/>
      <c r="EY9" s="196"/>
      <c r="EZ9" s="196">
        <v>4.5976999999999997</v>
      </c>
      <c r="FA9" s="196"/>
      <c r="FB9" s="196"/>
      <c r="FC9" s="26"/>
      <c r="FD9" s="24"/>
      <c r="FE9" s="24"/>
      <c r="FF9" s="121" t="s">
        <v>209</v>
      </c>
      <c r="FG9" s="93" t="s">
        <v>220</v>
      </c>
      <c r="FH9" s="19">
        <v>28.695650000000001</v>
      </c>
      <c r="FI9" s="7"/>
      <c r="FJ9" s="7"/>
      <c r="FK9" s="7"/>
      <c r="FL9" s="7">
        <v>28.695650000000001</v>
      </c>
      <c r="FM9" s="26"/>
      <c r="FN9" s="24"/>
      <c r="FO9" s="24"/>
      <c r="FP9" s="121"/>
      <c r="FQ9" s="93" t="s">
        <v>220</v>
      </c>
      <c r="FR9" s="19"/>
      <c r="FS9" s="7"/>
      <c r="FT9" s="7"/>
      <c r="FU9" s="7"/>
      <c r="FV9" s="7"/>
      <c r="FW9" s="26"/>
      <c r="FX9" s="24"/>
      <c r="FY9" s="24"/>
      <c r="FZ9" s="121"/>
      <c r="GA9" s="93" t="s">
        <v>220</v>
      </c>
      <c r="GB9" s="19">
        <v>32.793520000000001</v>
      </c>
      <c r="GC9" s="7"/>
      <c r="GD9" s="7"/>
      <c r="GE9" s="7"/>
      <c r="GF9" s="7">
        <v>32.793520000000001</v>
      </c>
      <c r="GG9" s="26"/>
      <c r="GH9" s="24"/>
      <c r="GI9" s="24"/>
      <c r="GJ9" s="121"/>
      <c r="GK9" s="93" t="s">
        <v>220</v>
      </c>
      <c r="GL9" s="19"/>
      <c r="GM9" s="19"/>
      <c r="GN9" s="19"/>
      <c r="GO9" s="7"/>
      <c r="GP9" s="19"/>
      <c r="GQ9" s="26"/>
      <c r="GR9" s="24"/>
      <c r="GS9" s="24"/>
      <c r="GT9" s="132"/>
      <c r="HD9" s="132"/>
      <c r="HN9" s="132"/>
      <c r="HX9" s="132"/>
      <c r="IH9" s="132"/>
      <c r="IR9" s="132"/>
      <c r="JB9" s="132"/>
    </row>
    <row xmlns:x14ac="http://schemas.microsoft.com/office/spreadsheetml/2009/9/ac" r="10" s="2" customFormat="true" ht="86.45" customHeight="true" x14ac:dyDescent="0.25">
      <c r="A10" s="411" t="str">
        <f ca="true">IF(ISBLANK('Data Summary'!A12),"",'Data Summary'!A12)</f>
        <v>UGA_2012_UNPS</v>
      </c>
      <c r="B10" s="124" t="s">
        <v>12</v>
      </c>
      <c r="C10" s="607" t="s">
        <v>263</v>
      </c>
      <c r="D10" s="607"/>
      <c r="E10" s="607"/>
      <c r="F10" s="607"/>
      <c r="G10" s="607"/>
      <c r="H10" s="607"/>
      <c r="I10" s="608"/>
      <c r="J10" s="11"/>
      <c r="K10" s="11"/>
      <c r="L10" s="124" t="s">
        <v>12</v>
      </c>
      <c r="M10" s="605" t="s">
        <v>194</v>
      </c>
      <c r="N10" s="605"/>
      <c r="O10" s="605"/>
      <c r="P10" s="605"/>
      <c r="Q10" s="605"/>
      <c r="R10" s="605"/>
      <c r="S10" s="606"/>
      <c r="T10" s="11"/>
      <c r="U10" s="11"/>
      <c r="V10" s="124" t="s">
        <v>12</v>
      </c>
      <c r="W10" s="607"/>
      <c r="X10" s="607"/>
      <c r="Y10" s="607"/>
      <c r="Z10" s="607"/>
      <c r="AA10" s="607"/>
      <c r="AB10" s="607"/>
      <c r="AC10" s="608"/>
      <c r="AD10" s="11"/>
      <c r="AE10" s="11"/>
      <c r="AF10" s="124" t="s">
        <v>12</v>
      </c>
      <c r="AG10" s="605" t="s">
        <v>194</v>
      </c>
      <c r="AH10" s="605"/>
      <c r="AI10" s="605"/>
      <c r="AJ10" s="605"/>
      <c r="AK10" s="605"/>
      <c r="AL10" s="605"/>
      <c r="AM10" s="606"/>
      <c r="AN10" s="11"/>
      <c r="AO10" s="11"/>
      <c r="AP10" s="124" t="s">
        <v>12</v>
      </c>
      <c r="AQ10" s="604"/>
      <c r="AR10" s="605"/>
      <c r="AS10" s="605"/>
      <c r="AT10" s="605"/>
      <c r="AU10" s="605"/>
      <c r="AV10" s="605"/>
      <c r="AW10" s="606"/>
      <c r="AX10" s="11"/>
      <c r="AY10" s="11"/>
      <c r="AZ10" s="124" t="s">
        <v>12</v>
      </c>
      <c r="BA10" s="604" t="s">
        <v>194</v>
      </c>
      <c r="BB10" s="605"/>
      <c r="BC10" s="605"/>
      <c r="BD10" s="605"/>
      <c r="BE10" s="605"/>
      <c r="BF10" s="605"/>
      <c r="BG10" s="606"/>
      <c r="BH10" s="11"/>
      <c r="BI10" s="11"/>
      <c r="BJ10" s="124" t="s">
        <v>12</v>
      </c>
      <c r="BK10" s="604"/>
      <c r="BL10" s="605"/>
      <c r="BM10" s="605"/>
      <c r="BN10" s="605"/>
      <c r="BO10" s="605"/>
      <c r="BP10" s="605"/>
      <c r="BQ10" s="606"/>
      <c r="BR10" s="11"/>
      <c r="BS10" s="11"/>
      <c r="BT10" s="124" t="s">
        <v>12</v>
      </c>
      <c r="BU10" s="604"/>
      <c r="BV10" s="605"/>
      <c r="BW10" s="605"/>
      <c r="BX10" s="605"/>
      <c r="BY10" s="605"/>
      <c r="BZ10" s="605"/>
      <c r="CA10" s="606"/>
      <c r="CB10" s="11"/>
      <c r="CC10" s="11"/>
      <c r="CD10" s="124" t="s">
        <v>12</v>
      </c>
      <c r="CE10" s="604" t="s">
        <v>371</v>
      </c>
      <c r="CF10" s="605"/>
      <c r="CG10" s="605"/>
      <c r="CH10" s="605"/>
      <c r="CI10" s="605"/>
      <c r="CJ10" s="605"/>
      <c r="CK10" s="606"/>
      <c r="CL10" s="11"/>
      <c r="CM10" s="11"/>
      <c r="CN10" s="124" t="s">
        <v>12</v>
      </c>
      <c r="CO10" s="604"/>
      <c r="CP10" s="605"/>
      <c r="CQ10" s="605"/>
      <c r="CR10" s="605"/>
      <c r="CS10" s="605"/>
      <c r="CT10" s="605"/>
      <c r="CU10" s="606"/>
      <c r="CV10" s="11"/>
      <c r="CW10" s="11"/>
      <c r="CX10" s="124" t="s">
        <v>12</v>
      </c>
      <c r="CY10" s="604"/>
      <c r="CZ10" s="605"/>
      <c r="DA10" s="605"/>
      <c r="DB10" s="605"/>
      <c r="DC10" s="605"/>
      <c r="DD10" s="605"/>
      <c r="DE10" s="606"/>
      <c r="DF10" s="11"/>
      <c r="DG10" s="11"/>
      <c r="DH10" s="124" t="s">
        <v>12</v>
      </c>
      <c r="DI10" s="604" t="s">
        <v>194</v>
      </c>
      <c r="DJ10" s="605"/>
      <c r="DK10" s="605"/>
      <c r="DL10" s="605"/>
      <c r="DM10" s="605"/>
      <c r="DN10" s="605"/>
      <c r="DO10" s="606"/>
      <c r="DP10" s="11"/>
      <c r="DQ10" s="11"/>
      <c r="DR10" s="124" t="s">
        <v>12</v>
      </c>
      <c r="DS10" s="604" t="s">
        <v>275</v>
      </c>
      <c r="DT10" s="605"/>
      <c r="DU10" s="605"/>
      <c r="DV10" s="605"/>
      <c r="DW10" s="605"/>
      <c r="DX10" s="605"/>
      <c r="DY10" s="606"/>
      <c r="DZ10" s="11"/>
      <c r="EA10" s="11"/>
      <c r="EB10" s="124" t="s">
        <v>12</v>
      </c>
      <c r="EC10" s="604" t="s">
        <v>283</v>
      </c>
      <c r="ED10" s="605"/>
      <c r="EE10" s="605"/>
      <c r="EF10" s="605"/>
      <c r="EG10" s="605"/>
      <c r="EH10" s="605"/>
      <c r="EI10" s="606"/>
      <c r="EJ10" s="11"/>
      <c r="EK10" s="11"/>
      <c r="EL10" s="124" t="s">
        <v>12</v>
      </c>
      <c r="EM10" s="604" t="s">
        <v>279</v>
      </c>
      <c r="EN10" s="605"/>
      <c r="EO10" s="605"/>
      <c r="EP10" s="605"/>
      <c r="EQ10" s="605"/>
      <c r="ER10" s="605"/>
      <c r="ES10" s="606"/>
      <c r="ET10" s="11"/>
      <c r="EU10" s="11"/>
      <c r="EV10" s="124" t="s">
        <v>12</v>
      </c>
      <c r="EW10" s="604" t="s">
        <v>293</v>
      </c>
      <c r="EX10" s="605"/>
      <c r="EY10" s="605"/>
      <c r="EZ10" s="605"/>
      <c r="FA10" s="605"/>
      <c r="FB10" s="605"/>
      <c r="FC10" s="606"/>
      <c r="FD10" s="11"/>
      <c r="FE10" s="11"/>
      <c r="FF10" s="124" t="s">
        <v>12</v>
      </c>
      <c r="FG10" s="604" t="s">
        <v>359</v>
      </c>
      <c r="FH10" s="605"/>
      <c r="FI10" s="605"/>
      <c r="FJ10" s="605"/>
      <c r="FK10" s="605"/>
      <c r="FL10" s="605"/>
      <c r="FM10" s="606"/>
      <c r="FN10" s="11"/>
      <c r="FO10" s="11"/>
      <c r="FP10" s="124" t="s">
        <v>12</v>
      </c>
      <c r="FQ10" s="604"/>
      <c r="FR10" s="605"/>
      <c r="FS10" s="605"/>
      <c r="FT10" s="605"/>
      <c r="FU10" s="605"/>
      <c r="FV10" s="605"/>
      <c r="FW10" s="606"/>
      <c r="FX10" s="11"/>
      <c r="FY10" s="11"/>
      <c r="FZ10" s="124" t="s">
        <v>12</v>
      </c>
      <c r="GA10" s="604" t="s">
        <v>283</v>
      </c>
      <c r="GB10" s="605"/>
      <c r="GC10" s="605"/>
      <c r="GD10" s="605"/>
      <c r="GE10" s="605"/>
      <c r="GF10" s="605"/>
      <c r="GG10" s="606"/>
      <c r="GH10" s="11"/>
      <c r="GI10" s="11"/>
      <c r="GJ10" s="124" t="s">
        <v>12</v>
      </c>
      <c r="GK10" s="604" t="s">
        <v>390</v>
      </c>
      <c r="GL10" s="605"/>
      <c r="GM10" s="605"/>
      <c r="GN10" s="605"/>
      <c r="GO10" s="605"/>
      <c r="GP10" s="605"/>
      <c r="GQ10" s="606"/>
      <c r="GR10" s="11"/>
      <c r="GS10" s="11"/>
      <c r="GT10" s="135"/>
      <c r="HD10" s="135"/>
      <c r="HN10" s="135"/>
      <c r="HX10" s="135"/>
      <c r="IH10" s="135"/>
      <c r="IR10" s="135"/>
      <c r="JB10" s="135"/>
    </row>
    <row xmlns:x14ac="http://schemas.microsoft.com/office/spreadsheetml/2009/9/ac" r="11" s="2" customFormat="true" ht="15.6" customHeight="true" x14ac:dyDescent="0.25">
      <c r="A11" s="411" t="str">
        <f ca="true">IF(ISBLANK('Data Summary'!A13),"",'Data Summary'!A13)</f>
        <v>UGA_2013_SDI</v>
      </c>
      <c r="B11" s="124"/>
      <c r="C11" s="102" t="s">
        <v>120</v>
      </c>
      <c r="D11" s="53"/>
      <c r="E11" s="53"/>
      <c r="F11" s="53"/>
      <c r="G11" s="53"/>
      <c r="H11" s="53"/>
      <c r="I11" s="101"/>
      <c r="J11" s="11"/>
      <c r="K11" s="11"/>
      <c r="L11" s="124"/>
      <c r="M11" s="102" t="s">
        <v>120</v>
      </c>
      <c r="N11" s="53"/>
      <c r="O11" s="53"/>
      <c r="P11" s="53"/>
      <c r="Q11" s="53"/>
      <c r="R11" s="53"/>
      <c r="S11" s="101"/>
      <c r="T11" s="11"/>
      <c r="U11" s="11"/>
      <c r="V11" s="124"/>
      <c r="W11" s="102" t="s">
        <v>120</v>
      </c>
      <c r="X11" s="53"/>
      <c r="Y11" s="53"/>
      <c r="Z11" s="53"/>
      <c r="AA11" s="53"/>
      <c r="AB11" s="53"/>
      <c r="AC11" s="191"/>
      <c r="AD11" s="11"/>
      <c r="AE11" s="11"/>
      <c r="AF11" s="124"/>
      <c r="AG11" s="102" t="s">
        <v>120</v>
      </c>
      <c r="AH11" s="53"/>
      <c r="AI11" s="53"/>
      <c r="AJ11" s="53"/>
      <c r="AK11" s="53"/>
      <c r="AL11" s="53"/>
      <c r="AM11" s="191"/>
      <c r="AN11" s="11"/>
      <c r="AO11" s="11"/>
      <c r="AP11" s="124"/>
      <c r="AQ11" s="102" t="s">
        <v>120</v>
      </c>
      <c r="AR11" s="190"/>
      <c r="AS11" s="190"/>
      <c r="AT11" s="190"/>
      <c r="AU11" s="190"/>
      <c r="AV11" s="190"/>
      <c r="AW11" s="191"/>
      <c r="AX11" s="11"/>
      <c r="AY11" s="11"/>
      <c r="AZ11" s="124"/>
      <c r="BA11" s="102" t="s">
        <v>120</v>
      </c>
      <c r="BB11" s="190"/>
      <c r="BC11" s="190"/>
      <c r="BD11" s="190"/>
      <c r="BE11" s="190"/>
      <c r="BF11" s="190"/>
      <c r="BG11" s="191"/>
      <c r="BH11" s="11"/>
      <c r="BI11" s="11"/>
      <c r="BJ11" s="124"/>
      <c r="BK11" s="102" t="s">
        <v>120</v>
      </c>
      <c r="BL11" s="53"/>
      <c r="BM11" s="53"/>
      <c r="BN11" s="53"/>
      <c r="BO11" s="53"/>
      <c r="BP11" s="53"/>
      <c r="BQ11" s="191"/>
      <c r="BR11" s="11"/>
      <c r="BS11" s="11"/>
      <c r="BT11" s="124"/>
      <c r="BU11" s="102" t="s">
        <v>120</v>
      </c>
      <c r="BV11" s="53"/>
      <c r="BW11" s="53"/>
      <c r="BX11" s="53"/>
      <c r="BY11" s="53"/>
      <c r="BZ11" s="53"/>
      <c r="CA11" s="100"/>
      <c r="CB11" s="11"/>
      <c r="CC11" s="11"/>
      <c r="CD11" s="124"/>
      <c r="CE11" s="102" t="s">
        <v>120</v>
      </c>
      <c r="CF11" s="53"/>
      <c r="CG11" s="53"/>
      <c r="CH11" s="53"/>
      <c r="CI11" s="53"/>
      <c r="CJ11" s="53"/>
      <c r="CK11" s="100"/>
      <c r="CL11" s="11"/>
      <c r="CM11" s="11"/>
      <c r="CN11" s="124"/>
      <c r="CO11" s="102" t="s">
        <v>120</v>
      </c>
      <c r="CP11" s="53"/>
      <c r="CQ11" s="53"/>
      <c r="CR11" s="53"/>
      <c r="CS11" s="53"/>
      <c r="CT11" s="53"/>
      <c r="CU11" s="191"/>
      <c r="CV11" s="11"/>
      <c r="CW11" s="11"/>
      <c r="CX11" s="124"/>
      <c r="CY11" s="102" t="s">
        <v>120</v>
      </c>
      <c r="CZ11" s="53"/>
      <c r="DA11" s="53"/>
      <c r="DB11" s="53"/>
      <c r="DC11" s="53"/>
      <c r="DD11" s="53"/>
      <c r="DE11" s="191"/>
      <c r="DF11" s="11"/>
      <c r="DG11" s="11"/>
      <c r="DH11" s="124"/>
      <c r="DI11" s="102" t="s">
        <v>120</v>
      </c>
      <c r="DJ11" s="53"/>
      <c r="DK11" s="53"/>
      <c r="DL11" s="53"/>
      <c r="DM11" s="53"/>
      <c r="DN11" s="53"/>
      <c r="DO11" s="191"/>
      <c r="DP11" s="11"/>
      <c r="DQ11" s="11"/>
      <c r="DR11" s="124"/>
      <c r="DS11" s="102" t="s">
        <v>120</v>
      </c>
      <c r="DT11" s="53"/>
      <c r="DU11" s="53"/>
      <c r="DV11" s="53"/>
      <c r="DW11" s="53"/>
      <c r="DX11" s="53"/>
      <c r="DY11" s="191"/>
      <c r="DZ11" s="11"/>
      <c r="EA11" s="11"/>
      <c r="EB11" s="124"/>
      <c r="EC11" s="102" t="s">
        <v>120</v>
      </c>
      <c r="ED11" s="53"/>
      <c r="EE11" s="53"/>
      <c r="EF11" s="53"/>
      <c r="EG11" s="53"/>
      <c r="EH11" s="53"/>
      <c r="EI11" s="192"/>
      <c r="EJ11" s="11"/>
      <c r="EK11" s="11"/>
      <c r="EL11" s="124"/>
      <c r="EM11" s="102" t="s">
        <v>120</v>
      </c>
      <c r="EN11" s="53"/>
      <c r="EO11" s="53"/>
      <c r="EP11" s="53"/>
      <c r="EQ11" s="53"/>
      <c r="ER11" s="53"/>
      <c r="ES11" s="192"/>
      <c r="ET11" s="11"/>
      <c r="EU11" s="11"/>
      <c r="EV11" s="124"/>
      <c r="EW11" s="102" t="s">
        <v>120</v>
      </c>
      <c r="EX11" s="200"/>
      <c r="EY11" s="200"/>
      <c r="EZ11" s="200" t="s">
        <v>188</v>
      </c>
      <c r="FA11" s="200"/>
      <c r="FB11" s="200"/>
      <c r="FC11" s="100"/>
      <c r="FD11" s="11"/>
      <c r="FE11" s="11"/>
      <c r="FF11" s="124"/>
      <c r="FG11" s="102" t="s">
        <v>120</v>
      </c>
      <c r="FH11" s="53"/>
      <c r="FI11" s="53"/>
      <c r="FJ11" s="53"/>
      <c r="FK11" s="53"/>
      <c r="FL11" s="53"/>
      <c r="FM11" s="403"/>
      <c r="FN11" s="11"/>
      <c r="FO11" s="11"/>
      <c r="FP11" s="124"/>
      <c r="FQ11" s="102" t="s">
        <v>120</v>
      </c>
      <c r="FR11" s="53"/>
      <c r="FS11" s="53"/>
      <c r="FT11" s="53"/>
      <c r="FU11" s="53"/>
      <c r="FV11" s="53" t="s">
        <v>188</v>
      </c>
      <c r="FW11" s="405" t="s">
        <v>188</v>
      </c>
      <c r="FX11" s="11"/>
      <c r="FY11" s="11"/>
      <c r="FZ11" s="124"/>
      <c r="GA11" s="102" t="s">
        <v>120</v>
      </c>
      <c r="GB11" s="53"/>
      <c r="GC11" s="53"/>
      <c r="GD11" s="53"/>
      <c r="GE11" s="53"/>
      <c r="GF11" s="53"/>
      <c r="GG11" s="405"/>
      <c r="GH11" s="11"/>
      <c r="GI11" s="11"/>
      <c r="GJ11" s="124"/>
      <c r="GK11" s="102" t="s">
        <v>120</v>
      </c>
      <c r="GL11" s="53"/>
      <c r="GM11" s="53" t="s">
        <v>188</v>
      </c>
      <c r="GN11" s="53" t="s">
        <v>188</v>
      </c>
      <c r="GO11" s="53"/>
      <c r="GP11" s="53" t="s">
        <v>188</v>
      </c>
      <c r="GQ11" s="100" t="s">
        <v>188</v>
      </c>
      <c r="GR11" s="11"/>
      <c r="GS11" s="11"/>
      <c r="GT11" s="135"/>
      <c r="HD11" s="135"/>
      <c r="HN11" s="135"/>
      <c r="HX11" s="135"/>
      <c r="IH11" s="135"/>
      <c r="IR11" s="135"/>
      <c r="JB11" s="135"/>
    </row>
    <row xmlns:x14ac="http://schemas.microsoft.com/office/spreadsheetml/2009/9/ac" r="12" s="2" customFormat="true" ht="15" customHeight="true" x14ac:dyDescent="0.25">
      <c r="A12" s="411" t="str">
        <f ca="true">IF(ISBLANK('Data Summary'!A14),"",'Data Summary'!A14)</f>
        <v>UGA_2013_SACMEQ</v>
      </c>
      <c r="B12" s="124"/>
      <c r="C12" s="102" t="s">
        <v>126</v>
      </c>
      <c r="D12" s="53"/>
      <c r="E12" s="53"/>
      <c r="F12" s="53"/>
      <c r="G12" s="53"/>
      <c r="H12" s="53"/>
      <c r="I12" s="100"/>
      <c r="J12" s="11"/>
      <c r="K12" s="11"/>
      <c r="L12" s="124"/>
      <c r="M12" s="102" t="s">
        <v>126</v>
      </c>
      <c r="N12" s="53"/>
      <c r="O12" s="53"/>
      <c r="P12" s="53"/>
      <c r="Q12" s="53"/>
      <c r="R12" s="53"/>
      <c r="S12" s="100"/>
      <c r="T12" s="11"/>
      <c r="U12" s="11"/>
      <c r="V12" s="124"/>
      <c r="W12" s="102" t="s">
        <v>126</v>
      </c>
      <c r="X12" s="53" t="s">
        <v>188</v>
      </c>
      <c r="Y12" s="53" t="s">
        <v>188</v>
      </c>
      <c r="Z12" s="53" t="s">
        <v>188</v>
      </c>
      <c r="AA12" s="53"/>
      <c r="AB12" s="53"/>
      <c r="AC12" s="100"/>
      <c r="AD12" s="11"/>
      <c r="AE12" s="11"/>
      <c r="AF12" s="124"/>
      <c r="AG12" s="102" t="s">
        <v>126</v>
      </c>
      <c r="AH12" s="53"/>
      <c r="AI12" s="53"/>
      <c r="AJ12" s="53"/>
      <c r="AK12" s="53"/>
      <c r="AL12" s="53"/>
      <c r="AM12" s="100"/>
      <c r="AN12" s="11"/>
      <c r="AO12" s="11"/>
      <c r="AP12" s="124"/>
      <c r="AQ12" s="102" t="s">
        <v>126</v>
      </c>
      <c r="AR12" s="53" t="s">
        <v>188</v>
      </c>
      <c r="AS12" s="53" t="s">
        <v>188</v>
      </c>
      <c r="AT12" s="53" t="s">
        <v>188</v>
      </c>
      <c r="AU12" s="53"/>
      <c r="AV12" s="53"/>
      <c r="AW12" s="100"/>
      <c r="AX12" s="11"/>
      <c r="AY12" s="11"/>
      <c r="AZ12" s="124"/>
      <c r="BA12" s="102" t="s">
        <v>126</v>
      </c>
      <c r="BB12" s="53"/>
      <c r="BC12" s="53"/>
      <c r="BD12" s="53"/>
      <c r="BE12" s="53"/>
      <c r="BF12" s="53"/>
      <c r="BG12" s="100"/>
      <c r="BH12" s="11"/>
      <c r="BI12" s="11"/>
      <c r="BJ12" s="124"/>
      <c r="BK12" s="102" t="s">
        <v>126</v>
      </c>
      <c r="BL12" s="53" t="s">
        <v>188</v>
      </c>
      <c r="BM12" s="53" t="s">
        <v>188</v>
      </c>
      <c r="BN12" s="53" t="s">
        <v>188</v>
      </c>
      <c r="BO12" s="53"/>
      <c r="BP12" s="53"/>
      <c r="BQ12" s="100"/>
      <c r="BR12" s="11"/>
      <c r="BS12" s="11"/>
      <c r="BT12" s="124"/>
      <c r="BU12" s="102" t="s">
        <v>126</v>
      </c>
      <c r="BV12" s="53"/>
      <c r="BW12" s="53"/>
      <c r="BX12" s="53"/>
      <c r="BY12" s="53"/>
      <c r="BZ12" s="53"/>
      <c r="CA12" s="100"/>
      <c r="CB12" s="11"/>
      <c r="CC12" s="11"/>
      <c r="CD12" s="124"/>
      <c r="CE12" s="102" t="s">
        <v>126</v>
      </c>
      <c r="CF12" s="53"/>
      <c r="CG12" s="53"/>
      <c r="CH12" s="53"/>
      <c r="CI12" s="53"/>
      <c r="CJ12" s="53"/>
      <c r="CK12" s="100"/>
      <c r="CL12" s="11"/>
      <c r="CM12" s="11"/>
      <c r="CN12" s="124"/>
      <c r="CO12" s="102" t="s">
        <v>126</v>
      </c>
      <c r="CP12" s="53" t="s">
        <v>188</v>
      </c>
      <c r="CQ12" s="53" t="s">
        <v>188</v>
      </c>
      <c r="CR12" s="53" t="s">
        <v>188</v>
      </c>
      <c r="CS12" s="53"/>
      <c r="CT12" s="53"/>
      <c r="CU12" s="100"/>
      <c r="CV12" s="11"/>
      <c r="CW12" s="11"/>
      <c r="CX12" s="124"/>
      <c r="CY12" s="102" t="s">
        <v>126</v>
      </c>
      <c r="CZ12" s="53" t="s">
        <v>188</v>
      </c>
      <c r="DA12" s="53" t="s">
        <v>188</v>
      </c>
      <c r="DB12" s="53" t="s">
        <v>188</v>
      </c>
      <c r="DC12" s="53"/>
      <c r="DD12" s="53"/>
      <c r="DE12" s="100"/>
      <c r="DF12" s="11"/>
      <c r="DG12" s="11"/>
      <c r="DH12" s="124"/>
      <c r="DI12" s="102" t="s">
        <v>126</v>
      </c>
      <c r="DJ12" s="53"/>
      <c r="DK12" s="53"/>
      <c r="DL12" s="53"/>
      <c r="DM12" s="53"/>
      <c r="DN12" s="53"/>
      <c r="DO12" s="100"/>
      <c r="DP12" s="11"/>
      <c r="DQ12" s="11"/>
      <c r="DR12" s="124"/>
      <c r="DS12" s="102" t="s">
        <v>126</v>
      </c>
      <c r="DT12" s="53"/>
      <c r="DU12" s="53"/>
      <c r="DV12" s="53"/>
      <c r="DW12" s="53"/>
      <c r="DX12" s="53"/>
      <c r="DY12" s="100"/>
      <c r="DZ12" s="11"/>
      <c r="EA12" s="11"/>
      <c r="EB12" s="124"/>
      <c r="EC12" s="102" t="s">
        <v>126</v>
      </c>
      <c r="ED12" s="53" t="s">
        <v>188</v>
      </c>
      <c r="EE12" s="53"/>
      <c r="EF12" s="53"/>
      <c r="EG12" s="53"/>
      <c r="EH12" s="53" t="s">
        <v>188</v>
      </c>
      <c r="EI12" s="100"/>
      <c r="EJ12" s="11"/>
      <c r="EK12" s="11"/>
      <c r="EL12" s="124"/>
      <c r="EM12" s="102" t="s">
        <v>126</v>
      </c>
      <c r="EN12" s="53"/>
      <c r="EO12" s="53"/>
      <c r="EP12" s="53"/>
      <c r="EQ12" s="53"/>
      <c r="ER12" s="53"/>
      <c r="ES12" s="100"/>
      <c r="ET12" s="11"/>
      <c r="EU12" s="11"/>
      <c r="EV12" s="124"/>
      <c r="EW12" s="102" t="s">
        <v>126</v>
      </c>
      <c r="EX12" s="200"/>
      <c r="EY12" s="200"/>
      <c r="EZ12" s="200" t="s">
        <v>188</v>
      </c>
      <c r="FA12" s="200"/>
      <c r="FB12" s="200"/>
      <c r="FC12" s="100"/>
      <c r="FD12" s="11"/>
      <c r="FE12" s="11"/>
      <c r="FF12" s="124"/>
      <c r="FG12" s="102" t="s">
        <v>126</v>
      </c>
      <c r="FH12" s="53" t="s">
        <v>188</v>
      </c>
      <c r="FI12" s="53"/>
      <c r="FJ12" s="53"/>
      <c r="FK12" s="53"/>
      <c r="FL12" s="53" t="s">
        <v>188</v>
      </c>
      <c r="FM12" s="100"/>
      <c r="FN12" s="11"/>
      <c r="FO12" s="11"/>
      <c r="FP12" s="124"/>
      <c r="FQ12" s="102" t="s">
        <v>126</v>
      </c>
      <c r="FR12" s="53"/>
      <c r="FS12" s="53"/>
      <c r="FT12" s="53"/>
      <c r="FU12" s="53"/>
      <c r="FV12" s="53"/>
      <c r="FW12" s="100"/>
      <c r="FX12" s="11"/>
      <c r="FY12" s="11"/>
      <c r="FZ12" s="124"/>
      <c r="GA12" s="102" t="s">
        <v>126</v>
      </c>
      <c r="GB12" s="53" t="s">
        <v>188</v>
      </c>
      <c r="GC12" s="53"/>
      <c r="GD12" s="53"/>
      <c r="GE12" s="53"/>
      <c r="GF12" s="53" t="s">
        <v>188</v>
      </c>
      <c r="GG12" s="100"/>
      <c r="GH12" s="11"/>
      <c r="GI12" s="11"/>
      <c r="GJ12" s="124"/>
      <c r="GK12" s="102" t="s">
        <v>126</v>
      </c>
      <c r="GL12" s="53"/>
      <c r="GM12" s="53"/>
      <c r="GN12" s="53"/>
      <c r="GO12" s="53"/>
      <c r="GP12" s="53"/>
      <c r="GQ12" s="100"/>
      <c r="GR12" s="11"/>
      <c r="GS12" s="11"/>
      <c r="GT12" s="135"/>
      <c r="HD12" s="135"/>
      <c r="HN12" s="135"/>
      <c r="HX12" s="135"/>
      <c r="IH12" s="135"/>
      <c r="IR12" s="135"/>
      <c r="JB12" s="135"/>
    </row>
    <row xmlns:x14ac="http://schemas.microsoft.com/office/spreadsheetml/2009/9/ac" r="13" s="2" customFormat="true" ht="15" customHeight="true" x14ac:dyDescent="0.25">
      <c r="A13" s="411" t="str">
        <f ca="true">IF(ISBLANK('Data Summary'!A15),"",'Data Summary'!A15)</f>
        <v>UGA_2013_UNPS</v>
      </c>
      <c r="B13" s="124"/>
      <c r="C13" s="102" t="s">
        <v>103</v>
      </c>
      <c r="D13" s="53"/>
      <c r="E13" s="53"/>
      <c r="F13" s="53"/>
      <c r="G13" s="53"/>
      <c r="H13" s="53"/>
      <c r="I13" s="100"/>
      <c r="J13" s="11"/>
      <c r="K13" s="11"/>
      <c r="L13" s="124"/>
      <c r="M13" s="102" t="s">
        <v>103</v>
      </c>
      <c r="N13" s="53"/>
      <c r="O13" s="53"/>
      <c r="P13" s="53"/>
      <c r="Q13" s="53"/>
      <c r="R13" s="53"/>
      <c r="S13" s="100"/>
      <c r="T13" s="11"/>
      <c r="U13" s="11"/>
      <c r="V13" s="124"/>
      <c r="W13" s="102" t="s">
        <v>103</v>
      </c>
      <c r="X13" s="53" t="s">
        <v>188</v>
      </c>
      <c r="Y13" s="53" t="s">
        <v>188</v>
      </c>
      <c r="Z13" s="53" t="s">
        <v>188</v>
      </c>
      <c r="AA13" s="53"/>
      <c r="AB13" s="53"/>
      <c r="AC13" s="100"/>
      <c r="AD13" s="11"/>
      <c r="AE13" s="11"/>
      <c r="AF13" s="124"/>
      <c r="AG13" s="102" t="s">
        <v>103</v>
      </c>
      <c r="AH13" s="53"/>
      <c r="AI13" s="53"/>
      <c r="AJ13" s="53"/>
      <c r="AK13" s="53"/>
      <c r="AL13" s="53"/>
      <c r="AM13" s="100"/>
      <c r="AN13" s="11"/>
      <c r="AO13" s="11"/>
      <c r="AP13" s="124"/>
      <c r="AQ13" s="102" t="s">
        <v>103</v>
      </c>
      <c r="AR13" s="53" t="s">
        <v>188</v>
      </c>
      <c r="AS13" s="53" t="s">
        <v>188</v>
      </c>
      <c r="AT13" s="53" t="s">
        <v>188</v>
      </c>
      <c r="AU13" s="53"/>
      <c r="AV13" s="53"/>
      <c r="AW13" s="100"/>
      <c r="AX13" s="11"/>
      <c r="AY13" s="11"/>
      <c r="AZ13" s="124"/>
      <c r="BA13" s="102" t="s">
        <v>103</v>
      </c>
      <c r="BB13" s="53"/>
      <c r="BC13" s="53"/>
      <c r="BD13" s="53"/>
      <c r="BE13" s="53"/>
      <c r="BF13" s="53"/>
      <c r="BG13" s="100"/>
      <c r="BH13" s="11"/>
      <c r="BI13" s="11"/>
      <c r="BJ13" s="124"/>
      <c r="BK13" s="102" t="s">
        <v>103</v>
      </c>
      <c r="BL13" s="53" t="s">
        <v>188</v>
      </c>
      <c r="BM13" s="53" t="s">
        <v>188</v>
      </c>
      <c r="BN13" s="53" t="s">
        <v>188</v>
      </c>
      <c r="BO13" s="53"/>
      <c r="BP13" s="53"/>
      <c r="BQ13" s="100"/>
      <c r="BR13" s="11"/>
      <c r="BS13" s="11"/>
      <c r="BT13" s="124"/>
      <c r="BU13" s="102" t="s">
        <v>103</v>
      </c>
      <c r="BV13" s="53" t="s">
        <v>188</v>
      </c>
      <c r="BW13" s="53" t="s">
        <v>188</v>
      </c>
      <c r="BX13" s="53" t="s">
        <v>188</v>
      </c>
      <c r="BY13" s="53"/>
      <c r="BZ13" s="53"/>
      <c r="CA13" s="100"/>
      <c r="CB13" s="11"/>
      <c r="CC13" s="11"/>
      <c r="CD13" s="124"/>
      <c r="CE13" s="102" t="s">
        <v>103</v>
      </c>
      <c r="CF13" s="53"/>
      <c r="CG13" s="53"/>
      <c r="CH13" s="53"/>
      <c r="CI13" s="53"/>
      <c r="CJ13" s="53"/>
      <c r="CK13" s="100"/>
      <c r="CL13" s="11"/>
      <c r="CM13" s="11"/>
      <c r="CN13" s="124"/>
      <c r="CO13" s="102" t="s">
        <v>103</v>
      </c>
      <c r="CP13" s="53" t="s">
        <v>188</v>
      </c>
      <c r="CQ13" s="53" t="s">
        <v>188</v>
      </c>
      <c r="CR13" s="53" t="s">
        <v>188</v>
      </c>
      <c r="CS13" s="53"/>
      <c r="CT13" s="53"/>
      <c r="CU13" s="100"/>
      <c r="CV13" s="11"/>
      <c r="CW13" s="11"/>
      <c r="CX13" s="124"/>
      <c r="CY13" s="102" t="s">
        <v>103</v>
      </c>
      <c r="CZ13" s="53" t="s">
        <v>188</v>
      </c>
      <c r="DA13" s="53" t="s">
        <v>188</v>
      </c>
      <c r="DB13" s="53" t="s">
        <v>188</v>
      </c>
      <c r="DC13" s="53"/>
      <c r="DD13" s="53"/>
      <c r="DE13" s="100"/>
      <c r="DF13" s="11"/>
      <c r="DG13" s="11"/>
      <c r="DH13" s="124"/>
      <c r="DI13" s="102" t="s">
        <v>103</v>
      </c>
      <c r="DJ13" s="53"/>
      <c r="DK13" s="53"/>
      <c r="DL13" s="53"/>
      <c r="DM13" s="53"/>
      <c r="DN13" s="53"/>
      <c r="DO13" s="100"/>
      <c r="DP13" s="11"/>
      <c r="DQ13" s="11"/>
      <c r="DR13" s="124"/>
      <c r="DS13" s="102" t="s">
        <v>103</v>
      </c>
      <c r="DT13" s="53"/>
      <c r="DU13" s="53"/>
      <c r="DV13" s="53"/>
      <c r="DW13" s="53"/>
      <c r="DX13" s="53"/>
      <c r="DY13" s="100"/>
      <c r="DZ13" s="11"/>
      <c r="EA13" s="11"/>
      <c r="EB13" s="124"/>
      <c r="EC13" s="102" t="s">
        <v>103</v>
      </c>
      <c r="ED13" s="53" t="s">
        <v>188</v>
      </c>
      <c r="EE13" s="53"/>
      <c r="EF13" s="53"/>
      <c r="EG13" s="53"/>
      <c r="EH13" s="53" t="s">
        <v>188</v>
      </c>
      <c r="EI13" s="100"/>
      <c r="EJ13" s="11"/>
      <c r="EK13" s="11"/>
      <c r="EL13" s="124"/>
      <c r="EM13" s="102" t="s">
        <v>103</v>
      </c>
      <c r="EN13" s="53" t="s">
        <v>188</v>
      </c>
      <c r="EO13" s="53"/>
      <c r="EP13" s="53"/>
      <c r="EQ13" s="53"/>
      <c r="ER13" s="53" t="s">
        <v>188</v>
      </c>
      <c r="ES13" s="100" t="s">
        <v>188</v>
      </c>
      <c r="ET13" s="11"/>
      <c r="EU13" s="11"/>
      <c r="EV13" s="124"/>
      <c r="EW13" s="102" t="s">
        <v>103</v>
      </c>
      <c r="EX13" s="200"/>
      <c r="EY13" s="200"/>
      <c r="EZ13" s="200" t="s">
        <v>188</v>
      </c>
      <c r="FA13" s="200"/>
      <c r="FB13" s="200"/>
      <c r="FC13" s="100"/>
      <c r="FD13" s="11"/>
      <c r="FE13" s="11"/>
      <c r="FF13" s="124"/>
      <c r="FG13" s="102" t="s">
        <v>103</v>
      </c>
      <c r="FH13" s="53" t="s">
        <v>188</v>
      </c>
      <c r="FI13" s="53"/>
      <c r="FJ13" s="53"/>
      <c r="FK13" s="53"/>
      <c r="FL13" s="53" t="s">
        <v>188</v>
      </c>
      <c r="FM13" s="100"/>
      <c r="FN13" s="11"/>
      <c r="FO13" s="11"/>
      <c r="FP13" s="124"/>
      <c r="FQ13" s="102" t="s">
        <v>103</v>
      </c>
      <c r="FR13" s="53"/>
      <c r="FS13" s="53"/>
      <c r="FT13" s="53"/>
      <c r="FU13" s="53"/>
      <c r="FV13" s="53"/>
      <c r="FW13" s="100"/>
      <c r="FX13" s="11"/>
      <c r="FY13" s="11"/>
      <c r="FZ13" s="124"/>
      <c r="GA13" s="102" t="s">
        <v>103</v>
      </c>
      <c r="GB13" s="53" t="s">
        <v>188</v>
      </c>
      <c r="GC13" s="53"/>
      <c r="GD13" s="53"/>
      <c r="GE13" s="53"/>
      <c r="GF13" s="53" t="s">
        <v>188</v>
      </c>
      <c r="GG13" s="100"/>
      <c r="GH13" s="11"/>
      <c r="GI13" s="11"/>
      <c r="GJ13" s="124"/>
      <c r="GK13" s="102" t="s">
        <v>103</v>
      </c>
      <c r="GL13" s="53"/>
      <c r="GM13" s="53"/>
      <c r="GN13" s="53"/>
      <c r="GO13" s="53"/>
      <c r="GP13" s="53"/>
      <c r="GQ13" s="100"/>
      <c r="GR13" s="11"/>
      <c r="GS13" s="11"/>
      <c r="GT13" s="135"/>
      <c r="HD13" s="135"/>
      <c r="HN13" s="135"/>
      <c r="HX13" s="135"/>
      <c r="IH13" s="135"/>
      <c r="IR13" s="135"/>
      <c r="JB13" s="135"/>
    </row>
    <row xmlns:x14ac="http://schemas.microsoft.com/office/spreadsheetml/2009/9/ac" r="14" ht="15.75" customHeight="true" x14ac:dyDescent="0.25">
      <c r="A14" s="411" t="str">
        <f ca="true">IF(ISBLANK('Data Summary'!A16),"",'Data Summary'!A16)</f>
        <v>UGA_2014_UNPS</v>
      </c>
      <c r="B14" s="125"/>
      <c r="C14" s="94" t="s">
        <v>23</v>
      </c>
      <c r="D14" s="10"/>
      <c r="E14" s="10"/>
      <c r="F14" s="10"/>
      <c r="G14" s="72"/>
      <c r="H14" s="73"/>
      <c r="I14" s="74"/>
      <c r="J14" s="11"/>
      <c r="K14" s="11"/>
      <c r="L14" s="125"/>
      <c r="M14" s="94" t="s">
        <v>23</v>
      </c>
      <c r="N14" s="10"/>
      <c r="O14" s="10"/>
      <c r="P14" s="10"/>
      <c r="Q14" s="72"/>
      <c r="R14" s="73"/>
      <c r="S14" s="74"/>
      <c r="T14" s="11"/>
      <c r="U14" s="11"/>
      <c r="V14" s="125"/>
      <c r="W14" s="94" t="s">
        <v>23</v>
      </c>
      <c r="X14" s="10"/>
      <c r="Y14" s="10"/>
      <c r="Z14" s="10"/>
      <c r="AA14" s="72"/>
      <c r="AB14" s="73"/>
      <c r="AC14" s="74"/>
      <c r="AD14" s="11"/>
      <c r="AE14" s="11"/>
      <c r="AF14" s="125"/>
      <c r="AG14" s="94" t="s">
        <v>23</v>
      </c>
      <c r="AH14" s="10"/>
      <c r="AI14" s="10"/>
      <c r="AJ14" s="10"/>
      <c r="AK14" s="72"/>
      <c r="AL14" s="73"/>
      <c r="AM14" s="74"/>
      <c r="AN14" s="11"/>
      <c r="AO14" s="11"/>
      <c r="AP14" s="125"/>
      <c r="AQ14" s="94" t="s">
        <v>23</v>
      </c>
      <c r="AR14" s="10"/>
      <c r="AS14" s="10"/>
      <c r="AT14" s="10"/>
      <c r="AU14" s="72"/>
      <c r="AV14" s="73"/>
      <c r="AW14" s="74"/>
      <c r="AX14" s="11"/>
      <c r="AY14" s="11"/>
      <c r="AZ14" s="125"/>
      <c r="BA14" s="94" t="s">
        <v>23</v>
      </c>
      <c r="BB14" s="10"/>
      <c r="BC14" s="10"/>
      <c r="BD14" s="10"/>
      <c r="BE14" s="72"/>
      <c r="BF14" s="73"/>
      <c r="BG14" s="74"/>
      <c r="BH14" s="11"/>
      <c r="BI14" s="11"/>
      <c r="BJ14" s="125"/>
      <c r="BK14" s="94" t="s">
        <v>23</v>
      </c>
      <c r="BL14" s="10"/>
      <c r="BM14" s="10"/>
      <c r="BN14" s="10"/>
      <c r="BO14" s="72"/>
      <c r="BP14" s="73"/>
      <c r="BQ14" s="74"/>
      <c r="BR14" s="11"/>
      <c r="BS14" s="11"/>
      <c r="BT14" s="125"/>
      <c r="BU14" s="94" t="s">
        <v>23</v>
      </c>
      <c r="BV14" s="10"/>
      <c r="BW14" s="10"/>
      <c r="BX14" s="10"/>
      <c r="BY14" s="72"/>
      <c r="BZ14" s="73"/>
      <c r="CA14" s="74"/>
      <c r="CB14" s="11"/>
      <c r="CC14" s="11"/>
      <c r="CD14" s="125"/>
      <c r="CE14" s="94" t="s">
        <v>23</v>
      </c>
      <c r="CF14" s="10"/>
      <c r="CG14" s="10"/>
      <c r="CH14" s="10"/>
      <c r="CI14" s="72"/>
      <c r="CJ14" s="73"/>
      <c r="CK14" s="74"/>
      <c r="CL14" s="11"/>
      <c r="CM14" s="11"/>
      <c r="CN14" s="125"/>
      <c r="CO14" s="94" t="s">
        <v>23</v>
      </c>
      <c r="CP14" s="10"/>
      <c r="CQ14" s="10"/>
      <c r="CR14" s="10"/>
      <c r="CS14" s="72"/>
      <c r="CT14" s="73"/>
      <c r="CU14" s="74"/>
      <c r="CV14" s="11"/>
      <c r="CW14" s="11"/>
      <c r="CX14" s="125"/>
      <c r="CY14" s="94" t="s">
        <v>23</v>
      </c>
      <c r="CZ14" s="10"/>
      <c r="DA14" s="10"/>
      <c r="DB14" s="10"/>
      <c r="DC14" s="72"/>
      <c r="DD14" s="73"/>
      <c r="DE14" s="74"/>
      <c r="DF14" s="11"/>
      <c r="DG14" s="11"/>
      <c r="DH14" s="125"/>
      <c r="DI14" s="94" t="s">
        <v>23</v>
      </c>
      <c r="DJ14" s="10"/>
      <c r="DK14" s="10"/>
      <c r="DL14" s="10"/>
      <c r="DM14" s="72"/>
      <c r="DN14" s="73"/>
      <c r="DO14" s="74"/>
      <c r="DP14" s="11"/>
      <c r="DQ14" s="11"/>
      <c r="DR14" s="125"/>
      <c r="DS14" s="94" t="s">
        <v>23</v>
      </c>
      <c r="DT14" s="10"/>
      <c r="DU14" s="10"/>
      <c r="DV14" s="10"/>
      <c r="DW14" s="72"/>
      <c r="DX14" s="73"/>
      <c r="DY14" s="74"/>
      <c r="DZ14" s="11"/>
      <c r="EA14" s="11"/>
      <c r="EB14" s="125"/>
      <c r="EC14" s="94" t="s">
        <v>23</v>
      </c>
      <c r="ED14" s="10"/>
      <c r="EE14" s="10"/>
      <c r="EF14" s="10"/>
      <c r="EG14" s="72"/>
      <c r="EH14" s="73"/>
      <c r="EI14" s="74"/>
      <c r="EJ14" s="11"/>
      <c r="EK14" s="11"/>
      <c r="EL14" s="125"/>
      <c r="EM14" s="94" t="s">
        <v>23</v>
      </c>
      <c r="EN14" s="10"/>
      <c r="EO14" s="10"/>
      <c r="EP14" s="10"/>
      <c r="EQ14" s="72"/>
      <c r="ER14" s="73"/>
      <c r="ES14" s="74"/>
      <c r="ET14" s="11"/>
      <c r="EU14" s="11"/>
      <c r="EV14" s="125"/>
      <c r="EW14" s="94" t="s">
        <v>23</v>
      </c>
      <c r="EX14" s="205"/>
      <c r="EY14" s="205"/>
      <c r="EZ14" s="205"/>
      <c r="FA14" s="203"/>
      <c r="FB14" s="204"/>
      <c r="FC14" s="74"/>
      <c r="FD14" s="11"/>
      <c r="FE14" s="11"/>
      <c r="FF14" s="125"/>
      <c r="FG14" s="94" t="s">
        <v>23</v>
      </c>
      <c r="FH14" s="10" t="s">
        <v>349</v>
      </c>
      <c r="FI14" s="10" t="s">
        <v>349</v>
      </c>
      <c r="FJ14" s="10" t="s">
        <v>349</v>
      </c>
      <c r="FK14" s="72" t="s">
        <v>349</v>
      </c>
      <c r="FL14" s="73" t="s">
        <v>349</v>
      </c>
      <c r="FM14" s="74" t="s">
        <v>349</v>
      </c>
      <c r="FN14" s="11"/>
      <c r="FO14" s="11"/>
      <c r="FP14" s="125"/>
      <c r="FQ14" s="94" t="s">
        <v>23</v>
      </c>
      <c r="FR14" s="10" t="s">
        <v>349</v>
      </c>
      <c r="FS14" s="10" t="s">
        <v>349</v>
      </c>
      <c r="FT14" s="10" t="s">
        <v>349</v>
      </c>
      <c r="FU14" s="72" t="s">
        <v>349</v>
      </c>
      <c r="FV14" s="73" t="s">
        <v>349</v>
      </c>
      <c r="FW14" s="74" t="s">
        <v>349</v>
      </c>
      <c r="FX14" s="11"/>
      <c r="FY14" s="11"/>
      <c r="FZ14" s="125"/>
      <c r="GA14" s="94" t="s">
        <v>23</v>
      </c>
      <c r="GB14" s="10" t="s">
        <v>349</v>
      </c>
      <c r="GC14" s="10" t="s">
        <v>349</v>
      </c>
      <c r="GD14" s="10" t="s">
        <v>349</v>
      </c>
      <c r="GE14" s="72" t="s">
        <v>349</v>
      </c>
      <c r="GF14" s="73" t="s">
        <v>349</v>
      </c>
      <c r="GG14" s="74" t="s">
        <v>349</v>
      </c>
      <c r="GH14" s="11"/>
      <c r="GI14" s="11"/>
      <c r="GJ14" s="125"/>
      <c r="GK14" s="94" t="s">
        <v>23</v>
      </c>
      <c r="GL14" s="10" t="s">
        <v>349</v>
      </c>
      <c r="GM14" s="10" t="s">
        <v>349</v>
      </c>
      <c r="GN14" s="10" t="s">
        <v>349</v>
      </c>
      <c r="GO14" s="72" t="s">
        <v>349</v>
      </c>
      <c r="GP14" s="73" t="s">
        <v>349</v>
      </c>
      <c r="GQ14" s="74" t="s">
        <v>349</v>
      </c>
      <c r="GR14" s="11"/>
      <c r="GS14" s="11"/>
    </row>
    <row xmlns:x14ac="http://schemas.microsoft.com/office/spreadsheetml/2009/9/ac" r="15" ht="15.75" customHeight="true" thickBot="true" x14ac:dyDescent="0.3">
      <c r="A15" s="411" t="str">
        <f ca="true">IF(ISBLANK('Data Summary'!A17),"",'Data Summary'!A17)</f>
        <v>UGA_2015_UIS</v>
      </c>
      <c r="B15" s="126"/>
      <c r="C15" s="95" t="s">
        <v>20</v>
      </c>
      <c r="D15" s="76"/>
      <c r="E15" s="76"/>
      <c r="F15" s="76"/>
      <c r="G15" s="76"/>
      <c r="H15" s="76"/>
      <c r="I15" s="77"/>
      <c r="J15" s="25"/>
      <c r="K15" s="25"/>
      <c r="L15" s="126"/>
      <c r="M15" s="95" t="s">
        <v>20</v>
      </c>
      <c r="N15" s="76"/>
      <c r="O15" s="76"/>
      <c r="P15" s="76"/>
      <c r="Q15" s="76"/>
      <c r="R15" s="76"/>
      <c r="S15" s="77"/>
      <c r="T15" s="25"/>
      <c r="U15" s="25"/>
      <c r="V15" s="126"/>
      <c r="W15" s="95" t="s">
        <v>20</v>
      </c>
      <c r="X15" s="76">
        <v>265</v>
      </c>
      <c r="Y15" s="76">
        <v>67</v>
      </c>
      <c r="Z15" s="76">
        <v>198</v>
      </c>
      <c r="AA15" s="76"/>
      <c r="AB15" s="76"/>
      <c r="AC15" s="77"/>
      <c r="AD15" s="25"/>
      <c r="AE15" s="25"/>
      <c r="AF15" s="126"/>
      <c r="AG15" s="95" t="s">
        <v>20</v>
      </c>
      <c r="AH15" s="76"/>
      <c r="AI15" s="76"/>
      <c r="AJ15" s="76"/>
      <c r="AK15" s="76">
        <f>'Water Data'!AK31</f>
        <v>2361</v>
      </c>
      <c r="AL15" s="76">
        <f>'Water Data'!AL31</f>
        <v>16684</v>
      </c>
      <c r="AM15" s="77">
        <f>'Water Data'!AM31</f>
        <v>2564</v>
      </c>
      <c r="AN15" s="25"/>
      <c r="AO15" s="25"/>
      <c r="AP15" s="126"/>
      <c r="AQ15" s="95" t="s">
        <v>20</v>
      </c>
      <c r="AR15" s="76">
        <v>222</v>
      </c>
      <c r="AS15" s="81">
        <v>61</v>
      </c>
      <c r="AT15" s="81">
        <v>161</v>
      </c>
      <c r="AU15" s="82"/>
      <c r="AV15" s="81"/>
      <c r="AW15" s="83"/>
      <c r="AX15" s="25"/>
      <c r="AY15" s="25"/>
      <c r="AZ15" s="126"/>
      <c r="BA15" s="95" t="s">
        <v>20</v>
      </c>
      <c r="BB15" s="76"/>
      <c r="BC15" s="81"/>
      <c r="BD15" s="81"/>
      <c r="BE15" s="82"/>
      <c r="BF15" s="81"/>
      <c r="BG15" s="83"/>
      <c r="BH15" s="25"/>
      <c r="BI15" s="25"/>
      <c r="BJ15" s="126"/>
      <c r="BK15" s="95" t="s">
        <v>20</v>
      </c>
      <c r="BL15" s="76">
        <v>258</v>
      </c>
      <c r="BM15" s="76">
        <v>66</v>
      </c>
      <c r="BN15" s="76">
        <v>192</v>
      </c>
      <c r="BO15" s="76"/>
      <c r="BP15" s="76"/>
      <c r="BQ15" s="77"/>
      <c r="BR15" s="25"/>
      <c r="BS15" s="25"/>
      <c r="BT15" s="126"/>
      <c r="BU15" s="95" t="s">
        <v>20</v>
      </c>
      <c r="BV15" s="76">
        <v>400</v>
      </c>
      <c r="BW15" s="76">
        <v>108</v>
      </c>
      <c r="BX15" s="76">
        <v>266</v>
      </c>
      <c r="BY15" s="76"/>
      <c r="BZ15" s="76"/>
      <c r="CA15" s="77"/>
      <c r="CB15" s="25"/>
      <c r="CC15" s="25"/>
      <c r="CD15" s="126"/>
      <c r="CE15" s="95" t="s">
        <v>20</v>
      </c>
      <c r="CF15" s="76"/>
      <c r="CG15" s="76"/>
      <c r="CH15" s="76"/>
      <c r="CI15" s="76"/>
      <c r="CJ15" s="76"/>
      <c r="CK15" s="77"/>
      <c r="CL15" s="25"/>
      <c r="CM15" s="25"/>
      <c r="CN15" s="126"/>
      <c r="CO15" s="95" t="s">
        <v>20</v>
      </c>
      <c r="CP15" s="76">
        <v>628</v>
      </c>
      <c r="CQ15" s="76">
        <v>184</v>
      </c>
      <c r="CR15" s="76">
        <v>444</v>
      </c>
      <c r="CS15" s="76"/>
      <c r="CT15" s="76"/>
      <c r="CU15" s="77"/>
      <c r="CV15" s="25"/>
      <c r="CW15" s="25"/>
      <c r="CX15" s="126"/>
      <c r="CY15" s="95" t="s">
        <v>20</v>
      </c>
      <c r="CZ15" s="76">
        <v>202</v>
      </c>
      <c r="DA15" s="76">
        <v>63</v>
      </c>
      <c r="DB15" s="76">
        <v>139</v>
      </c>
      <c r="DC15" s="76"/>
      <c r="DD15" s="76"/>
      <c r="DE15" s="77"/>
      <c r="DF15" s="25"/>
      <c r="DG15" s="25"/>
      <c r="DH15" s="126"/>
      <c r="DI15" s="95" t="s">
        <v>20</v>
      </c>
      <c r="DJ15" s="76"/>
      <c r="DK15" s="76"/>
      <c r="DL15" s="76"/>
      <c r="DM15" s="76"/>
      <c r="DN15" s="76"/>
      <c r="DO15" s="77"/>
      <c r="DP15" s="25"/>
      <c r="DQ15" s="25"/>
      <c r="DR15" s="126"/>
      <c r="DS15" s="95" t="s">
        <v>20</v>
      </c>
      <c r="DT15" s="76"/>
      <c r="DU15" s="76"/>
      <c r="DV15" s="76"/>
      <c r="DW15" s="76"/>
      <c r="DX15" s="76"/>
      <c r="DY15" s="77"/>
      <c r="DZ15" s="25"/>
      <c r="EA15" s="25"/>
      <c r="EB15" s="126"/>
      <c r="EC15" s="95" t="s">
        <v>20</v>
      </c>
      <c r="ED15" s="76">
        <v>227</v>
      </c>
      <c r="EE15" s="76"/>
      <c r="EF15" s="76"/>
      <c r="EG15" s="76"/>
      <c r="EH15" s="76">
        <v>227</v>
      </c>
      <c r="EI15" s="77"/>
      <c r="EJ15" s="25"/>
      <c r="EK15" s="25"/>
      <c r="EL15" s="126"/>
      <c r="EM15" s="95" t="s">
        <v>20</v>
      </c>
      <c r="EN15" s="76"/>
      <c r="EO15" s="76"/>
      <c r="EP15" s="76"/>
      <c r="EQ15" s="76"/>
      <c r="ER15" s="76"/>
      <c r="ES15" s="77"/>
      <c r="ET15" s="25"/>
      <c r="EU15" s="25"/>
      <c r="EV15" s="126"/>
      <c r="EW15" s="95" t="s">
        <v>20</v>
      </c>
      <c r="EX15" s="76"/>
      <c r="EY15" s="81"/>
      <c r="EZ15" s="81">
        <v>87</v>
      </c>
      <c r="FA15" s="82"/>
      <c r="FB15" s="81"/>
      <c r="FC15" s="83"/>
      <c r="FD15" s="25"/>
      <c r="FE15" s="25"/>
      <c r="FF15" s="126"/>
      <c r="FG15" s="95" t="s">
        <v>20</v>
      </c>
      <c r="FH15" s="76">
        <v>230</v>
      </c>
      <c r="FI15" s="76" t="s">
        <v>349</v>
      </c>
      <c r="FJ15" s="76" t="s">
        <v>349</v>
      </c>
      <c r="FK15" s="76" t="s">
        <v>349</v>
      </c>
      <c r="FL15" s="76">
        <v>230</v>
      </c>
      <c r="FM15" s="77" t="s">
        <v>349</v>
      </c>
      <c r="FN15" s="25"/>
      <c r="FO15" s="25"/>
      <c r="FP15" s="126"/>
      <c r="FQ15" s="95" t="s">
        <v>20</v>
      </c>
      <c r="FR15" s="76"/>
      <c r="FS15" s="76" t="s">
        <v>349</v>
      </c>
      <c r="FT15" s="76" t="s">
        <v>349</v>
      </c>
      <c r="FU15" s="76" t="s">
        <v>349</v>
      </c>
      <c r="FV15" s="76">
        <v>12408</v>
      </c>
      <c r="FW15" s="77">
        <v>1169</v>
      </c>
      <c r="FX15" s="25"/>
      <c r="FY15" s="25"/>
      <c r="FZ15" s="126"/>
      <c r="GA15" s="95" t="s">
        <v>20</v>
      </c>
      <c r="GB15" s="76">
        <v>1000</v>
      </c>
      <c r="GC15" s="76" t="s">
        <v>349</v>
      </c>
      <c r="GD15" s="76" t="s">
        <v>349</v>
      </c>
      <c r="GE15" s="76" t="s">
        <v>349</v>
      </c>
      <c r="GF15" s="76">
        <v>1000</v>
      </c>
      <c r="GG15" s="77" t="s">
        <v>349</v>
      </c>
      <c r="GH15" s="25"/>
      <c r="GI15" s="25"/>
      <c r="GJ15" s="126"/>
      <c r="GK15" s="95" t="s">
        <v>20</v>
      </c>
      <c r="GL15" s="76"/>
      <c r="GM15" s="76" t="s">
        <v>349</v>
      </c>
      <c r="GN15" s="76" t="s">
        <v>349</v>
      </c>
      <c r="GO15" s="76" t="s">
        <v>349</v>
      </c>
      <c r="GP15" s="76"/>
      <c r="GQ15" s="77"/>
      <c r="GR15" s="25"/>
      <c r="GS15" s="25"/>
    </row>
    <row xmlns:x14ac="http://schemas.microsoft.com/office/spreadsheetml/2009/9/ac" r="16" s="3" customFormat="true" x14ac:dyDescent="0.25">
      <c r="A16" s="411" t="str">
        <f ca="true">IF(ISBLANK('Data Summary'!A18),"",'Data Summary'!A18)</f>
        <v>UGA_2015_SUR</v>
      </c>
      <c r="B16" s="127"/>
      <c r="L16" s="127"/>
      <c r="V16" s="127"/>
      <c r="AF16" s="127"/>
      <c r="AP16" s="127"/>
      <c r="AZ16" s="127"/>
      <c r="BA16" s="127"/>
      <c r="BB16" s="127"/>
      <c r="BC16" s="127"/>
      <c r="BD16" s="127"/>
      <c r="BE16" s="127"/>
      <c r="BF16" s="127"/>
      <c r="BG16" s="127"/>
      <c r="BJ16" s="127"/>
      <c r="BT16" s="127"/>
      <c r="CD16" s="127"/>
      <c r="CN16" s="127"/>
      <c r="CX16" s="127"/>
      <c r="DH16" s="127"/>
      <c r="DR16" s="127"/>
      <c r="EB16" s="127"/>
      <c r="EL16" s="127"/>
      <c r="EV16" s="127"/>
      <c r="FF16" s="127"/>
      <c r="FP16" s="127"/>
      <c r="FZ16" s="127"/>
      <c r="GJ16" s="127"/>
      <c r="GT16" s="127"/>
      <c r="HD16" s="127"/>
      <c r="HN16" s="127"/>
      <c r="HX16" s="127"/>
      <c r="IH16" s="127"/>
      <c r="IR16" s="127"/>
      <c r="JB16" s="127"/>
    </row>
    <row xmlns:x14ac="http://schemas.microsoft.com/office/spreadsheetml/2009/9/ac" r="17" s="3" customFormat="true" x14ac:dyDescent="0.25">
      <c r="A17" s="411" t="str">
        <f ca="true">IF(ISBLANK('Data Summary'!A19),"",'Data Summary'!A19)</f>
        <v>UGA_2016_UNPS</v>
      </c>
      <c r="B17" s="127"/>
      <c r="L17" s="127"/>
      <c r="V17" s="127"/>
      <c r="AF17" s="127"/>
      <c r="AP17" s="127"/>
      <c r="AZ17" s="127"/>
      <c r="BA17" s="127"/>
      <c r="BB17" s="127"/>
      <c r="BC17" s="127"/>
      <c r="BD17" s="127"/>
      <c r="BE17" s="127"/>
      <c r="BF17" s="127"/>
      <c r="BG17" s="127"/>
      <c r="BJ17" s="127"/>
      <c r="BT17" s="127"/>
      <c r="CD17" s="127"/>
      <c r="CN17" s="127"/>
      <c r="CX17" s="127"/>
      <c r="DH17" s="127"/>
      <c r="DR17" s="127"/>
      <c r="EB17" s="127"/>
      <c r="EL17" s="127"/>
      <c r="EV17" s="127"/>
      <c r="FF17" s="127"/>
      <c r="FP17" s="127"/>
      <c r="FZ17" s="127"/>
      <c r="GJ17" s="127"/>
      <c r="GT17" s="127"/>
      <c r="HD17" s="127"/>
      <c r="HN17" s="127"/>
      <c r="HX17" s="127"/>
      <c r="IH17" s="127"/>
      <c r="IR17" s="127"/>
      <c r="JB17" s="127"/>
    </row>
    <row xmlns:x14ac="http://schemas.microsoft.com/office/spreadsheetml/2009/9/ac" r="18" s="3" customFormat="true" x14ac:dyDescent="0.25">
      <c r="A18" s="411" t="str">
        <f ca="true">IF(ISBLANK('Data Summary'!A20),"",'Data Summary'!A20)</f>
        <v>UGA_2017_UIS</v>
      </c>
      <c r="B18" s="127"/>
      <c r="L18" s="127"/>
      <c r="V18" s="127"/>
      <c r="AF18" s="127"/>
      <c r="AP18" s="127"/>
      <c r="AZ18" s="127"/>
      <c r="BA18" s="127"/>
      <c r="BB18" s="127"/>
      <c r="BC18" s="127"/>
      <c r="BD18" s="127"/>
      <c r="BE18" s="127"/>
      <c r="BF18" s="127"/>
      <c r="BG18" s="127"/>
      <c r="BJ18" s="127"/>
      <c r="BT18" s="127"/>
      <c r="CD18" s="127"/>
      <c r="CN18" s="127"/>
      <c r="CX18" s="127"/>
      <c r="DH18" s="127"/>
      <c r="DR18" s="127"/>
      <c r="EB18" s="127"/>
      <c r="EL18" s="127"/>
      <c r="EV18" s="127"/>
      <c r="FF18" s="127"/>
      <c r="FP18" s="127"/>
      <c r="FZ18" s="127"/>
      <c r="GJ18" s="127"/>
      <c r="GT18" s="127"/>
      <c r="HD18" s="127"/>
      <c r="HN18" s="127"/>
      <c r="HX18" s="127"/>
      <c r="IH18" s="127"/>
      <c r="IR18" s="127"/>
      <c r="JB18" s="127"/>
    </row>
    <row xmlns:x14ac="http://schemas.microsoft.com/office/spreadsheetml/2009/9/ac" r="19" s="3" customFormat="true" x14ac:dyDescent="0.25">
      <c r="A19" s="411" t="str">
        <f ca="true">IF(ISBLANK('Data Summary'!A21),"",'Data Summary'!A21)</f>
        <v>UGA_2017_WV</v>
      </c>
      <c r="B19" s="127"/>
      <c r="L19" s="127"/>
      <c r="V19" s="127"/>
      <c r="AF19" s="127"/>
      <c r="AP19" s="127"/>
      <c r="AZ19" s="127"/>
      <c r="BA19" s="127"/>
      <c r="BB19" s="127"/>
      <c r="BC19" s="127"/>
      <c r="BD19" s="127"/>
      <c r="BE19" s="127"/>
      <c r="BF19" s="127"/>
      <c r="BG19" s="127"/>
      <c r="BJ19" s="127"/>
      <c r="BT19" s="127"/>
      <c r="CD19" s="127"/>
      <c r="CN19" s="127"/>
      <c r="CX19" s="127"/>
      <c r="DH19" s="127"/>
      <c r="DR19" s="127"/>
      <c r="EB19" s="127"/>
      <c r="EL19" s="127"/>
      <c r="EV19" s="127"/>
      <c r="FF19" s="127"/>
      <c r="FP19" s="127"/>
      <c r="FZ19" s="127"/>
      <c r="GJ19" s="127"/>
      <c r="GT19" s="127"/>
      <c r="HD19" s="127"/>
      <c r="HN19" s="127"/>
      <c r="HX19" s="127"/>
      <c r="IH19" s="127"/>
      <c r="IR19" s="127"/>
      <c r="JB19" s="127"/>
    </row>
    <row xmlns:x14ac="http://schemas.microsoft.com/office/spreadsheetml/2009/9/ac" r="20" s="3" customFormat="true" x14ac:dyDescent="0.25">
      <c r="A20" s="411" t="str">
        <f ca="true">IF(ISBLANK('Data Summary'!A22),"",'Data Summary'!A22)</f>
        <v>UGA_2019_UNPS</v>
      </c>
      <c r="B20" s="127"/>
      <c r="L20" s="127"/>
      <c r="V20" s="127"/>
      <c r="AF20" s="127"/>
      <c r="AP20" s="127"/>
      <c r="AZ20" s="127"/>
      <c r="BA20" s="127"/>
      <c r="BB20" s="127"/>
      <c r="BC20" s="127"/>
      <c r="BD20" s="127"/>
      <c r="BE20" s="127"/>
      <c r="BF20" s="127"/>
      <c r="BG20" s="127"/>
      <c r="BJ20" s="127"/>
      <c r="BT20" s="127"/>
      <c r="CD20" s="127"/>
      <c r="CN20" s="127"/>
      <c r="CX20" s="127"/>
      <c r="DH20" s="127"/>
      <c r="DR20" s="127"/>
      <c r="EB20" s="127"/>
      <c r="EL20" s="127"/>
      <c r="EV20" s="127"/>
      <c r="FF20" s="127"/>
      <c r="FP20" s="127"/>
      <c r="FZ20" s="127"/>
      <c r="GJ20" s="127"/>
      <c r="GT20" s="127"/>
      <c r="HD20" s="127"/>
      <c r="HN20" s="127"/>
      <c r="HX20" s="127"/>
      <c r="IH20" s="127"/>
      <c r="IR20" s="127"/>
      <c r="JB20" s="127"/>
    </row>
    <row xmlns:x14ac="http://schemas.microsoft.com/office/spreadsheetml/2009/9/ac" r="21" s="3" customFormat="true" x14ac:dyDescent="0.25">
      <c r="A21" s="411" t="str">
        <f ca="true">IF(ISBLANK('Data Summary'!A23),"",'Data Summary'!A23)</f>
        <v>UGA_2019_MPH</v>
      </c>
      <c r="B21" s="127"/>
      <c r="L21" s="127"/>
      <c r="V21" s="127"/>
      <c r="AF21" s="127"/>
      <c r="AP21" s="127"/>
      <c r="AZ21" s="127"/>
      <c r="BA21" s="127"/>
      <c r="BB21" s="127"/>
      <c r="BC21" s="127"/>
      <c r="BD21" s="127"/>
      <c r="BE21" s="127"/>
      <c r="BF21" s="127"/>
      <c r="BG21" s="127"/>
      <c r="BJ21" s="127"/>
      <c r="BT21" s="127"/>
      <c r="CD21" s="127"/>
      <c r="CN21" s="127"/>
      <c r="CX21" s="127"/>
      <c r="DH21" s="127"/>
      <c r="DR21" s="127"/>
      <c r="EB21" s="127"/>
      <c r="EL21" s="127"/>
      <c r="EV21" s="127"/>
      <c r="FF21" s="127"/>
      <c r="FP21" s="127"/>
      <c r="FZ21" s="127"/>
      <c r="GJ21" s="127"/>
      <c r="GT21" s="127"/>
      <c r="HD21" s="127"/>
      <c r="HN21" s="127"/>
      <c r="HX21" s="127"/>
      <c r="IH21" s="127"/>
      <c r="IR21" s="127"/>
      <c r="JB21" s="127"/>
    </row>
    <row xmlns:x14ac="http://schemas.microsoft.com/office/spreadsheetml/2009/9/ac" r="22" s="3" customFormat="true" x14ac:dyDescent="0.25">
      <c r="A22" s="411" t="str">
        <f ca="true">IF(ISBLANK('Data Summary'!A24),"",'Data Summary'!A24)</f>
        <v>UGA_2020_UNPS</v>
      </c>
      <c r="B22" s="127"/>
      <c r="L22" s="127"/>
      <c r="V22" s="127"/>
      <c r="AF22" s="127"/>
      <c r="AP22" s="127"/>
      <c r="AZ22" s="127"/>
      <c r="BA22" s="127"/>
      <c r="BB22" s="127"/>
      <c r="BC22" s="127"/>
      <c r="BD22" s="127"/>
      <c r="BE22" s="127"/>
      <c r="BF22" s="127"/>
      <c r="BG22" s="127"/>
      <c r="BJ22" s="127"/>
      <c r="BT22" s="127"/>
      <c r="CD22" s="127"/>
      <c r="CN22" s="127"/>
      <c r="CX22" s="127"/>
      <c r="DH22" s="127"/>
      <c r="DR22" s="127"/>
      <c r="EB22" s="127"/>
      <c r="EL22" s="127"/>
      <c r="EV22" s="127"/>
      <c r="FF22" s="127"/>
      <c r="FP22" s="127"/>
      <c r="FZ22" s="127"/>
      <c r="GJ22" s="127"/>
      <c r="GT22" s="127"/>
      <c r="HD22" s="127"/>
      <c r="HN22" s="127"/>
      <c r="HX22" s="127"/>
      <c r="IH22" s="127"/>
      <c r="IR22" s="127"/>
      <c r="JB22" s="127"/>
    </row>
    <row xmlns:x14ac="http://schemas.microsoft.com/office/spreadsheetml/2009/9/ac" r="23" s="3" customFormat="true" x14ac:dyDescent="0.25">
      <c r="A23" s="411" t="str">
        <f ca="true">IF(ISBLANK('Data Summary'!A25),"",'Data Summary'!A25)</f>
        <v>UGA_2021_NSDS</v>
      </c>
      <c r="B23" s="127"/>
      <c r="L23" s="127"/>
      <c r="V23" s="127"/>
      <c r="AF23" s="127"/>
      <c r="AP23" s="127"/>
      <c r="AZ23" s="127"/>
      <c r="BA23" s="127"/>
      <c r="BB23" s="127"/>
      <c r="BC23" s="127"/>
      <c r="BD23" s="127"/>
      <c r="BE23" s="127"/>
      <c r="BF23" s="127"/>
      <c r="BG23" s="127"/>
      <c r="BJ23" s="127"/>
      <c r="BT23" s="127"/>
      <c r="CD23" s="127"/>
      <c r="CN23" s="127"/>
      <c r="CX23" s="127"/>
      <c r="DH23" s="127"/>
      <c r="DR23" s="127"/>
      <c r="EB23" s="127"/>
      <c r="EL23" s="127"/>
      <c r="EV23" s="127"/>
      <c r="FF23" s="127"/>
      <c r="FP23" s="127"/>
      <c r="FZ23" s="127"/>
      <c r="GJ23" s="127"/>
      <c r="GT23" s="127"/>
      <c r="HD23" s="127"/>
      <c r="HN23" s="127"/>
      <c r="HX23" s="127"/>
      <c r="IH23" s="127"/>
      <c r="IR23" s="127"/>
      <c r="JB23" s="127"/>
    </row>
    <row xmlns:x14ac="http://schemas.microsoft.com/office/spreadsheetml/2009/9/ac" r="24" s="3" customFormat="true" x14ac:dyDescent="0.25">
      <c r="A24" s="412" t="str">
        <f ca="true">IF(ISBLANK('Data Summary'!A26),"",'Data Summary'!A26)</f>
        <v/>
      </c>
      <c r="B24" s="127"/>
      <c r="L24" s="127"/>
      <c r="V24" s="127"/>
      <c r="AF24" s="127"/>
      <c r="AP24" s="127"/>
      <c r="AZ24" s="127"/>
      <c r="BA24" s="127"/>
      <c r="BB24" s="127"/>
      <c r="BC24" s="127"/>
      <c r="BD24" s="127"/>
      <c r="BE24" s="127"/>
      <c r="BF24" s="127"/>
      <c r="BG24" s="127"/>
      <c r="BJ24" s="127"/>
      <c r="BT24" s="127"/>
      <c r="CD24" s="127"/>
      <c r="CN24" s="127"/>
      <c r="CX24" s="127"/>
      <c r="DH24" s="127"/>
      <c r="DR24" s="127"/>
      <c r="EB24" s="127"/>
      <c r="EL24" s="127"/>
      <c r="EV24" s="127"/>
      <c r="FF24" s="127"/>
      <c r="FP24" s="127"/>
      <c r="FZ24" s="127"/>
      <c r="GJ24" s="127"/>
      <c r="GT24" s="127"/>
      <c r="HD24" s="127"/>
      <c r="HN24" s="127"/>
      <c r="HX24" s="127"/>
      <c r="IH24" s="127"/>
      <c r="IR24" s="127"/>
      <c r="JB24" s="127"/>
    </row>
    <row xmlns:x14ac="http://schemas.microsoft.com/office/spreadsheetml/2009/9/ac" r="25" s="3" customFormat="true" x14ac:dyDescent="0.25">
      <c r="A25" s="412" t="str">
        <f ca="true">IF(ISBLANK('Data Summary'!A27),"",'Data Summary'!A27)</f>
        <v/>
      </c>
      <c r="B25" s="127"/>
      <c r="L25" s="127"/>
      <c r="V25" s="127"/>
      <c r="AF25" s="127"/>
      <c r="AP25" s="127"/>
      <c r="AZ25" s="127"/>
      <c r="BA25" s="127"/>
      <c r="BB25" s="127"/>
      <c r="BC25" s="127"/>
      <c r="BD25" s="127"/>
      <c r="BE25" s="127"/>
      <c r="BF25" s="127"/>
      <c r="BG25" s="127"/>
      <c r="BJ25" s="127"/>
      <c r="BT25" s="127"/>
      <c r="CD25" s="127"/>
      <c r="CN25" s="127"/>
      <c r="CX25" s="127"/>
      <c r="DH25" s="127"/>
      <c r="DR25" s="127"/>
      <c r="EB25" s="127"/>
      <c r="EL25" s="127"/>
      <c r="EV25" s="127"/>
      <c r="FF25" s="127"/>
      <c r="FP25" s="127"/>
      <c r="FZ25" s="127"/>
      <c r="GJ25" s="127"/>
      <c r="GT25" s="127"/>
      <c r="HD25" s="127"/>
      <c r="HN25" s="127"/>
      <c r="HX25" s="127"/>
      <c r="IH25" s="127"/>
      <c r="IR25" s="127"/>
      <c r="JB25" s="127"/>
    </row>
    <row xmlns:x14ac="http://schemas.microsoft.com/office/spreadsheetml/2009/9/ac" r="26" s="3" customFormat="true" x14ac:dyDescent="0.25">
      <c r="A26" s="412" t="str">
        <f ca="true">IF(ISBLANK('Data Summary'!A28),"",'Data Summary'!A28)</f>
        <v/>
      </c>
      <c r="B26" s="127"/>
      <c r="L26" s="127"/>
      <c r="V26" s="127"/>
      <c r="AF26" s="127"/>
      <c r="AP26" s="127"/>
      <c r="AZ26" s="127"/>
      <c r="BA26" s="127"/>
      <c r="BB26" s="127"/>
      <c r="BC26" s="127"/>
      <c r="BD26" s="127"/>
      <c r="BE26" s="127"/>
      <c r="BF26" s="127"/>
      <c r="BG26" s="127"/>
      <c r="BJ26" s="127"/>
      <c r="BT26" s="127"/>
      <c r="CD26" s="127"/>
      <c r="CN26" s="127"/>
      <c r="CX26" s="127"/>
      <c r="DH26" s="127"/>
      <c r="DR26" s="127"/>
      <c r="EB26" s="127"/>
      <c r="EL26" s="127"/>
      <c r="EV26" s="127"/>
      <c r="FF26" s="127"/>
      <c r="FP26" s="127"/>
      <c r="FZ26" s="127"/>
      <c r="GJ26" s="127"/>
      <c r="GT26" s="127"/>
      <c r="HD26" s="127"/>
      <c r="HN26" s="127"/>
      <c r="HX26" s="127"/>
      <c r="IH26" s="127"/>
      <c r="IR26" s="127"/>
      <c r="JB26" s="127"/>
    </row>
    <row xmlns:x14ac="http://schemas.microsoft.com/office/spreadsheetml/2009/9/ac" r="27" s="3" customFormat="true" x14ac:dyDescent="0.25">
      <c r="A27" s="412" t="str">
        <f ca="true">IF(ISBLANK('Data Summary'!A29),"",'Data Summary'!A29)</f>
        <v/>
      </c>
      <c r="B27" s="127"/>
      <c r="L27" s="127"/>
      <c r="V27" s="127"/>
      <c r="AF27" s="127"/>
      <c r="AP27" s="127"/>
      <c r="AZ27" s="127"/>
      <c r="BA27" s="127"/>
      <c r="BB27" s="127"/>
      <c r="BC27" s="127"/>
      <c r="BD27" s="127"/>
      <c r="BE27" s="127"/>
      <c r="BF27" s="127"/>
      <c r="BG27" s="127"/>
      <c r="BJ27" s="127"/>
      <c r="BT27" s="127"/>
      <c r="CD27" s="127"/>
      <c r="CN27" s="127"/>
      <c r="CX27" s="127"/>
      <c r="DH27" s="127"/>
      <c r="DR27" s="127"/>
      <c r="EB27" s="127"/>
      <c r="EL27" s="127"/>
      <c r="EV27" s="127"/>
      <c r="FF27" s="127"/>
      <c r="FP27" s="127"/>
      <c r="FZ27" s="127"/>
      <c r="GJ27" s="127"/>
      <c r="GT27" s="127"/>
      <c r="HD27" s="127"/>
      <c r="HN27" s="127"/>
      <c r="HX27" s="127"/>
      <c r="IH27" s="127"/>
      <c r="IR27" s="127"/>
      <c r="JB27" s="127"/>
    </row>
    <row xmlns:x14ac="http://schemas.microsoft.com/office/spreadsheetml/2009/9/ac" r="28" s="3" customFormat="true" x14ac:dyDescent="0.25">
      <c r="A28" s="412" t="str">
        <f ca="true">IF(ISBLANK('Data Summary'!A30),"",'Data Summary'!A30)</f>
        <v/>
      </c>
      <c r="B28" s="127"/>
      <c r="L28" s="127"/>
      <c r="V28" s="127"/>
      <c r="AF28" s="127"/>
      <c r="AP28" s="127"/>
      <c r="AZ28" s="127"/>
      <c r="BA28" s="127"/>
      <c r="BB28" s="127"/>
      <c r="BC28" s="127"/>
      <c r="BD28" s="127"/>
      <c r="BE28" s="127"/>
      <c r="BF28" s="127"/>
      <c r="BG28" s="127"/>
      <c r="BJ28" s="127"/>
      <c r="BT28" s="127"/>
      <c r="CD28" s="127"/>
      <c r="CN28" s="127"/>
      <c r="CX28" s="127"/>
      <c r="DH28" s="127"/>
      <c r="DR28" s="127"/>
      <c r="EB28" s="127"/>
      <c r="EL28" s="127"/>
      <c r="EV28" s="127"/>
      <c r="FF28" s="127"/>
      <c r="FP28" s="127"/>
      <c r="FZ28" s="127"/>
      <c r="GJ28" s="127"/>
      <c r="GT28" s="127"/>
      <c r="HD28" s="127"/>
      <c r="HN28" s="127"/>
      <c r="HX28" s="127"/>
      <c r="IH28" s="127"/>
      <c r="IR28" s="127"/>
      <c r="JB28" s="127"/>
    </row>
    <row xmlns:x14ac="http://schemas.microsoft.com/office/spreadsheetml/2009/9/ac" r="29" s="3" customFormat="true" x14ac:dyDescent="0.25">
      <c r="A29" s="412" t="str">
        <f ca="true">IF(ISBLANK('Data Summary'!A31),"",'Data Summary'!A31)</f>
        <v/>
      </c>
      <c r="B29" s="127"/>
      <c r="L29" s="127"/>
      <c r="V29" s="127"/>
      <c r="AF29" s="127"/>
      <c r="AP29" s="127"/>
      <c r="AZ29" s="127"/>
      <c r="BA29" s="127"/>
      <c r="BB29" s="127"/>
      <c r="BC29" s="127"/>
      <c r="BD29" s="127"/>
      <c r="BE29" s="127"/>
      <c r="BF29" s="127"/>
      <c r="BG29" s="127"/>
      <c r="BJ29" s="127"/>
      <c r="BT29" s="127"/>
      <c r="CD29" s="127"/>
      <c r="CN29" s="127"/>
      <c r="CX29" s="127"/>
      <c r="DH29" s="127"/>
      <c r="DR29" s="127"/>
      <c r="EB29" s="127"/>
      <c r="EL29" s="127"/>
      <c r="EV29" s="127"/>
      <c r="FF29" s="127"/>
      <c r="FP29" s="127"/>
      <c r="FZ29" s="127"/>
      <c r="GJ29" s="127"/>
      <c r="GT29" s="127"/>
      <c r="HD29" s="127"/>
      <c r="HN29" s="127"/>
      <c r="HX29" s="127"/>
      <c r="IH29" s="127"/>
      <c r="IR29" s="127"/>
      <c r="JB29" s="127"/>
    </row>
    <row xmlns:x14ac="http://schemas.microsoft.com/office/spreadsheetml/2009/9/ac" r="30" s="3" customFormat="true" x14ac:dyDescent="0.25">
      <c r="A30" s="412" t="str">
        <f ca="true">IF(ISBLANK('Data Summary'!A32),"",'Data Summary'!A32)</f>
        <v/>
      </c>
      <c r="B30" s="127"/>
      <c r="L30" s="127"/>
      <c r="V30" s="127"/>
      <c r="AF30" s="127"/>
      <c r="AP30" s="127"/>
      <c r="AZ30" s="127"/>
      <c r="BA30" s="127"/>
      <c r="BB30" s="127"/>
      <c r="BC30" s="127"/>
      <c r="BD30" s="127"/>
      <c r="BE30" s="127"/>
      <c r="BF30" s="127"/>
      <c r="BG30" s="127"/>
      <c r="BJ30" s="127"/>
      <c r="BT30" s="127"/>
      <c r="CD30" s="127"/>
      <c r="CN30" s="127"/>
      <c r="CX30" s="127"/>
      <c r="DH30" s="127"/>
      <c r="DR30" s="127"/>
      <c r="EB30" s="127"/>
      <c r="EL30" s="127"/>
      <c r="EV30" s="127"/>
      <c r="FF30" s="127"/>
      <c r="FP30" s="127"/>
      <c r="FZ30" s="127"/>
      <c r="GJ30" s="127"/>
      <c r="GT30" s="127"/>
      <c r="HD30" s="127"/>
      <c r="HN30" s="127"/>
      <c r="HX30" s="127"/>
      <c r="IH30" s="127"/>
      <c r="IR30" s="127"/>
      <c r="JB30" s="127"/>
    </row>
    <row xmlns:x14ac="http://schemas.microsoft.com/office/spreadsheetml/2009/9/ac" r="31" s="3" customFormat="true" x14ac:dyDescent="0.25">
      <c r="A31" s="412" t="str">
        <f ca="true">IF(ISBLANK('Data Summary'!A33),"",'Data Summary'!A33)</f>
        <v/>
      </c>
      <c r="B31" s="127"/>
      <c r="L31" s="127"/>
      <c r="V31" s="127"/>
      <c r="AF31" s="127"/>
      <c r="AP31" s="127"/>
      <c r="AZ31" s="127"/>
      <c r="BA31" s="127"/>
      <c r="BB31" s="127"/>
      <c r="BC31" s="127"/>
      <c r="BD31" s="127"/>
      <c r="BE31" s="127"/>
      <c r="BF31" s="127"/>
      <c r="BG31" s="127"/>
      <c r="BJ31" s="127"/>
      <c r="BT31" s="127"/>
      <c r="CD31" s="127"/>
      <c r="CN31" s="127"/>
      <c r="CX31" s="127"/>
      <c r="DH31" s="127"/>
      <c r="DR31" s="127"/>
      <c r="EB31" s="127"/>
      <c r="EL31" s="127"/>
      <c r="EV31" s="127"/>
      <c r="FF31" s="127"/>
      <c r="FP31" s="127"/>
      <c r="FZ31" s="127"/>
      <c r="GJ31" s="127"/>
      <c r="GT31" s="127"/>
      <c r="HD31" s="127"/>
      <c r="HN31" s="127"/>
      <c r="HX31" s="127"/>
      <c r="IH31" s="127"/>
      <c r="IR31" s="127"/>
      <c r="JB31" s="127"/>
    </row>
    <row xmlns:x14ac="http://schemas.microsoft.com/office/spreadsheetml/2009/9/ac" r="32" s="3" customFormat="true" x14ac:dyDescent="0.25">
      <c r="A32" s="412" t="str">
        <f ca="true">IF(ISBLANK('Data Summary'!A34),"",'Data Summary'!A34)</f>
        <v/>
      </c>
      <c r="B32" s="127"/>
      <c r="L32" s="127"/>
      <c r="V32" s="127"/>
      <c r="AF32" s="127"/>
      <c r="AP32" s="127"/>
      <c r="AZ32" s="127"/>
      <c r="BA32" s="127"/>
      <c r="BB32" s="127"/>
      <c r="BC32" s="127"/>
      <c r="BD32" s="127"/>
      <c r="BE32" s="127"/>
      <c r="BF32" s="127"/>
      <c r="BG32" s="127"/>
      <c r="BJ32" s="127"/>
      <c r="BT32" s="127"/>
      <c r="CD32" s="127"/>
      <c r="CN32" s="127"/>
      <c r="CX32" s="127"/>
      <c r="DH32" s="127"/>
      <c r="DR32" s="127"/>
      <c r="EB32" s="127"/>
      <c r="EL32" s="127"/>
      <c r="EV32" s="127"/>
      <c r="FF32" s="127"/>
      <c r="FP32" s="127"/>
      <c r="FZ32" s="127"/>
      <c r="GJ32" s="127"/>
      <c r="GT32" s="127"/>
      <c r="HD32" s="127"/>
      <c r="HN32" s="127"/>
      <c r="HX32" s="127"/>
      <c r="IH32" s="127"/>
      <c r="IR32" s="127"/>
      <c r="JB32" s="127"/>
    </row>
    <row xmlns:x14ac="http://schemas.microsoft.com/office/spreadsheetml/2009/9/ac" r="33" s="3" customFormat="true" x14ac:dyDescent="0.25">
      <c r="A33" s="412" t="str">
        <f ca="true">IF(ISBLANK('Data Summary'!A35),"",'Data Summary'!A35)</f>
        <v/>
      </c>
      <c r="B33" s="127"/>
      <c r="L33" s="127"/>
      <c r="V33" s="127"/>
      <c r="AF33" s="127"/>
      <c r="AP33" s="127"/>
      <c r="AZ33" s="127"/>
      <c r="BA33" s="127"/>
      <c r="BB33" s="127"/>
      <c r="BC33" s="127"/>
      <c r="BD33" s="127"/>
      <c r="BE33" s="127"/>
      <c r="BF33" s="127"/>
      <c r="BG33" s="127"/>
      <c r="BJ33" s="127"/>
      <c r="BT33" s="127"/>
      <c r="CD33" s="127"/>
      <c r="CN33" s="127"/>
      <c r="CX33" s="127"/>
      <c r="DH33" s="127"/>
      <c r="DR33" s="127"/>
      <c r="EB33" s="127"/>
      <c r="EL33" s="127"/>
      <c r="EV33" s="127"/>
      <c r="FF33" s="127"/>
      <c r="FP33" s="127"/>
      <c r="FZ33" s="127"/>
      <c r="GJ33" s="127"/>
      <c r="GT33" s="127"/>
      <c r="HD33" s="127"/>
      <c r="HN33" s="127"/>
      <c r="HX33" s="127"/>
      <c r="IH33" s="127"/>
      <c r="IR33" s="127"/>
      <c r="JB33" s="127"/>
    </row>
    <row xmlns:x14ac="http://schemas.microsoft.com/office/spreadsheetml/2009/9/ac" r="34" s="3" customFormat="true" x14ac:dyDescent="0.25">
      <c r="A34" s="412" t="str">
        <f ca="true">IF(ISBLANK('Data Summary'!A36),"",'Data Summary'!A36)</f>
        <v/>
      </c>
      <c r="B34" s="127"/>
      <c r="L34" s="127"/>
      <c r="V34" s="127"/>
      <c r="AF34" s="127"/>
      <c r="AP34" s="127"/>
      <c r="AZ34" s="127"/>
      <c r="BA34" s="127"/>
      <c r="BB34" s="127"/>
      <c r="BC34" s="127"/>
      <c r="BD34" s="127"/>
      <c r="BE34" s="127"/>
      <c r="BF34" s="127"/>
      <c r="BG34" s="127"/>
      <c r="BJ34" s="127"/>
      <c r="BT34" s="127"/>
      <c r="CD34" s="127"/>
      <c r="CN34" s="127"/>
      <c r="CX34" s="127"/>
      <c r="DH34" s="127"/>
      <c r="DR34" s="127"/>
      <c r="EB34" s="127"/>
      <c r="EL34" s="127"/>
      <c r="EV34" s="127"/>
      <c r="FF34" s="127"/>
      <c r="FP34" s="127"/>
      <c r="FZ34" s="127"/>
      <c r="GJ34" s="127"/>
      <c r="GT34" s="127"/>
      <c r="HD34" s="127"/>
      <c r="HN34" s="127"/>
      <c r="HX34" s="127"/>
      <c r="IH34" s="127"/>
      <c r="IR34" s="127"/>
      <c r="JB34" s="127"/>
    </row>
    <row xmlns:x14ac="http://schemas.microsoft.com/office/spreadsheetml/2009/9/ac" r="35" s="3" customFormat="true" x14ac:dyDescent="0.25">
      <c r="A35" s="412" t="str">
        <f ca="true">IF(ISBLANK('Data Summary'!A37),"",'Data Summary'!A37)</f>
        <v/>
      </c>
      <c r="B35" s="127"/>
      <c r="L35" s="127"/>
      <c r="V35" s="127"/>
      <c r="AF35" s="127"/>
      <c r="AP35" s="127"/>
      <c r="AZ35" s="127"/>
      <c r="BA35" s="127"/>
      <c r="BB35" s="127"/>
      <c r="BC35" s="127"/>
      <c r="BD35" s="127"/>
      <c r="BE35" s="127"/>
      <c r="BF35" s="127"/>
      <c r="BG35" s="127"/>
      <c r="BJ35" s="127"/>
      <c r="BT35" s="127"/>
      <c r="CD35" s="127"/>
      <c r="CN35" s="127"/>
      <c r="CX35" s="127"/>
      <c r="DH35" s="127"/>
      <c r="DR35" s="127"/>
      <c r="EB35" s="127"/>
      <c r="EL35" s="127"/>
      <c r="EV35" s="127"/>
      <c r="FF35" s="127"/>
      <c r="FP35" s="127"/>
      <c r="FZ35" s="127"/>
      <c r="GJ35" s="127"/>
      <c r="GT35" s="127"/>
      <c r="HD35" s="127"/>
      <c r="HN35" s="127"/>
      <c r="HX35" s="127"/>
      <c r="IH35" s="127"/>
      <c r="IR35" s="127"/>
      <c r="JB35" s="127"/>
    </row>
    <row xmlns:x14ac="http://schemas.microsoft.com/office/spreadsheetml/2009/9/ac" r="36" s="3" customFormat="true" x14ac:dyDescent="0.25">
      <c r="A36" s="412" t="str">
        <f ca="true">IF(ISBLANK('Data Summary'!A38),"",'Data Summary'!A38)</f>
        <v/>
      </c>
      <c r="B36" s="127"/>
      <c r="L36" s="127"/>
      <c r="V36" s="127"/>
      <c r="AF36" s="127"/>
      <c r="AP36" s="127"/>
      <c r="AZ36" s="127"/>
      <c r="BA36" s="127"/>
      <c r="BB36" s="127"/>
      <c r="BC36" s="127"/>
      <c r="BD36" s="127"/>
      <c r="BE36" s="127"/>
      <c r="BF36" s="127"/>
      <c r="BG36" s="127"/>
      <c r="BJ36" s="127"/>
      <c r="BT36" s="127"/>
      <c r="CD36" s="127"/>
      <c r="CN36" s="127"/>
      <c r="CX36" s="127"/>
      <c r="DH36" s="127"/>
      <c r="DR36" s="127"/>
      <c r="EB36" s="127"/>
      <c r="EL36" s="127"/>
      <c r="EV36" s="127"/>
      <c r="FF36" s="127"/>
      <c r="FP36" s="127"/>
      <c r="FZ36" s="127"/>
      <c r="GJ36" s="127"/>
      <c r="GT36" s="127"/>
      <c r="HD36" s="127"/>
      <c r="HN36" s="127"/>
      <c r="HX36" s="127"/>
      <c r="IH36" s="127"/>
      <c r="IR36" s="127"/>
      <c r="JB36" s="127"/>
    </row>
    <row xmlns:x14ac="http://schemas.microsoft.com/office/spreadsheetml/2009/9/ac" r="37" s="3" customFormat="true" x14ac:dyDescent="0.25">
      <c r="A37" s="412" t="str">
        <f ca="true">IF(ISBLANK('Data Summary'!A39),"",'Data Summary'!A39)</f>
        <v/>
      </c>
      <c r="B37" s="127"/>
      <c r="L37" s="127"/>
      <c r="V37" s="127"/>
      <c r="AF37" s="127"/>
      <c r="AP37" s="127"/>
      <c r="AZ37" s="127"/>
      <c r="BA37" s="127"/>
      <c r="BB37" s="127"/>
      <c r="BC37" s="127"/>
      <c r="BD37" s="127"/>
      <c r="BE37" s="127"/>
      <c r="BF37" s="127"/>
      <c r="BG37" s="127"/>
      <c r="BJ37" s="127"/>
      <c r="BT37" s="127"/>
      <c r="CD37" s="127"/>
      <c r="CN37" s="127"/>
      <c r="CX37" s="127"/>
      <c r="DH37" s="127"/>
      <c r="DR37" s="127"/>
      <c r="EB37" s="127"/>
      <c r="EL37" s="127"/>
      <c r="EV37" s="127"/>
      <c r="FF37" s="127"/>
      <c r="FP37" s="127"/>
      <c r="FZ37" s="127"/>
      <c r="GJ37" s="127"/>
      <c r="GT37" s="127"/>
      <c r="HD37" s="127"/>
      <c r="HN37" s="127"/>
      <c r="HX37" s="127"/>
      <c r="IH37" s="127"/>
      <c r="IR37" s="127"/>
      <c r="JB37" s="127"/>
    </row>
    <row xmlns:x14ac="http://schemas.microsoft.com/office/spreadsheetml/2009/9/ac" r="38" s="3" customFormat="true" x14ac:dyDescent="0.25">
      <c r="A38" s="412" t="str">
        <f ca="true">IF(ISBLANK('Data Summary'!A40),"",'Data Summary'!A40)</f>
        <v/>
      </c>
      <c r="B38" s="127"/>
      <c r="L38" s="127"/>
      <c r="V38" s="127"/>
      <c r="AF38" s="127"/>
      <c r="AP38" s="127"/>
      <c r="AZ38" s="127"/>
      <c r="BA38" s="127"/>
      <c r="BB38" s="127"/>
      <c r="BC38" s="127"/>
      <c r="BD38" s="127"/>
      <c r="BE38" s="127"/>
      <c r="BF38" s="127"/>
      <c r="BG38" s="127"/>
      <c r="BJ38" s="127"/>
      <c r="BT38" s="127"/>
      <c r="CD38" s="127"/>
      <c r="CN38" s="127"/>
      <c r="CX38" s="127"/>
      <c r="DH38" s="127"/>
      <c r="DR38" s="127"/>
      <c r="EB38" s="127"/>
      <c r="EL38" s="127"/>
      <c r="EV38" s="127"/>
      <c r="FF38" s="127"/>
      <c r="FP38" s="127"/>
      <c r="FZ38" s="127"/>
      <c r="GJ38" s="127"/>
      <c r="GT38" s="127"/>
      <c r="HD38" s="127"/>
      <c r="HN38" s="127"/>
      <c r="HX38" s="127"/>
      <c r="IH38" s="127"/>
      <c r="IR38" s="127"/>
      <c r="JB38" s="127"/>
    </row>
    <row xmlns:x14ac="http://schemas.microsoft.com/office/spreadsheetml/2009/9/ac" r="39" s="3" customFormat="true" x14ac:dyDescent="0.25">
      <c r="A39" s="412" t="str">
        <f ca="true">IF(ISBLANK('Data Summary'!A41),"",'Data Summary'!A41)</f>
        <v/>
      </c>
      <c r="B39" s="127"/>
      <c r="L39" s="127"/>
      <c r="V39" s="127"/>
      <c r="AF39" s="127"/>
      <c r="AP39" s="127"/>
      <c r="AZ39" s="127"/>
      <c r="BA39" s="127"/>
      <c r="BB39" s="127"/>
      <c r="BC39" s="127"/>
      <c r="BD39" s="127"/>
      <c r="BE39" s="127"/>
      <c r="BF39" s="127"/>
      <c r="BG39" s="127"/>
      <c r="BJ39" s="127"/>
      <c r="BT39" s="127"/>
      <c r="CD39" s="127"/>
      <c r="CN39" s="127"/>
      <c r="CX39" s="127"/>
      <c r="DH39" s="127"/>
      <c r="DR39" s="127"/>
      <c r="EB39" s="127"/>
      <c r="EL39" s="127"/>
      <c r="EV39" s="127"/>
      <c r="FF39" s="127"/>
      <c r="FP39" s="127"/>
      <c r="FZ39" s="127"/>
      <c r="GJ39" s="127"/>
      <c r="GT39" s="127"/>
      <c r="HD39" s="127"/>
      <c r="HN39" s="127"/>
      <c r="HX39" s="127"/>
      <c r="IH39" s="127"/>
      <c r="IR39" s="127"/>
      <c r="JB39" s="127"/>
    </row>
    <row xmlns:x14ac="http://schemas.microsoft.com/office/spreadsheetml/2009/9/ac" r="40" s="3" customFormat="true" x14ac:dyDescent="0.25">
      <c r="A40" s="412" t="str">
        <f ca="true">IF(ISBLANK('Data Summary'!A42),"",'Data Summary'!A42)</f>
        <v/>
      </c>
      <c r="B40" s="127"/>
      <c r="L40" s="127"/>
      <c r="V40" s="127"/>
      <c r="AF40" s="127"/>
      <c r="AP40" s="127"/>
      <c r="AZ40" s="127"/>
      <c r="BA40" s="127"/>
      <c r="BB40" s="127"/>
      <c r="BC40" s="127"/>
      <c r="BD40" s="127"/>
      <c r="BE40" s="127"/>
      <c r="BF40" s="127"/>
      <c r="BG40" s="127"/>
      <c r="BJ40" s="127"/>
      <c r="BT40" s="127"/>
      <c r="CD40" s="127"/>
      <c r="CN40" s="127"/>
      <c r="CX40" s="127"/>
      <c r="DH40" s="127"/>
      <c r="DR40" s="127"/>
      <c r="EB40" s="127"/>
      <c r="EL40" s="127"/>
      <c r="EV40" s="127"/>
      <c r="FF40" s="127"/>
      <c r="FP40" s="127"/>
      <c r="FZ40" s="127"/>
      <c r="GJ40" s="127"/>
      <c r="GT40" s="127"/>
      <c r="HD40" s="127"/>
      <c r="HN40" s="127"/>
      <c r="HX40" s="127"/>
      <c r="IH40" s="127"/>
      <c r="IR40" s="127"/>
      <c r="JB40" s="127"/>
    </row>
    <row xmlns:x14ac="http://schemas.microsoft.com/office/spreadsheetml/2009/9/ac" r="41" s="3" customFormat="true" x14ac:dyDescent="0.25">
      <c r="A41" s="412" t="str">
        <f ca="true">IF(ISBLANK('Data Summary'!A43),"",'Data Summary'!A43)</f>
        <v/>
      </c>
      <c r="B41" s="127"/>
      <c r="L41" s="127"/>
      <c r="V41" s="127"/>
      <c r="AF41" s="127"/>
      <c r="AP41" s="127"/>
      <c r="AZ41" s="127"/>
      <c r="BA41" s="127"/>
      <c r="BB41" s="127"/>
      <c r="BC41" s="127"/>
      <c r="BD41" s="127"/>
      <c r="BE41" s="127"/>
      <c r="BF41" s="127"/>
      <c r="BG41" s="127"/>
      <c r="BJ41" s="127"/>
      <c r="BT41" s="127"/>
      <c r="CD41" s="127"/>
      <c r="CN41" s="127"/>
      <c r="CX41" s="127"/>
      <c r="DH41" s="127"/>
      <c r="DR41" s="127"/>
      <c r="EB41" s="127"/>
      <c r="EL41" s="127"/>
      <c r="EV41" s="127"/>
      <c r="FF41" s="127"/>
      <c r="FP41" s="127"/>
      <c r="FZ41" s="127"/>
      <c r="GJ41" s="127"/>
      <c r="GT41" s="127"/>
      <c r="HD41" s="127"/>
      <c r="HN41" s="127"/>
      <c r="HX41" s="127"/>
      <c r="IH41" s="127"/>
      <c r="IR41" s="127"/>
      <c r="JB41" s="127"/>
    </row>
    <row xmlns:x14ac="http://schemas.microsoft.com/office/spreadsheetml/2009/9/ac" r="42" s="3" customFormat="true" x14ac:dyDescent="0.25">
      <c r="A42" s="412" t="str">
        <f ca="true">IF(ISBLANK('Data Summary'!A44),"",'Data Summary'!A44)</f>
        <v/>
      </c>
      <c r="B42" s="127"/>
      <c r="L42" s="127"/>
      <c r="V42" s="127"/>
      <c r="AF42" s="127"/>
      <c r="AP42" s="127"/>
      <c r="AZ42" s="127"/>
      <c r="BA42" s="127"/>
      <c r="BB42" s="127"/>
      <c r="BC42" s="127"/>
      <c r="BD42" s="127"/>
      <c r="BE42" s="127"/>
      <c r="BF42" s="127"/>
      <c r="BG42" s="127"/>
      <c r="BJ42" s="127"/>
      <c r="BT42" s="127"/>
      <c r="CD42" s="127"/>
      <c r="CN42" s="127"/>
      <c r="CX42" s="127"/>
      <c r="DH42" s="127"/>
      <c r="DR42" s="127"/>
      <c r="EB42" s="127"/>
      <c r="EL42" s="127"/>
      <c r="EV42" s="127"/>
      <c r="FF42" s="127"/>
      <c r="FP42" s="127"/>
      <c r="FZ42" s="127"/>
      <c r="GJ42" s="127"/>
      <c r="GT42" s="127"/>
      <c r="HD42" s="127"/>
      <c r="HN42" s="127"/>
      <c r="HX42" s="127"/>
      <c r="IH42" s="127"/>
      <c r="IR42" s="127"/>
      <c r="JB42" s="127"/>
    </row>
    <row xmlns:x14ac="http://schemas.microsoft.com/office/spreadsheetml/2009/9/ac" r="43" s="3" customFormat="true" x14ac:dyDescent="0.25">
      <c r="A43" s="412" t="str">
        <f ca="true">IF(ISBLANK('Data Summary'!A45),"",'Data Summary'!A45)</f>
        <v/>
      </c>
      <c r="B43" s="127"/>
      <c r="L43" s="127"/>
      <c r="V43" s="127"/>
      <c r="AF43" s="127"/>
      <c r="AP43" s="127"/>
      <c r="AZ43" s="127"/>
      <c r="BA43" s="127"/>
      <c r="BB43" s="127"/>
      <c r="BC43" s="127"/>
      <c r="BD43" s="127"/>
      <c r="BE43" s="127"/>
      <c r="BF43" s="127"/>
      <c r="BG43" s="127"/>
      <c r="BJ43" s="127"/>
      <c r="BT43" s="127"/>
      <c r="CD43" s="127"/>
      <c r="CN43" s="127"/>
      <c r="CX43" s="127"/>
      <c r="DH43" s="127"/>
      <c r="DR43" s="127"/>
      <c r="EB43" s="127"/>
      <c r="EL43" s="127"/>
      <c r="EV43" s="127"/>
      <c r="FF43" s="127"/>
      <c r="FP43" s="127"/>
      <c r="FZ43" s="127"/>
      <c r="GJ43" s="127"/>
      <c r="GT43" s="127"/>
      <c r="HD43" s="127"/>
      <c r="HN43" s="127"/>
      <c r="HX43" s="127"/>
      <c r="IH43" s="127"/>
      <c r="IR43" s="127"/>
      <c r="JB43" s="127"/>
    </row>
    <row xmlns:x14ac="http://schemas.microsoft.com/office/spreadsheetml/2009/9/ac" r="44" s="3" customFormat="true" x14ac:dyDescent="0.25">
      <c r="A44" s="412" t="str">
        <f ca="true">IF(ISBLANK('Data Summary'!A46),"",'Data Summary'!A46)</f>
        <v/>
      </c>
      <c r="B44" s="127"/>
      <c r="L44" s="127"/>
      <c r="V44" s="127"/>
      <c r="AF44" s="127"/>
      <c r="AP44" s="127"/>
      <c r="AZ44" s="127"/>
      <c r="BA44" s="127"/>
      <c r="BB44" s="127"/>
      <c r="BC44" s="127"/>
      <c r="BD44" s="127"/>
      <c r="BE44" s="127"/>
      <c r="BF44" s="127"/>
      <c r="BG44" s="127"/>
      <c r="BJ44" s="127"/>
      <c r="BT44" s="127"/>
      <c r="CD44" s="127"/>
      <c r="CN44" s="127"/>
      <c r="CX44" s="127"/>
      <c r="DH44" s="127"/>
      <c r="DR44" s="127"/>
      <c r="EB44" s="127"/>
      <c r="EL44" s="127"/>
      <c r="EV44" s="127"/>
      <c r="FF44" s="127"/>
      <c r="FP44" s="127"/>
      <c r="FZ44" s="127"/>
      <c r="GJ44" s="127"/>
      <c r="GT44" s="127"/>
      <c r="HD44" s="127"/>
      <c r="HN44" s="127"/>
      <c r="HX44" s="127"/>
      <c r="IH44" s="127"/>
      <c r="IR44" s="127"/>
      <c r="JB44" s="127"/>
    </row>
    <row xmlns:x14ac="http://schemas.microsoft.com/office/spreadsheetml/2009/9/ac" r="45" s="3" customFormat="true" x14ac:dyDescent="0.25">
      <c r="A45" s="412" t="str">
        <f ca="true">IF(ISBLANK('Data Summary'!A47),"",'Data Summary'!A47)</f>
        <v/>
      </c>
      <c r="B45" s="127"/>
      <c r="L45" s="127"/>
      <c r="V45" s="127"/>
      <c r="AF45" s="127"/>
      <c r="AP45" s="127"/>
      <c r="AZ45" s="127"/>
      <c r="BA45" s="127"/>
      <c r="BB45" s="127"/>
      <c r="BC45" s="127"/>
      <c r="BD45" s="127"/>
      <c r="BE45" s="127"/>
      <c r="BF45" s="127"/>
      <c r="BG45" s="127"/>
      <c r="BJ45" s="127"/>
      <c r="BT45" s="127"/>
      <c r="CD45" s="127"/>
      <c r="CN45" s="127"/>
      <c r="CX45" s="127"/>
      <c r="DH45" s="127"/>
      <c r="DR45" s="127"/>
      <c r="EB45" s="127"/>
      <c r="EL45" s="127"/>
      <c r="EV45" s="127"/>
      <c r="FF45" s="127"/>
      <c r="FP45" s="127"/>
      <c r="FZ45" s="127"/>
      <c r="GJ45" s="127"/>
      <c r="GT45" s="127"/>
      <c r="HD45" s="127"/>
      <c r="HN45" s="127"/>
      <c r="HX45" s="127"/>
      <c r="IH45" s="127"/>
      <c r="IR45" s="127"/>
      <c r="JB45" s="127"/>
    </row>
    <row xmlns:x14ac="http://schemas.microsoft.com/office/spreadsheetml/2009/9/ac" r="46" s="3" customFormat="true" x14ac:dyDescent="0.25">
      <c r="A46" s="412" t="str">
        <f ca="true">IF(ISBLANK('Data Summary'!A48),"",'Data Summary'!A48)</f>
        <v/>
      </c>
      <c r="B46" s="127"/>
      <c r="L46" s="127"/>
      <c r="V46" s="127"/>
      <c r="AF46" s="127"/>
      <c r="AP46" s="127"/>
      <c r="AZ46" s="127"/>
      <c r="BA46" s="127"/>
      <c r="BB46" s="127"/>
      <c r="BC46" s="127"/>
      <c r="BD46" s="127"/>
      <c r="BE46" s="127"/>
      <c r="BF46" s="127"/>
      <c r="BG46" s="127"/>
      <c r="BJ46" s="127"/>
      <c r="BT46" s="127"/>
      <c r="CD46" s="127"/>
      <c r="CN46" s="127"/>
      <c r="CX46" s="127"/>
      <c r="DH46" s="127"/>
      <c r="DR46" s="127"/>
      <c r="EB46" s="127"/>
      <c r="EL46" s="127"/>
      <c r="EV46" s="127"/>
      <c r="FF46" s="127"/>
      <c r="FP46" s="127"/>
      <c r="FZ46" s="127"/>
      <c r="GJ46" s="127"/>
      <c r="GT46" s="127"/>
      <c r="HD46" s="127"/>
      <c r="HN46" s="127"/>
      <c r="HX46" s="127"/>
      <c r="IH46" s="127"/>
      <c r="IR46" s="127"/>
      <c r="JB46" s="127"/>
    </row>
    <row xmlns:x14ac="http://schemas.microsoft.com/office/spreadsheetml/2009/9/ac" r="47" s="3" customFormat="true" x14ac:dyDescent="0.25">
      <c r="A47" s="412" t="str">
        <f ca="true">IF(ISBLANK('Data Summary'!A49),"",'Data Summary'!A49)</f>
        <v/>
      </c>
      <c r="B47" s="127"/>
      <c r="L47" s="127"/>
      <c r="V47" s="127"/>
      <c r="AF47" s="127"/>
      <c r="AP47" s="127"/>
      <c r="AZ47" s="127"/>
      <c r="BA47" s="127"/>
      <c r="BB47" s="127"/>
      <c r="BC47" s="127"/>
      <c r="BD47" s="127"/>
      <c r="BE47" s="127"/>
      <c r="BF47" s="127"/>
      <c r="BG47" s="127"/>
      <c r="BJ47" s="127"/>
      <c r="BT47" s="127"/>
      <c r="CD47" s="127"/>
      <c r="CN47" s="127"/>
      <c r="CX47" s="127"/>
      <c r="DH47" s="127"/>
      <c r="DR47" s="127"/>
      <c r="EB47" s="127"/>
      <c r="EL47" s="127"/>
      <c r="EV47" s="127"/>
      <c r="FF47" s="127"/>
      <c r="FP47" s="127"/>
      <c r="FZ47" s="127"/>
      <c r="GJ47" s="127"/>
      <c r="GT47" s="127"/>
      <c r="HD47" s="127"/>
      <c r="HN47" s="127"/>
      <c r="HX47" s="127"/>
      <c r="IH47" s="127"/>
      <c r="IR47" s="127"/>
      <c r="JB47" s="127"/>
    </row>
    <row xmlns:x14ac="http://schemas.microsoft.com/office/spreadsheetml/2009/9/ac" r="48" s="3" customFormat="true" x14ac:dyDescent="0.25">
      <c r="A48" s="412" t="str">
        <f ca="true">IF(ISBLANK('Data Summary'!A50),"",'Data Summary'!A50)</f>
        <v/>
      </c>
      <c r="B48" s="127"/>
      <c r="L48" s="127"/>
      <c r="V48" s="127"/>
      <c r="AF48" s="127"/>
      <c r="AP48" s="127"/>
      <c r="AZ48" s="127"/>
      <c r="BA48" s="127"/>
      <c r="BB48" s="127"/>
      <c r="BC48" s="127"/>
      <c r="BD48" s="127"/>
      <c r="BE48" s="127"/>
      <c r="BF48" s="127"/>
      <c r="BG48" s="127"/>
      <c r="BJ48" s="127"/>
      <c r="BT48" s="127"/>
      <c r="CD48" s="127"/>
      <c r="CN48" s="127"/>
      <c r="CX48" s="127"/>
      <c r="DH48" s="127"/>
      <c r="DR48" s="127"/>
      <c r="EB48" s="127"/>
      <c r="EL48" s="127"/>
      <c r="EV48" s="127"/>
      <c r="FF48" s="127"/>
      <c r="FP48" s="127"/>
      <c r="FZ48" s="127"/>
      <c r="GJ48" s="127"/>
      <c r="GT48" s="127"/>
      <c r="HD48" s="127"/>
      <c r="HN48" s="127"/>
      <c r="HX48" s="127"/>
      <c r="IH48" s="127"/>
      <c r="IR48" s="127"/>
      <c r="JB48" s="127"/>
    </row>
    <row xmlns:x14ac="http://schemas.microsoft.com/office/spreadsheetml/2009/9/ac" r="49" s="3" customFormat="true" x14ac:dyDescent="0.25">
      <c r="A49" s="412" t="str">
        <f ca="true">IF(ISBLANK('Data Summary'!A51),"",'Data Summary'!A51)</f>
        <v/>
      </c>
      <c r="B49" s="127"/>
      <c r="L49" s="127"/>
      <c r="V49" s="127"/>
      <c r="AF49" s="127"/>
      <c r="AP49" s="127"/>
      <c r="AZ49" s="127"/>
      <c r="BA49" s="127"/>
      <c r="BB49" s="127"/>
      <c r="BC49" s="127"/>
      <c r="BD49" s="127"/>
      <c r="BE49" s="127"/>
      <c r="BF49" s="127"/>
      <c r="BG49" s="127"/>
      <c r="BJ49" s="127"/>
      <c r="BT49" s="127"/>
      <c r="CD49" s="127"/>
      <c r="CN49" s="127"/>
      <c r="CX49" s="127"/>
      <c r="DH49" s="127"/>
      <c r="DR49" s="127"/>
      <c r="EB49" s="127"/>
      <c r="EL49" s="127"/>
      <c r="EV49" s="127"/>
      <c r="FF49" s="127"/>
      <c r="FP49" s="127"/>
      <c r="FZ49" s="127"/>
      <c r="GJ49" s="127"/>
      <c r="GT49" s="127"/>
      <c r="HD49" s="127"/>
      <c r="HN49" s="127"/>
      <c r="HX49" s="127"/>
      <c r="IH49" s="127"/>
      <c r="IR49" s="127"/>
      <c r="JB49" s="127"/>
    </row>
    <row xmlns:x14ac="http://schemas.microsoft.com/office/spreadsheetml/2009/9/ac" r="50" s="3" customFormat="true" x14ac:dyDescent="0.25">
      <c r="A50" s="412" t="str">
        <f ca="true">IF(ISBLANK('Data Summary'!A52),"",'Data Summary'!A52)</f>
        <v/>
      </c>
      <c r="B50" s="127"/>
      <c r="L50" s="127"/>
      <c r="V50" s="127"/>
      <c r="AF50" s="127"/>
      <c r="AP50" s="127"/>
      <c r="AZ50" s="127"/>
      <c r="BA50" s="127"/>
      <c r="BB50" s="127"/>
      <c r="BC50" s="127"/>
      <c r="BD50" s="127"/>
      <c r="BE50" s="127"/>
      <c r="BF50" s="127"/>
      <c r="BG50" s="127"/>
      <c r="BJ50" s="127"/>
      <c r="BT50" s="127"/>
      <c r="CD50" s="127"/>
      <c r="CN50" s="127"/>
      <c r="CX50" s="127"/>
      <c r="DH50" s="127"/>
      <c r="DR50" s="127"/>
      <c r="EB50" s="127"/>
      <c r="EL50" s="127"/>
      <c r="EV50" s="127"/>
      <c r="FF50" s="127"/>
      <c r="FP50" s="127"/>
      <c r="FZ50" s="127"/>
      <c r="GJ50" s="127"/>
      <c r="GT50" s="127"/>
      <c r="HD50" s="127"/>
      <c r="HN50" s="127"/>
      <c r="HX50" s="127"/>
      <c r="IH50" s="127"/>
      <c r="IR50" s="127"/>
      <c r="JB50" s="127"/>
    </row>
    <row xmlns:x14ac="http://schemas.microsoft.com/office/spreadsheetml/2009/9/ac" r="51" s="3" customFormat="true" x14ac:dyDescent="0.25">
      <c r="A51" s="412" t="str">
        <f ca="true">IF(ISBLANK('Data Summary'!A53),"",'Data Summary'!A53)</f>
        <v/>
      </c>
      <c r="B51" s="127"/>
      <c r="L51" s="127"/>
      <c r="V51" s="127"/>
      <c r="AF51" s="127"/>
      <c r="AP51" s="127"/>
      <c r="AZ51" s="127"/>
      <c r="BA51" s="127"/>
      <c r="BB51" s="127"/>
      <c r="BC51" s="127"/>
      <c r="BD51" s="127"/>
      <c r="BE51" s="127"/>
      <c r="BF51" s="127"/>
      <c r="BG51" s="127"/>
      <c r="BJ51" s="127"/>
      <c r="BT51" s="127"/>
      <c r="CD51" s="127"/>
      <c r="CN51" s="127"/>
      <c r="CX51" s="127"/>
      <c r="DH51" s="127"/>
      <c r="DR51" s="127"/>
      <c r="EB51" s="127"/>
      <c r="EL51" s="127"/>
      <c r="EV51" s="127"/>
      <c r="FF51" s="127"/>
      <c r="FP51" s="127"/>
      <c r="FZ51" s="127"/>
      <c r="GJ51" s="127"/>
      <c r="GT51" s="127"/>
      <c r="HD51" s="127"/>
      <c r="HN51" s="127"/>
      <c r="HX51" s="127"/>
      <c r="IH51" s="127"/>
      <c r="IR51" s="127"/>
      <c r="JB51" s="127"/>
    </row>
    <row xmlns:x14ac="http://schemas.microsoft.com/office/spreadsheetml/2009/9/ac" r="52" s="3" customFormat="true" x14ac:dyDescent="0.25">
      <c r="A52" s="412" t="str">
        <f ca="true">IF(ISBLANK('Data Summary'!A54),"",'Data Summary'!A54)</f>
        <v/>
      </c>
      <c r="B52" s="127"/>
      <c r="L52" s="127"/>
      <c r="V52" s="127"/>
      <c r="AF52" s="127"/>
      <c r="AP52" s="127"/>
      <c r="AZ52" s="127"/>
      <c r="BA52" s="127"/>
      <c r="BB52" s="127"/>
      <c r="BC52" s="127"/>
      <c r="BD52" s="127"/>
      <c r="BE52" s="127"/>
      <c r="BF52" s="127"/>
      <c r="BG52" s="127"/>
      <c r="BJ52" s="127"/>
      <c r="BT52" s="127"/>
      <c r="CD52" s="127"/>
      <c r="CN52" s="127"/>
      <c r="CX52" s="127"/>
      <c r="DH52" s="127"/>
      <c r="DR52" s="127"/>
      <c r="EB52" s="127"/>
      <c r="EL52" s="127"/>
      <c r="EV52" s="127"/>
      <c r="FF52" s="127"/>
      <c r="FP52" s="127"/>
      <c r="FZ52" s="127"/>
      <c r="GJ52" s="127"/>
      <c r="GT52" s="127"/>
      <c r="HD52" s="127"/>
      <c r="HN52" s="127"/>
      <c r="HX52" s="127"/>
      <c r="IH52" s="127"/>
      <c r="IR52" s="127"/>
      <c r="JB52" s="127"/>
    </row>
    <row xmlns:x14ac="http://schemas.microsoft.com/office/spreadsheetml/2009/9/ac" r="53" s="3" customFormat="true" x14ac:dyDescent="0.25">
      <c r="A53" s="412" t="str">
        <f ca="true">IF(ISBLANK('Data Summary'!A55),"",'Data Summary'!A55)</f>
        <v/>
      </c>
      <c r="B53" s="127"/>
      <c r="L53" s="127"/>
      <c r="V53" s="127"/>
      <c r="AF53" s="127"/>
      <c r="AP53" s="127"/>
      <c r="AZ53" s="127"/>
      <c r="BA53" s="127"/>
      <c r="BB53" s="127"/>
      <c r="BC53" s="127"/>
      <c r="BD53" s="127"/>
      <c r="BE53" s="127"/>
      <c r="BF53" s="127"/>
      <c r="BG53" s="127"/>
      <c r="BJ53" s="127"/>
      <c r="BT53" s="127"/>
      <c r="CD53" s="127"/>
      <c r="CN53" s="127"/>
      <c r="CX53" s="127"/>
      <c r="DH53" s="127"/>
      <c r="DR53" s="127"/>
      <c r="EB53" s="127"/>
      <c r="EL53" s="127"/>
      <c r="EV53" s="127"/>
      <c r="FF53" s="127"/>
      <c r="FP53" s="127"/>
      <c r="FZ53" s="127"/>
      <c r="GJ53" s="127"/>
      <c r="GT53" s="127"/>
      <c r="HD53" s="127"/>
      <c r="HN53" s="127"/>
      <c r="HX53" s="127"/>
      <c r="IH53" s="127"/>
      <c r="IR53" s="127"/>
      <c r="JB53" s="127"/>
    </row>
    <row xmlns:x14ac="http://schemas.microsoft.com/office/spreadsheetml/2009/9/ac" r="54" s="3" customFormat="true" x14ac:dyDescent="0.25">
      <c r="A54" s="412" t="str">
        <f ca="true">IF(ISBLANK('Data Summary'!A56),"",'Data Summary'!A56)</f>
        <v/>
      </c>
      <c r="B54" s="127"/>
      <c r="L54" s="127"/>
      <c r="V54" s="127"/>
      <c r="AF54" s="127"/>
      <c r="AP54" s="127"/>
      <c r="AZ54" s="127"/>
      <c r="BA54" s="127"/>
      <c r="BB54" s="127"/>
      <c r="BC54" s="127"/>
      <c r="BD54" s="127"/>
      <c r="BE54" s="127"/>
      <c r="BF54" s="127"/>
      <c r="BG54" s="127"/>
      <c r="BJ54" s="127"/>
      <c r="BT54" s="127"/>
      <c r="CD54" s="127"/>
      <c r="CN54" s="127"/>
      <c r="CX54" s="127"/>
      <c r="DH54" s="127"/>
      <c r="DR54" s="127"/>
      <c r="EB54" s="127"/>
      <c r="EL54" s="127"/>
      <c r="EV54" s="127"/>
      <c r="FF54" s="127"/>
      <c r="FP54" s="127"/>
      <c r="FZ54" s="127"/>
      <c r="GJ54" s="127"/>
      <c r="GT54" s="127"/>
      <c r="HD54" s="127"/>
      <c r="HN54" s="127"/>
      <c r="HX54" s="127"/>
      <c r="IH54" s="127"/>
      <c r="IR54" s="127"/>
      <c r="JB54" s="127"/>
    </row>
    <row xmlns:x14ac="http://schemas.microsoft.com/office/spreadsheetml/2009/9/ac" r="55" s="3" customFormat="true" x14ac:dyDescent="0.25">
      <c r="A55" s="412" t="str">
        <f ca="true">IF(ISBLANK('Data Summary'!A57),"",'Data Summary'!A57)</f>
        <v/>
      </c>
      <c r="B55" s="127"/>
      <c r="L55" s="127"/>
      <c r="V55" s="127"/>
      <c r="AF55" s="127"/>
      <c r="AP55" s="127"/>
      <c r="AZ55" s="127"/>
      <c r="BA55" s="127"/>
      <c r="BB55" s="127"/>
      <c r="BC55" s="127"/>
      <c r="BD55" s="127"/>
      <c r="BE55" s="127"/>
      <c r="BF55" s="127"/>
      <c r="BG55" s="127"/>
      <c r="BJ55" s="127"/>
      <c r="BT55" s="127"/>
      <c r="CD55" s="127"/>
      <c r="CN55" s="127"/>
      <c r="CX55" s="127"/>
      <c r="DH55" s="127"/>
      <c r="DR55" s="127"/>
      <c r="EB55" s="127"/>
      <c r="EL55" s="127"/>
      <c r="EV55" s="127"/>
      <c r="FF55" s="127"/>
      <c r="FP55" s="127"/>
      <c r="FZ55" s="127"/>
      <c r="GJ55" s="127"/>
      <c r="GT55" s="127"/>
      <c r="HD55" s="127"/>
      <c r="HN55" s="127"/>
      <c r="HX55" s="127"/>
      <c r="IH55" s="127"/>
      <c r="IR55" s="127"/>
      <c r="JB55" s="127"/>
    </row>
    <row xmlns:x14ac="http://schemas.microsoft.com/office/spreadsheetml/2009/9/ac" r="56" s="3" customFormat="true" x14ac:dyDescent="0.25">
      <c r="A56" s="412" t="str">
        <f ca="true">IF(ISBLANK('Data Summary'!A58),"",'Data Summary'!A58)</f>
        <v/>
      </c>
      <c r="B56" s="127"/>
      <c r="L56" s="127"/>
      <c r="V56" s="127"/>
      <c r="AF56" s="127"/>
      <c r="AP56" s="127"/>
      <c r="AZ56" s="127"/>
      <c r="BA56" s="127"/>
      <c r="BB56" s="127"/>
      <c r="BC56" s="127"/>
      <c r="BD56" s="127"/>
      <c r="BE56" s="127"/>
      <c r="BF56" s="127"/>
      <c r="BG56" s="127"/>
      <c r="BJ56" s="127"/>
      <c r="BT56" s="127"/>
      <c r="CD56" s="127"/>
      <c r="CN56" s="127"/>
      <c r="CX56" s="127"/>
      <c r="DH56" s="127"/>
      <c r="DR56" s="127"/>
      <c r="EB56" s="127"/>
      <c r="EL56" s="127"/>
      <c r="EV56" s="127"/>
      <c r="FF56" s="127"/>
      <c r="FP56" s="127"/>
      <c r="FZ56" s="127"/>
      <c r="GJ56" s="127"/>
      <c r="GT56" s="127"/>
      <c r="HD56" s="127"/>
      <c r="HN56" s="127"/>
      <c r="HX56" s="127"/>
      <c r="IH56" s="127"/>
      <c r="IR56" s="127"/>
      <c r="JB56" s="127"/>
    </row>
    <row xmlns:x14ac="http://schemas.microsoft.com/office/spreadsheetml/2009/9/ac" r="57" s="3" customFormat="true" x14ac:dyDescent="0.25">
      <c r="A57" s="412" t="str">
        <f ca="true">IF(ISBLANK('Data Summary'!A59),"",'Data Summary'!A59)</f>
        <v/>
      </c>
      <c r="B57" s="127"/>
      <c r="L57" s="127"/>
      <c r="V57" s="127"/>
      <c r="AF57" s="127"/>
      <c r="AP57" s="127"/>
      <c r="AZ57" s="127"/>
      <c r="BA57" s="127"/>
      <c r="BB57" s="127"/>
      <c r="BC57" s="127"/>
      <c r="BD57" s="127"/>
      <c r="BE57" s="127"/>
      <c r="BF57" s="127"/>
      <c r="BG57" s="127"/>
      <c r="BJ57" s="127"/>
      <c r="BT57" s="127"/>
      <c r="CD57" s="127"/>
      <c r="CN57" s="127"/>
      <c r="CX57" s="127"/>
      <c r="DH57" s="127"/>
      <c r="DR57" s="127"/>
      <c r="EB57" s="127"/>
      <c r="EL57" s="127"/>
      <c r="EV57" s="127"/>
      <c r="FF57" s="127"/>
      <c r="FP57" s="127"/>
      <c r="FZ57" s="127"/>
      <c r="GJ57" s="127"/>
      <c r="GT57" s="127"/>
      <c r="HD57" s="127"/>
      <c r="HN57" s="127"/>
      <c r="HX57" s="127"/>
      <c r="IH57" s="127"/>
      <c r="IR57" s="127"/>
      <c r="JB57" s="127"/>
    </row>
    <row xmlns:x14ac="http://schemas.microsoft.com/office/spreadsheetml/2009/9/ac" r="58" s="3" customFormat="true" x14ac:dyDescent="0.25">
      <c r="A58" s="412" t="str">
        <f ca="true">IF(ISBLANK('Data Summary'!A60),"",'Data Summary'!A60)</f>
        <v/>
      </c>
      <c r="B58" s="127"/>
      <c r="L58" s="127"/>
      <c r="V58" s="127"/>
      <c r="AF58" s="127"/>
      <c r="AP58" s="127"/>
      <c r="AZ58" s="127"/>
      <c r="BA58" s="127"/>
      <c r="BB58" s="127"/>
      <c r="BC58" s="127"/>
      <c r="BD58" s="127"/>
      <c r="BE58" s="127"/>
      <c r="BF58" s="127"/>
      <c r="BG58" s="127"/>
      <c r="BJ58" s="127"/>
      <c r="BT58" s="127"/>
      <c r="CD58" s="127"/>
      <c r="CN58" s="127"/>
      <c r="CX58" s="127"/>
      <c r="DH58" s="127"/>
      <c r="DR58" s="127"/>
      <c r="EB58" s="127"/>
      <c r="EL58" s="127"/>
      <c r="EV58" s="127"/>
      <c r="FF58" s="127"/>
      <c r="FP58" s="127"/>
      <c r="FZ58" s="127"/>
      <c r="GJ58" s="127"/>
      <c r="GT58" s="127"/>
      <c r="HD58" s="127"/>
      <c r="HN58" s="127"/>
      <c r="HX58" s="127"/>
      <c r="IH58" s="127"/>
      <c r="IR58" s="127"/>
      <c r="JB58" s="127"/>
    </row>
    <row xmlns:x14ac="http://schemas.microsoft.com/office/spreadsheetml/2009/9/ac" r="59" s="3" customFormat="true" x14ac:dyDescent="0.25">
      <c r="A59" s="412" t="str">
        <f ca="true">IF(ISBLANK('Data Summary'!A61),"",'Data Summary'!A61)</f>
        <v/>
      </c>
      <c r="B59" s="127"/>
      <c r="L59" s="127"/>
      <c r="V59" s="127"/>
      <c r="AF59" s="127"/>
      <c r="AP59" s="127"/>
      <c r="AZ59" s="127"/>
      <c r="BA59" s="127"/>
      <c r="BB59" s="127"/>
      <c r="BC59" s="127"/>
      <c r="BD59" s="127"/>
      <c r="BE59" s="127"/>
      <c r="BF59" s="127"/>
      <c r="BG59" s="127"/>
      <c r="BJ59" s="127"/>
      <c r="BT59" s="127"/>
      <c r="CD59" s="127"/>
      <c r="CN59" s="127"/>
      <c r="CX59" s="127"/>
      <c r="DH59" s="127"/>
      <c r="DR59" s="127"/>
      <c r="EB59" s="127"/>
      <c r="EL59" s="127"/>
      <c r="EV59" s="127"/>
      <c r="FF59" s="127"/>
      <c r="FP59" s="127"/>
      <c r="FZ59" s="127"/>
      <c r="GJ59" s="127"/>
      <c r="GT59" s="127"/>
      <c r="HD59" s="127"/>
      <c r="HN59" s="127"/>
      <c r="HX59" s="127"/>
      <c r="IH59" s="127"/>
      <c r="IR59" s="127"/>
      <c r="JB59" s="127"/>
    </row>
    <row xmlns:x14ac="http://schemas.microsoft.com/office/spreadsheetml/2009/9/ac" r="60" s="3" customFormat="true" x14ac:dyDescent="0.25">
      <c r="A60" s="412" t="str">
        <f ca="true">IF(ISBLANK('Data Summary'!A62),"",'Data Summary'!A62)</f>
        <v/>
      </c>
      <c r="B60" s="127"/>
      <c r="L60" s="127"/>
      <c r="V60" s="127"/>
      <c r="AF60" s="127"/>
      <c r="AP60" s="127"/>
      <c r="AZ60" s="127"/>
      <c r="BA60" s="127"/>
      <c r="BB60" s="127"/>
      <c r="BC60" s="127"/>
      <c r="BD60" s="127"/>
      <c r="BE60" s="127"/>
      <c r="BF60" s="127"/>
      <c r="BG60" s="127"/>
      <c r="BJ60" s="127"/>
      <c r="BT60" s="127"/>
      <c r="CD60" s="127"/>
      <c r="CN60" s="127"/>
      <c r="CX60" s="127"/>
      <c r="DH60" s="127"/>
      <c r="DR60" s="127"/>
      <c r="EB60" s="127"/>
      <c r="EL60" s="127"/>
      <c r="EV60" s="127"/>
      <c r="FF60" s="127"/>
      <c r="FP60" s="127"/>
      <c r="FZ60" s="127"/>
      <c r="GJ60" s="127"/>
      <c r="GT60" s="127"/>
      <c r="HD60" s="127"/>
      <c r="HN60" s="127"/>
      <c r="HX60" s="127"/>
      <c r="IH60" s="127"/>
      <c r="IR60" s="127"/>
      <c r="JB60" s="127"/>
    </row>
    <row xmlns:x14ac="http://schemas.microsoft.com/office/spreadsheetml/2009/9/ac" r="61" s="3" customFormat="true" x14ac:dyDescent="0.25">
      <c r="A61" s="412" t="str">
        <f ca="true">IF(ISBLANK('Data Summary'!A63),"",'Data Summary'!A63)</f>
        <v/>
      </c>
      <c r="B61" s="127"/>
      <c r="L61" s="127"/>
      <c r="V61" s="127"/>
      <c r="AF61" s="127"/>
      <c r="AP61" s="127"/>
      <c r="AZ61" s="127"/>
      <c r="BA61" s="127"/>
      <c r="BB61" s="127"/>
      <c r="BC61" s="127"/>
      <c r="BD61" s="127"/>
      <c r="BE61" s="127"/>
      <c r="BF61" s="127"/>
      <c r="BG61" s="127"/>
      <c r="BJ61" s="127"/>
      <c r="BT61" s="127"/>
      <c r="CD61" s="127"/>
      <c r="CN61" s="127"/>
      <c r="CX61" s="127"/>
      <c r="DH61" s="127"/>
      <c r="DR61" s="127"/>
      <c r="EB61" s="127"/>
      <c r="EL61" s="127"/>
      <c r="EV61" s="127"/>
      <c r="FF61" s="127"/>
      <c r="FP61" s="127"/>
      <c r="FZ61" s="127"/>
      <c r="GJ61" s="127"/>
      <c r="GT61" s="127"/>
      <c r="HD61" s="127"/>
      <c r="HN61" s="127"/>
      <c r="HX61" s="127"/>
      <c r="IH61" s="127"/>
      <c r="IR61" s="127"/>
      <c r="JB61" s="127"/>
    </row>
    <row xmlns:x14ac="http://schemas.microsoft.com/office/spreadsheetml/2009/9/ac" r="62" s="3" customFormat="true" x14ac:dyDescent="0.25">
      <c r="A62" s="412" t="str">
        <f ca="true">IF(ISBLANK('Data Summary'!A64),"",'Data Summary'!A64)</f>
        <v/>
      </c>
      <c r="B62" s="127"/>
      <c r="L62" s="127"/>
      <c r="V62" s="127"/>
      <c r="AF62" s="127"/>
      <c r="AP62" s="127"/>
      <c r="AZ62" s="127"/>
      <c r="BA62" s="127"/>
      <c r="BB62" s="127"/>
      <c r="BC62" s="127"/>
      <c r="BD62" s="127"/>
      <c r="BE62" s="127"/>
      <c r="BF62" s="127"/>
      <c r="BG62" s="127"/>
      <c r="BJ62" s="127"/>
      <c r="BT62" s="127"/>
      <c r="CD62" s="127"/>
      <c r="CN62" s="127"/>
      <c r="CX62" s="127"/>
      <c r="DH62" s="127"/>
      <c r="DR62" s="127"/>
      <c r="EB62" s="127"/>
      <c r="EL62" s="127"/>
      <c r="EV62" s="127"/>
      <c r="FF62" s="127"/>
      <c r="FP62" s="127"/>
      <c r="FZ62" s="127"/>
      <c r="GJ62" s="127"/>
      <c r="GT62" s="127"/>
      <c r="HD62" s="127"/>
      <c r="HN62" s="127"/>
      <c r="HX62" s="127"/>
      <c r="IH62" s="127"/>
      <c r="IR62" s="127"/>
      <c r="JB62" s="127"/>
    </row>
    <row xmlns:x14ac="http://schemas.microsoft.com/office/spreadsheetml/2009/9/ac" r="63" s="3" customFormat="true" x14ac:dyDescent="0.25">
      <c r="A63" s="412" t="str">
        <f ca="true">IF(ISBLANK('Data Summary'!A65),"",'Data Summary'!A65)</f>
        <v/>
      </c>
      <c r="B63" s="127"/>
      <c r="L63" s="127"/>
      <c r="V63" s="127"/>
      <c r="AF63" s="127"/>
      <c r="AP63" s="127"/>
      <c r="AZ63" s="127"/>
      <c r="BA63" s="127"/>
      <c r="BB63" s="127"/>
      <c r="BC63" s="127"/>
      <c r="BD63" s="127"/>
      <c r="BE63" s="127"/>
      <c r="BF63" s="127"/>
      <c r="BG63" s="127"/>
      <c r="BJ63" s="127"/>
      <c r="BT63" s="127"/>
      <c r="CD63" s="127"/>
      <c r="CN63" s="127"/>
      <c r="CX63" s="127"/>
      <c r="DH63" s="127"/>
      <c r="DR63" s="127"/>
      <c r="EB63" s="127"/>
      <c r="EL63" s="127"/>
      <c r="EV63" s="127"/>
      <c r="FF63" s="127"/>
      <c r="FP63" s="127"/>
      <c r="FZ63" s="127"/>
      <c r="GJ63" s="127"/>
      <c r="GT63" s="127"/>
      <c r="HD63" s="127"/>
      <c r="HN63" s="127"/>
      <c r="HX63" s="127"/>
      <c r="IH63" s="127"/>
      <c r="IR63" s="127"/>
      <c r="JB63" s="127"/>
    </row>
    <row xmlns:x14ac="http://schemas.microsoft.com/office/spreadsheetml/2009/9/ac" r="64" s="3" customFormat="true" x14ac:dyDescent="0.25">
      <c r="A64" s="412" t="str">
        <f ca="true">IF(ISBLANK('Data Summary'!A66),"",'Data Summary'!A66)</f>
        <v/>
      </c>
      <c r="B64" s="127"/>
      <c r="L64" s="127"/>
      <c r="V64" s="127"/>
      <c r="AF64" s="127"/>
      <c r="AP64" s="127"/>
      <c r="AZ64" s="127"/>
      <c r="BA64" s="127"/>
      <c r="BB64" s="127"/>
      <c r="BC64" s="127"/>
      <c r="BD64" s="127"/>
      <c r="BE64" s="127"/>
      <c r="BF64" s="127"/>
      <c r="BG64" s="127"/>
      <c r="BJ64" s="127"/>
      <c r="BT64" s="127"/>
      <c r="CD64" s="127"/>
      <c r="CN64" s="127"/>
      <c r="CX64" s="127"/>
      <c r="DH64" s="127"/>
      <c r="DR64" s="127"/>
      <c r="EB64" s="127"/>
      <c r="EL64" s="127"/>
      <c r="EV64" s="127"/>
      <c r="FF64" s="127"/>
      <c r="FP64" s="127"/>
      <c r="FZ64" s="127"/>
      <c r="GJ64" s="127"/>
      <c r="GT64" s="127"/>
      <c r="HD64" s="127"/>
      <c r="HN64" s="127"/>
      <c r="HX64" s="127"/>
      <c r="IH64" s="127"/>
      <c r="IR64" s="127"/>
      <c r="JB64" s="127"/>
    </row>
    <row xmlns:x14ac="http://schemas.microsoft.com/office/spreadsheetml/2009/9/ac" r="65" s="3" customFormat="true" x14ac:dyDescent="0.25">
      <c r="A65" s="412" t="str">
        <f ca="true">IF(ISBLANK('Data Summary'!A67),"",'Data Summary'!A67)</f>
        <v/>
      </c>
      <c r="B65" s="127"/>
      <c r="L65" s="127"/>
      <c r="V65" s="127"/>
      <c r="AF65" s="127"/>
      <c r="AP65" s="127"/>
      <c r="AZ65" s="127"/>
      <c r="BA65" s="127"/>
      <c r="BB65" s="127"/>
      <c r="BC65" s="127"/>
      <c r="BD65" s="127"/>
      <c r="BE65" s="127"/>
      <c r="BF65" s="127"/>
      <c r="BG65" s="127"/>
      <c r="BJ65" s="127"/>
      <c r="BT65" s="127"/>
      <c r="CD65" s="127"/>
      <c r="CN65" s="127"/>
      <c r="CX65" s="127"/>
      <c r="DH65" s="127"/>
      <c r="DR65" s="127"/>
      <c r="EB65" s="127"/>
      <c r="EL65" s="127"/>
      <c r="EV65" s="127"/>
      <c r="FF65" s="127"/>
      <c r="FP65" s="127"/>
      <c r="FZ65" s="127"/>
      <c r="GJ65" s="127"/>
      <c r="GT65" s="127"/>
      <c r="HD65" s="127"/>
      <c r="HN65" s="127"/>
      <c r="HX65" s="127"/>
      <c r="IH65" s="127"/>
      <c r="IR65" s="127"/>
      <c r="JB65" s="127"/>
    </row>
    <row xmlns:x14ac="http://schemas.microsoft.com/office/spreadsheetml/2009/9/ac" r="66" s="3" customFormat="true" x14ac:dyDescent="0.25">
      <c r="A66" s="412" t="str">
        <f ca="true">IF(ISBLANK('Data Summary'!A68),"",'Data Summary'!A68)</f>
        <v/>
      </c>
      <c r="B66" s="127"/>
      <c r="L66" s="127"/>
      <c r="V66" s="127"/>
      <c r="AF66" s="127"/>
      <c r="AP66" s="127"/>
      <c r="AZ66" s="127"/>
      <c r="BA66" s="127"/>
      <c r="BB66" s="127"/>
      <c r="BC66" s="127"/>
      <c r="BD66" s="127"/>
      <c r="BE66" s="127"/>
      <c r="BF66" s="127"/>
      <c r="BG66" s="127"/>
      <c r="BJ66" s="127"/>
      <c r="BT66" s="127"/>
      <c r="CD66" s="127"/>
      <c r="CN66" s="127"/>
      <c r="CX66" s="127"/>
      <c r="DH66" s="127"/>
      <c r="DR66" s="127"/>
      <c r="EB66" s="127"/>
      <c r="EL66" s="127"/>
      <c r="EV66" s="127"/>
      <c r="FF66" s="127"/>
      <c r="FP66" s="127"/>
      <c r="FZ66" s="127"/>
      <c r="GJ66" s="127"/>
      <c r="GT66" s="127"/>
      <c r="HD66" s="127"/>
      <c r="HN66" s="127"/>
      <c r="HX66" s="127"/>
      <c r="IH66" s="127"/>
      <c r="IR66" s="127"/>
      <c r="JB66" s="127"/>
    </row>
    <row xmlns:x14ac="http://schemas.microsoft.com/office/spreadsheetml/2009/9/ac" r="67" s="3" customFormat="true" x14ac:dyDescent="0.25">
      <c r="A67" s="412" t="str">
        <f ca="true">IF(ISBLANK('Data Summary'!A69),"",'Data Summary'!A69)</f>
        <v/>
      </c>
      <c r="B67" s="127"/>
      <c r="L67" s="127"/>
      <c r="V67" s="127"/>
      <c r="AF67" s="127"/>
      <c r="AP67" s="127"/>
      <c r="AZ67" s="127"/>
      <c r="BA67" s="127"/>
      <c r="BB67" s="127"/>
      <c r="BC67" s="127"/>
      <c r="BD67" s="127"/>
      <c r="BE67" s="127"/>
      <c r="BF67" s="127"/>
      <c r="BG67" s="127"/>
      <c r="BJ67" s="127"/>
      <c r="BT67" s="127"/>
      <c r="CD67" s="127"/>
      <c r="CN67" s="127"/>
      <c r="CX67" s="127"/>
      <c r="DH67" s="127"/>
      <c r="DR67" s="127"/>
      <c r="EB67" s="127"/>
      <c r="EL67" s="127"/>
      <c r="EV67" s="127"/>
      <c r="FF67" s="127"/>
      <c r="FP67" s="127"/>
      <c r="FZ67" s="127"/>
      <c r="GJ67" s="127"/>
      <c r="GT67" s="127"/>
      <c r="HD67" s="127"/>
      <c r="HN67" s="127"/>
      <c r="HX67" s="127"/>
      <c r="IH67" s="127"/>
      <c r="IR67" s="127"/>
      <c r="JB67" s="127"/>
    </row>
    <row xmlns:x14ac="http://schemas.microsoft.com/office/spreadsheetml/2009/9/ac" r="68" s="3" customFormat="true" x14ac:dyDescent="0.25">
      <c r="A68" s="412" t="str">
        <f ca="true">IF(ISBLANK('Data Summary'!A70),"",'Data Summary'!A70)</f>
        <v/>
      </c>
      <c r="B68" s="127"/>
      <c r="L68" s="127"/>
      <c r="V68" s="127"/>
      <c r="AF68" s="127"/>
      <c r="AP68" s="127"/>
      <c r="AZ68" s="127"/>
      <c r="BA68" s="127"/>
      <c r="BB68" s="127"/>
      <c r="BC68" s="127"/>
      <c r="BD68" s="127"/>
      <c r="BE68" s="127"/>
      <c r="BF68" s="127"/>
      <c r="BG68" s="127"/>
      <c r="BJ68" s="127"/>
      <c r="BT68" s="127"/>
      <c r="CD68" s="127"/>
      <c r="CN68" s="127"/>
      <c r="CX68" s="127"/>
      <c r="DH68" s="127"/>
      <c r="DR68" s="127"/>
      <c r="EB68" s="127"/>
      <c r="EL68" s="127"/>
      <c r="EV68" s="127"/>
      <c r="FF68" s="127"/>
      <c r="FP68" s="127"/>
      <c r="FZ68" s="127"/>
      <c r="GJ68" s="127"/>
      <c r="GT68" s="127"/>
      <c r="HD68" s="127"/>
      <c r="HN68" s="127"/>
      <c r="HX68" s="127"/>
      <c r="IH68" s="127"/>
      <c r="IR68" s="127"/>
      <c r="JB68" s="127"/>
    </row>
    <row xmlns:x14ac="http://schemas.microsoft.com/office/spreadsheetml/2009/9/ac" r="69" s="3" customFormat="true" x14ac:dyDescent="0.25">
      <c r="A69" s="412" t="str">
        <f ca="true">IF(ISBLANK('Data Summary'!A71),"",'Data Summary'!A71)</f>
        <v/>
      </c>
      <c r="B69" s="127"/>
      <c r="L69" s="127"/>
      <c r="V69" s="127"/>
      <c r="AF69" s="127"/>
      <c r="AP69" s="127"/>
      <c r="AZ69" s="127"/>
      <c r="BA69" s="127"/>
      <c r="BB69" s="127"/>
      <c r="BC69" s="127"/>
      <c r="BD69" s="127"/>
      <c r="BE69" s="127"/>
      <c r="BF69" s="127"/>
      <c r="BG69" s="127"/>
      <c r="BJ69" s="127"/>
      <c r="BT69" s="127"/>
      <c r="CD69" s="127"/>
      <c r="CN69" s="127"/>
      <c r="CX69" s="127"/>
      <c r="DH69" s="127"/>
      <c r="DR69" s="127"/>
      <c r="EB69" s="127"/>
      <c r="EL69" s="127"/>
      <c r="EV69" s="127"/>
      <c r="FF69" s="127"/>
      <c r="FP69" s="127"/>
      <c r="FZ69" s="127"/>
      <c r="GJ69" s="127"/>
      <c r="GT69" s="127"/>
      <c r="HD69" s="127"/>
      <c r="HN69" s="127"/>
      <c r="HX69" s="127"/>
      <c r="IH69" s="127"/>
      <c r="IR69" s="127"/>
      <c r="JB69" s="127"/>
    </row>
    <row xmlns:x14ac="http://schemas.microsoft.com/office/spreadsheetml/2009/9/ac" r="70" s="3" customFormat="true" x14ac:dyDescent="0.25">
      <c r="A70" s="412" t="str">
        <f ca="true">IF(ISBLANK('Data Summary'!A72),"",'Data Summary'!A72)</f>
        <v/>
      </c>
      <c r="B70" s="127"/>
      <c r="L70" s="127"/>
      <c r="V70" s="127"/>
      <c r="AF70" s="127"/>
      <c r="AP70" s="127"/>
      <c r="AZ70" s="127"/>
      <c r="BA70" s="127"/>
      <c r="BB70" s="127"/>
      <c r="BC70" s="127"/>
      <c r="BD70" s="127"/>
      <c r="BE70" s="127"/>
      <c r="BF70" s="127"/>
      <c r="BG70" s="127"/>
      <c r="BJ70" s="127"/>
      <c r="BT70" s="127"/>
      <c r="CD70" s="127"/>
      <c r="CN70" s="127"/>
      <c r="CX70" s="127"/>
      <c r="DH70" s="127"/>
      <c r="DR70" s="127"/>
      <c r="EB70" s="127"/>
      <c r="EL70" s="127"/>
      <c r="EV70" s="127"/>
      <c r="FF70" s="127"/>
      <c r="FP70" s="127"/>
      <c r="FZ70" s="127"/>
      <c r="GJ70" s="127"/>
      <c r="GT70" s="127"/>
      <c r="HD70" s="127"/>
      <c r="HN70" s="127"/>
      <c r="HX70" s="127"/>
      <c r="IH70" s="127"/>
      <c r="IR70" s="127"/>
      <c r="JB70" s="127"/>
    </row>
    <row xmlns:x14ac="http://schemas.microsoft.com/office/spreadsheetml/2009/9/ac" r="71" s="3" customFormat="true" x14ac:dyDescent="0.25">
      <c r="A71" s="412" t="str">
        <f ca="true">IF(ISBLANK('Data Summary'!A73),"",'Data Summary'!A73)</f>
        <v/>
      </c>
      <c r="B71" s="127"/>
      <c r="L71" s="127"/>
      <c r="V71" s="127"/>
      <c r="AF71" s="127"/>
      <c r="AP71" s="127"/>
      <c r="AZ71" s="127"/>
      <c r="BA71" s="127"/>
      <c r="BB71" s="127"/>
      <c r="BC71" s="127"/>
      <c r="BD71" s="127"/>
      <c r="BE71" s="127"/>
      <c r="BF71" s="127"/>
      <c r="BG71" s="127"/>
      <c r="BJ71" s="127"/>
      <c r="BT71" s="127"/>
      <c r="CD71" s="127"/>
      <c r="CN71" s="127"/>
      <c r="CX71" s="127"/>
      <c r="DH71" s="127"/>
      <c r="DR71" s="127"/>
      <c r="EB71" s="127"/>
      <c r="EL71" s="127"/>
      <c r="EV71" s="127"/>
      <c r="FF71" s="127"/>
      <c r="FP71" s="127"/>
      <c r="FZ71" s="127"/>
      <c r="GJ71" s="127"/>
      <c r="GT71" s="127"/>
      <c r="HD71" s="127"/>
      <c r="HN71" s="127"/>
      <c r="HX71" s="127"/>
      <c r="IH71" s="127"/>
      <c r="IR71" s="127"/>
      <c r="JB71" s="127"/>
    </row>
    <row xmlns:x14ac="http://schemas.microsoft.com/office/spreadsheetml/2009/9/ac" r="72" s="3" customFormat="true" x14ac:dyDescent="0.25">
      <c r="A72" s="412" t="str">
        <f ca="true">IF(ISBLANK('Data Summary'!A74),"",'Data Summary'!A74)</f>
        <v/>
      </c>
      <c r="B72" s="127"/>
      <c r="L72" s="127"/>
      <c r="V72" s="127"/>
      <c r="AF72" s="127"/>
      <c r="AP72" s="127"/>
      <c r="AZ72" s="127"/>
      <c r="BA72" s="127"/>
      <c r="BB72" s="127"/>
      <c r="BC72" s="127"/>
      <c r="BD72" s="127"/>
      <c r="BE72" s="127"/>
      <c r="BF72" s="127"/>
      <c r="BG72" s="127"/>
      <c r="BJ72" s="127"/>
      <c r="BT72" s="127"/>
      <c r="CD72" s="127"/>
      <c r="CN72" s="127"/>
      <c r="CX72" s="127"/>
      <c r="DH72" s="127"/>
      <c r="DR72" s="127"/>
      <c r="EB72" s="127"/>
      <c r="EL72" s="127"/>
      <c r="EV72" s="127"/>
      <c r="FF72" s="127"/>
      <c r="FP72" s="127"/>
      <c r="FZ72" s="127"/>
      <c r="GJ72" s="127"/>
      <c r="GT72" s="127"/>
      <c r="HD72" s="127"/>
      <c r="HN72" s="127"/>
      <c r="HX72" s="127"/>
      <c r="IH72" s="127"/>
      <c r="IR72" s="127"/>
      <c r="JB72" s="127"/>
    </row>
    <row xmlns:x14ac="http://schemas.microsoft.com/office/spreadsheetml/2009/9/ac" r="73" s="3" customFormat="true" x14ac:dyDescent="0.25">
      <c r="A73" s="412" t="str">
        <f ca="true">IF(ISBLANK('Data Summary'!A75),"",'Data Summary'!A75)</f>
        <v/>
      </c>
      <c r="B73" s="127"/>
      <c r="L73" s="127"/>
      <c r="V73" s="127"/>
      <c r="AF73" s="127"/>
      <c r="AP73" s="127"/>
      <c r="AZ73" s="127"/>
      <c r="BA73" s="127"/>
      <c r="BB73" s="127"/>
      <c r="BC73" s="127"/>
      <c r="BD73" s="127"/>
      <c r="BE73" s="127"/>
      <c r="BF73" s="127"/>
      <c r="BG73" s="127"/>
      <c r="BJ73" s="127"/>
      <c r="BT73" s="127"/>
      <c r="CD73" s="127"/>
      <c r="CN73" s="127"/>
      <c r="CX73" s="127"/>
      <c r="DH73" s="127"/>
      <c r="DR73" s="127"/>
      <c r="EB73" s="127"/>
      <c r="EL73" s="127"/>
      <c r="EV73" s="127"/>
      <c r="FF73" s="127"/>
      <c r="FP73" s="127"/>
      <c r="FZ73" s="127"/>
      <c r="GJ73" s="127"/>
      <c r="GT73" s="127"/>
      <c r="HD73" s="127"/>
      <c r="HN73" s="127"/>
      <c r="HX73" s="127"/>
      <c r="IH73" s="127"/>
      <c r="IR73" s="127"/>
      <c r="JB73" s="127"/>
    </row>
    <row xmlns:x14ac="http://schemas.microsoft.com/office/spreadsheetml/2009/9/ac" r="74" s="3" customFormat="true" x14ac:dyDescent="0.25">
      <c r="A74" s="412" t="str">
        <f ca="true">IF(ISBLANK('Data Summary'!A76),"",'Data Summary'!A76)</f>
        <v/>
      </c>
      <c r="B74" s="127"/>
      <c r="L74" s="127"/>
      <c r="V74" s="127"/>
      <c r="AF74" s="127"/>
      <c r="AP74" s="127"/>
      <c r="AZ74" s="127"/>
      <c r="BA74" s="127"/>
      <c r="BB74" s="127"/>
      <c r="BC74" s="127"/>
      <c r="BD74" s="127"/>
      <c r="BE74" s="127"/>
      <c r="BF74" s="127"/>
      <c r="BG74" s="127"/>
      <c r="BJ74" s="127"/>
      <c r="BT74" s="127"/>
      <c r="CD74" s="127"/>
      <c r="CN74" s="127"/>
      <c r="CX74" s="127"/>
      <c r="DH74" s="127"/>
      <c r="DR74" s="127"/>
      <c r="EB74" s="127"/>
      <c r="EL74" s="127"/>
      <c r="EV74" s="127"/>
      <c r="FF74" s="127"/>
      <c r="FP74" s="127"/>
      <c r="FZ74" s="127"/>
      <c r="GJ74" s="127"/>
      <c r="GT74" s="127"/>
      <c r="HD74" s="127"/>
      <c r="HN74" s="127"/>
      <c r="HX74" s="127"/>
      <c r="IH74" s="127"/>
      <c r="IR74" s="127"/>
      <c r="JB74" s="127"/>
    </row>
    <row xmlns:x14ac="http://schemas.microsoft.com/office/spreadsheetml/2009/9/ac" r="75" s="3" customFormat="true" x14ac:dyDescent="0.25">
      <c r="A75" s="412" t="str">
        <f ca="true">IF(ISBLANK('Data Summary'!A77),"",'Data Summary'!A77)</f>
        <v/>
      </c>
      <c r="B75" s="127"/>
      <c r="L75" s="127"/>
      <c r="V75" s="127"/>
      <c r="AF75" s="127"/>
      <c r="AP75" s="127"/>
      <c r="AZ75" s="127"/>
      <c r="BA75" s="127"/>
      <c r="BB75" s="127"/>
      <c r="BC75" s="127"/>
      <c r="BD75" s="127"/>
      <c r="BE75" s="127"/>
      <c r="BF75" s="127"/>
      <c r="BG75" s="127"/>
      <c r="BJ75" s="127"/>
      <c r="BT75" s="127"/>
      <c r="CD75" s="127"/>
      <c r="CN75" s="127"/>
      <c r="CX75" s="127"/>
      <c r="DH75" s="127"/>
      <c r="DR75" s="127"/>
      <c r="EB75" s="127"/>
      <c r="EL75" s="127"/>
      <c r="EV75" s="127"/>
      <c r="FF75" s="127"/>
      <c r="FP75" s="127"/>
      <c r="FZ75" s="127"/>
      <c r="GJ75" s="127"/>
      <c r="GT75" s="127"/>
      <c r="HD75" s="127"/>
      <c r="HN75" s="127"/>
      <c r="HX75" s="127"/>
      <c r="IH75" s="127"/>
      <c r="IR75" s="127"/>
      <c r="JB75" s="127"/>
    </row>
    <row xmlns:x14ac="http://schemas.microsoft.com/office/spreadsheetml/2009/9/ac" r="76" s="3" customFormat="true" x14ac:dyDescent="0.25">
      <c r="A76" s="412" t="str">
        <f ca="true">IF(ISBLANK('Data Summary'!A78),"",'Data Summary'!A78)</f>
        <v/>
      </c>
      <c r="B76" s="127"/>
      <c r="L76" s="127"/>
      <c r="V76" s="127"/>
      <c r="AF76" s="127"/>
      <c r="AP76" s="127"/>
      <c r="AZ76" s="127"/>
      <c r="BA76" s="127"/>
      <c r="BB76" s="127"/>
      <c r="BC76" s="127"/>
      <c r="BD76" s="127"/>
      <c r="BE76" s="127"/>
      <c r="BF76" s="127"/>
      <c r="BG76" s="127"/>
      <c r="BJ76" s="127"/>
      <c r="BT76" s="127"/>
      <c r="CD76" s="127"/>
      <c r="CN76" s="127"/>
      <c r="CX76" s="127"/>
      <c r="DH76" s="127"/>
      <c r="DR76" s="127"/>
      <c r="EB76" s="127"/>
      <c r="EL76" s="127"/>
      <c r="EV76" s="127"/>
      <c r="FF76" s="127"/>
      <c r="FP76" s="127"/>
      <c r="FZ76" s="127"/>
      <c r="GJ76" s="127"/>
      <c r="GT76" s="127"/>
      <c r="HD76" s="127"/>
      <c r="HN76" s="127"/>
      <c r="HX76" s="127"/>
      <c r="IH76" s="127"/>
      <c r="IR76" s="127"/>
      <c r="JB76" s="127"/>
    </row>
    <row xmlns:x14ac="http://schemas.microsoft.com/office/spreadsheetml/2009/9/ac" r="77" s="3" customFormat="true" x14ac:dyDescent="0.25">
      <c r="A77" s="412" t="str">
        <f ca="true">IF(ISBLANK('Data Summary'!A79),"",'Data Summary'!A79)</f>
        <v/>
      </c>
      <c r="B77" s="127"/>
      <c r="L77" s="127"/>
      <c r="V77" s="127"/>
      <c r="AF77" s="127"/>
      <c r="AP77" s="127"/>
      <c r="AZ77" s="127"/>
      <c r="BA77" s="127"/>
      <c r="BB77" s="127"/>
      <c r="BC77" s="127"/>
      <c r="BD77" s="127"/>
      <c r="BE77" s="127"/>
      <c r="BF77" s="127"/>
      <c r="BG77" s="127"/>
      <c r="BJ77" s="127"/>
      <c r="BT77" s="127"/>
      <c r="CD77" s="127"/>
      <c r="CN77" s="127"/>
      <c r="CX77" s="127"/>
      <c r="DH77" s="127"/>
      <c r="DR77" s="127"/>
      <c r="EB77" s="127"/>
      <c r="EL77" s="127"/>
      <c r="EV77" s="127"/>
      <c r="FF77" s="127"/>
      <c r="FP77" s="127"/>
      <c r="FZ77" s="127"/>
      <c r="GJ77" s="127"/>
      <c r="GT77" s="127"/>
      <c r="HD77" s="127"/>
      <c r="HN77" s="127"/>
      <c r="HX77" s="127"/>
      <c r="IH77" s="127"/>
      <c r="IR77" s="127"/>
      <c r="JB77" s="127"/>
    </row>
    <row xmlns:x14ac="http://schemas.microsoft.com/office/spreadsheetml/2009/9/ac" r="78" s="3" customFormat="true" x14ac:dyDescent="0.25">
      <c r="A78" s="412" t="str">
        <f ca="true">IF(ISBLANK('Data Summary'!A80),"",'Data Summary'!A80)</f>
        <v/>
      </c>
      <c r="B78" s="127"/>
      <c r="L78" s="127"/>
      <c r="V78" s="127"/>
      <c r="AF78" s="127"/>
      <c r="AP78" s="127"/>
      <c r="AZ78" s="127"/>
      <c r="BA78" s="127"/>
      <c r="BB78" s="127"/>
      <c r="BC78" s="127"/>
      <c r="BD78" s="127"/>
      <c r="BE78" s="127"/>
      <c r="BF78" s="127"/>
      <c r="BG78" s="127"/>
      <c r="BJ78" s="127"/>
      <c r="BT78" s="127"/>
      <c r="CD78" s="127"/>
      <c r="CN78" s="127"/>
      <c r="CX78" s="127"/>
      <c r="DH78" s="127"/>
      <c r="DR78" s="127"/>
      <c r="EB78" s="127"/>
      <c r="EL78" s="127"/>
      <c r="EV78" s="127"/>
      <c r="FF78" s="127"/>
      <c r="FP78" s="127"/>
      <c r="FZ78" s="127"/>
      <c r="GJ78" s="127"/>
      <c r="GT78" s="127"/>
      <c r="HD78" s="127"/>
      <c r="HN78" s="127"/>
      <c r="HX78" s="127"/>
      <c r="IH78" s="127"/>
      <c r="IR78" s="127"/>
      <c r="JB78" s="127"/>
    </row>
    <row xmlns:x14ac="http://schemas.microsoft.com/office/spreadsheetml/2009/9/ac" r="79" s="3" customFormat="true" x14ac:dyDescent="0.25">
      <c r="A79" s="412" t="str">
        <f ca="true">IF(ISBLANK('Data Summary'!A81),"",'Data Summary'!A81)</f>
        <v/>
      </c>
      <c r="B79" s="127"/>
      <c r="L79" s="127"/>
      <c r="V79" s="127"/>
      <c r="AF79" s="127"/>
      <c r="AP79" s="127"/>
      <c r="AZ79" s="127"/>
      <c r="BA79" s="127"/>
      <c r="BB79" s="127"/>
      <c r="BC79" s="127"/>
      <c r="BD79" s="127"/>
      <c r="BE79" s="127"/>
      <c r="BF79" s="127"/>
      <c r="BG79" s="127"/>
      <c r="BJ79" s="127"/>
      <c r="BT79" s="127"/>
      <c r="CD79" s="127"/>
      <c r="CN79" s="127"/>
      <c r="CX79" s="127"/>
      <c r="DH79" s="127"/>
      <c r="DR79" s="127"/>
      <c r="EB79" s="127"/>
      <c r="EL79" s="127"/>
      <c r="EV79" s="127"/>
      <c r="FF79" s="127"/>
      <c r="FP79" s="127"/>
      <c r="FZ79" s="127"/>
      <c r="GJ79" s="127"/>
      <c r="GT79" s="127"/>
      <c r="HD79" s="127"/>
      <c r="HN79" s="127"/>
      <c r="HX79" s="127"/>
      <c r="IH79" s="127"/>
      <c r="IR79" s="127"/>
      <c r="JB79" s="127"/>
    </row>
    <row xmlns:x14ac="http://schemas.microsoft.com/office/spreadsheetml/2009/9/ac" r="80" s="3" customFormat="true" x14ac:dyDescent="0.25">
      <c r="A80" s="412" t="str">
        <f ca="true">IF(ISBLANK('Data Summary'!A82),"",'Data Summary'!A82)</f>
        <v/>
      </c>
      <c r="B80" s="127"/>
      <c r="L80" s="127"/>
      <c r="V80" s="127"/>
      <c r="AF80" s="127"/>
      <c r="AP80" s="127"/>
      <c r="AZ80" s="127"/>
      <c r="BA80" s="127"/>
      <c r="BB80" s="127"/>
      <c r="BC80" s="127"/>
      <c r="BD80" s="127"/>
      <c r="BE80" s="127"/>
      <c r="BF80" s="127"/>
      <c r="BG80" s="127"/>
      <c r="BJ80" s="127"/>
      <c r="BT80" s="127"/>
      <c r="CD80" s="127"/>
      <c r="CN80" s="127"/>
      <c r="CX80" s="127"/>
      <c r="DH80" s="127"/>
      <c r="DR80" s="127"/>
      <c r="EB80" s="127"/>
      <c r="EL80" s="127"/>
      <c r="EV80" s="127"/>
      <c r="FF80" s="127"/>
      <c r="FP80" s="127"/>
      <c r="FZ80" s="127"/>
      <c r="GJ80" s="127"/>
      <c r="GT80" s="127"/>
      <c r="HD80" s="127"/>
      <c r="HN80" s="127"/>
      <c r="HX80" s="127"/>
      <c r="IH80" s="127"/>
      <c r="IR80" s="127"/>
      <c r="JB80" s="127"/>
    </row>
    <row xmlns:x14ac="http://schemas.microsoft.com/office/spreadsheetml/2009/9/ac" r="81" s="3" customFormat="true" x14ac:dyDescent="0.25">
      <c r="A81" s="412" t="str">
        <f ca="true">IF(ISBLANK('Data Summary'!A83),"",'Data Summary'!A83)</f>
        <v/>
      </c>
      <c r="B81" s="127"/>
      <c r="L81" s="127"/>
      <c r="V81" s="127"/>
      <c r="AF81" s="127"/>
      <c r="AP81" s="127"/>
      <c r="AZ81" s="127"/>
      <c r="BA81" s="127"/>
      <c r="BB81" s="127"/>
      <c r="BC81" s="127"/>
      <c r="BD81" s="127"/>
      <c r="BE81" s="127"/>
      <c r="BF81" s="127"/>
      <c r="BG81" s="127"/>
      <c r="BJ81" s="127"/>
      <c r="BT81" s="127"/>
      <c r="CD81" s="127"/>
      <c r="CN81" s="127"/>
      <c r="CX81" s="127"/>
      <c r="DH81" s="127"/>
      <c r="DR81" s="127"/>
      <c r="EB81" s="127"/>
      <c r="EL81" s="127"/>
      <c r="EV81" s="127"/>
      <c r="FF81" s="127"/>
      <c r="FP81" s="127"/>
      <c r="FZ81" s="127"/>
      <c r="GJ81" s="127"/>
      <c r="GT81" s="127"/>
      <c r="HD81" s="127"/>
      <c r="HN81" s="127"/>
      <c r="HX81" s="127"/>
      <c r="IH81" s="127"/>
      <c r="IR81" s="127"/>
      <c r="JB81" s="127"/>
    </row>
    <row xmlns:x14ac="http://schemas.microsoft.com/office/spreadsheetml/2009/9/ac" r="82" s="3" customFormat="true" x14ac:dyDescent="0.25">
      <c r="A82" s="412" t="str">
        <f ca="true">IF(ISBLANK('Data Summary'!A84),"",'Data Summary'!A84)</f>
        <v/>
      </c>
      <c r="B82" s="127"/>
      <c r="L82" s="127"/>
      <c r="V82" s="127"/>
      <c r="AF82" s="127"/>
      <c r="AP82" s="127"/>
      <c r="AZ82" s="127"/>
      <c r="BA82" s="127"/>
      <c r="BB82" s="127"/>
      <c r="BC82" s="127"/>
      <c r="BD82" s="127"/>
      <c r="BE82" s="127"/>
      <c r="BF82" s="127"/>
      <c r="BG82" s="127"/>
      <c r="BJ82" s="127"/>
      <c r="BT82" s="127"/>
      <c r="CD82" s="127"/>
      <c r="CN82" s="127"/>
      <c r="CX82" s="127"/>
      <c r="DH82" s="127"/>
      <c r="DR82" s="127"/>
      <c r="EB82" s="127"/>
      <c r="EL82" s="127"/>
      <c r="EV82" s="127"/>
      <c r="FF82" s="127"/>
      <c r="FP82" s="127"/>
      <c r="FZ82" s="127"/>
      <c r="GJ82" s="127"/>
      <c r="GT82" s="127"/>
      <c r="HD82" s="127"/>
      <c r="HN82" s="127"/>
      <c r="HX82" s="127"/>
      <c r="IH82" s="127"/>
      <c r="IR82" s="127"/>
      <c r="JB82" s="127"/>
    </row>
    <row xmlns:x14ac="http://schemas.microsoft.com/office/spreadsheetml/2009/9/ac" r="83" s="3" customFormat="true" x14ac:dyDescent="0.25">
      <c r="A83" s="412" t="str">
        <f ca="true">IF(ISBLANK('Data Summary'!A85),"",'Data Summary'!A85)</f>
        <v/>
      </c>
      <c r="B83" s="127"/>
      <c r="L83" s="127"/>
      <c r="V83" s="127"/>
      <c r="AF83" s="127"/>
      <c r="AP83" s="127"/>
      <c r="AZ83" s="127"/>
      <c r="BA83" s="127"/>
      <c r="BB83" s="127"/>
      <c r="BC83" s="127"/>
      <c r="BD83" s="127"/>
      <c r="BE83" s="127"/>
      <c r="BF83" s="127"/>
      <c r="BG83" s="127"/>
      <c r="BJ83" s="127"/>
      <c r="BT83" s="127"/>
      <c r="CD83" s="127"/>
      <c r="CN83" s="127"/>
      <c r="CX83" s="127"/>
      <c r="DH83" s="127"/>
      <c r="DR83" s="127"/>
      <c r="EB83" s="127"/>
      <c r="EL83" s="127"/>
      <c r="EV83" s="127"/>
      <c r="FF83" s="127"/>
      <c r="FP83" s="127"/>
      <c r="FZ83" s="127"/>
      <c r="GJ83" s="127"/>
      <c r="GT83" s="127"/>
      <c r="HD83" s="127"/>
      <c r="HN83" s="127"/>
      <c r="HX83" s="127"/>
      <c r="IH83" s="127"/>
      <c r="IR83" s="127"/>
      <c r="JB83" s="127"/>
    </row>
    <row xmlns:x14ac="http://schemas.microsoft.com/office/spreadsheetml/2009/9/ac" r="84" s="3" customFormat="true" x14ac:dyDescent="0.25">
      <c r="A84" s="412" t="str">
        <f ca="true">IF(ISBLANK('Data Summary'!A86),"",'Data Summary'!A86)</f>
        <v/>
      </c>
      <c r="B84" s="127"/>
      <c r="L84" s="127"/>
      <c r="V84" s="127"/>
      <c r="AF84" s="127"/>
      <c r="AP84" s="127"/>
      <c r="AZ84" s="127"/>
      <c r="BA84" s="127"/>
      <c r="BB84" s="127"/>
      <c r="BC84" s="127"/>
      <c r="BD84" s="127"/>
      <c r="BE84" s="127"/>
      <c r="BF84" s="127"/>
      <c r="BG84" s="127"/>
      <c r="BJ84" s="127"/>
      <c r="BT84" s="127"/>
      <c r="CD84" s="127"/>
      <c r="CN84" s="127"/>
      <c r="CX84" s="127"/>
      <c r="DH84" s="127"/>
      <c r="DR84" s="127"/>
      <c r="EB84" s="127"/>
      <c r="EL84" s="127"/>
      <c r="EV84" s="127"/>
      <c r="FF84" s="127"/>
      <c r="FP84" s="127"/>
      <c r="FZ84" s="127"/>
      <c r="GJ84" s="127"/>
      <c r="GT84" s="127"/>
      <c r="HD84" s="127"/>
      <c r="HN84" s="127"/>
      <c r="HX84" s="127"/>
      <c r="IH84" s="127"/>
      <c r="IR84" s="127"/>
      <c r="JB84" s="127"/>
    </row>
    <row xmlns:x14ac="http://schemas.microsoft.com/office/spreadsheetml/2009/9/ac" r="85" s="3" customFormat="true" x14ac:dyDescent="0.25">
      <c r="A85" s="412" t="str">
        <f ca="true">IF(ISBLANK('Data Summary'!A87),"",'Data Summary'!A87)</f>
        <v/>
      </c>
      <c r="B85" s="127"/>
      <c r="L85" s="127"/>
      <c r="V85" s="127"/>
      <c r="AF85" s="127"/>
      <c r="AP85" s="127"/>
      <c r="AZ85" s="127"/>
      <c r="BA85" s="127"/>
      <c r="BB85" s="127"/>
      <c r="BC85" s="127"/>
      <c r="BD85" s="127"/>
      <c r="BE85" s="127"/>
      <c r="BF85" s="127"/>
      <c r="BG85" s="127"/>
      <c r="BJ85" s="127"/>
      <c r="BT85" s="127"/>
      <c r="CD85" s="127"/>
      <c r="CN85" s="127"/>
      <c r="CX85" s="127"/>
      <c r="DH85" s="127"/>
      <c r="DR85" s="127"/>
      <c r="EB85" s="127"/>
      <c r="EL85" s="127"/>
      <c r="EV85" s="127"/>
      <c r="FF85" s="127"/>
      <c r="FP85" s="127"/>
      <c r="FZ85" s="127"/>
      <c r="GJ85" s="127"/>
      <c r="GT85" s="127"/>
      <c r="HD85" s="127"/>
      <c r="HN85" s="127"/>
      <c r="HX85" s="127"/>
      <c r="IH85" s="127"/>
      <c r="IR85" s="127"/>
      <c r="JB85" s="127"/>
    </row>
    <row xmlns:x14ac="http://schemas.microsoft.com/office/spreadsheetml/2009/9/ac" r="86" s="3" customFormat="true" x14ac:dyDescent="0.25">
      <c r="A86" s="412" t="str">
        <f ca="true">IF(ISBLANK('Data Summary'!A88),"",'Data Summary'!A88)</f>
        <v/>
      </c>
      <c r="B86" s="127"/>
      <c r="L86" s="127"/>
      <c r="V86" s="127"/>
      <c r="AF86" s="127"/>
      <c r="AP86" s="127"/>
      <c r="AZ86" s="127"/>
      <c r="BA86" s="127"/>
      <c r="BB86" s="127"/>
      <c r="BC86" s="127"/>
      <c r="BD86" s="127"/>
      <c r="BE86" s="127"/>
      <c r="BF86" s="127"/>
      <c r="BG86" s="127"/>
      <c r="BJ86" s="127"/>
      <c r="BT86" s="127"/>
      <c r="CD86" s="127"/>
      <c r="CN86" s="127"/>
      <c r="CX86" s="127"/>
      <c r="DH86" s="127"/>
      <c r="DR86" s="127"/>
      <c r="EB86" s="127"/>
      <c r="EL86" s="127"/>
      <c r="EV86" s="127"/>
      <c r="FF86" s="127"/>
      <c r="FP86" s="127"/>
      <c r="FZ86" s="127"/>
      <c r="GJ86" s="127"/>
      <c r="GT86" s="127"/>
      <c r="HD86" s="127"/>
      <c r="HN86" s="127"/>
      <c r="HX86" s="127"/>
      <c r="IH86" s="127"/>
      <c r="IR86" s="127"/>
      <c r="JB86" s="127"/>
    </row>
    <row xmlns:x14ac="http://schemas.microsoft.com/office/spreadsheetml/2009/9/ac" r="87" s="3" customFormat="true" x14ac:dyDescent="0.25">
      <c r="A87" s="412" t="str">
        <f ca="true">IF(ISBLANK('Data Summary'!A89),"",'Data Summary'!A89)</f>
        <v/>
      </c>
      <c r="B87" s="127"/>
      <c r="L87" s="127"/>
      <c r="V87" s="127"/>
      <c r="AF87" s="127"/>
      <c r="AP87" s="127"/>
      <c r="AZ87" s="127"/>
      <c r="BA87" s="127"/>
      <c r="BB87" s="127"/>
      <c r="BC87" s="127"/>
      <c r="BD87" s="127"/>
      <c r="BE87" s="127"/>
      <c r="BF87" s="127"/>
      <c r="BG87" s="127"/>
      <c r="BJ87" s="127"/>
      <c r="BT87" s="127"/>
      <c r="CD87" s="127"/>
      <c r="CN87" s="127"/>
      <c r="CX87" s="127"/>
      <c r="DH87" s="127"/>
      <c r="DR87" s="127"/>
      <c r="EB87" s="127"/>
      <c r="EL87" s="127"/>
      <c r="EV87" s="127"/>
      <c r="FF87" s="127"/>
      <c r="FP87" s="127"/>
      <c r="FZ87" s="127"/>
      <c r="GJ87" s="127"/>
      <c r="GT87" s="127"/>
      <c r="HD87" s="127"/>
      <c r="HN87" s="127"/>
      <c r="HX87" s="127"/>
      <c r="IH87" s="127"/>
      <c r="IR87" s="127"/>
      <c r="JB87" s="127"/>
    </row>
    <row xmlns:x14ac="http://schemas.microsoft.com/office/spreadsheetml/2009/9/ac" r="88" s="3" customFormat="true" x14ac:dyDescent="0.25">
      <c r="A88" s="412" t="str">
        <f ca="true">IF(ISBLANK('Data Summary'!A90),"",'Data Summary'!A90)</f>
        <v/>
      </c>
      <c r="B88" s="127"/>
      <c r="L88" s="127"/>
      <c r="V88" s="127"/>
      <c r="AF88" s="127"/>
      <c r="AP88" s="127"/>
      <c r="AZ88" s="127"/>
      <c r="BA88" s="127"/>
      <c r="BB88" s="127"/>
      <c r="BC88" s="127"/>
      <c r="BD88" s="127"/>
      <c r="BE88" s="127"/>
      <c r="BF88" s="127"/>
      <c r="BG88" s="127"/>
      <c r="BJ88" s="127"/>
      <c r="BT88" s="127"/>
      <c r="CD88" s="127"/>
      <c r="CN88" s="127"/>
      <c r="CX88" s="127"/>
      <c r="DH88" s="127"/>
      <c r="DR88" s="127"/>
      <c r="EB88" s="127"/>
      <c r="EL88" s="127"/>
      <c r="EV88" s="127"/>
      <c r="FF88" s="127"/>
      <c r="FP88" s="127"/>
      <c r="FZ88" s="127"/>
      <c r="GJ88" s="127"/>
      <c r="GT88" s="127"/>
      <c r="HD88" s="127"/>
      <c r="HN88" s="127"/>
      <c r="HX88" s="127"/>
      <c r="IH88" s="127"/>
      <c r="IR88" s="127"/>
      <c r="JB88" s="127"/>
    </row>
    <row xmlns:x14ac="http://schemas.microsoft.com/office/spreadsheetml/2009/9/ac" r="89" s="3" customFormat="true" x14ac:dyDescent="0.25">
      <c r="A89" s="412" t="str">
        <f ca="true">IF(ISBLANK('Data Summary'!A91),"",'Data Summary'!A91)</f>
        <v/>
      </c>
      <c r="B89" s="127"/>
      <c r="L89" s="127"/>
      <c r="V89" s="127"/>
      <c r="AF89" s="127"/>
      <c r="AP89" s="127"/>
      <c r="AZ89" s="127"/>
      <c r="BA89" s="127"/>
      <c r="BB89" s="127"/>
      <c r="BC89" s="127"/>
      <c r="BD89" s="127"/>
      <c r="BE89" s="127"/>
      <c r="BF89" s="127"/>
      <c r="BG89" s="127"/>
      <c r="BJ89" s="127"/>
      <c r="BT89" s="127"/>
      <c r="CD89" s="127"/>
      <c r="CN89" s="127"/>
      <c r="CX89" s="127"/>
      <c r="DH89" s="127"/>
      <c r="DR89" s="127"/>
      <c r="EB89" s="127"/>
      <c r="EL89" s="127"/>
      <c r="EV89" s="127"/>
      <c r="FF89" s="127"/>
      <c r="FP89" s="127"/>
      <c r="FZ89" s="127"/>
      <c r="GJ89" s="127"/>
      <c r="GT89" s="127"/>
      <c r="HD89" s="127"/>
      <c r="HN89" s="127"/>
      <c r="HX89" s="127"/>
      <c r="IH89" s="127"/>
      <c r="IR89" s="127"/>
      <c r="JB89" s="127"/>
    </row>
    <row xmlns:x14ac="http://schemas.microsoft.com/office/spreadsheetml/2009/9/ac" r="90" s="3" customFormat="true" x14ac:dyDescent="0.25">
      <c r="A90" s="412" t="str">
        <f ca="true">IF(ISBLANK('Data Summary'!A92),"",'Data Summary'!A92)</f>
        <v/>
      </c>
      <c r="B90" s="127"/>
      <c r="L90" s="127"/>
      <c r="V90" s="127"/>
      <c r="AF90" s="127"/>
      <c r="AP90" s="127"/>
      <c r="AZ90" s="127"/>
      <c r="BA90" s="127"/>
      <c r="BB90" s="127"/>
      <c r="BC90" s="127"/>
      <c r="BD90" s="127"/>
      <c r="BE90" s="127"/>
      <c r="BF90" s="127"/>
      <c r="BG90" s="127"/>
      <c r="BJ90" s="127"/>
      <c r="BT90" s="127"/>
      <c r="CD90" s="127"/>
      <c r="CN90" s="127"/>
      <c r="CX90" s="127"/>
      <c r="DH90" s="127"/>
      <c r="DR90" s="127"/>
      <c r="EB90" s="127"/>
      <c r="EL90" s="127"/>
      <c r="EV90" s="127"/>
      <c r="FF90" s="127"/>
      <c r="FP90" s="127"/>
      <c r="FZ90" s="127"/>
      <c r="GJ90" s="127"/>
      <c r="GT90" s="127"/>
      <c r="HD90" s="127"/>
      <c r="HN90" s="127"/>
      <c r="HX90" s="127"/>
      <c r="IH90" s="127"/>
      <c r="IR90" s="127"/>
      <c r="JB90" s="127"/>
    </row>
    <row xmlns:x14ac="http://schemas.microsoft.com/office/spreadsheetml/2009/9/ac" r="91" s="3" customFormat="true" x14ac:dyDescent="0.25">
      <c r="A91" s="412" t="str">
        <f ca="true">IF(ISBLANK('Data Summary'!A93),"",'Data Summary'!A93)</f>
        <v/>
      </c>
      <c r="B91" s="127"/>
      <c r="L91" s="127"/>
      <c r="V91" s="127"/>
      <c r="AF91" s="127"/>
      <c r="AP91" s="127"/>
      <c r="AZ91" s="127"/>
      <c r="BA91" s="127"/>
      <c r="BB91" s="127"/>
      <c r="BC91" s="127"/>
      <c r="BD91" s="127"/>
      <c r="BE91" s="127"/>
      <c r="BF91" s="127"/>
      <c r="BG91" s="127"/>
      <c r="BJ91" s="127"/>
      <c r="BT91" s="127"/>
      <c r="CD91" s="127"/>
      <c r="CN91" s="127"/>
      <c r="CX91" s="127"/>
      <c r="DH91" s="127"/>
      <c r="DR91" s="127"/>
      <c r="EB91" s="127"/>
      <c r="EL91" s="127"/>
      <c r="EV91" s="127"/>
      <c r="FF91" s="127"/>
      <c r="FP91" s="127"/>
      <c r="FZ91" s="127"/>
      <c r="GJ91" s="127"/>
      <c r="GT91" s="127"/>
      <c r="HD91" s="127"/>
      <c r="HN91" s="127"/>
      <c r="HX91" s="127"/>
      <c r="IH91" s="127"/>
      <c r="IR91" s="127"/>
      <c r="JB91" s="127"/>
    </row>
    <row xmlns:x14ac="http://schemas.microsoft.com/office/spreadsheetml/2009/9/ac" r="92" s="3" customFormat="true" x14ac:dyDescent="0.25">
      <c r="A92" s="412" t="str">
        <f ca="true">IF(ISBLANK('Data Summary'!A94),"",'Data Summary'!A94)</f>
        <v/>
      </c>
      <c r="B92" s="127"/>
      <c r="L92" s="127"/>
      <c r="V92" s="127"/>
      <c r="AF92" s="127"/>
      <c r="AP92" s="127"/>
      <c r="AZ92" s="127"/>
      <c r="BA92" s="127"/>
      <c r="BB92" s="127"/>
      <c r="BC92" s="127"/>
      <c r="BD92" s="127"/>
      <c r="BE92" s="127"/>
      <c r="BF92" s="127"/>
      <c r="BG92" s="127"/>
      <c r="BJ92" s="127"/>
      <c r="BT92" s="127"/>
      <c r="CD92" s="127"/>
      <c r="CN92" s="127"/>
      <c r="CX92" s="127"/>
      <c r="DH92" s="127"/>
      <c r="DR92" s="127"/>
      <c r="EB92" s="127"/>
      <c r="EL92" s="127"/>
      <c r="EV92" s="127"/>
      <c r="FF92" s="127"/>
      <c r="FP92" s="127"/>
      <c r="FZ92" s="127"/>
      <c r="GJ92" s="127"/>
      <c r="GT92" s="127"/>
      <c r="HD92" s="127"/>
      <c r="HN92" s="127"/>
      <c r="HX92" s="127"/>
      <c r="IH92" s="127"/>
      <c r="IR92" s="127"/>
      <c r="JB92" s="127"/>
    </row>
    <row xmlns:x14ac="http://schemas.microsoft.com/office/spreadsheetml/2009/9/ac" r="93" s="3" customFormat="true" x14ac:dyDescent="0.25">
      <c r="A93" s="412" t="str">
        <f ca="true">IF(ISBLANK('Data Summary'!A95),"",'Data Summary'!A95)</f>
        <v/>
      </c>
      <c r="B93" s="127"/>
      <c r="L93" s="127"/>
      <c r="V93" s="127"/>
      <c r="AF93" s="127"/>
      <c r="AP93" s="127"/>
      <c r="AZ93" s="127"/>
      <c r="BA93" s="127"/>
      <c r="BB93" s="127"/>
      <c r="BC93" s="127"/>
      <c r="BD93" s="127"/>
      <c r="BE93" s="127"/>
      <c r="BF93" s="127"/>
      <c r="BG93" s="127"/>
      <c r="BJ93" s="127"/>
      <c r="BT93" s="127"/>
      <c r="CD93" s="127"/>
      <c r="CN93" s="127"/>
      <c r="CX93" s="127"/>
      <c r="DH93" s="127"/>
      <c r="DR93" s="127"/>
      <c r="EB93" s="127"/>
      <c r="EL93" s="127"/>
      <c r="EV93" s="127"/>
      <c r="FF93" s="127"/>
      <c r="FP93" s="127"/>
      <c r="FZ93" s="127"/>
      <c r="GJ93" s="127"/>
      <c r="GT93" s="127"/>
      <c r="HD93" s="127"/>
      <c r="HN93" s="127"/>
      <c r="HX93" s="127"/>
      <c r="IH93" s="127"/>
      <c r="IR93" s="127"/>
      <c r="JB93" s="127"/>
    </row>
    <row xmlns:x14ac="http://schemas.microsoft.com/office/spreadsheetml/2009/9/ac" r="94" s="3" customFormat="true" x14ac:dyDescent="0.25">
      <c r="A94" s="412" t="str">
        <f ca="true">IF(ISBLANK('Data Summary'!A96),"",'Data Summary'!A96)</f>
        <v/>
      </c>
      <c r="B94" s="127"/>
      <c r="L94" s="127"/>
      <c r="V94" s="127"/>
      <c r="AF94" s="127"/>
      <c r="AP94" s="127"/>
      <c r="AZ94" s="127"/>
      <c r="BA94" s="127"/>
      <c r="BB94" s="127"/>
      <c r="BC94" s="127"/>
      <c r="BD94" s="127"/>
      <c r="BE94" s="127"/>
      <c r="BF94" s="127"/>
      <c r="BG94" s="127"/>
      <c r="BJ94" s="127"/>
      <c r="BT94" s="127"/>
      <c r="CD94" s="127"/>
      <c r="CN94" s="127"/>
      <c r="CX94" s="127"/>
      <c r="DH94" s="127"/>
      <c r="DR94" s="127"/>
      <c r="EB94" s="127"/>
      <c r="EL94" s="127"/>
      <c r="EV94" s="127"/>
      <c r="FF94" s="127"/>
      <c r="FP94" s="127"/>
      <c r="FZ94" s="127"/>
      <c r="GJ94" s="127"/>
      <c r="GT94" s="127"/>
      <c r="HD94" s="127"/>
      <c r="HN94" s="127"/>
      <c r="HX94" s="127"/>
      <c r="IH94" s="127"/>
      <c r="IR94" s="127"/>
      <c r="JB94" s="127"/>
    </row>
    <row xmlns:x14ac="http://schemas.microsoft.com/office/spreadsheetml/2009/9/ac" r="95" s="3" customFormat="true" x14ac:dyDescent="0.25">
      <c r="A95" s="412" t="str">
        <f ca="true">IF(ISBLANK('Data Summary'!A97),"",'Data Summary'!A97)</f>
        <v/>
      </c>
      <c r="B95" s="127"/>
      <c r="L95" s="127"/>
      <c r="V95" s="127"/>
      <c r="AF95" s="127"/>
      <c r="AP95" s="127"/>
      <c r="AZ95" s="127"/>
      <c r="BA95" s="127"/>
      <c r="BB95" s="127"/>
      <c r="BC95" s="127"/>
      <c r="BD95" s="127"/>
      <c r="BE95" s="127"/>
      <c r="BF95" s="127"/>
      <c r="BG95" s="127"/>
      <c r="BJ95" s="127"/>
      <c r="BT95" s="127"/>
      <c r="CD95" s="127"/>
      <c r="CN95" s="127"/>
      <c r="CX95" s="127"/>
      <c r="DH95" s="127"/>
      <c r="DR95" s="127"/>
      <c r="EB95" s="127"/>
      <c r="EL95" s="127"/>
      <c r="EV95" s="127"/>
      <c r="FF95" s="127"/>
      <c r="FP95" s="127"/>
      <c r="FZ95" s="127"/>
      <c r="GJ95" s="127"/>
      <c r="GT95" s="127"/>
      <c r="HD95" s="127"/>
      <c r="HN95" s="127"/>
      <c r="HX95" s="127"/>
      <c r="IH95" s="127"/>
      <c r="IR95" s="127"/>
      <c r="JB95" s="127"/>
    </row>
    <row xmlns:x14ac="http://schemas.microsoft.com/office/spreadsheetml/2009/9/ac" r="96" s="3" customFormat="true" x14ac:dyDescent="0.25">
      <c r="A96" s="412" t="str">
        <f ca="true">IF(ISBLANK('Data Summary'!A98),"",'Data Summary'!A98)</f>
        <v/>
      </c>
      <c r="B96" s="127"/>
      <c r="L96" s="127"/>
      <c r="V96" s="127"/>
      <c r="AF96" s="127"/>
      <c r="AP96" s="127"/>
      <c r="AZ96" s="127"/>
      <c r="BA96" s="127"/>
      <c r="BB96" s="127"/>
      <c r="BC96" s="127"/>
      <c r="BD96" s="127"/>
      <c r="BE96" s="127"/>
      <c r="BF96" s="127"/>
      <c r="BG96" s="127"/>
      <c r="BJ96" s="127"/>
      <c r="BT96" s="127"/>
      <c r="CD96" s="127"/>
      <c r="CN96" s="127"/>
      <c r="CX96" s="127"/>
      <c r="DH96" s="127"/>
      <c r="DR96" s="127"/>
      <c r="EB96" s="127"/>
      <c r="EL96" s="127"/>
      <c r="EV96" s="127"/>
      <c r="FF96" s="127"/>
      <c r="FP96" s="127"/>
      <c r="FZ96" s="127"/>
      <c r="GJ96" s="127"/>
      <c r="GT96" s="127"/>
      <c r="HD96" s="127"/>
      <c r="HN96" s="127"/>
      <c r="HX96" s="127"/>
      <c r="IH96" s="127"/>
      <c r="IR96" s="127"/>
      <c r="JB96" s="127"/>
    </row>
    <row xmlns:x14ac="http://schemas.microsoft.com/office/spreadsheetml/2009/9/ac" r="97" s="3" customFormat="true" x14ac:dyDescent="0.25">
      <c r="A97" s="412" t="str">
        <f ca="true">IF(ISBLANK('Data Summary'!A99),"",'Data Summary'!A99)</f>
        <v/>
      </c>
      <c r="B97" s="127"/>
      <c r="L97" s="127"/>
      <c r="V97" s="127"/>
      <c r="AF97" s="127"/>
      <c r="AP97" s="127"/>
      <c r="AZ97" s="127"/>
      <c r="BA97" s="127"/>
      <c r="BB97" s="127"/>
      <c r="BC97" s="127"/>
      <c r="BD97" s="127"/>
      <c r="BE97" s="127"/>
      <c r="BF97" s="127"/>
      <c r="BG97" s="127"/>
      <c r="BJ97" s="127"/>
      <c r="BT97" s="127"/>
      <c r="CD97" s="127"/>
      <c r="CN97" s="127"/>
      <c r="CX97" s="127"/>
      <c r="DH97" s="127"/>
      <c r="DR97" s="127"/>
      <c r="EB97" s="127"/>
      <c r="EL97" s="127"/>
      <c r="EV97" s="127"/>
      <c r="FF97" s="127"/>
      <c r="FP97" s="127"/>
      <c r="FZ97" s="127"/>
      <c r="GJ97" s="127"/>
      <c r="GT97" s="127"/>
      <c r="HD97" s="127"/>
      <c r="HN97" s="127"/>
      <c r="HX97" s="127"/>
      <c r="IH97" s="127"/>
      <c r="IR97" s="127"/>
      <c r="JB97" s="127"/>
    </row>
    <row xmlns:x14ac="http://schemas.microsoft.com/office/spreadsheetml/2009/9/ac" r="98" s="3" customFormat="true" x14ac:dyDescent="0.25">
      <c r="A98" s="412" t="str">
        <f ca="true">IF(ISBLANK('Data Summary'!A100),"",'Data Summary'!A100)</f>
        <v/>
      </c>
      <c r="B98" s="127"/>
      <c r="L98" s="127"/>
      <c r="V98" s="127"/>
      <c r="AF98" s="127"/>
      <c r="AP98" s="127"/>
      <c r="AZ98" s="127"/>
      <c r="BA98" s="127"/>
      <c r="BB98" s="127"/>
      <c r="BC98" s="127"/>
      <c r="BD98" s="127"/>
      <c r="BE98" s="127"/>
      <c r="BF98" s="127"/>
      <c r="BG98" s="127"/>
      <c r="BJ98" s="127"/>
      <c r="BT98" s="127"/>
      <c r="CD98" s="127"/>
      <c r="CN98" s="127"/>
      <c r="CX98" s="127"/>
      <c r="DH98" s="127"/>
      <c r="DR98" s="127"/>
      <c r="EB98" s="127"/>
      <c r="EL98" s="127"/>
      <c r="EV98" s="127"/>
      <c r="FF98" s="127"/>
      <c r="FP98" s="127"/>
      <c r="FZ98" s="127"/>
      <c r="GJ98" s="127"/>
      <c r="GT98" s="127"/>
      <c r="HD98" s="127"/>
      <c r="HN98" s="127"/>
      <c r="HX98" s="127"/>
      <c r="IH98" s="127"/>
      <c r="IR98" s="127"/>
      <c r="JB98" s="127"/>
    </row>
    <row xmlns:x14ac="http://schemas.microsoft.com/office/spreadsheetml/2009/9/ac" r="99" s="3" customFormat="true" x14ac:dyDescent="0.25">
      <c r="A99" s="412" t="str">
        <f ca="true">IF(ISBLANK('Data Summary'!A101),"",'Data Summary'!A101)</f>
        <v/>
      </c>
      <c r="B99" s="127"/>
      <c r="L99" s="127"/>
      <c r="V99" s="127"/>
      <c r="AF99" s="127"/>
      <c r="AP99" s="127"/>
      <c r="AZ99" s="127"/>
      <c r="BA99" s="127"/>
      <c r="BB99" s="127"/>
      <c r="BC99" s="127"/>
      <c r="BD99" s="127"/>
      <c r="BE99" s="127"/>
      <c r="BF99" s="127"/>
      <c r="BG99" s="127"/>
      <c r="BJ99" s="127"/>
      <c r="BT99" s="127"/>
      <c r="CD99" s="127"/>
      <c r="CN99" s="127"/>
      <c r="CX99" s="127"/>
      <c r="DH99" s="127"/>
      <c r="DR99" s="127"/>
      <c r="EB99" s="127"/>
      <c r="EL99" s="127"/>
      <c r="EV99" s="127"/>
      <c r="FF99" s="127"/>
      <c r="FP99" s="127"/>
      <c r="FZ99" s="127"/>
      <c r="GJ99" s="127"/>
      <c r="GT99" s="127"/>
      <c r="HD99" s="127"/>
      <c r="HN99" s="127"/>
      <c r="HX99" s="127"/>
      <c r="IH99" s="127"/>
      <c r="IR99" s="127"/>
      <c r="JB99" s="127"/>
    </row>
    <row xmlns:x14ac="http://schemas.microsoft.com/office/spreadsheetml/2009/9/ac" r="100" s="3" customFormat="true" x14ac:dyDescent="0.25">
      <c r="A100" s="412" t="str">
        <f ca="true">IF(ISBLANK('Data Summary'!A102),"",'Data Summary'!A102)</f>
        <v/>
      </c>
      <c r="B100" s="127"/>
      <c r="L100" s="127"/>
      <c r="V100" s="127"/>
      <c r="AF100" s="127"/>
      <c r="AP100" s="127"/>
      <c r="AZ100" s="127"/>
      <c r="BA100" s="127"/>
      <c r="BB100" s="127"/>
      <c r="BC100" s="127"/>
      <c r="BD100" s="127"/>
      <c r="BE100" s="127"/>
      <c r="BF100" s="127"/>
      <c r="BG100" s="127"/>
      <c r="BJ100" s="127"/>
      <c r="BT100" s="127"/>
      <c r="CD100" s="127"/>
      <c r="CN100" s="127"/>
      <c r="CX100" s="127"/>
      <c r="DH100" s="127"/>
      <c r="DR100" s="127"/>
      <c r="EB100" s="127"/>
      <c r="EL100" s="127"/>
      <c r="EV100" s="127"/>
      <c r="FF100" s="127"/>
      <c r="FP100" s="127"/>
      <c r="FZ100" s="127"/>
      <c r="GJ100" s="127"/>
      <c r="GT100" s="127"/>
      <c r="HD100" s="127"/>
      <c r="HN100" s="127"/>
      <c r="HX100" s="127"/>
      <c r="IH100" s="127"/>
      <c r="IR100" s="127"/>
      <c r="JB100" s="127"/>
    </row>
    <row xmlns:x14ac="http://schemas.microsoft.com/office/spreadsheetml/2009/9/ac" r="101" s="3" customFormat="true" x14ac:dyDescent="0.25">
      <c r="A101" s="412" t="str">
        <f ca="true">IF(ISBLANK('Data Summary'!A103),"",'Data Summary'!A103)</f>
        <v/>
      </c>
      <c r="B101" s="127"/>
      <c r="L101" s="127"/>
      <c r="V101" s="127"/>
      <c r="AF101" s="127"/>
      <c r="AP101" s="127"/>
      <c r="AZ101" s="127"/>
      <c r="BA101" s="127"/>
      <c r="BB101" s="127"/>
      <c r="BC101" s="127"/>
      <c r="BD101" s="127"/>
      <c r="BE101" s="127"/>
      <c r="BF101" s="127"/>
      <c r="BG101" s="127"/>
      <c r="BJ101" s="127"/>
      <c r="BT101" s="127"/>
      <c r="CD101" s="127"/>
      <c r="CN101" s="127"/>
      <c r="CX101" s="127"/>
      <c r="DH101" s="127"/>
      <c r="DR101" s="127"/>
      <c r="EB101" s="127"/>
      <c r="EL101" s="127"/>
      <c r="EV101" s="127"/>
      <c r="FF101" s="127"/>
      <c r="FP101" s="127"/>
      <c r="FZ101" s="127"/>
      <c r="GJ101" s="127"/>
      <c r="GT101" s="127"/>
      <c r="HD101" s="127"/>
      <c r="HN101" s="127"/>
      <c r="HX101" s="127"/>
      <c r="IH101" s="127"/>
      <c r="IR101" s="127"/>
      <c r="JB101" s="127"/>
    </row>
    <row xmlns:x14ac="http://schemas.microsoft.com/office/spreadsheetml/2009/9/ac" r="102" s="3" customFormat="true" x14ac:dyDescent="0.25">
      <c r="A102" s="412" t="str">
        <f ca="true">IF(ISBLANK('Data Summary'!A104),"",'Data Summary'!A104)</f>
        <v/>
      </c>
      <c r="B102" s="127"/>
      <c r="L102" s="127"/>
      <c r="V102" s="127"/>
      <c r="AF102" s="127"/>
      <c r="AP102" s="127"/>
      <c r="AZ102" s="127"/>
      <c r="BA102" s="127"/>
      <c r="BB102" s="127"/>
      <c r="BC102" s="127"/>
      <c r="BD102" s="127"/>
      <c r="BE102" s="127"/>
      <c r="BF102" s="127"/>
      <c r="BG102" s="127"/>
      <c r="BJ102" s="127"/>
      <c r="BT102" s="127"/>
      <c r="CD102" s="127"/>
      <c r="CN102" s="127"/>
      <c r="CX102" s="127"/>
      <c r="DH102" s="127"/>
      <c r="DR102" s="127"/>
      <c r="EB102" s="127"/>
      <c r="EL102" s="127"/>
      <c r="EV102" s="127"/>
      <c r="FF102" s="127"/>
      <c r="FP102" s="127"/>
      <c r="FZ102" s="127"/>
      <c r="GJ102" s="127"/>
      <c r="GT102" s="127"/>
      <c r="HD102" s="127"/>
      <c r="HN102" s="127"/>
      <c r="HX102" s="127"/>
      <c r="IH102" s="127"/>
      <c r="IR102" s="127"/>
      <c r="JB102" s="127"/>
    </row>
    <row xmlns:x14ac="http://schemas.microsoft.com/office/spreadsheetml/2009/9/ac" r="103" s="3" customFormat="true" x14ac:dyDescent="0.25">
      <c r="A103" s="412" t="str">
        <f ca="true">IF(ISBLANK('Data Summary'!A105),"",'Data Summary'!A105)</f>
        <v/>
      </c>
      <c r="B103" s="127"/>
      <c r="L103" s="127"/>
      <c r="V103" s="127"/>
      <c r="AF103" s="127"/>
      <c r="AP103" s="127"/>
      <c r="AZ103" s="127"/>
      <c r="BA103" s="127"/>
      <c r="BB103" s="127"/>
      <c r="BC103" s="127"/>
      <c r="BD103" s="127"/>
      <c r="BE103" s="127"/>
      <c r="BF103" s="127"/>
      <c r="BG103" s="127"/>
      <c r="BJ103" s="127"/>
      <c r="BT103" s="127"/>
      <c r="CD103" s="127"/>
      <c r="CN103" s="127"/>
      <c r="CX103" s="127"/>
      <c r="DH103" s="127"/>
      <c r="DR103" s="127"/>
      <c r="EB103" s="127"/>
      <c r="EL103" s="127"/>
      <c r="EV103" s="127"/>
      <c r="FF103" s="127"/>
      <c r="FP103" s="127"/>
      <c r="FZ103" s="127"/>
      <c r="GJ103" s="127"/>
      <c r="GT103" s="127"/>
      <c r="HD103" s="127"/>
      <c r="HN103" s="127"/>
      <c r="HX103" s="127"/>
      <c r="IH103" s="127"/>
      <c r="IR103" s="127"/>
      <c r="JB103" s="127"/>
    </row>
    <row xmlns:x14ac="http://schemas.microsoft.com/office/spreadsheetml/2009/9/ac" r="104" s="3" customFormat="true" x14ac:dyDescent="0.25">
      <c r="A104" s="412" t="str">
        <f ca="true">IF(ISBLANK('Data Summary'!A106),"",'Data Summary'!A106)</f>
        <v/>
      </c>
      <c r="B104" s="127"/>
      <c r="L104" s="127"/>
      <c r="V104" s="127"/>
      <c r="AF104" s="127"/>
      <c r="AP104" s="127"/>
      <c r="AZ104" s="127"/>
      <c r="BA104" s="127"/>
      <c r="BB104" s="127"/>
      <c r="BC104" s="127"/>
      <c r="BD104" s="127"/>
      <c r="BE104" s="127"/>
      <c r="BF104" s="127"/>
      <c r="BG104" s="127"/>
      <c r="BJ104" s="127"/>
      <c r="BT104" s="127"/>
      <c r="CD104" s="127"/>
      <c r="CN104" s="127"/>
      <c r="CX104" s="127"/>
      <c r="DH104" s="127"/>
      <c r="DR104" s="127"/>
      <c r="EB104" s="127"/>
      <c r="EL104" s="127"/>
      <c r="EV104" s="127"/>
      <c r="FF104" s="127"/>
      <c r="FP104" s="127"/>
      <c r="FZ104" s="127"/>
      <c r="GJ104" s="127"/>
      <c r="GT104" s="127"/>
      <c r="HD104" s="127"/>
      <c r="HN104" s="127"/>
      <c r="HX104" s="127"/>
      <c r="IH104" s="127"/>
      <c r="IR104" s="127"/>
      <c r="JB104" s="127"/>
    </row>
    <row xmlns:x14ac="http://schemas.microsoft.com/office/spreadsheetml/2009/9/ac" r="105" s="3" customFormat="true" x14ac:dyDescent="0.25">
      <c r="A105" s="412" t="str">
        <f ca="true">IF(ISBLANK('Data Summary'!A107),"",'Data Summary'!A107)</f>
        <v/>
      </c>
      <c r="B105" s="127"/>
      <c r="L105" s="127"/>
      <c r="V105" s="127"/>
      <c r="AF105" s="127"/>
      <c r="AP105" s="127"/>
      <c r="AZ105" s="127"/>
      <c r="BA105" s="127"/>
      <c r="BB105" s="127"/>
      <c r="BC105" s="127"/>
      <c r="BD105" s="127"/>
      <c r="BE105" s="127"/>
      <c r="BF105" s="127"/>
      <c r="BG105" s="127"/>
      <c r="BJ105" s="127"/>
      <c r="BT105" s="127"/>
      <c r="CD105" s="127"/>
      <c r="CN105" s="127"/>
      <c r="CX105" s="127"/>
      <c r="DH105" s="127"/>
      <c r="DR105" s="127"/>
      <c r="EB105" s="127"/>
      <c r="EL105" s="127"/>
      <c r="EV105" s="127"/>
      <c r="FF105" s="127"/>
      <c r="FP105" s="127"/>
      <c r="FZ105" s="127"/>
      <c r="GJ105" s="127"/>
      <c r="GT105" s="127"/>
      <c r="HD105" s="127"/>
      <c r="HN105" s="127"/>
      <c r="HX105" s="127"/>
      <c r="IH105" s="127"/>
      <c r="IR105" s="127"/>
      <c r="JB105" s="127"/>
    </row>
    <row xmlns:x14ac="http://schemas.microsoft.com/office/spreadsheetml/2009/9/ac" r="106" s="3" customFormat="true" x14ac:dyDescent="0.25">
      <c r="A106" s="412" t="str">
        <f ca="true">IF(ISBLANK('Data Summary'!A108),"",'Data Summary'!A108)</f>
        <v/>
      </c>
      <c r="B106" s="127"/>
      <c r="L106" s="127"/>
      <c r="V106" s="127"/>
      <c r="AF106" s="127"/>
      <c r="AP106" s="127"/>
      <c r="AZ106" s="127"/>
      <c r="BA106" s="127"/>
      <c r="BB106" s="127"/>
      <c r="BC106" s="127"/>
      <c r="BD106" s="127"/>
      <c r="BE106" s="127"/>
      <c r="BF106" s="127"/>
      <c r="BG106" s="127"/>
      <c r="BJ106" s="127"/>
      <c r="BT106" s="127"/>
      <c r="CD106" s="127"/>
      <c r="CN106" s="127"/>
      <c r="CX106" s="127"/>
      <c r="DH106" s="127"/>
      <c r="DR106" s="127"/>
      <c r="EB106" s="127"/>
      <c r="EL106" s="127"/>
      <c r="EV106" s="127"/>
      <c r="FF106" s="127"/>
      <c r="FP106" s="127"/>
      <c r="FZ106" s="127"/>
      <c r="GJ106" s="127"/>
      <c r="GT106" s="127"/>
      <c r="HD106" s="127"/>
      <c r="HN106" s="127"/>
      <c r="HX106" s="127"/>
      <c r="IH106" s="127"/>
      <c r="IR106" s="127"/>
      <c r="JB106" s="127"/>
    </row>
    <row xmlns:x14ac="http://schemas.microsoft.com/office/spreadsheetml/2009/9/ac" r="107" s="3" customFormat="true" x14ac:dyDescent="0.25">
      <c r="A107" s="412" t="str">
        <f ca="true">IF(ISBLANK('Data Summary'!A109),"",'Data Summary'!A109)</f>
        <v/>
      </c>
      <c r="B107" s="127"/>
      <c r="L107" s="127"/>
      <c r="V107" s="127"/>
      <c r="AF107" s="127"/>
      <c r="AP107" s="127"/>
      <c r="AZ107" s="127"/>
      <c r="BA107" s="127"/>
      <c r="BB107" s="127"/>
      <c r="BC107" s="127"/>
      <c r="BD107" s="127"/>
      <c r="BE107" s="127"/>
      <c r="BF107" s="127"/>
      <c r="BG107" s="127"/>
      <c r="BJ107" s="127"/>
      <c r="BT107" s="127"/>
      <c r="CD107" s="127"/>
      <c r="CN107" s="127"/>
      <c r="CX107" s="127"/>
      <c r="DH107" s="127"/>
      <c r="DR107" s="127"/>
      <c r="EB107" s="127"/>
      <c r="EL107" s="127"/>
      <c r="EV107" s="127"/>
      <c r="FF107" s="127"/>
      <c r="FP107" s="127"/>
      <c r="FZ107" s="127"/>
      <c r="GJ107" s="127"/>
      <c r="GT107" s="127"/>
      <c r="HD107" s="127"/>
      <c r="HN107" s="127"/>
      <c r="HX107" s="127"/>
      <c r="IH107" s="127"/>
      <c r="IR107" s="127"/>
      <c r="JB107" s="127"/>
    </row>
    <row xmlns:x14ac="http://schemas.microsoft.com/office/spreadsheetml/2009/9/ac" r="108" s="3" customFormat="true" x14ac:dyDescent="0.25">
      <c r="A108" s="412" t="str">
        <f ca="true">IF(ISBLANK('Data Summary'!A110),"",'Data Summary'!A110)</f>
        <v/>
      </c>
      <c r="B108" s="127"/>
      <c r="L108" s="127"/>
      <c r="V108" s="127"/>
      <c r="AF108" s="127"/>
      <c r="AP108" s="127"/>
      <c r="AZ108" s="127"/>
      <c r="BA108" s="127"/>
      <c r="BB108" s="127"/>
      <c r="BC108" s="127"/>
      <c r="BD108" s="127"/>
      <c r="BE108" s="127"/>
      <c r="BF108" s="127"/>
      <c r="BG108" s="127"/>
      <c r="BJ108" s="127"/>
      <c r="BT108" s="127"/>
      <c r="CD108" s="127"/>
      <c r="CN108" s="127"/>
      <c r="CX108" s="127"/>
      <c r="DH108" s="127"/>
      <c r="DR108" s="127"/>
      <c r="EB108" s="127"/>
      <c r="EL108" s="127"/>
      <c r="EV108" s="127"/>
      <c r="FF108" s="127"/>
      <c r="FP108" s="127"/>
      <c r="FZ108" s="127"/>
      <c r="GJ108" s="127"/>
      <c r="GT108" s="127"/>
      <c r="HD108" s="127"/>
      <c r="HN108" s="127"/>
      <c r="HX108" s="127"/>
      <c r="IH108" s="127"/>
      <c r="IR108" s="127"/>
      <c r="JB108" s="127"/>
    </row>
    <row xmlns:x14ac="http://schemas.microsoft.com/office/spreadsheetml/2009/9/ac" r="109" s="3" customFormat="true" x14ac:dyDescent="0.25">
      <c r="A109" s="412" t="str">
        <f ca="true">IF(ISBLANK('Data Summary'!A111),"",'Data Summary'!A111)</f>
        <v/>
      </c>
      <c r="B109" s="127"/>
      <c r="L109" s="127"/>
      <c r="V109" s="127"/>
      <c r="AF109" s="127"/>
      <c r="AP109" s="127"/>
      <c r="AZ109" s="127"/>
      <c r="BA109" s="127"/>
      <c r="BB109" s="127"/>
      <c r="BC109" s="127"/>
      <c r="BD109" s="127"/>
      <c r="BE109" s="127"/>
      <c r="BF109" s="127"/>
      <c r="BG109" s="127"/>
      <c r="BJ109" s="127"/>
      <c r="BT109" s="127"/>
      <c r="CD109" s="127"/>
      <c r="CN109" s="127"/>
      <c r="CX109" s="127"/>
      <c r="DH109" s="127"/>
      <c r="DR109" s="127"/>
      <c r="EB109" s="127"/>
      <c r="EL109" s="127"/>
      <c r="EV109" s="127"/>
      <c r="FF109" s="127"/>
      <c r="FP109" s="127"/>
      <c r="FZ109" s="127"/>
      <c r="GJ109" s="127"/>
      <c r="GT109" s="127"/>
      <c r="HD109" s="127"/>
      <c r="HN109" s="127"/>
      <c r="HX109" s="127"/>
      <c r="IH109" s="127"/>
      <c r="IR109" s="127"/>
      <c r="JB109" s="127"/>
    </row>
    <row xmlns:x14ac="http://schemas.microsoft.com/office/spreadsheetml/2009/9/ac" r="110" s="3" customFormat="true" x14ac:dyDescent="0.25">
      <c r="A110" s="412" t="str">
        <f ca="true">IF(ISBLANK('Data Summary'!A112),"",'Data Summary'!A112)</f>
        <v/>
      </c>
      <c r="B110" s="127"/>
      <c r="L110" s="127"/>
      <c r="V110" s="127"/>
      <c r="AF110" s="127"/>
      <c r="AP110" s="127"/>
      <c r="AZ110" s="127"/>
      <c r="BA110" s="127"/>
      <c r="BB110" s="127"/>
      <c r="BC110" s="127"/>
      <c r="BD110" s="127"/>
      <c r="BE110" s="127"/>
      <c r="BF110" s="127"/>
      <c r="BG110" s="127"/>
      <c r="BJ110" s="127"/>
      <c r="BT110" s="127"/>
      <c r="CD110" s="127"/>
      <c r="CN110" s="127"/>
      <c r="CX110" s="127"/>
      <c r="DH110" s="127"/>
      <c r="DR110" s="127"/>
      <c r="EB110" s="127"/>
      <c r="EL110" s="127"/>
      <c r="EV110" s="127"/>
      <c r="FF110" s="127"/>
      <c r="FP110" s="127"/>
      <c r="FZ110" s="127"/>
      <c r="GJ110" s="127"/>
      <c r="GT110" s="127"/>
      <c r="HD110" s="127"/>
      <c r="HN110" s="127"/>
      <c r="HX110" s="127"/>
      <c r="IH110" s="127"/>
      <c r="IR110" s="127"/>
      <c r="JB110" s="127"/>
    </row>
    <row xmlns:x14ac="http://schemas.microsoft.com/office/spreadsheetml/2009/9/ac" r="111" s="3" customFormat="true" x14ac:dyDescent="0.25">
      <c r="A111" s="412" t="str">
        <f ca="true">IF(ISBLANK('Data Summary'!A113),"",'Data Summary'!A113)</f>
        <v/>
      </c>
      <c r="B111" s="127"/>
      <c r="L111" s="127"/>
      <c r="V111" s="127"/>
      <c r="AF111" s="127"/>
      <c r="AP111" s="127"/>
      <c r="AZ111" s="127"/>
      <c r="BA111" s="127"/>
      <c r="BB111" s="127"/>
      <c r="BC111" s="127"/>
      <c r="BD111" s="127"/>
      <c r="BE111" s="127"/>
      <c r="BF111" s="127"/>
      <c r="BG111" s="127"/>
      <c r="BJ111" s="127"/>
      <c r="BT111" s="127"/>
      <c r="CD111" s="127"/>
      <c r="CN111" s="127"/>
      <c r="CX111" s="127"/>
      <c r="DH111" s="127"/>
      <c r="DR111" s="127"/>
      <c r="EB111" s="127"/>
      <c r="EL111" s="127"/>
      <c r="EV111" s="127"/>
      <c r="FF111" s="127"/>
      <c r="FP111" s="127"/>
      <c r="FZ111" s="127"/>
      <c r="GJ111" s="127"/>
      <c r="GT111" s="127"/>
      <c r="HD111" s="127"/>
      <c r="HN111" s="127"/>
      <c r="HX111" s="127"/>
      <c r="IH111" s="127"/>
      <c r="IR111" s="127"/>
      <c r="JB111" s="127"/>
    </row>
    <row xmlns:x14ac="http://schemas.microsoft.com/office/spreadsheetml/2009/9/ac" r="112" s="3" customFormat="true" x14ac:dyDescent="0.25">
      <c r="A112" s="412" t="str">
        <f ca="true">IF(ISBLANK('Data Summary'!A114),"",'Data Summary'!A114)</f>
        <v/>
      </c>
      <c r="B112" s="127"/>
      <c r="L112" s="127"/>
      <c r="V112" s="127"/>
      <c r="AF112" s="127"/>
      <c r="AP112" s="127"/>
      <c r="AZ112" s="127"/>
      <c r="BA112" s="127"/>
      <c r="BB112" s="127"/>
      <c r="BC112" s="127"/>
      <c r="BD112" s="127"/>
      <c r="BE112" s="127"/>
      <c r="BF112" s="127"/>
      <c r="BG112" s="127"/>
      <c r="BJ112" s="127"/>
      <c r="BT112" s="127"/>
      <c r="CD112" s="127"/>
      <c r="CN112" s="127"/>
      <c r="CX112" s="127"/>
      <c r="DH112" s="127"/>
      <c r="DR112" s="127"/>
      <c r="EB112" s="127"/>
      <c r="EL112" s="127"/>
      <c r="EV112" s="127"/>
      <c r="FF112" s="127"/>
      <c r="FP112" s="127"/>
      <c r="FZ112" s="127"/>
      <c r="GJ112" s="127"/>
      <c r="GT112" s="127"/>
      <c r="HD112" s="127"/>
      <c r="HN112" s="127"/>
      <c r="HX112" s="127"/>
      <c r="IH112" s="127"/>
      <c r="IR112" s="127"/>
      <c r="JB112" s="127"/>
    </row>
    <row xmlns:x14ac="http://schemas.microsoft.com/office/spreadsheetml/2009/9/ac" r="113" s="3" customFormat="true" x14ac:dyDescent="0.25">
      <c r="A113" s="412" t="str">
        <f ca="true">IF(ISBLANK('Data Summary'!A115),"",'Data Summary'!A115)</f>
        <v/>
      </c>
      <c r="B113" s="127"/>
      <c r="L113" s="127"/>
      <c r="V113" s="127"/>
      <c r="AF113" s="127"/>
      <c r="AP113" s="127"/>
      <c r="AZ113" s="127"/>
      <c r="BA113" s="127"/>
      <c r="BB113" s="127"/>
      <c r="BC113" s="127"/>
      <c r="BD113" s="127"/>
      <c r="BE113" s="127"/>
      <c r="BF113" s="127"/>
      <c r="BG113" s="127"/>
      <c r="BJ113" s="127"/>
      <c r="BT113" s="127"/>
      <c r="CD113" s="127"/>
      <c r="CN113" s="127"/>
      <c r="CX113" s="127"/>
      <c r="DH113" s="127"/>
      <c r="DR113" s="127"/>
      <c r="EB113" s="127"/>
      <c r="EL113" s="127"/>
      <c r="EV113" s="127"/>
      <c r="FF113" s="127"/>
      <c r="FP113" s="127"/>
      <c r="FZ113" s="127"/>
      <c r="GJ113" s="127"/>
      <c r="GT113" s="127"/>
      <c r="HD113" s="127"/>
      <c r="HN113" s="127"/>
      <c r="HX113" s="127"/>
      <c r="IH113" s="127"/>
      <c r="IR113" s="127"/>
      <c r="JB113" s="127"/>
    </row>
    <row xmlns:x14ac="http://schemas.microsoft.com/office/spreadsheetml/2009/9/ac" r="114" s="3" customFormat="true" x14ac:dyDescent="0.25">
      <c r="A114" s="412" t="str">
        <f ca="true">IF(ISBLANK('Data Summary'!A116),"",'Data Summary'!A116)</f>
        <v/>
      </c>
      <c r="B114" s="127"/>
      <c r="L114" s="127"/>
      <c r="V114" s="127"/>
      <c r="AF114" s="127"/>
      <c r="AP114" s="127"/>
      <c r="AZ114" s="127"/>
      <c r="BA114" s="127"/>
      <c r="BB114" s="127"/>
      <c r="BC114" s="127"/>
      <c r="BD114" s="127"/>
      <c r="BE114" s="127"/>
      <c r="BF114" s="127"/>
      <c r="BG114" s="127"/>
      <c r="BJ114" s="127"/>
      <c r="BT114" s="127"/>
      <c r="CD114" s="127"/>
      <c r="CN114" s="127"/>
      <c r="CX114" s="127"/>
      <c r="DH114" s="127"/>
      <c r="DR114" s="127"/>
      <c r="EB114" s="127"/>
      <c r="EL114" s="127"/>
      <c r="EV114" s="127"/>
      <c r="FF114" s="127"/>
      <c r="FP114" s="127"/>
      <c r="FZ114" s="127"/>
      <c r="GJ114" s="127"/>
      <c r="GT114" s="127"/>
      <c r="HD114" s="127"/>
      <c r="HN114" s="127"/>
      <c r="HX114" s="127"/>
      <c r="IH114" s="127"/>
      <c r="IR114" s="127"/>
      <c r="JB114" s="127"/>
    </row>
    <row xmlns:x14ac="http://schemas.microsoft.com/office/spreadsheetml/2009/9/ac" r="115" s="3" customFormat="true" x14ac:dyDescent="0.25">
      <c r="A115" s="412" t="str">
        <f ca="true">IF(ISBLANK('Data Summary'!A117),"",'Data Summary'!A117)</f>
        <v/>
      </c>
      <c r="B115" s="127"/>
      <c r="L115" s="127"/>
      <c r="V115" s="127"/>
      <c r="AF115" s="127"/>
      <c r="AP115" s="127"/>
      <c r="AZ115" s="127"/>
      <c r="BA115" s="127"/>
      <c r="BB115" s="127"/>
      <c r="BC115" s="127"/>
      <c r="BD115" s="127"/>
      <c r="BE115" s="127"/>
      <c r="BF115" s="127"/>
      <c r="BG115" s="127"/>
      <c r="BJ115" s="127"/>
      <c r="BT115" s="127"/>
      <c r="CD115" s="127"/>
      <c r="CN115" s="127"/>
      <c r="CX115" s="127"/>
      <c r="DH115" s="127"/>
      <c r="DR115" s="127"/>
      <c r="EB115" s="127"/>
      <c r="EL115" s="127"/>
      <c r="EV115" s="127"/>
      <c r="FF115" s="127"/>
      <c r="FP115" s="127"/>
      <c r="FZ115" s="127"/>
      <c r="GJ115" s="127"/>
      <c r="GT115" s="127"/>
      <c r="HD115" s="127"/>
      <c r="HN115" s="127"/>
      <c r="HX115" s="127"/>
      <c r="IH115" s="127"/>
      <c r="IR115" s="127"/>
      <c r="JB115" s="127"/>
    </row>
    <row xmlns:x14ac="http://schemas.microsoft.com/office/spreadsheetml/2009/9/ac" r="116" s="3" customFormat="true" x14ac:dyDescent="0.25">
      <c r="A116" s="412" t="str">
        <f ca="true">IF(ISBLANK('Data Summary'!A118),"",'Data Summary'!A118)</f>
        <v/>
      </c>
      <c r="B116" s="127"/>
      <c r="L116" s="127"/>
      <c r="V116" s="127"/>
      <c r="AF116" s="127"/>
      <c r="AP116" s="127"/>
      <c r="AZ116" s="127"/>
      <c r="BA116" s="127"/>
      <c r="BB116" s="127"/>
      <c r="BC116" s="127"/>
      <c r="BD116" s="127"/>
      <c r="BE116" s="127"/>
      <c r="BF116" s="127"/>
      <c r="BG116" s="127"/>
      <c r="BJ116" s="127"/>
      <c r="BT116" s="127"/>
      <c r="CD116" s="127"/>
      <c r="CN116" s="127"/>
      <c r="CX116" s="127"/>
      <c r="DH116" s="127"/>
      <c r="DR116" s="127"/>
      <c r="EB116" s="127"/>
      <c r="EL116" s="127"/>
      <c r="EV116" s="127"/>
      <c r="FF116" s="127"/>
      <c r="FP116" s="127"/>
      <c r="FZ116" s="127"/>
      <c r="GJ116" s="127"/>
      <c r="GT116" s="127"/>
      <c r="HD116" s="127"/>
      <c r="HN116" s="127"/>
      <c r="HX116" s="127"/>
      <c r="IH116" s="127"/>
      <c r="IR116" s="127"/>
      <c r="JB116" s="127"/>
    </row>
    <row xmlns:x14ac="http://schemas.microsoft.com/office/spreadsheetml/2009/9/ac" r="117" s="3" customFormat="true" x14ac:dyDescent="0.25">
      <c r="A117" s="412" t="str">
        <f ca="true">IF(ISBLANK('Data Summary'!A119),"",'Data Summary'!A119)</f>
        <v/>
      </c>
      <c r="B117" s="127"/>
      <c r="L117" s="127"/>
      <c r="V117" s="127"/>
      <c r="AF117" s="127"/>
      <c r="AP117" s="127"/>
      <c r="AZ117" s="127"/>
      <c r="BA117" s="127"/>
      <c r="BB117" s="127"/>
      <c r="BC117" s="127"/>
      <c r="BD117" s="127"/>
      <c r="BE117" s="127"/>
      <c r="BF117" s="127"/>
      <c r="BG117" s="127"/>
      <c r="BJ117" s="127"/>
      <c r="BT117" s="127"/>
      <c r="CD117" s="127"/>
      <c r="CN117" s="127"/>
      <c r="CX117" s="127"/>
      <c r="DH117" s="127"/>
      <c r="DR117" s="127"/>
      <c r="EB117" s="127"/>
      <c r="EL117" s="127"/>
      <c r="EV117" s="127"/>
      <c r="FF117" s="127"/>
      <c r="FP117" s="127"/>
      <c r="FZ117" s="127"/>
      <c r="GJ117" s="127"/>
      <c r="GT117" s="127"/>
      <c r="HD117" s="127"/>
      <c r="HN117" s="127"/>
      <c r="HX117" s="127"/>
      <c r="IH117" s="127"/>
      <c r="IR117" s="127"/>
      <c r="JB117" s="127"/>
    </row>
    <row xmlns:x14ac="http://schemas.microsoft.com/office/spreadsheetml/2009/9/ac" r="118" s="3" customFormat="true" x14ac:dyDescent="0.25">
      <c r="A118" s="412" t="str">
        <f ca="true">IF(ISBLANK('Data Summary'!A120),"",'Data Summary'!A120)</f>
        <v/>
      </c>
      <c r="B118" s="127"/>
      <c r="L118" s="127"/>
      <c r="V118" s="127"/>
      <c r="AF118" s="127"/>
      <c r="AP118" s="127"/>
      <c r="AZ118" s="127"/>
      <c r="BA118" s="127"/>
      <c r="BB118" s="127"/>
      <c r="BC118" s="127"/>
      <c r="BD118" s="127"/>
      <c r="BE118" s="127"/>
      <c r="BF118" s="127"/>
      <c r="BG118" s="127"/>
      <c r="BJ118" s="127"/>
      <c r="BT118" s="127"/>
      <c r="CD118" s="127"/>
      <c r="CN118" s="127"/>
      <c r="CX118" s="127"/>
      <c r="DH118" s="127"/>
      <c r="DR118" s="127"/>
      <c r="EB118" s="127"/>
      <c r="EL118" s="127"/>
      <c r="EV118" s="127"/>
      <c r="FF118" s="127"/>
      <c r="FP118" s="127"/>
      <c r="FZ118" s="127"/>
      <c r="GJ118" s="127"/>
      <c r="GT118" s="127"/>
      <c r="HD118" s="127"/>
      <c r="HN118" s="127"/>
      <c r="HX118" s="127"/>
      <c r="IH118" s="127"/>
      <c r="IR118" s="127"/>
      <c r="JB118" s="127"/>
    </row>
    <row xmlns:x14ac="http://schemas.microsoft.com/office/spreadsheetml/2009/9/ac" r="119" s="3" customFormat="true" x14ac:dyDescent="0.25">
      <c r="A119" s="412" t="str">
        <f ca="true">IF(ISBLANK('Data Summary'!A121),"",'Data Summary'!A121)</f>
        <v/>
      </c>
      <c r="B119" s="127"/>
      <c r="L119" s="127"/>
      <c r="V119" s="127"/>
      <c r="AF119" s="127"/>
      <c r="AP119" s="127"/>
      <c r="AZ119" s="127"/>
      <c r="BA119" s="127"/>
      <c r="BB119" s="127"/>
      <c r="BC119" s="127"/>
      <c r="BD119" s="127"/>
      <c r="BE119" s="127"/>
      <c r="BF119" s="127"/>
      <c r="BG119" s="127"/>
      <c r="BJ119" s="127"/>
      <c r="BT119" s="127"/>
      <c r="CD119" s="127"/>
      <c r="CN119" s="127"/>
      <c r="CX119" s="127"/>
      <c r="DH119" s="127"/>
      <c r="DR119" s="127"/>
      <c r="EB119" s="127"/>
      <c r="EL119" s="127"/>
      <c r="EV119" s="127"/>
      <c r="FF119" s="127"/>
      <c r="FP119" s="127"/>
      <c r="FZ119" s="127"/>
      <c r="GJ119" s="127"/>
      <c r="GT119" s="127"/>
      <c r="HD119" s="127"/>
      <c r="HN119" s="127"/>
      <c r="HX119" s="127"/>
      <c r="IH119" s="127"/>
      <c r="IR119" s="127"/>
      <c r="JB119" s="127"/>
    </row>
    <row xmlns:x14ac="http://schemas.microsoft.com/office/spreadsheetml/2009/9/ac" r="120" s="3" customFormat="true" x14ac:dyDescent="0.25">
      <c r="A120" s="412" t="str">
        <f ca="true">IF(ISBLANK('Data Summary'!A122),"",'Data Summary'!A122)</f>
        <v/>
      </c>
      <c r="B120" s="127"/>
      <c r="L120" s="127"/>
      <c r="V120" s="127"/>
      <c r="AF120" s="127"/>
      <c r="AP120" s="127"/>
      <c r="AZ120" s="127"/>
      <c r="BA120" s="127"/>
      <c r="BB120" s="127"/>
      <c r="BC120" s="127"/>
      <c r="BD120" s="127"/>
      <c r="BE120" s="127"/>
      <c r="BF120" s="127"/>
      <c r="BG120" s="127"/>
      <c r="BJ120" s="127"/>
      <c r="BT120" s="127"/>
      <c r="CD120" s="127"/>
      <c r="CN120" s="127"/>
      <c r="CX120" s="127"/>
      <c r="DH120" s="127"/>
      <c r="DR120" s="127"/>
      <c r="EB120" s="127"/>
      <c r="EL120" s="127"/>
      <c r="EV120" s="127"/>
      <c r="FF120" s="127"/>
      <c r="FP120" s="127"/>
      <c r="FZ120" s="127"/>
      <c r="GJ120" s="127"/>
      <c r="GT120" s="127"/>
      <c r="HD120" s="127"/>
      <c r="HN120" s="127"/>
      <c r="HX120" s="127"/>
      <c r="IH120" s="127"/>
      <c r="IR120" s="127"/>
      <c r="JB120" s="127"/>
    </row>
    <row xmlns:x14ac="http://schemas.microsoft.com/office/spreadsheetml/2009/9/ac" r="121" s="3" customFormat="true" x14ac:dyDescent="0.25">
      <c r="A121" s="412" t="str">
        <f ca="true">IF(ISBLANK('Data Summary'!A123),"",'Data Summary'!A123)</f>
        <v/>
      </c>
      <c r="B121" s="127"/>
      <c r="L121" s="127"/>
      <c r="V121" s="127"/>
      <c r="AF121" s="127"/>
      <c r="AP121" s="127"/>
      <c r="AZ121" s="127"/>
      <c r="BA121" s="127"/>
      <c r="BB121" s="127"/>
      <c r="BC121" s="127"/>
      <c r="BD121" s="127"/>
      <c r="BE121" s="127"/>
      <c r="BF121" s="127"/>
      <c r="BG121" s="127"/>
      <c r="BJ121" s="127"/>
      <c r="BT121" s="127"/>
      <c r="CD121" s="127"/>
      <c r="CN121" s="127"/>
      <c r="CX121" s="127"/>
      <c r="DH121" s="127"/>
      <c r="DR121" s="127"/>
      <c r="EB121" s="127"/>
      <c r="EL121" s="127"/>
      <c r="EV121" s="127"/>
      <c r="FF121" s="127"/>
      <c r="FP121" s="127"/>
      <c r="FZ121" s="127"/>
      <c r="GJ121" s="127"/>
      <c r="GT121" s="127"/>
      <c r="HD121" s="127"/>
      <c r="HN121" s="127"/>
      <c r="HX121" s="127"/>
      <c r="IH121" s="127"/>
      <c r="IR121" s="127"/>
      <c r="JB121" s="127"/>
    </row>
    <row xmlns:x14ac="http://schemas.microsoft.com/office/spreadsheetml/2009/9/ac" r="122" s="3" customFormat="true" x14ac:dyDescent="0.25">
      <c r="A122" s="412" t="str">
        <f ca="true">IF(ISBLANK('Data Summary'!A124),"",'Data Summary'!A124)</f>
        <v/>
      </c>
      <c r="B122" s="127"/>
      <c r="L122" s="127"/>
      <c r="V122" s="127"/>
      <c r="AF122" s="127"/>
      <c r="AP122" s="127"/>
      <c r="AZ122" s="127"/>
      <c r="BA122" s="127"/>
      <c r="BB122" s="127"/>
      <c r="BC122" s="127"/>
      <c r="BD122" s="127"/>
      <c r="BE122" s="127"/>
      <c r="BF122" s="127"/>
      <c r="BG122" s="127"/>
      <c r="BJ122" s="127"/>
      <c r="BT122" s="127"/>
      <c r="CD122" s="127"/>
      <c r="CN122" s="127"/>
      <c r="CX122" s="127"/>
      <c r="DH122" s="127"/>
      <c r="DR122" s="127"/>
      <c r="EB122" s="127"/>
      <c r="EL122" s="127"/>
      <c r="EV122" s="127"/>
      <c r="FF122" s="127"/>
      <c r="FP122" s="127"/>
      <c r="FZ122" s="127"/>
      <c r="GJ122" s="127"/>
      <c r="GT122" s="127"/>
      <c r="HD122" s="127"/>
      <c r="HN122" s="127"/>
      <c r="HX122" s="127"/>
      <c r="IH122" s="127"/>
      <c r="IR122" s="127"/>
      <c r="JB122" s="127"/>
    </row>
    <row xmlns:x14ac="http://schemas.microsoft.com/office/spreadsheetml/2009/9/ac" r="123" s="3" customFormat="true" x14ac:dyDescent="0.25">
      <c r="A123" s="412" t="str">
        <f ca="true">IF(ISBLANK('Data Summary'!A125),"",'Data Summary'!A125)</f>
        <v/>
      </c>
      <c r="B123" s="127"/>
      <c r="L123" s="127"/>
      <c r="V123" s="127"/>
      <c r="AF123" s="127"/>
      <c r="AP123" s="127"/>
      <c r="AZ123" s="127"/>
      <c r="BA123" s="127"/>
      <c r="BB123" s="127"/>
      <c r="BC123" s="127"/>
      <c r="BD123" s="127"/>
      <c r="BE123" s="127"/>
      <c r="BF123" s="127"/>
      <c r="BG123" s="127"/>
      <c r="BJ123" s="127"/>
      <c r="BT123" s="127"/>
      <c r="CD123" s="127"/>
      <c r="CN123" s="127"/>
      <c r="CX123" s="127"/>
      <c r="DH123" s="127"/>
      <c r="DR123" s="127"/>
      <c r="EB123" s="127"/>
      <c r="EL123" s="127"/>
      <c r="EV123" s="127"/>
      <c r="FF123" s="127"/>
      <c r="FP123" s="127"/>
      <c r="FZ123" s="127"/>
      <c r="GJ123" s="127"/>
      <c r="GT123" s="127"/>
      <c r="HD123" s="127"/>
      <c r="HN123" s="127"/>
      <c r="HX123" s="127"/>
      <c r="IH123" s="127"/>
      <c r="IR123" s="127"/>
      <c r="JB123" s="127"/>
    </row>
    <row xmlns:x14ac="http://schemas.microsoft.com/office/spreadsheetml/2009/9/ac" r="124" s="3" customFormat="true" x14ac:dyDescent="0.25">
      <c r="A124" s="412" t="str">
        <f ca="true">IF(ISBLANK('Data Summary'!A126),"",'Data Summary'!A126)</f>
        <v/>
      </c>
      <c r="B124" s="127"/>
      <c r="L124" s="127"/>
      <c r="V124" s="127"/>
      <c r="AF124" s="127"/>
      <c r="AP124" s="127"/>
      <c r="AZ124" s="127"/>
      <c r="BA124" s="127"/>
      <c r="BB124" s="127"/>
      <c r="BC124" s="127"/>
      <c r="BD124" s="127"/>
      <c r="BE124" s="127"/>
      <c r="BF124" s="127"/>
      <c r="BG124" s="127"/>
      <c r="BJ124" s="127"/>
      <c r="BT124" s="127"/>
      <c r="CD124" s="127"/>
      <c r="CN124" s="127"/>
      <c r="CX124" s="127"/>
      <c r="DH124" s="127"/>
      <c r="DR124" s="127"/>
      <c r="EB124" s="127"/>
      <c r="EL124" s="127"/>
      <c r="EV124" s="127"/>
      <c r="FF124" s="127"/>
      <c r="FP124" s="127"/>
      <c r="FZ124" s="127"/>
      <c r="GJ124" s="127"/>
      <c r="GT124" s="127"/>
      <c r="HD124" s="127"/>
      <c r="HN124" s="127"/>
      <c r="HX124" s="127"/>
      <c r="IH124" s="127"/>
      <c r="IR124" s="127"/>
      <c r="JB124" s="127"/>
    </row>
    <row xmlns:x14ac="http://schemas.microsoft.com/office/spreadsheetml/2009/9/ac" r="125" s="3" customFormat="true" x14ac:dyDescent="0.25">
      <c r="A125" s="412" t="str">
        <f ca="true">IF(ISBLANK('Data Summary'!A127),"",'Data Summary'!A127)</f>
        <v/>
      </c>
      <c r="B125" s="127"/>
      <c r="L125" s="127"/>
      <c r="V125" s="127"/>
      <c r="AF125" s="127"/>
      <c r="AP125" s="127"/>
      <c r="AZ125" s="127"/>
      <c r="BA125" s="127"/>
      <c r="BB125" s="127"/>
      <c r="BC125" s="127"/>
      <c r="BD125" s="127"/>
      <c r="BE125" s="127"/>
      <c r="BF125" s="127"/>
      <c r="BG125" s="127"/>
      <c r="BJ125" s="127"/>
      <c r="BT125" s="127"/>
      <c r="CD125" s="127"/>
      <c r="CN125" s="127"/>
      <c r="CX125" s="127"/>
      <c r="DH125" s="127"/>
      <c r="DR125" s="127"/>
      <c r="EB125" s="127"/>
      <c r="EL125" s="127"/>
      <c r="EV125" s="127"/>
      <c r="FF125" s="127"/>
      <c r="FP125" s="127"/>
      <c r="FZ125" s="127"/>
      <c r="GJ125" s="127"/>
      <c r="GT125" s="127"/>
      <c r="HD125" s="127"/>
      <c r="HN125" s="127"/>
      <c r="HX125" s="127"/>
      <c r="IH125" s="127"/>
      <c r="IR125" s="127"/>
      <c r="JB125" s="127"/>
    </row>
    <row xmlns:x14ac="http://schemas.microsoft.com/office/spreadsheetml/2009/9/ac" r="126" s="3" customFormat="true" x14ac:dyDescent="0.25">
      <c r="A126" s="412" t="str">
        <f ca="true">IF(ISBLANK('Data Summary'!A128),"",'Data Summary'!A128)</f>
        <v/>
      </c>
      <c r="B126" s="127"/>
      <c r="L126" s="127"/>
      <c r="V126" s="127"/>
      <c r="AF126" s="127"/>
      <c r="AP126" s="127"/>
      <c r="AZ126" s="127"/>
      <c r="BA126" s="127"/>
      <c r="BB126" s="127"/>
      <c r="BC126" s="127"/>
      <c r="BD126" s="127"/>
      <c r="BE126" s="127"/>
      <c r="BF126" s="127"/>
      <c r="BG126" s="127"/>
      <c r="BJ126" s="127"/>
      <c r="BT126" s="127"/>
      <c r="CD126" s="127"/>
      <c r="CN126" s="127"/>
      <c r="CX126" s="127"/>
      <c r="DH126" s="127"/>
      <c r="DR126" s="127"/>
      <c r="EB126" s="127"/>
      <c r="EL126" s="127"/>
      <c r="EV126" s="127"/>
      <c r="FF126" s="127"/>
      <c r="FP126" s="127"/>
      <c r="FZ126" s="127"/>
      <c r="GJ126" s="127"/>
      <c r="GT126" s="127"/>
      <c r="HD126" s="127"/>
      <c r="HN126" s="127"/>
      <c r="HX126" s="127"/>
      <c r="IH126" s="127"/>
      <c r="IR126" s="127"/>
      <c r="JB126" s="127"/>
    </row>
    <row xmlns:x14ac="http://schemas.microsoft.com/office/spreadsheetml/2009/9/ac" r="127" s="3" customFormat="true" x14ac:dyDescent="0.25">
      <c r="A127" s="412" t="str">
        <f ca="true">IF(ISBLANK('Data Summary'!A129),"",'Data Summary'!A129)</f>
        <v/>
      </c>
      <c r="B127" s="127"/>
      <c r="L127" s="127"/>
      <c r="V127" s="127"/>
      <c r="AF127" s="127"/>
      <c r="AP127" s="127"/>
      <c r="AZ127" s="127"/>
      <c r="BA127" s="127"/>
      <c r="BB127" s="127"/>
      <c r="BC127" s="127"/>
      <c r="BD127" s="127"/>
      <c r="BE127" s="127"/>
      <c r="BF127" s="127"/>
      <c r="BG127" s="127"/>
      <c r="BJ127" s="127"/>
      <c r="BT127" s="127"/>
      <c r="CD127" s="127"/>
      <c r="CN127" s="127"/>
      <c r="CX127" s="127"/>
      <c r="DH127" s="127"/>
      <c r="DR127" s="127"/>
      <c r="EB127" s="127"/>
      <c r="EL127" s="127"/>
      <c r="EV127" s="127"/>
      <c r="FF127" s="127"/>
      <c r="FP127" s="127"/>
      <c r="FZ127" s="127"/>
      <c r="GJ127" s="127"/>
      <c r="GT127" s="127"/>
      <c r="HD127" s="127"/>
      <c r="HN127" s="127"/>
      <c r="HX127" s="127"/>
      <c r="IH127" s="127"/>
      <c r="IR127" s="127"/>
      <c r="JB127" s="127"/>
    </row>
    <row xmlns:x14ac="http://schemas.microsoft.com/office/spreadsheetml/2009/9/ac" r="128" s="3" customFormat="true" x14ac:dyDescent="0.25">
      <c r="A128" s="412" t="str">
        <f ca="true">IF(ISBLANK('Data Summary'!A130),"",'Data Summary'!A130)</f>
        <v/>
      </c>
      <c r="B128" s="127"/>
      <c r="L128" s="127"/>
      <c r="V128" s="127"/>
      <c r="AF128" s="127"/>
      <c r="AP128" s="127"/>
      <c r="AZ128" s="127"/>
      <c r="BA128" s="127"/>
      <c r="BB128" s="127"/>
      <c r="BC128" s="127"/>
      <c r="BD128" s="127"/>
      <c r="BE128" s="127"/>
      <c r="BF128" s="127"/>
      <c r="BG128" s="127"/>
      <c r="BJ128" s="127"/>
      <c r="BT128" s="127"/>
      <c r="CD128" s="127"/>
      <c r="CN128" s="127"/>
      <c r="CX128" s="127"/>
      <c r="DH128" s="127"/>
      <c r="DR128" s="127"/>
      <c r="EB128" s="127"/>
      <c r="EL128" s="127"/>
      <c r="EV128" s="127"/>
      <c r="FF128" s="127"/>
      <c r="FP128" s="127"/>
      <c r="FZ128" s="127"/>
      <c r="GJ128" s="127"/>
      <c r="GT128" s="127"/>
      <c r="HD128" s="127"/>
      <c r="HN128" s="127"/>
      <c r="HX128" s="127"/>
      <c r="IH128" s="127"/>
      <c r="IR128" s="127"/>
      <c r="JB128" s="127"/>
    </row>
    <row xmlns:x14ac="http://schemas.microsoft.com/office/spreadsheetml/2009/9/ac" r="129" s="3" customFormat="true" x14ac:dyDescent="0.25">
      <c r="A129" s="412" t="str">
        <f ca="true">IF(ISBLANK('Data Summary'!A131),"",'Data Summary'!A131)</f>
        <v/>
      </c>
      <c r="B129" s="127"/>
      <c r="L129" s="127"/>
      <c r="V129" s="127"/>
      <c r="AF129" s="127"/>
      <c r="AP129" s="127"/>
      <c r="AZ129" s="127"/>
      <c r="BA129" s="127"/>
      <c r="BB129" s="127"/>
      <c r="BC129" s="127"/>
      <c r="BD129" s="127"/>
      <c r="BE129" s="127"/>
      <c r="BF129" s="127"/>
      <c r="BG129" s="127"/>
      <c r="BJ129" s="127"/>
      <c r="BT129" s="127"/>
      <c r="CD129" s="127"/>
      <c r="CN129" s="127"/>
      <c r="CX129" s="127"/>
      <c r="DH129" s="127"/>
      <c r="DR129" s="127"/>
      <c r="EB129" s="127"/>
      <c r="EL129" s="127"/>
      <c r="EV129" s="127"/>
      <c r="FF129" s="127"/>
      <c r="FP129" s="127"/>
      <c r="FZ129" s="127"/>
      <c r="GJ129" s="127"/>
      <c r="GT129" s="127"/>
      <c r="HD129" s="127"/>
      <c r="HN129" s="127"/>
      <c r="HX129" s="127"/>
      <c r="IH129" s="127"/>
      <c r="IR129" s="127"/>
      <c r="JB129" s="127"/>
    </row>
    <row xmlns:x14ac="http://schemas.microsoft.com/office/spreadsheetml/2009/9/ac" r="130" s="3" customFormat="true" x14ac:dyDescent="0.25">
      <c r="A130" s="412" t="str">
        <f ca="true">IF(ISBLANK('Data Summary'!A132),"",'Data Summary'!A132)</f>
        <v/>
      </c>
      <c r="B130" s="127"/>
      <c r="L130" s="127"/>
      <c r="V130" s="127"/>
      <c r="AF130" s="127"/>
      <c r="AP130" s="127"/>
      <c r="AZ130" s="127"/>
      <c r="BA130" s="127"/>
      <c r="BB130" s="127"/>
      <c r="BC130" s="127"/>
      <c r="BD130" s="127"/>
      <c r="BE130" s="127"/>
      <c r="BF130" s="127"/>
      <c r="BG130" s="127"/>
      <c r="BJ130" s="127"/>
      <c r="BT130" s="127"/>
      <c r="CD130" s="127"/>
      <c r="CN130" s="127"/>
      <c r="CX130" s="127"/>
      <c r="DH130" s="127"/>
      <c r="DR130" s="127"/>
      <c r="EB130" s="127"/>
      <c r="EL130" s="127"/>
      <c r="EV130" s="127"/>
      <c r="FF130" s="127"/>
      <c r="FP130" s="127"/>
      <c r="FZ130" s="127"/>
      <c r="GJ130" s="127"/>
      <c r="GT130" s="127"/>
      <c r="HD130" s="127"/>
      <c r="HN130" s="127"/>
      <c r="HX130" s="127"/>
      <c r="IH130" s="127"/>
      <c r="IR130" s="127"/>
      <c r="JB130" s="127"/>
    </row>
    <row xmlns:x14ac="http://schemas.microsoft.com/office/spreadsheetml/2009/9/ac" r="131" s="3" customFormat="true" x14ac:dyDescent="0.25">
      <c r="A131" s="412" t="str">
        <f ca="true">IF(ISBLANK('Data Summary'!A133),"",'Data Summary'!A133)</f>
        <v/>
      </c>
      <c r="B131" s="127"/>
      <c r="L131" s="127"/>
      <c r="V131" s="127"/>
      <c r="AF131" s="127"/>
      <c r="AP131" s="127"/>
      <c r="AZ131" s="127"/>
      <c r="BA131" s="127"/>
      <c r="BB131" s="127"/>
      <c r="BC131" s="127"/>
      <c r="BD131" s="127"/>
      <c r="BE131" s="127"/>
      <c r="BF131" s="127"/>
      <c r="BG131" s="127"/>
      <c r="BJ131" s="127"/>
      <c r="BT131" s="127"/>
      <c r="CD131" s="127"/>
      <c r="CN131" s="127"/>
      <c r="CX131" s="127"/>
      <c r="DH131" s="127"/>
      <c r="DR131" s="127"/>
      <c r="EB131" s="127"/>
      <c r="EL131" s="127"/>
      <c r="EV131" s="127"/>
      <c r="FF131" s="127"/>
      <c r="FP131" s="127"/>
      <c r="FZ131" s="127"/>
      <c r="GJ131" s="127"/>
      <c r="GT131" s="127"/>
      <c r="HD131" s="127"/>
      <c r="HN131" s="127"/>
      <c r="HX131" s="127"/>
      <c r="IH131" s="127"/>
      <c r="IR131" s="127"/>
      <c r="JB131" s="127"/>
    </row>
    <row xmlns:x14ac="http://schemas.microsoft.com/office/spreadsheetml/2009/9/ac" r="132" s="3" customFormat="true" x14ac:dyDescent="0.25">
      <c r="A132" s="412" t="str">
        <f ca="true">IF(ISBLANK('Data Summary'!A134),"",'Data Summary'!A134)</f>
        <v/>
      </c>
      <c r="B132" s="127"/>
      <c r="L132" s="127"/>
      <c r="V132" s="127"/>
      <c r="AF132" s="127"/>
      <c r="AP132" s="127"/>
      <c r="AZ132" s="127"/>
      <c r="BA132" s="127"/>
      <c r="BB132" s="127"/>
      <c r="BC132" s="127"/>
      <c r="BD132" s="127"/>
      <c r="BE132" s="127"/>
      <c r="BF132" s="127"/>
      <c r="BG132" s="127"/>
      <c r="BJ132" s="127"/>
      <c r="BT132" s="127"/>
      <c r="CD132" s="127"/>
      <c r="CN132" s="127"/>
      <c r="CX132" s="127"/>
      <c r="DH132" s="127"/>
      <c r="DR132" s="127"/>
      <c r="EB132" s="127"/>
      <c r="EL132" s="127"/>
      <c r="EV132" s="127"/>
      <c r="FF132" s="127"/>
      <c r="FP132" s="127"/>
      <c r="FZ132" s="127"/>
      <c r="GJ132" s="127"/>
      <c r="GT132" s="127"/>
      <c r="HD132" s="127"/>
      <c r="HN132" s="127"/>
      <c r="HX132" s="127"/>
      <c r="IH132" s="127"/>
      <c r="IR132" s="127"/>
      <c r="JB132" s="127"/>
    </row>
    <row xmlns:x14ac="http://schemas.microsoft.com/office/spreadsheetml/2009/9/ac" r="133" s="3" customFormat="true" x14ac:dyDescent="0.25">
      <c r="A133" s="412" t="str">
        <f ca="true">IF(ISBLANK('Data Summary'!A135),"",'Data Summary'!A135)</f>
        <v/>
      </c>
      <c r="B133" s="127"/>
      <c r="L133" s="127"/>
      <c r="V133" s="127"/>
      <c r="AF133" s="127"/>
      <c r="AP133" s="127"/>
      <c r="AZ133" s="127"/>
      <c r="BA133" s="127"/>
      <c r="BB133" s="127"/>
      <c r="BC133" s="127"/>
      <c r="BD133" s="127"/>
      <c r="BE133" s="127"/>
      <c r="BF133" s="127"/>
      <c r="BG133" s="127"/>
      <c r="BJ133" s="127"/>
      <c r="BT133" s="127"/>
      <c r="CD133" s="127"/>
      <c r="CN133" s="127"/>
      <c r="CX133" s="127"/>
      <c r="DH133" s="127"/>
      <c r="DR133" s="127"/>
      <c r="EB133" s="127"/>
      <c r="EL133" s="127"/>
      <c r="EV133" s="127"/>
      <c r="FF133" s="127"/>
      <c r="FP133" s="127"/>
      <c r="FZ133" s="127"/>
      <c r="GJ133" s="127"/>
      <c r="GT133" s="127"/>
      <c r="HD133" s="127"/>
      <c r="HN133" s="127"/>
      <c r="HX133" s="127"/>
      <c r="IH133" s="127"/>
      <c r="IR133" s="127"/>
      <c r="JB133" s="127"/>
    </row>
    <row xmlns:x14ac="http://schemas.microsoft.com/office/spreadsheetml/2009/9/ac" r="134" s="3" customFormat="true" x14ac:dyDescent="0.25">
      <c r="A134" s="412" t="str">
        <f ca="true">IF(ISBLANK('Data Summary'!A136),"",'Data Summary'!A136)</f>
        <v/>
      </c>
      <c r="B134" s="127"/>
      <c r="L134" s="127"/>
      <c r="V134" s="127"/>
      <c r="AF134" s="127"/>
      <c r="AP134" s="127"/>
      <c r="AZ134" s="127"/>
      <c r="BA134" s="127"/>
      <c r="BB134" s="127"/>
      <c r="BC134" s="127"/>
      <c r="BD134" s="127"/>
      <c r="BE134" s="127"/>
      <c r="BF134" s="127"/>
      <c r="BG134" s="127"/>
      <c r="BJ134" s="127"/>
      <c r="BT134" s="127"/>
      <c r="CD134" s="127"/>
      <c r="CN134" s="127"/>
      <c r="CX134" s="127"/>
      <c r="DH134" s="127"/>
      <c r="DR134" s="127"/>
      <c r="EB134" s="127"/>
      <c r="EL134" s="127"/>
      <c r="EV134" s="127"/>
      <c r="FF134" s="127"/>
      <c r="FP134" s="127"/>
      <c r="FZ134" s="127"/>
      <c r="GJ134" s="127"/>
      <c r="GT134" s="127"/>
      <c r="HD134" s="127"/>
      <c r="HN134" s="127"/>
      <c r="HX134" s="127"/>
      <c r="IH134" s="127"/>
      <c r="IR134" s="127"/>
      <c r="JB134" s="127"/>
    </row>
    <row xmlns:x14ac="http://schemas.microsoft.com/office/spreadsheetml/2009/9/ac" r="135" s="3" customFormat="true" x14ac:dyDescent="0.25">
      <c r="A135" s="412" t="str">
        <f ca="true">IF(ISBLANK('Data Summary'!A137),"",'Data Summary'!A137)</f>
        <v/>
      </c>
      <c r="B135" s="127"/>
      <c r="L135" s="127"/>
      <c r="V135" s="127"/>
      <c r="AF135" s="127"/>
      <c r="AP135" s="127"/>
      <c r="AZ135" s="127"/>
      <c r="BA135" s="127"/>
      <c r="BB135" s="127"/>
      <c r="BC135" s="127"/>
      <c r="BD135" s="127"/>
      <c r="BE135" s="127"/>
      <c r="BF135" s="127"/>
      <c r="BG135" s="127"/>
      <c r="BJ135" s="127"/>
      <c r="BT135" s="127"/>
      <c r="CD135" s="127"/>
      <c r="CN135" s="127"/>
      <c r="CX135" s="127"/>
      <c r="DH135" s="127"/>
      <c r="DR135" s="127"/>
      <c r="EB135" s="127"/>
      <c r="EL135" s="127"/>
      <c r="EV135" s="127"/>
      <c r="FF135" s="127"/>
      <c r="FP135" s="127"/>
      <c r="FZ135" s="127"/>
      <c r="GJ135" s="127"/>
      <c r="GT135" s="127"/>
      <c r="HD135" s="127"/>
      <c r="HN135" s="127"/>
      <c r="HX135" s="127"/>
      <c r="IH135" s="127"/>
      <c r="IR135" s="127"/>
      <c r="JB135" s="127"/>
    </row>
    <row xmlns:x14ac="http://schemas.microsoft.com/office/spreadsheetml/2009/9/ac" r="136" s="3" customFormat="true" x14ac:dyDescent="0.25">
      <c r="A136" s="412" t="str">
        <f ca="true">IF(ISBLANK('Data Summary'!A138),"",'Data Summary'!A138)</f>
        <v/>
      </c>
      <c r="B136" s="127"/>
      <c r="L136" s="127"/>
      <c r="V136" s="127"/>
      <c r="AF136" s="127"/>
      <c r="AP136" s="127"/>
      <c r="AZ136" s="127"/>
      <c r="BA136" s="127"/>
      <c r="BB136" s="127"/>
      <c r="BC136" s="127"/>
      <c r="BD136" s="127"/>
      <c r="BE136" s="127"/>
      <c r="BF136" s="127"/>
      <c r="BG136" s="127"/>
      <c r="BJ136" s="127"/>
      <c r="BT136" s="127"/>
      <c r="CD136" s="127"/>
      <c r="CN136" s="127"/>
      <c r="CX136" s="127"/>
      <c r="DH136" s="127"/>
      <c r="DR136" s="127"/>
      <c r="EB136" s="127"/>
      <c r="EL136" s="127"/>
      <c r="EV136" s="127"/>
      <c r="FF136" s="127"/>
      <c r="FP136" s="127"/>
      <c r="FZ136" s="127"/>
      <c r="GJ136" s="127"/>
      <c r="GT136" s="127"/>
      <c r="HD136" s="127"/>
      <c r="HN136" s="127"/>
      <c r="HX136" s="127"/>
      <c r="IH136" s="127"/>
      <c r="IR136" s="127"/>
      <c r="JB136" s="127"/>
    </row>
    <row xmlns:x14ac="http://schemas.microsoft.com/office/spreadsheetml/2009/9/ac" r="137" s="3" customFormat="true" x14ac:dyDescent="0.25">
      <c r="A137" s="412" t="str">
        <f ca="true">IF(ISBLANK('Data Summary'!A139),"",'Data Summary'!A139)</f>
        <v/>
      </c>
      <c r="B137" s="127"/>
      <c r="L137" s="127"/>
      <c r="V137" s="127"/>
      <c r="AF137" s="127"/>
      <c r="AP137" s="127"/>
      <c r="AZ137" s="127"/>
      <c r="BA137" s="127"/>
      <c r="BB137" s="127"/>
      <c r="BC137" s="127"/>
      <c r="BD137" s="127"/>
      <c r="BE137" s="127"/>
      <c r="BF137" s="127"/>
      <c r="BG137" s="127"/>
      <c r="BJ137" s="127"/>
      <c r="BT137" s="127"/>
      <c r="CD137" s="127"/>
      <c r="CN137" s="127"/>
      <c r="CX137" s="127"/>
      <c r="DH137" s="127"/>
      <c r="DR137" s="127"/>
      <c r="EB137" s="127"/>
      <c r="EL137" s="127"/>
      <c r="EV137" s="127"/>
      <c r="FF137" s="127"/>
      <c r="FP137" s="127"/>
      <c r="FZ137" s="127"/>
      <c r="GJ137" s="127"/>
      <c r="GT137" s="127"/>
      <c r="HD137" s="127"/>
      <c r="HN137" s="127"/>
      <c r="HX137" s="127"/>
      <c r="IH137" s="127"/>
      <c r="IR137" s="127"/>
      <c r="JB137" s="127"/>
    </row>
    <row xmlns:x14ac="http://schemas.microsoft.com/office/spreadsheetml/2009/9/ac" r="138" s="3" customFormat="true" x14ac:dyDescent="0.25">
      <c r="A138" s="412" t="str">
        <f ca="true">IF(ISBLANK('Data Summary'!A140),"",'Data Summary'!A140)</f>
        <v/>
      </c>
      <c r="B138" s="127"/>
      <c r="L138" s="127"/>
      <c r="V138" s="127"/>
      <c r="AF138" s="127"/>
      <c r="AP138" s="127"/>
      <c r="AZ138" s="127"/>
      <c r="BA138" s="127"/>
      <c r="BB138" s="127"/>
      <c r="BC138" s="127"/>
      <c r="BD138" s="127"/>
      <c r="BE138" s="127"/>
      <c r="BF138" s="127"/>
      <c r="BG138" s="127"/>
      <c r="BJ138" s="127"/>
      <c r="BT138" s="127"/>
      <c r="CD138" s="127"/>
      <c r="CN138" s="127"/>
      <c r="CX138" s="127"/>
      <c r="DH138" s="127"/>
      <c r="DR138" s="127"/>
      <c r="EB138" s="127"/>
      <c r="EL138" s="127"/>
      <c r="EV138" s="127"/>
      <c r="FF138" s="127"/>
      <c r="FP138" s="127"/>
      <c r="FZ138" s="127"/>
      <c r="GJ138" s="127"/>
      <c r="GT138" s="127"/>
      <c r="HD138" s="127"/>
      <c r="HN138" s="127"/>
      <c r="HX138" s="127"/>
      <c r="IH138" s="127"/>
      <c r="IR138" s="127"/>
      <c r="JB138" s="127"/>
    </row>
    <row xmlns:x14ac="http://schemas.microsoft.com/office/spreadsheetml/2009/9/ac" r="139" s="3" customFormat="true" x14ac:dyDescent="0.25">
      <c r="A139" s="412" t="str">
        <f ca="true">IF(ISBLANK('Data Summary'!A141),"",'Data Summary'!A141)</f>
        <v/>
      </c>
      <c r="B139" s="127"/>
      <c r="L139" s="127"/>
      <c r="V139" s="127"/>
      <c r="AF139" s="127"/>
      <c r="AP139" s="127"/>
      <c r="AZ139" s="127"/>
      <c r="BA139" s="127"/>
      <c r="BB139" s="127"/>
      <c r="BC139" s="127"/>
      <c r="BD139" s="127"/>
      <c r="BE139" s="127"/>
      <c r="BF139" s="127"/>
      <c r="BG139" s="127"/>
      <c r="BJ139" s="127"/>
      <c r="BT139" s="127"/>
      <c r="CD139" s="127"/>
      <c r="CN139" s="127"/>
      <c r="CX139" s="127"/>
      <c r="DH139" s="127"/>
      <c r="DR139" s="127"/>
      <c r="EB139" s="127"/>
      <c r="EL139" s="127"/>
      <c r="EV139" s="127"/>
      <c r="FF139" s="127"/>
      <c r="FP139" s="127"/>
      <c r="FZ139" s="127"/>
      <c r="GJ139" s="127"/>
      <c r="GT139" s="127"/>
      <c r="HD139" s="127"/>
      <c r="HN139" s="127"/>
      <c r="HX139" s="127"/>
      <c r="IH139" s="127"/>
      <c r="IR139" s="127"/>
      <c r="JB139" s="127"/>
    </row>
    <row xmlns:x14ac="http://schemas.microsoft.com/office/spreadsheetml/2009/9/ac" r="140" s="3" customFormat="true" x14ac:dyDescent="0.25">
      <c r="A140" s="412" t="str">
        <f ca="true">IF(ISBLANK('Data Summary'!A142),"",'Data Summary'!A142)</f>
        <v/>
      </c>
      <c r="B140" s="127"/>
      <c r="L140" s="127"/>
      <c r="V140" s="127"/>
      <c r="AF140" s="127"/>
      <c r="AP140" s="127"/>
      <c r="AZ140" s="127"/>
      <c r="BA140" s="127"/>
      <c r="BB140" s="127"/>
      <c r="BC140" s="127"/>
      <c r="BD140" s="127"/>
      <c r="BE140" s="127"/>
      <c r="BF140" s="127"/>
      <c r="BG140" s="127"/>
      <c r="BJ140" s="127"/>
      <c r="BT140" s="127"/>
      <c r="CD140" s="127"/>
      <c r="CN140" s="127"/>
      <c r="CX140" s="127"/>
      <c r="DH140" s="127"/>
      <c r="DR140" s="127"/>
      <c r="EB140" s="127"/>
      <c r="EL140" s="127"/>
      <c r="EV140" s="127"/>
      <c r="FF140" s="127"/>
      <c r="FP140" s="127"/>
      <c r="FZ140" s="127"/>
      <c r="GJ140" s="127"/>
      <c r="GT140" s="127"/>
      <c r="HD140" s="127"/>
      <c r="HN140" s="127"/>
      <c r="HX140" s="127"/>
      <c r="IH140" s="127"/>
      <c r="IR140" s="127"/>
      <c r="JB140" s="127"/>
    </row>
    <row xmlns:x14ac="http://schemas.microsoft.com/office/spreadsheetml/2009/9/ac" r="141" s="3" customFormat="true" x14ac:dyDescent="0.25">
      <c r="A141" s="412" t="str">
        <f ca="true">IF(ISBLANK('Data Summary'!A143),"",'Data Summary'!A143)</f>
        <v/>
      </c>
      <c r="B141" s="127"/>
      <c r="L141" s="127"/>
      <c r="V141" s="127"/>
      <c r="AF141" s="127"/>
      <c r="AP141" s="127"/>
      <c r="AZ141" s="127"/>
      <c r="BA141" s="127"/>
      <c r="BB141" s="127"/>
      <c r="BC141" s="127"/>
      <c r="BD141" s="127"/>
      <c r="BE141" s="127"/>
      <c r="BF141" s="127"/>
      <c r="BG141" s="127"/>
      <c r="BJ141" s="127"/>
      <c r="BT141" s="127"/>
      <c r="CD141" s="127"/>
      <c r="CN141" s="127"/>
      <c r="CX141" s="127"/>
      <c r="DH141" s="127"/>
      <c r="DR141" s="127"/>
      <c r="EB141" s="127"/>
      <c r="EL141" s="127"/>
      <c r="EV141" s="127"/>
      <c r="FF141" s="127"/>
      <c r="FP141" s="127"/>
      <c r="FZ141" s="127"/>
      <c r="GJ141" s="127"/>
      <c r="GT141" s="127"/>
      <c r="HD141" s="127"/>
      <c r="HN141" s="127"/>
      <c r="HX141" s="127"/>
      <c r="IH141" s="127"/>
      <c r="IR141" s="127"/>
      <c r="JB141" s="127"/>
    </row>
    <row xmlns:x14ac="http://schemas.microsoft.com/office/spreadsheetml/2009/9/ac" r="142" s="3" customFormat="true" x14ac:dyDescent="0.25">
      <c r="A142" s="412" t="str">
        <f ca="true">IF(ISBLANK('Data Summary'!A144),"",'Data Summary'!A144)</f>
        <v/>
      </c>
      <c r="B142" s="127"/>
      <c r="L142" s="127"/>
      <c r="V142" s="127"/>
      <c r="AF142" s="127"/>
      <c r="AP142" s="127"/>
      <c r="AZ142" s="127"/>
      <c r="BA142" s="127"/>
      <c r="BB142" s="127"/>
      <c r="BC142" s="127"/>
      <c r="BD142" s="127"/>
      <c r="BE142" s="127"/>
      <c r="BF142" s="127"/>
      <c r="BG142" s="127"/>
      <c r="BJ142" s="127"/>
      <c r="BT142" s="127"/>
      <c r="CD142" s="127"/>
      <c r="CN142" s="127"/>
      <c r="CX142" s="127"/>
      <c r="DH142" s="127"/>
      <c r="DR142" s="127"/>
      <c r="EB142" s="127"/>
      <c r="EL142" s="127"/>
      <c r="EV142" s="127"/>
      <c r="FF142" s="127"/>
      <c r="FP142" s="127"/>
      <c r="FZ142" s="127"/>
      <c r="GJ142" s="127"/>
      <c r="GT142" s="127"/>
      <c r="HD142" s="127"/>
      <c r="HN142" s="127"/>
      <c r="HX142" s="127"/>
      <c r="IH142" s="127"/>
      <c r="IR142" s="127"/>
      <c r="JB142" s="127"/>
    </row>
    <row xmlns:x14ac="http://schemas.microsoft.com/office/spreadsheetml/2009/9/ac" r="143" s="3" customFormat="true" x14ac:dyDescent="0.25">
      <c r="A143" s="412" t="str">
        <f ca="true">IF(ISBLANK('Data Summary'!A145),"",'Data Summary'!A145)</f>
        <v/>
      </c>
      <c r="B143" s="127"/>
      <c r="L143" s="127"/>
      <c r="V143" s="127"/>
      <c r="AF143" s="127"/>
      <c r="AP143" s="127"/>
      <c r="AZ143" s="127"/>
      <c r="BA143" s="127"/>
      <c r="BB143" s="127"/>
      <c r="BC143" s="127"/>
      <c r="BD143" s="127"/>
      <c r="BE143" s="127"/>
      <c r="BF143" s="127"/>
      <c r="BG143" s="127"/>
      <c r="BJ143" s="127"/>
      <c r="BT143" s="127"/>
      <c r="CD143" s="127"/>
      <c r="CN143" s="127"/>
      <c r="CX143" s="127"/>
      <c r="DH143" s="127"/>
      <c r="DR143" s="127"/>
      <c r="EB143" s="127"/>
      <c r="EL143" s="127"/>
      <c r="EV143" s="127"/>
      <c r="FF143" s="127"/>
      <c r="FP143" s="127"/>
      <c r="FZ143" s="127"/>
      <c r="GJ143" s="127"/>
      <c r="GT143" s="127"/>
      <c r="HD143" s="127"/>
      <c r="HN143" s="127"/>
      <c r="HX143" s="127"/>
      <c r="IH143" s="127"/>
      <c r="IR143" s="127"/>
      <c r="JB143" s="127"/>
    </row>
    <row xmlns:x14ac="http://schemas.microsoft.com/office/spreadsheetml/2009/9/ac" r="144" s="3" customFormat="true" x14ac:dyDescent="0.25">
      <c r="A144" s="412" t="str">
        <f ca="true">IF(ISBLANK('Data Summary'!A146),"",'Data Summary'!A146)</f>
        <v/>
      </c>
      <c r="B144" s="127"/>
      <c r="L144" s="127"/>
      <c r="V144" s="127"/>
      <c r="AF144" s="127"/>
      <c r="AP144" s="127"/>
      <c r="AZ144" s="127"/>
      <c r="BA144" s="127"/>
      <c r="BB144" s="127"/>
      <c r="BC144" s="127"/>
      <c r="BD144" s="127"/>
      <c r="BE144" s="127"/>
      <c r="BF144" s="127"/>
      <c r="BG144" s="127"/>
      <c r="BJ144" s="127"/>
      <c r="BT144" s="127"/>
      <c r="CD144" s="127"/>
      <c r="CN144" s="127"/>
      <c r="CX144" s="127"/>
      <c r="DH144" s="127"/>
      <c r="DR144" s="127"/>
      <c r="EB144" s="127"/>
      <c r="EL144" s="127"/>
      <c r="EV144" s="127"/>
      <c r="FF144" s="127"/>
      <c r="FP144" s="127"/>
      <c r="FZ144" s="127"/>
      <c r="GJ144" s="127"/>
      <c r="GT144" s="127"/>
      <c r="HD144" s="127"/>
      <c r="HN144" s="127"/>
      <c r="HX144" s="127"/>
      <c r="IH144" s="127"/>
      <c r="IR144" s="127"/>
      <c r="JB144" s="127"/>
    </row>
    <row xmlns:x14ac="http://schemas.microsoft.com/office/spreadsheetml/2009/9/ac" r="145" s="3" customFormat="true" x14ac:dyDescent="0.25">
      <c r="A145" s="412" t="str">
        <f ca="true">IF(ISBLANK('Data Summary'!A147),"",'Data Summary'!A147)</f>
        <v/>
      </c>
      <c r="B145" s="127"/>
      <c r="L145" s="127"/>
      <c r="V145" s="127"/>
      <c r="AF145" s="127"/>
      <c r="AP145" s="127"/>
      <c r="AZ145" s="127"/>
      <c r="BA145" s="127"/>
      <c r="BB145" s="127"/>
      <c r="BC145" s="127"/>
      <c r="BD145" s="127"/>
      <c r="BE145" s="127"/>
      <c r="BF145" s="127"/>
      <c r="BG145" s="127"/>
      <c r="BJ145" s="127"/>
      <c r="BT145" s="127"/>
      <c r="CD145" s="127"/>
      <c r="CN145" s="127"/>
      <c r="CX145" s="127"/>
      <c r="DH145" s="127"/>
      <c r="DR145" s="127"/>
      <c r="EB145" s="127"/>
      <c r="EL145" s="127"/>
      <c r="EV145" s="127"/>
      <c r="FF145" s="127"/>
      <c r="FP145" s="127"/>
      <c r="FZ145" s="127"/>
      <c r="GJ145" s="127"/>
      <c r="GT145" s="127"/>
      <c r="HD145" s="127"/>
      <c r="HN145" s="127"/>
      <c r="HX145" s="127"/>
      <c r="IH145" s="127"/>
      <c r="IR145" s="127"/>
      <c r="JB145" s="127"/>
    </row>
    <row xmlns:x14ac="http://schemas.microsoft.com/office/spreadsheetml/2009/9/ac" r="146" s="3" customFormat="true" x14ac:dyDescent="0.25">
      <c r="A146" s="412" t="str">
        <f ca="true">IF(ISBLANK('Data Summary'!A148),"",'Data Summary'!A148)</f>
        <v/>
      </c>
      <c r="B146" s="127"/>
      <c r="L146" s="127"/>
      <c r="V146" s="127"/>
      <c r="AF146" s="127"/>
      <c r="AP146" s="127"/>
      <c r="AZ146" s="127"/>
      <c r="BA146" s="127"/>
      <c r="BB146" s="127"/>
      <c r="BC146" s="127"/>
      <c r="BD146" s="127"/>
      <c r="BE146" s="127"/>
      <c r="BF146" s="127"/>
      <c r="BG146" s="127"/>
      <c r="BJ146" s="127"/>
      <c r="BT146" s="127"/>
      <c r="CD146" s="127"/>
      <c r="CN146" s="127"/>
      <c r="CX146" s="127"/>
      <c r="DH146" s="127"/>
      <c r="DR146" s="127"/>
      <c r="EB146" s="127"/>
      <c r="EL146" s="127"/>
      <c r="EV146" s="127"/>
      <c r="FF146" s="127"/>
      <c r="FP146" s="127"/>
      <c r="FZ146" s="127"/>
      <c r="GJ146" s="127"/>
      <c r="GT146" s="127"/>
      <c r="HD146" s="127"/>
      <c r="HN146" s="127"/>
      <c r="HX146" s="127"/>
      <c r="IH146" s="127"/>
      <c r="IR146" s="127"/>
      <c r="JB146" s="127"/>
    </row>
    <row xmlns:x14ac="http://schemas.microsoft.com/office/spreadsheetml/2009/9/ac" r="147" s="3" customFormat="true" x14ac:dyDescent="0.25">
      <c r="A147" s="412" t="str">
        <f ca="true">IF(ISBLANK('Data Summary'!A149),"",'Data Summary'!A149)</f>
        <v/>
      </c>
      <c r="B147" s="127"/>
      <c r="L147" s="127"/>
      <c r="V147" s="127"/>
      <c r="AF147" s="127"/>
      <c r="AP147" s="127"/>
      <c r="AZ147" s="127"/>
      <c r="BA147" s="127"/>
      <c r="BB147" s="127"/>
      <c r="BC147" s="127"/>
      <c r="BD147" s="127"/>
      <c r="BE147" s="127"/>
      <c r="BF147" s="127"/>
      <c r="BG147" s="127"/>
      <c r="BJ147" s="127"/>
      <c r="BT147" s="127"/>
      <c r="CD147" s="127"/>
      <c r="CN147" s="127"/>
      <c r="CX147" s="127"/>
      <c r="DH147" s="127"/>
      <c r="DR147" s="127"/>
      <c r="EB147" s="127"/>
      <c r="EL147" s="127"/>
      <c r="EV147" s="127"/>
      <c r="FF147" s="127"/>
      <c r="FP147" s="127"/>
      <c r="FZ147" s="127"/>
      <c r="GJ147" s="127"/>
      <c r="GT147" s="127"/>
      <c r="HD147" s="127"/>
      <c r="HN147" s="127"/>
      <c r="HX147" s="127"/>
      <c r="IH147" s="127"/>
      <c r="IR147" s="127"/>
      <c r="JB147" s="127"/>
    </row>
    <row xmlns:x14ac="http://schemas.microsoft.com/office/spreadsheetml/2009/9/ac" r="148" s="3" customFormat="true" x14ac:dyDescent="0.25">
      <c r="A148" s="412" t="str">
        <f ca="true">IF(ISBLANK('Data Summary'!A150),"",'Data Summary'!A150)</f>
        <v/>
      </c>
      <c r="B148" s="127"/>
      <c r="L148" s="127"/>
      <c r="V148" s="127"/>
      <c r="AF148" s="127"/>
      <c r="AP148" s="127"/>
      <c r="AZ148" s="127"/>
      <c r="BA148" s="127"/>
      <c r="BB148" s="127"/>
      <c r="BC148" s="127"/>
      <c r="BD148" s="127"/>
      <c r="BE148" s="127"/>
      <c r="BF148" s="127"/>
      <c r="BG148" s="127"/>
      <c r="BJ148" s="127"/>
      <c r="BT148" s="127"/>
      <c r="CD148" s="127"/>
      <c r="CN148" s="127"/>
      <c r="CX148" s="127"/>
      <c r="DH148" s="127"/>
      <c r="DR148" s="127"/>
      <c r="EB148" s="127"/>
      <c r="EL148" s="127"/>
      <c r="EV148" s="127"/>
      <c r="FF148" s="127"/>
      <c r="FP148" s="127"/>
      <c r="FZ148" s="127"/>
      <c r="GJ148" s="127"/>
      <c r="GT148" s="127"/>
      <c r="HD148" s="127"/>
      <c r="HN148" s="127"/>
      <c r="HX148" s="127"/>
      <c r="IH148" s="127"/>
      <c r="IR148" s="127"/>
      <c r="JB148" s="127"/>
    </row>
    <row xmlns:x14ac="http://schemas.microsoft.com/office/spreadsheetml/2009/9/ac" r="149" s="3" customFormat="true" x14ac:dyDescent="0.25">
      <c r="A149" s="412" t="str">
        <f ca="true">IF(ISBLANK('Data Summary'!A151),"",'Data Summary'!A151)</f>
        <v/>
      </c>
      <c r="B149" s="127"/>
      <c r="L149" s="127"/>
      <c r="V149" s="127"/>
      <c r="AF149" s="127"/>
      <c r="AP149" s="127"/>
      <c r="AZ149" s="127"/>
      <c r="BA149" s="127"/>
      <c r="BB149" s="127"/>
      <c r="BC149" s="127"/>
      <c r="BD149" s="127"/>
      <c r="BE149" s="127"/>
      <c r="BF149" s="127"/>
      <c r="BG149" s="127"/>
      <c r="BJ149" s="127"/>
      <c r="BT149" s="127"/>
      <c r="CD149" s="127"/>
      <c r="CN149" s="127"/>
      <c r="CX149" s="127"/>
      <c r="DH149" s="127"/>
      <c r="DR149" s="127"/>
      <c r="EB149" s="127"/>
      <c r="EL149" s="127"/>
      <c r="EV149" s="127"/>
      <c r="FF149" s="127"/>
      <c r="FP149" s="127"/>
      <c r="FZ149" s="127"/>
      <c r="GJ149" s="127"/>
      <c r="GT149" s="127"/>
      <c r="HD149" s="127"/>
      <c r="HN149" s="127"/>
      <c r="HX149" s="127"/>
      <c r="IH149" s="127"/>
      <c r="IR149" s="127"/>
      <c r="JB149" s="127"/>
    </row>
    <row xmlns:x14ac="http://schemas.microsoft.com/office/spreadsheetml/2009/9/ac" r="150" s="3" customFormat="true" x14ac:dyDescent="0.25">
      <c r="A150" s="412" t="str">
        <f ca="true">IF(ISBLANK('Data Summary'!A152),"",'Data Summary'!A152)</f>
        <v/>
      </c>
      <c r="B150" s="127"/>
      <c r="L150" s="127"/>
      <c r="V150" s="127"/>
      <c r="AF150" s="127"/>
      <c r="AP150" s="127"/>
      <c r="AZ150" s="127"/>
      <c r="BA150" s="127"/>
      <c r="BB150" s="127"/>
      <c r="BC150" s="127"/>
      <c r="BD150" s="127"/>
      <c r="BE150" s="127"/>
      <c r="BF150" s="127"/>
      <c r="BG150" s="127"/>
      <c r="BJ150" s="127"/>
      <c r="BT150" s="127"/>
      <c r="CD150" s="127"/>
      <c r="CN150" s="127"/>
      <c r="CX150" s="127"/>
      <c r="DH150" s="127"/>
      <c r="DR150" s="127"/>
      <c r="EB150" s="127"/>
      <c r="EL150" s="127"/>
      <c r="EV150" s="127"/>
      <c r="FF150" s="127"/>
      <c r="FP150" s="127"/>
      <c r="FZ150" s="127"/>
      <c r="GJ150" s="127"/>
      <c r="GT150" s="127"/>
      <c r="HD150" s="127"/>
      <c r="HN150" s="127"/>
      <c r="HX150" s="127"/>
      <c r="IH150" s="127"/>
      <c r="IR150" s="127"/>
      <c r="JB150" s="127"/>
    </row>
    <row xmlns:x14ac="http://schemas.microsoft.com/office/spreadsheetml/2009/9/ac" r="151" s="3" customFormat="true" x14ac:dyDescent="0.25">
      <c r="A151" s="412" t="str">
        <f ca="true">IF(ISBLANK('Data Summary'!A153),"",'Data Summary'!A153)</f>
        <v/>
      </c>
      <c r="B151" s="127"/>
      <c r="L151" s="127"/>
      <c r="V151" s="127"/>
      <c r="AF151" s="127"/>
      <c r="AP151" s="127"/>
      <c r="AZ151" s="127"/>
      <c r="BA151" s="127"/>
      <c r="BB151" s="127"/>
      <c r="BC151" s="127"/>
      <c r="BD151" s="127"/>
      <c r="BE151" s="127"/>
      <c r="BF151" s="127"/>
      <c r="BG151" s="127"/>
      <c r="BJ151" s="127"/>
      <c r="BT151" s="127"/>
      <c r="CD151" s="127"/>
      <c r="CN151" s="127"/>
      <c r="CX151" s="127"/>
      <c r="DH151" s="127"/>
      <c r="DR151" s="127"/>
      <c r="EB151" s="127"/>
      <c r="EL151" s="127"/>
      <c r="EV151" s="127"/>
      <c r="FF151" s="127"/>
      <c r="FP151" s="127"/>
      <c r="FZ151" s="127"/>
      <c r="GJ151" s="127"/>
      <c r="GT151" s="127"/>
      <c r="HD151" s="127"/>
      <c r="HN151" s="127"/>
      <c r="HX151" s="127"/>
      <c r="IH151" s="127"/>
      <c r="IR151" s="127"/>
      <c r="JB151" s="127"/>
    </row>
    <row xmlns:x14ac="http://schemas.microsoft.com/office/spreadsheetml/2009/9/ac" r="152" s="3" customFormat="true" x14ac:dyDescent="0.25">
      <c r="A152" s="406"/>
      <c r="B152" s="127"/>
      <c r="L152" s="127"/>
      <c r="V152" s="127"/>
      <c r="AF152" s="127"/>
      <c r="AP152" s="127"/>
      <c r="AZ152" s="127"/>
      <c r="BA152" s="127"/>
      <c r="BB152" s="127"/>
      <c r="BC152" s="127"/>
      <c r="BD152" s="127"/>
      <c r="BE152" s="127"/>
      <c r="BF152" s="127"/>
      <c r="BG152" s="127"/>
      <c r="BJ152" s="127"/>
      <c r="BT152" s="127"/>
      <c r="CD152" s="127"/>
      <c r="CN152" s="127"/>
      <c r="CX152" s="127"/>
      <c r="DH152" s="127"/>
      <c r="DR152" s="127"/>
      <c r="EB152" s="127"/>
      <c r="EL152" s="127"/>
      <c r="EV152" s="127"/>
      <c r="FF152" s="127"/>
      <c r="FP152" s="127"/>
      <c r="FZ152" s="127"/>
      <c r="GJ152" s="127"/>
      <c r="GT152" s="127"/>
      <c r="HD152" s="127"/>
      <c r="HN152" s="127"/>
      <c r="HX152" s="127"/>
      <c r="IH152" s="127"/>
      <c r="IR152" s="127"/>
      <c r="JB152" s="127"/>
    </row>
    <row xmlns:x14ac="http://schemas.microsoft.com/office/spreadsheetml/2009/9/ac" r="153" s="3" customFormat="true" x14ac:dyDescent="0.25">
      <c r="A153" s="406"/>
      <c r="B153" s="127"/>
      <c r="L153" s="127"/>
      <c r="V153" s="127"/>
      <c r="AF153" s="127"/>
      <c r="AP153" s="127"/>
      <c r="AZ153" s="127"/>
      <c r="BA153" s="127"/>
      <c r="BB153" s="127"/>
      <c r="BC153" s="127"/>
      <c r="BD153" s="127"/>
      <c r="BE153" s="127"/>
      <c r="BF153" s="127"/>
      <c r="BG153" s="127"/>
      <c r="BJ153" s="127"/>
      <c r="BT153" s="127"/>
      <c r="CD153" s="127"/>
      <c r="CN153" s="127"/>
      <c r="CX153" s="127"/>
      <c r="DH153" s="127"/>
      <c r="DR153" s="127"/>
      <c r="EB153" s="127"/>
      <c r="EL153" s="127"/>
      <c r="EV153" s="127"/>
      <c r="FF153" s="127"/>
      <c r="FP153" s="127"/>
      <c r="FZ153" s="127"/>
      <c r="GJ153" s="127"/>
      <c r="GT153" s="127"/>
      <c r="HD153" s="127"/>
      <c r="HN153" s="127"/>
      <c r="HX153" s="127"/>
      <c r="IH153" s="127"/>
      <c r="IR153" s="127"/>
      <c r="JB153" s="127"/>
    </row>
    <row xmlns:x14ac="http://schemas.microsoft.com/office/spreadsheetml/2009/9/ac" r="154" s="3" customFormat="true" x14ac:dyDescent="0.25">
      <c r="A154" s="406"/>
      <c r="B154" s="127"/>
      <c r="L154" s="127"/>
      <c r="V154" s="127"/>
      <c r="AF154" s="127"/>
      <c r="AP154" s="127"/>
      <c r="AZ154" s="127"/>
      <c r="BA154" s="127"/>
      <c r="BB154" s="127"/>
      <c r="BC154" s="127"/>
      <c r="BD154" s="127"/>
      <c r="BE154" s="127"/>
      <c r="BF154" s="127"/>
      <c r="BG154" s="127"/>
      <c r="BJ154" s="127"/>
      <c r="BT154" s="127"/>
      <c r="CD154" s="127"/>
      <c r="CN154" s="127"/>
      <c r="CX154" s="127"/>
      <c r="DH154" s="127"/>
      <c r="DR154" s="127"/>
      <c r="EB154" s="127"/>
      <c r="EL154" s="127"/>
      <c r="EV154" s="127"/>
      <c r="FF154" s="127"/>
      <c r="FP154" s="127"/>
      <c r="FZ154" s="127"/>
      <c r="GJ154" s="127"/>
      <c r="GT154" s="127"/>
      <c r="HD154" s="127"/>
      <c r="HN154" s="127"/>
      <c r="HX154" s="127"/>
      <c r="IH154" s="127"/>
      <c r="IR154" s="127"/>
      <c r="JB154" s="127"/>
    </row>
    <row xmlns:x14ac="http://schemas.microsoft.com/office/spreadsheetml/2009/9/ac" r="155" s="3" customFormat="true" x14ac:dyDescent="0.25">
      <c r="A155" s="406"/>
      <c r="B155" s="127"/>
      <c r="L155" s="127"/>
      <c r="V155" s="127"/>
      <c r="AF155" s="127"/>
      <c r="AP155" s="127"/>
      <c r="AZ155" s="127"/>
      <c r="BA155" s="127"/>
      <c r="BB155" s="127"/>
      <c r="BC155" s="127"/>
      <c r="BD155" s="127"/>
      <c r="BE155" s="127"/>
      <c r="BF155" s="127"/>
      <c r="BG155" s="127"/>
      <c r="BJ155" s="127"/>
      <c r="BT155" s="127"/>
      <c r="CD155" s="127"/>
      <c r="CN155" s="127"/>
      <c r="CX155" s="127"/>
      <c r="DH155" s="127"/>
      <c r="DR155" s="127"/>
      <c r="EB155" s="127"/>
      <c r="EL155" s="127"/>
      <c r="EV155" s="127"/>
      <c r="FF155" s="127"/>
      <c r="FP155" s="127"/>
      <c r="FZ155" s="127"/>
      <c r="GJ155" s="127"/>
      <c r="GT155" s="127"/>
      <c r="HD155" s="127"/>
      <c r="HN155" s="127"/>
      <c r="HX155" s="127"/>
      <c r="IH155" s="127"/>
      <c r="IR155" s="127"/>
      <c r="JB155" s="127"/>
    </row>
    <row xmlns:x14ac="http://schemas.microsoft.com/office/spreadsheetml/2009/9/ac" r="156" s="3" customFormat="true" x14ac:dyDescent="0.25">
      <c r="A156" s="406"/>
      <c r="B156" s="127"/>
      <c r="L156" s="127"/>
      <c r="V156" s="127"/>
      <c r="AF156" s="127"/>
      <c r="AP156" s="127"/>
      <c r="AZ156" s="127"/>
      <c r="BA156" s="127"/>
      <c r="BB156" s="127"/>
      <c r="BC156" s="127"/>
      <c r="BD156" s="127"/>
      <c r="BE156" s="127"/>
      <c r="BF156" s="127"/>
      <c r="BG156" s="127"/>
      <c r="BJ156" s="127"/>
      <c r="BT156" s="127"/>
      <c r="CD156" s="127"/>
      <c r="CN156" s="127"/>
      <c r="CX156" s="127"/>
      <c r="DH156" s="127"/>
      <c r="DR156" s="127"/>
      <c r="EB156" s="127"/>
      <c r="EL156" s="127"/>
      <c r="EV156" s="127"/>
      <c r="FF156" s="127"/>
      <c r="FP156" s="127"/>
      <c r="FZ156" s="127"/>
      <c r="GJ156" s="127"/>
      <c r="GT156" s="127"/>
      <c r="HD156" s="127"/>
      <c r="HN156" s="127"/>
      <c r="HX156" s="127"/>
      <c r="IH156" s="127"/>
      <c r="IR156" s="127"/>
      <c r="JB156" s="127"/>
    </row>
    <row xmlns:x14ac="http://schemas.microsoft.com/office/spreadsheetml/2009/9/ac" r="157" s="3" customFormat="true" x14ac:dyDescent="0.25">
      <c r="A157" s="406"/>
      <c r="B157" s="127"/>
      <c r="L157" s="127"/>
      <c r="V157" s="127"/>
      <c r="AF157" s="127"/>
      <c r="AP157" s="127"/>
      <c r="AZ157" s="127"/>
      <c r="BA157" s="127"/>
      <c r="BB157" s="127"/>
      <c r="BC157" s="127"/>
      <c r="BD157" s="127"/>
      <c r="BE157" s="127"/>
      <c r="BF157" s="127"/>
      <c r="BG157" s="127"/>
      <c r="BJ157" s="127"/>
      <c r="BT157" s="127"/>
      <c r="CD157" s="127"/>
      <c r="CN157" s="127"/>
      <c r="CX157" s="127"/>
      <c r="DH157" s="127"/>
      <c r="DR157" s="127"/>
      <c r="EB157" s="127"/>
      <c r="EL157" s="127"/>
      <c r="EV157" s="127"/>
      <c r="FF157" s="127"/>
      <c r="FP157" s="127"/>
      <c r="FZ157" s="127"/>
      <c r="GJ157" s="127"/>
      <c r="GT157" s="127"/>
      <c r="HD157" s="127"/>
      <c r="HN157" s="127"/>
      <c r="HX157" s="127"/>
      <c r="IH157" s="127"/>
      <c r="IR157" s="127"/>
      <c r="JB157" s="127"/>
    </row>
    <row xmlns:x14ac="http://schemas.microsoft.com/office/spreadsheetml/2009/9/ac" r="158" s="3" customFormat="true" x14ac:dyDescent="0.25">
      <c r="A158" s="406"/>
      <c r="B158" s="127"/>
      <c r="L158" s="127"/>
      <c r="V158" s="127"/>
      <c r="AF158" s="127"/>
      <c r="AP158" s="127"/>
      <c r="AZ158" s="127"/>
      <c r="BA158" s="127"/>
      <c r="BB158" s="127"/>
      <c r="BC158" s="127"/>
      <c r="BD158" s="127"/>
      <c r="BE158" s="127"/>
      <c r="BF158" s="127"/>
      <c r="BG158" s="127"/>
      <c r="BJ158" s="127"/>
      <c r="BT158" s="127"/>
      <c r="CD158" s="127"/>
      <c r="CN158" s="127"/>
      <c r="CX158" s="127"/>
      <c r="DH158" s="127"/>
      <c r="DR158" s="127"/>
      <c r="EB158" s="127"/>
      <c r="EL158" s="127"/>
      <c r="EV158" s="127"/>
      <c r="FF158" s="127"/>
      <c r="FP158" s="127"/>
      <c r="FZ158" s="127"/>
      <c r="GJ158" s="127"/>
      <c r="GT158" s="127"/>
      <c r="HD158" s="127"/>
      <c r="HN158" s="127"/>
      <c r="HX158" s="127"/>
      <c r="IH158" s="127"/>
      <c r="IR158" s="127"/>
      <c r="JB158" s="127"/>
    </row>
    <row xmlns:x14ac="http://schemas.microsoft.com/office/spreadsheetml/2009/9/ac" r="159" s="3" customFormat="true" x14ac:dyDescent="0.25">
      <c r="A159" s="406"/>
      <c r="B159" s="127"/>
      <c r="L159" s="127"/>
      <c r="V159" s="127"/>
      <c r="AF159" s="127"/>
      <c r="AP159" s="127"/>
      <c r="AZ159" s="127"/>
      <c r="BA159" s="127"/>
      <c r="BB159" s="127"/>
      <c r="BC159" s="127"/>
      <c r="BD159" s="127"/>
      <c r="BE159" s="127"/>
      <c r="BF159" s="127"/>
      <c r="BG159" s="127"/>
      <c r="BJ159" s="127"/>
      <c r="BT159" s="127"/>
      <c r="CD159" s="127"/>
      <c r="CN159" s="127"/>
      <c r="CX159" s="127"/>
      <c r="DH159" s="127"/>
      <c r="DR159" s="127"/>
      <c r="EB159" s="127"/>
      <c r="EL159" s="127"/>
      <c r="EV159" s="127"/>
      <c r="FF159" s="127"/>
      <c r="FP159" s="127"/>
      <c r="FZ159" s="127"/>
      <c r="GJ159" s="127"/>
      <c r="GT159" s="127"/>
      <c r="HD159" s="127"/>
      <c r="HN159" s="127"/>
      <c r="HX159" s="127"/>
      <c r="IH159" s="127"/>
      <c r="IR159" s="127"/>
      <c r="JB159" s="127"/>
    </row>
    <row xmlns:x14ac="http://schemas.microsoft.com/office/spreadsheetml/2009/9/ac" r="160" s="3" customFormat="true" x14ac:dyDescent="0.25">
      <c r="A160" s="406"/>
      <c r="B160" s="127"/>
      <c r="L160" s="127"/>
      <c r="V160" s="127"/>
      <c r="AF160" s="127"/>
      <c r="AP160" s="127"/>
      <c r="AZ160" s="127"/>
      <c r="BA160" s="127"/>
      <c r="BB160" s="127"/>
      <c r="BC160" s="127"/>
      <c r="BD160" s="127"/>
      <c r="BE160" s="127"/>
      <c r="BF160" s="127"/>
      <c r="BG160" s="127"/>
      <c r="BJ160" s="127"/>
      <c r="BT160" s="127"/>
      <c r="CD160" s="127"/>
      <c r="CN160" s="127"/>
      <c r="CX160" s="127"/>
      <c r="DH160" s="127"/>
      <c r="DR160" s="127"/>
      <c r="EB160" s="127"/>
      <c r="EL160" s="127"/>
      <c r="EV160" s="127"/>
      <c r="FF160" s="127"/>
      <c r="FP160" s="127"/>
      <c r="FZ160" s="127"/>
      <c r="GJ160" s="127"/>
      <c r="GT160" s="127"/>
      <c r="HD160" s="127"/>
      <c r="HN160" s="127"/>
      <c r="HX160" s="127"/>
      <c r="IH160" s="127"/>
      <c r="IR160" s="127"/>
      <c r="JB160" s="127"/>
    </row>
    <row xmlns:x14ac="http://schemas.microsoft.com/office/spreadsheetml/2009/9/ac" r="161" s="3" customFormat="true" x14ac:dyDescent="0.25">
      <c r="A161" s="406"/>
      <c r="B161" s="127"/>
      <c r="L161" s="127"/>
      <c r="V161" s="127"/>
      <c r="AF161" s="127"/>
      <c r="AP161" s="127"/>
      <c r="AZ161" s="127"/>
      <c r="BA161" s="127"/>
      <c r="BB161" s="127"/>
      <c r="BC161" s="127"/>
      <c r="BD161" s="127"/>
      <c r="BE161" s="127"/>
      <c r="BF161" s="127"/>
      <c r="BG161" s="127"/>
      <c r="BJ161" s="127"/>
      <c r="BT161" s="127"/>
      <c r="CD161" s="127"/>
      <c r="CN161" s="127"/>
      <c r="CX161" s="127"/>
      <c r="DH161" s="127"/>
      <c r="DR161" s="127"/>
      <c r="EB161" s="127"/>
      <c r="EL161" s="127"/>
      <c r="EV161" s="127"/>
      <c r="FF161" s="127"/>
      <c r="FP161" s="127"/>
      <c r="FZ161" s="127"/>
      <c r="GJ161" s="127"/>
      <c r="GT161" s="127"/>
      <c r="HD161" s="127"/>
      <c r="HN161" s="127"/>
      <c r="HX161" s="127"/>
      <c r="IH161" s="127"/>
      <c r="IR161" s="127"/>
      <c r="JB161" s="127"/>
    </row>
    <row xmlns:x14ac="http://schemas.microsoft.com/office/spreadsheetml/2009/9/ac" r="162" s="3" customFormat="true" x14ac:dyDescent="0.25">
      <c r="A162" s="406"/>
      <c r="B162" s="127"/>
      <c r="L162" s="127"/>
      <c r="V162" s="127"/>
      <c r="AF162" s="127"/>
      <c r="AP162" s="127"/>
      <c r="AZ162" s="127"/>
      <c r="BA162" s="127"/>
      <c r="BB162" s="127"/>
      <c r="BC162" s="127"/>
      <c r="BD162" s="127"/>
      <c r="BE162" s="127"/>
      <c r="BF162" s="127"/>
      <c r="BG162" s="127"/>
      <c r="BJ162" s="127"/>
      <c r="BT162" s="127"/>
      <c r="CD162" s="127"/>
      <c r="CN162" s="127"/>
      <c r="CX162" s="127"/>
      <c r="DH162" s="127"/>
      <c r="DR162" s="127"/>
      <c r="EB162" s="127"/>
      <c r="EL162" s="127"/>
      <c r="EV162" s="127"/>
      <c r="FF162" s="127"/>
      <c r="FP162" s="127"/>
      <c r="FZ162" s="127"/>
      <c r="GJ162" s="127"/>
      <c r="GT162" s="127"/>
      <c r="HD162" s="127"/>
      <c r="HN162" s="127"/>
      <c r="HX162" s="127"/>
      <c r="IH162" s="127"/>
      <c r="IR162" s="127"/>
      <c r="JB162" s="127"/>
    </row>
    <row xmlns:x14ac="http://schemas.microsoft.com/office/spreadsheetml/2009/9/ac" r="163" s="3" customFormat="true" x14ac:dyDescent="0.25">
      <c r="A163" s="406"/>
      <c r="B163" s="127"/>
      <c r="L163" s="127"/>
      <c r="V163" s="127"/>
      <c r="AF163" s="127"/>
      <c r="AP163" s="127"/>
      <c r="AZ163" s="127"/>
      <c r="BA163" s="127"/>
      <c r="BB163" s="127"/>
      <c r="BC163" s="127"/>
      <c r="BD163" s="127"/>
      <c r="BE163" s="127"/>
      <c r="BF163" s="127"/>
      <c r="BG163" s="127"/>
      <c r="BJ163" s="127"/>
      <c r="BT163" s="127"/>
      <c r="CD163" s="127"/>
      <c r="CN163" s="127"/>
      <c r="CX163" s="127"/>
      <c r="DH163" s="127"/>
      <c r="DR163" s="127"/>
      <c r="EB163" s="127"/>
      <c r="EL163" s="127"/>
      <c r="EV163" s="127"/>
      <c r="FF163" s="127"/>
      <c r="FP163" s="127"/>
      <c r="FZ163" s="127"/>
      <c r="GJ163" s="127"/>
      <c r="GT163" s="127"/>
      <c r="HD163" s="127"/>
      <c r="HN163" s="127"/>
      <c r="HX163" s="127"/>
      <c r="IH163" s="127"/>
      <c r="IR163" s="127"/>
      <c r="JB163" s="127"/>
    </row>
    <row xmlns:x14ac="http://schemas.microsoft.com/office/spreadsheetml/2009/9/ac" r="164" s="3" customFormat="true" x14ac:dyDescent="0.25">
      <c r="A164" s="406"/>
      <c r="B164" s="127"/>
      <c r="L164" s="127"/>
      <c r="V164" s="127"/>
      <c r="AF164" s="127"/>
      <c r="AP164" s="127"/>
      <c r="AZ164" s="127"/>
      <c r="BA164" s="127"/>
      <c r="BB164" s="127"/>
      <c r="BC164" s="127"/>
      <c r="BD164" s="127"/>
      <c r="BE164" s="127"/>
      <c r="BF164" s="127"/>
      <c r="BG164" s="127"/>
      <c r="BJ164" s="127"/>
      <c r="BT164" s="127"/>
      <c r="CD164" s="127"/>
      <c r="CN164" s="127"/>
      <c r="CX164" s="127"/>
      <c r="DH164" s="127"/>
      <c r="DR164" s="127"/>
      <c r="EB164" s="127"/>
      <c r="EL164" s="127"/>
      <c r="EV164" s="127"/>
      <c r="FF164" s="127"/>
      <c r="FP164" s="127"/>
      <c r="FZ164" s="127"/>
      <c r="GJ164" s="127"/>
      <c r="GT164" s="127"/>
      <c r="HD164" s="127"/>
      <c r="HN164" s="127"/>
      <c r="HX164" s="127"/>
      <c r="IH164" s="127"/>
      <c r="IR164" s="127"/>
      <c r="JB164" s="127"/>
    </row>
    <row xmlns:x14ac="http://schemas.microsoft.com/office/spreadsheetml/2009/9/ac" r="165" s="3" customFormat="true" x14ac:dyDescent="0.25">
      <c r="A165" s="406"/>
      <c r="B165" s="127"/>
      <c r="L165" s="127"/>
      <c r="V165" s="127"/>
      <c r="AF165" s="127"/>
      <c r="AP165" s="127"/>
      <c r="AZ165" s="127"/>
      <c r="BA165" s="127"/>
      <c r="BB165" s="127"/>
      <c r="BC165" s="127"/>
      <c r="BD165" s="127"/>
      <c r="BE165" s="127"/>
      <c r="BF165" s="127"/>
      <c r="BG165" s="127"/>
      <c r="BJ165" s="127"/>
      <c r="BT165" s="127"/>
      <c r="CD165" s="127"/>
      <c r="CN165" s="127"/>
      <c r="CX165" s="127"/>
      <c r="DH165" s="127"/>
      <c r="DR165" s="127"/>
      <c r="EB165" s="127"/>
      <c r="EL165" s="127"/>
      <c r="EV165" s="127"/>
      <c r="FF165" s="127"/>
      <c r="FP165" s="127"/>
      <c r="FZ165" s="127"/>
      <c r="GJ165" s="127"/>
      <c r="GT165" s="127"/>
      <c r="HD165" s="127"/>
      <c r="HN165" s="127"/>
      <c r="HX165" s="127"/>
      <c r="IH165" s="127"/>
      <c r="IR165" s="127"/>
      <c r="JB165" s="127"/>
    </row>
    <row xmlns:x14ac="http://schemas.microsoft.com/office/spreadsheetml/2009/9/ac" r="166" s="3" customFormat="true" x14ac:dyDescent="0.25">
      <c r="A166" s="406"/>
      <c r="B166" s="127"/>
      <c r="L166" s="127"/>
      <c r="V166" s="127"/>
      <c r="AF166" s="127"/>
      <c r="AP166" s="127"/>
      <c r="AZ166" s="127"/>
      <c r="BA166" s="127"/>
      <c r="BB166" s="127"/>
      <c r="BC166" s="127"/>
      <c r="BD166" s="127"/>
      <c r="BE166" s="127"/>
      <c r="BF166" s="127"/>
      <c r="BG166" s="127"/>
      <c r="BJ166" s="127"/>
      <c r="BT166" s="127"/>
      <c r="CD166" s="127"/>
      <c r="CN166" s="127"/>
      <c r="CX166" s="127"/>
      <c r="DH166" s="127"/>
      <c r="DR166" s="127"/>
      <c r="EB166" s="127"/>
      <c r="EL166" s="127"/>
      <c r="EV166" s="127"/>
      <c r="FF166" s="127"/>
      <c r="FP166" s="127"/>
      <c r="FZ166" s="127"/>
      <c r="GJ166" s="127"/>
      <c r="GT166" s="127"/>
      <c r="HD166" s="127"/>
      <c r="HN166" s="127"/>
      <c r="HX166" s="127"/>
      <c r="IH166" s="127"/>
      <c r="IR166" s="127"/>
      <c r="JB166" s="127"/>
    </row>
    <row xmlns:x14ac="http://schemas.microsoft.com/office/spreadsheetml/2009/9/ac" r="167" s="3" customFormat="true" x14ac:dyDescent="0.25">
      <c r="A167" s="406"/>
      <c r="B167" s="127"/>
      <c r="L167" s="127"/>
      <c r="V167" s="127"/>
      <c r="AF167" s="127"/>
      <c r="AP167" s="127"/>
      <c r="AZ167" s="127"/>
      <c r="BA167" s="127"/>
      <c r="BB167" s="127"/>
      <c r="BC167" s="127"/>
      <c r="BD167" s="127"/>
      <c r="BE167" s="127"/>
      <c r="BF167" s="127"/>
      <c r="BG167" s="127"/>
      <c r="BJ167" s="127"/>
      <c r="BT167" s="127"/>
      <c r="CD167" s="127"/>
      <c r="CN167" s="127"/>
      <c r="CX167" s="127"/>
      <c r="DH167" s="127"/>
      <c r="DR167" s="127"/>
      <c r="EB167" s="127"/>
      <c r="EL167" s="127"/>
      <c r="EV167" s="127"/>
      <c r="FF167" s="127"/>
      <c r="FP167" s="127"/>
      <c r="FZ167" s="127"/>
      <c r="GJ167" s="127"/>
      <c r="GT167" s="127"/>
      <c r="HD167" s="127"/>
      <c r="HN167" s="127"/>
      <c r="HX167" s="127"/>
      <c r="IH167" s="127"/>
      <c r="IR167" s="127"/>
      <c r="JB167" s="127"/>
    </row>
    <row xmlns:x14ac="http://schemas.microsoft.com/office/spreadsheetml/2009/9/ac" r="168" s="3" customFormat="true" x14ac:dyDescent="0.25">
      <c r="A168" s="406"/>
      <c r="B168" s="127"/>
      <c r="L168" s="127"/>
      <c r="V168" s="127"/>
      <c r="AF168" s="127"/>
      <c r="AP168" s="127"/>
      <c r="AZ168" s="127"/>
      <c r="BA168" s="127"/>
      <c r="BB168" s="127"/>
      <c r="BC168" s="127"/>
      <c r="BD168" s="127"/>
      <c r="BE168" s="127"/>
      <c r="BF168" s="127"/>
      <c r="BG168" s="127"/>
      <c r="BJ168" s="127"/>
      <c r="BT168" s="127"/>
      <c r="CD168" s="127"/>
      <c r="CN168" s="127"/>
      <c r="CX168" s="127"/>
      <c r="DH168" s="127"/>
      <c r="DR168" s="127"/>
      <c r="EB168" s="127"/>
      <c r="EL168" s="127"/>
      <c r="EV168" s="127"/>
      <c r="FF168" s="127"/>
      <c r="FP168" s="127"/>
      <c r="FZ168" s="127"/>
      <c r="GJ168" s="127"/>
      <c r="GT168" s="127"/>
      <c r="HD168" s="127"/>
      <c r="HN168" s="127"/>
      <c r="HX168" s="127"/>
      <c r="IH168" s="127"/>
      <c r="IR168" s="127"/>
      <c r="JB168" s="127"/>
    </row>
    <row xmlns:x14ac="http://schemas.microsoft.com/office/spreadsheetml/2009/9/ac" r="169" s="3" customFormat="true" x14ac:dyDescent="0.25">
      <c r="A169" s="406"/>
      <c r="B169" s="127"/>
      <c r="L169" s="127"/>
      <c r="V169" s="127"/>
      <c r="AF169" s="127"/>
      <c r="AP169" s="127"/>
      <c r="AZ169" s="127"/>
      <c r="BA169" s="127"/>
      <c r="BB169" s="127"/>
      <c r="BC169" s="127"/>
      <c r="BD169" s="127"/>
      <c r="BE169" s="127"/>
      <c r="BF169" s="127"/>
      <c r="BG169" s="127"/>
      <c r="BJ169" s="127"/>
      <c r="BT169" s="127"/>
      <c r="CD169" s="127"/>
      <c r="CN169" s="127"/>
      <c r="CX169" s="127"/>
      <c r="DH169" s="127"/>
      <c r="DR169" s="127"/>
      <c r="EB169" s="127"/>
      <c r="EL169" s="127"/>
      <c r="EV169" s="127"/>
      <c r="FF169" s="127"/>
      <c r="FP169" s="127"/>
      <c r="FZ169" s="127"/>
      <c r="GJ169" s="127"/>
      <c r="GT169" s="127"/>
      <c r="HD169" s="127"/>
      <c r="HN169" s="127"/>
      <c r="HX169" s="127"/>
      <c r="IH169" s="127"/>
      <c r="IR169" s="127"/>
      <c r="JB169" s="127"/>
    </row>
    <row xmlns:x14ac="http://schemas.microsoft.com/office/spreadsheetml/2009/9/ac" r="170" s="3" customFormat="true" x14ac:dyDescent="0.25">
      <c r="A170" s="406"/>
      <c r="B170" s="127"/>
      <c r="L170" s="127"/>
      <c r="V170" s="127"/>
      <c r="AF170" s="127"/>
      <c r="AP170" s="127"/>
      <c r="AZ170" s="127"/>
      <c r="BA170" s="127"/>
      <c r="BB170" s="127"/>
      <c r="BC170" s="127"/>
      <c r="BD170" s="127"/>
      <c r="BE170" s="127"/>
      <c r="BF170" s="127"/>
      <c r="BG170" s="127"/>
      <c r="BJ170" s="127"/>
      <c r="BT170" s="127"/>
      <c r="CD170" s="127"/>
      <c r="CN170" s="127"/>
      <c r="CX170" s="127"/>
      <c r="DH170" s="127"/>
      <c r="DR170" s="127"/>
      <c r="EB170" s="127"/>
      <c r="EL170" s="127"/>
      <c r="EV170" s="127"/>
      <c r="FF170" s="127"/>
      <c r="FP170" s="127"/>
      <c r="FZ170" s="127"/>
      <c r="GJ170" s="127"/>
      <c r="GT170" s="127"/>
      <c r="HD170" s="127"/>
      <c r="HN170" s="127"/>
      <c r="HX170" s="127"/>
      <c r="IH170" s="127"/>
      <c r="IR170" s="127"/>
      <c r="JB170" s="127"/>
    </row>
    <row xmlns:x14ac="http://schemas.microsoft.com/office/spreadsheetml/2009/9/ac" r="171" s="3" customFormat="true" x14ac:dyDescent="0.25">
      <c r="A171" s="406"/>
      <c r="B171" s="127"/>
      <c r="L171" s="127"/>
      <c r="V171" s="127"/>
      <c r="AF171" s="127"/>
      <c r="AP171" s="127"/>
      <c r="AZ171" s="127"/>
      <c r="BA171" s="127"/>
      <c r="BB171" s="127"/>
      <c r="BC171" s="127"/>
      <c r="BD171" s="127"/>
      <c r="BE171" s="127"/>
      <c r="BF171" s="127"/>
      <c r="BG171" s="127"/>
      <c r="BJ171" s="127"/>
      <c r="BT171" s="127"/>
      <c r="CD171" s="127"/>
      <c r="CN171" s="127"/>
      <c r="CX171" s="127"/>
      <c r="DH171" s="127"/>
      <c r="DR171" s="127"/>
      <c r="EB171" s="127"/>
      <c r="EL171" s="127"/>
      <c r="EV171" s="127"/>
      <c r="FF171" s="127"/>
      <c r="FP171" s="127"/>
      <c r="FZ171" s="127"/>
      <c r="GJ171" s="127"/>
      <c r="GT171" s="127"/>
      <c r="HD171" s="127"/>
      <c r="HN171" s="127"/>
      <c r="HX171" s="127"/>
      <c r="IH171" s="127"/>
      <c r="IR171" s="127"/>
      <c r="JB171" s="127"/>
    </row>
    <row xmlns:x14ac="http://schemas.microsoft.com/office/spreadsheetml/2009/9/ac" r="172" s="3" customFormat="true" x14ac:dyDescent="0.25">
      <c r="A172" s="406"/>
      <c r="B172" s="127"/>
      <c r="L172" s="127"/>
      <c r="V172" s="127"/>
      <c r="AF172" s="127"/>
      <c r="AP172" s="127"/>
      <c r="AZ172" s="127"/>
      <c r="BA172" s="127"/>
      <c r="BB172" s="127"/>
      <c r="BC172" s="127"/>
      <c r="BD172" s="127"/>
      <c r="BE172" s="127"/>
      <c r="BF172" s="127"/>
      <c r="BG172" s="127"/>
      <c r="BJ172" s="127"/>
      <c r="BT172" s="127"/>
      <c r="CD172" s="127"/>
      <c r="CN172" s="127"/>
      <c r="CX172" s="127"/>
      <c r="DH172" s="127"/>
      <c r="DR172" s="127"/>
      <c r="EB172" s="127"/>
      <c r="EL172" s="127"/>
      <c r="EV172" s="127"/>
      <c r="FF172" s="127"/>
      <c r="FP172" s="127"/>
      <c r="FZ172" s="127"/>
      <c r="GJ172" s="127"/>
      <c r="GT172" s="127"/>
      <c r="HD172" s="127"/>
      <c r="HN172" s="127"/>
      <c r="HX172" s="127"/>
      <c r="IH172" s="127"/>
      <c r="IR172" s="127"/>
      <c r="JB172" s="127"/>
    </row>
    <row xmlns:x14ac="http://schemas.microsoft.com/office/spreadsheetml/2009/9/ac" r="173" s="3" customFormat="true" x14ac:dyDescent="0.25">
      <c r="A173" s="406"/>
      <c r="B173" s="127"/>
      <c r="L173" s="127"/>
      <c r="V173" s="127"/>
      <c r="AF173" s="127"/>
      <c r="AP173" s="127"/>
      <c r="AZ173" s="127"/>
      <c r="BA173" s="127"/>
      <c r="BB173" s="127"/>
      <c r="BC173" s="127"/>
      <c r="BD173" s="127"/>
      <c r="BE173" s="127"/>
      <c r="BF173" s="127"/>
      <c r="BG173" s="127"/>
      <c r="BJ173" s="127"/>
      <c r="BT173" s="127"/>
      <c r="CD173" s="127"/>
      <c r="CN173" s="127"/>
      <c r="CX173" s="127"/>
      <c r="DH173" s="127"/>
      <c r="DR173" s="127"/>
      <c r="EB173" s="127"/>
      <c r="EL173" s="127"/>
      <c r="EV173" s="127"/>
      <c r="FF173" s="127"/>
      <c r="FP173" s="127"/>
      <c r="FZ173" s="127"/>
      <c r="GJ173" s="127"/>
      <c r="GT173" s="127"/>
      <c r="HD173" s="127"/>
      <c r="HN173" s="127"/>
      <c r="HX173" s="127"/>
      <c r="IH173" s="127"/>
      <c r="IR173" s="127"/>
      <c r="JB173" s="127"/>
    </row>
    <row xmlns:x14ac="http://schemas.microsoft.com/office/spreadsheetml/2009/9/ac" r="174" s="3" customFormat="true" x14ac:dyDescent="0.25">
      <c r="A174" s="406"/>
      <c r="B174" s="127"/>
      <c r="L174" s="127"/>
      <c r="V174" s="127"/>
      <c r="AF174" s="127"/>
      <c r="AP174" s="127"/>
      <c r="AZ174" s="127"/>
      <c r="BA174" s="127"/>
      <c r="BB174" s="127"/>
      <c r="BC174" s="127"/>
      <c r="BD174" s="127"/>
      <c r="BE174" s="127"/>
      <c r="BF174" s="127"/>
      <c r="BG174" s="127"/>
      <c r="BJ174" s="127"/>
      <c r="BT174" s="127"/>
      <c r="CD174" s="127"/>
      <c r="CN174" s="127"/>
      <c r="CX174" s="127"/>
      <c r="DH174" s="127"/>
      <c r="DR174" s="127"/>
      <c r="EB174" s="127"/>
      <c r="EL174" s="127"/>
      <c r="EV174" s="127"/>
      <c r="FF174" s="127"/>
      <c r="FP174" s="127"/>
      <c r="FZ174" s="127"/>
      <c r="GJ174" s="127"/>
      <c r="GT174" s="127"/>
      <c r="HD174" s="127"/>
      <c r="HN174" s="127"/>
      <c r="HX174" s="127"/>
      <c r="IH174" s="127"/>
      <c r="IR174" s="127"/>
      <c r="JB174" s="127"/>
    </row>
    <row xmlns:x14ac="http://schemas.microsoft.com/office/spreadsheetml/2009/9/ac" r="175" s="3" customFormat="true" x14ac:dyDescent="0.25">
      <c r="A175" s="406"/>
      <c r="B175" s="127"/>
      <c r="L175" s="127"/>
      <c r="V175" s="127"/>
      <c r="AF175" s="127"/>
      <c r="AP175" s="127"/>
      <c r="AZ175" s="127"/>
      <c r="BA175" s="127"/>
      <c r="BB175" s="127"/>
      <c r="BC175" s="127"/>
      <c r="BD175" s="127"/>
      <c r="BE175" s="127"/>
      <c r="BF175" s="127"/>
      <c r="BG175" s="127"/>
      <c r="BJ175" s="127"/>
      <c r="BT175" s="127"/>
      <c r="CD175" s="127"/>
      <c r="CN175" s="127"/>
      <c r="CX175" s="127"/>
      <c r="DH175" s="127"/>
      <c r="DR175" s="127"/>
      <c r="EB175" s="127"/>
      <c r="EL175" s="127"/>
      <c r="EV175" s="127"/>
      <c r="FF175" s="127"/>
      <c r="FP175" s="127"/>
      <c r="FZ175" s="127"/>
      <c r="GJ175" s="127"/>
      <c r="GT175" s="127"/>
      <c r="HD175" s="127"/>
      <c r="HN175" s="127"/>
      <c r="HX175" s="127"/>
      <c r="IH175" s="127"/>
      <c r="IR175" s="127"/>
      <c r="JB175" s="127"/>
    </row>
    <row xmlns:x14ac="http://schemas.microsoft.com/office/spreadsheetml/2009/9/ac" r="176" s="3" customFormat="true" x14ac:dyDescent="0.25">
      <c r="A176" s="406"/>
      <c r="B176" s="127"/>
      <c r="L176" s="127"/>
      <c r="V176" s="127"/>
      <c r="AF176" s="127"/>
      <c r="AP176" s="127"/>
      <c r="AZ176" s="127"/>
      <c r="BA176" s="127"/>
      <c r="BB176" s="127"/>
      <c r="BC176" s="127"/>
      <c r="BD176" s="127"/>
      <c r="BE176" s="127"/>
      <c r="BF176" s="127"/>
      <c r="BG176" s="127"/>
      <c r="BJ176" s="127"/>
      <c r="BT176" s="127"/>
      <c r="CD176" s="127"/>
      <c r="CN176" s="127"/>
      <c r="CX176" s="127"/>
      <c r="DH176" s="127"/>
      <c r="DR176" s="127"/>
      <c r="EB176" s="127"/>
      <c r="EL176" s="127"/>
      <c r="EV176" s="127"/>
      <c r="FF176" s="127"/>
      <c r="FP176" s="127"/>
      <c r="FZ176" s="127"/>
      <c r="GJ176" s="127"/>
      <c r="GT176" s="127"/>
      <c r="HD176" s="127"/>
      <c r="HN176" s="127"/>
      <c r="HX176" s="127"/>
      <c r="IH176" s="127"/>
      <c r="IR176" s="127"/>
      <c r="JB176" s="127"/>
    </row>
    <row xmlns:x14ac="http://schemas.microsoft.com/office/spreadsheetml/2009/9/ac" r="177" s="3" customFormat="true" x14ac:dyDescent="0.25">
      <c r="A177" s="406"/>
      <c r="B177" s="127"/>
      <c r="L177" s="127"/>
      <c r="V177" s="127"/>
      <c r="AF177" s="127"/>
      <c r="AP177" s="127"/>
      <c r="AZ177" s="127"/>
      <c r="BA177" s="127"/>
      <c r="BB177" s="127"/>
      <c r="BC177" s="127"/>
      <c r="BD177" s="127"/>
      <c r="BE177" s="127"/>
      <c r="BF177" s="127"/>
      <c r="BG177" s="127"/>
      <c r="BJ177" s="127"/>
      <c r="BT177" s="127"/>
      <c r="CD177" s="127"/>
      <c r="CN177" s="127"/>
      <c r="CX177" s="127"/>
      <c r="DH177" s="127"/>
      <c r="DR177" s="127"/>
      <c r="EB177" s="127"/>
      <c r="EL177" s="127"/>
      <c r="EV177" s="127"/>
      <c r="FF177" s="127"/>
      <c r="FP177" s="127"/>
      <c r="FZ177" s="127"/>
      <c r="GJ177" s="127"/>
      <c r="GT177" s="127"/>
      <c r="HD177" s="127"/>
      <c r="HN177" s="127"/>
      <c r="HX177" s="127"/>
      <c r="IH177" s="127"/>
      <c r="IR177" s="127"/>
      <c r="JB177" s="127"/>
    </row>
    <row xmlns:x14ac="http://schemas.microsoft.com/office/spreadsheetml/2009/9/ac" r="178" s="3" customFormat="true" x14ac:dyDescent="0.25">
      <c r="A178" s="406"/>
      <c r="B178" s="127"/>
      <c r="L178" s="127"/>
      <c r="V178" s="127"/>
      <c r="AF178" s="127"/>
      <c r="AP178" s="127"/>
      <c r="AZ178" s="127"/>
      <c r="BA178" s="127"/>
      <c r="BB178" s="127"/>
      <c r="BC178" s="127"/>
      <c r="BD178" s="127"/>
      <c r="BE178" s="127"/>
      <c r="BF178" s="127"/>
      <c r="BG178" s="127"/>
      <c r="BJ178" s="127"/>
      <c r="BT178" s="127"/>
      <c r="CD178" s="127"/>
      <c r="CN178" s="127"/>
      <c r="CX178" s="127"/>
      <c r="DH178" s="127"/>
      <c r="DR178" s="127"/>
      <c r="EB178" s="127"/>
      <c r="EL178" s="127"/>
      <c r="EV178" s="127"/>
      <c r="FF178" s="127"/>
      <c r="FP178" s="127"/>
      <c r="FZ178" s="127"/>
      <c r="GJ178" s="127"/>
      <c r="GT178" s="127"/>
      <c r="HD178" s="127"/>
      <c r="HN178" s="127"/>
      <c r="HX178" s="127"/>
      <c r="IH178" s="127"/>
      <c r="IR178" s="127"/>
      <c r="JB178" s="127"/>
    </row>
    <row xmlns:x14ac="http://schemas.microsoft.com/office/spreadsheetml/2009/9/ac" r="179" s="3" customFormat="true" x14ac:dyDescent="0.25">
      <c r="A179" s="406"/>
      <c r="B179" s="127"/>
      <c r="L179" s="127"/>
      <c r="V179" s="127"/>
      <c r="AF179" s="127"/>
      <c r="AP179" s="127"/>
      <c r="AZ179" s="127"/>
      <c r="BA179" s="127"/>
      <c r="BB179" s="127"/>
      <c r="BC179" s="127"/>
      <c r="BD179" s="127"/>
      <c r="BE179" s="127"/>
      <c r="BF179" s="127"/>
      <c r="BG179" s="127"/>
      <c r="BJ179" s="127"/>
      <c r="BT179" s="127"/>
      <c r="CD179" s="127"/>
      <c r="CN179" s="127"/>
      <c r="CX179" s="127"/>
      <c r="DH179" s="127"/>
      <c r="DR179" s="127"/>
      <c r="EB179" s="127"/>
      <c r="EL179" s="127"/>
      <c r="EV179" s="127"/>
      <c r="FF179" s="127"/>
      <c r="FP179" s="127"/>
      <c r="FZ179" s="127"/>
      <c r="GJ179" s="127"/>
      <c r="GT179" s="127"/>
      <c r="HD179" s="127"/>
      <c r="HN179" s="127"/>
      <c r="HX179" s="127"/>
      <c r="IH179" s="127"/>
      <c r="IR179" s="127"/>
      <c r="JB179" s="127"/>
    </row>
    <row xmlns:x14ac="http://schemas.microsoft.com/office/spreadsheetml/2009/9/ac" r="180" s="3" customFormat="true" x14ac:dyDescent="0.25">
      <c r="A180" s="406"/>
      <c r="B180" s="127"/>
      <c r="L180" s="127"/>
      <c r="V180" s="127"/>
      <c r="AF180" s="127"/>
      <c r="AP180" s="127"/>
      <c r="AZ180" s="127"/>
      <c r="BA180" s="127"/>
      <c r="BB180" s="127"/>
      <c r="BC180" s="127"/>
      <c r="BD180" s="127"/>
      <c r="BE180" s="127"/>
      <c r="BF180" s="127"/>
      <c r="BG180" s="127"/>
      <c r="BJ180" s="127"/>
      <c r="BT180" s="127"/>
      <c r="CD180" s="127"/>
      <c r="CN180" s="127"/>
      <c r="CX180" s="127"/>
      <c r="DH180" s="127"/>
      <c r="DR180" s="127"/>
      <c r="EB180" s="127"/>
      <c r="EL180" s="127"/>
      <c r="EV180" s="127"/>
      <c r="FF180" s="127"/>
      <c r="FP180" s="127"/>
      <c r="FZ180" s="127"/>
      <c r="GJ180" s="127"/>
      <c r="GT180" s="127"/>
      <c r="HD180" s="127"/>
      <c r="HN180" s="127"/>
      <c r="HX180" s="127"/>
      <c r="IH180" s="127"/>
      <c r="IR180" s="127"/>
      <c r="JB180" s="127"/>
    </row>
    <row xmlns:x14ac="http://schemas.microsoft.com/office/spreadsheetml/2009/9/ac" r="181" s="3" customFormat="true" x14ac:dyDescent="0.25">
      <c r="A181" s="406"/>
      <c r="B181" s="127"/>
      <c r="L181" s="127"/>
      <c r="V181" s="127"/>
      <c r="AF181" s="127"/>
      <c r="AP181" s="127"/>
      <c r="AZ181" s="127"/>
      <c r="BA181" s="127"/>
      <c r="BB181" s="127"/>
      <c r="BC181" s="127"/>
      <c r="BD181" s="127"/>
      <c r="BE181" s="127"/>
      <c r="BF181" s="127"/>
      <c r="BG181" s="127"/>
      <c r="BJ181" s="127"/>
      <c r="BT181" s="127"/>
      <c r="CD181" s="127"/>
      <c r="CN181" s="127"/>
      <c r="CX181" s="127"/>
      <c r="DH181" s="127"/>
      <c r="DR181" s="127"/>
      <c r="EB181" s="127"/>
      <c r="EL181" s="127"/>
      <c r="EV181" s="127"/>
      <c r="FF181" s="127"/>
      <c r="FP181" s="127"/>
      <c r="FZ181" s="127"/>
      <c r="GJ181" s="127"/>
      <c r="GT181" s="127"/>
      <c r="HD181" s="127"/>
      <c r="HN181" s="127"/>
      <c r="HX181" s="127"/>
      <c r="IH181" s="127"/>
      <c r="IR181" s="127"/>
      <c r="JB181" s="127"/>
    </row>
    <row xmlns:x14ac="http://schemas.microsoft.com/office/spreadsheetml/2009/9/ac" r="182" s="3" customFormat="true" x14ac:dyDescent="0.25">
      <c r="A182" s="406"/>
      <c r="B182" s="127"/>
      <c r="L182" s="127"/>
      <c r="V182" s="127"/>
      <c r="AF182" s="127"/>
      <c r="AP182" s="127"/>
      <c r="AZ182" s="127"/>
      <c r="BA182" s="127"/>
      <c r="BB182" s="127"/>
      <c r="BC182" s="127"/>
      <c r="BD182" s="127"/>
      <c r="BE182" s="127"/>
      <c r="BF182" s="127"/>
      <c r="BG182" s="127"/>
      <c r="BJ182" s="127"/>
      <c r="BT182" s="127"/>
      <c r="CD182" s="127"/>
      <c r="CN182" s="127"/>
      <c r="CX182" s="127"/>
      <c r="DH182" s="127"/>
      <c r="DR182" s="127"/>
      <c r="EB182" s="127"/>
      <c r="EL182" s="127"/>
      <c r="EV182" s="127"/>
      <c r="FF182" s="127"/>
      <c r="FP182" s="127"/>
      <c r="FZ182" s="127"/>
      <c r="GJ182" s="127"/>
      <c r="GT182" s="127"/>
      <c r="HD182" s="127"/>
      <c r="HN182" s="127"/>
      <c r="HX182" s="127"/>
      <c r="IH182" s="127"/>
      <c r="IR182" s="127"/>
      <c r="JB182" s="127"/>
    </row>
    <row xmlns:x14ac="http://schemas.microsoft.com/office/spreadsheetml/2009/9/ac" r="183" s="3" customFormat="true" x14ac:dyDescent="0.25">
      <c r="A183" s="406"/>
      <c r="B183" s="127"/>
      <c r="L183" s="127"/>
      <c r="V183" s="127"/>
      <c r="AF183" s="127"/>
      <c r="AP183" s="127"/>
      <c r="AZ183" s="127"/>
      <c r="BA183" s="127"/>
      <c r="BB183" s="127"/>
      <c r="BC183" s="127"/>
      <c r="BD183" s="127"/>
      <c r="BE183" s="127"/>
      <c r="BF183" s="127"/>
      <c r="BG183" s="127"/>
      <c r="BJ183" s="127"/>
      <c r="BT183" s="127"/>
      <c r="CD183" s="127"/>
      <c r="CN183" s="127"/>
      <c r="CX183" s="127"/>
      <c r="DH183" s="127"/>
      <c r="DR183" s="127"/>
      <c r="EB183" s="127"/>
      <c r="EL183" s="127"/>
      <c r="EV183" s="127"/>
      <c r="FF183" s="127"/>
      <c r="FP183" s="127"/>
      <c r="FZ183" s="127"/>
      <c r="GJ183" s="127"/>
      <c r="GT183" s="127"/>
      <c r="HD183" s="127"/>
      <c r="HN183" s="127"/>
      <c r="HX183" s="127"/>
      <c r="IH183" s="127"/>
      <c r="IR183" s="127"/>
      <c r="JB183" s="127"/>
    </row>
    <row xmlns:x14ac="http://schemas.microsoft.com/office/spreadsheetml/2009/9/ac" r="184" s="3" customFormat="true" x14ac:dyDescent="0.25">
      <c r="A184" s="406"/>
      <c r="B184" s="127"/>
      <c r="L184" s="127"/>
      <c r="V184" s="127"/>
      <c r="AF184" s="127"/>
      <c r="AP184" s="127"/>
      <c r="AZ184" s="127"/>
      <c r="BA184" s="127"/>
      <c r="BB184" s="127"/>
      <c r="BC184" s="127"/>
      <c r="BD184" s="127"/>
      <c r="BE184" s="127"/>
      <c r="BF184" s="127"/>
      <c r="BG184" s="127"/>
      <c r="BJ184" s="127"/>
      <c r="BT184" s="127"/>
      <c r="CD184" s="127"/>
      <c r="CN184" s="127"/>
      <c r="CX184" s="127"/>
      <c r="DH184" s="127"/>
      <c r="DR184" s="127"/>
      <c r="EB184" s="127"/>
      <c r="EL184" s="127"/>
      <c r="EV184" s="127"/>
      <c r="FF184" s="127"/>
      <c r="FP184" s="127"/>
      <c r="FZ184" s="127"/>
      <c r="GJ184" s="127"/>
      <c r="GT184" s="127"/>
      <c r="HD184" s="127"/>
      <c r="HN184" s="127"/>
      <c r="HX184" s="127"/>
      <c r="IH184" s="127"/>
      <c r="IR184" s="127"/>
      <c r="JB184" s="127"/>
    </row>
    <row xmlns:x14ac="http://schemas.microsoft.com/office/spreadsheetml/2009/9/ac" r="185" s="3" customFormat="true" x14ac:dyDescent="0.25">
      <c r="A185" s="406"/>
      <c r="B185" s="127"/>
      <c r="L185" s="127"/>
      <c r="V185" s="127"/>
      <c r="AF185" s="127"/>
      <c r="AP185" s="127"/>
      <c r="AZ185" s="127"/>
      <c r="BA185" s="127"/>
      <c r="BB185" s="127"/>
      <c r="BC185" s="127"/>
      <c r="BD185" s="127"/>
      <c r="BE185" s="127"/>
      <c r="BF185" s="127"/>
      <c r="BG185" s="127"/>
      <c r="BJ185" s="127"/>
      <c r="BT185" s="127"/>
      <c r="CD185" s="127"/>
      <c r="CN185" s="127"/>
      <c r="CX185" s="127"/>
      <c r="DH185" s="127"/>
      <c r="DR185" s="127"/>
      <c r="EB185" s="127"/>
      <c r="EL185" s="127"/>
      <c r="EV185" s="127"/>
      <c r="FF185" s="127"/>
      <c r="FP185" s="127"/>
      <c r="FZ185" s="127"/>
      <c r="GJ185" s="127"/>
      <c r="GT185" s="127"/>
      <c r="HD185" s="127"/>
      <c r="HN185" s="127"/>
      <c r="HX185" s="127"/>
      <c r="IH185" s="127"/>
      <c r="IR185" s="127"/>
      <c r="JB185" s="127"/>
    </row>
    <row xmlns:x14ac="http://schemas.microsoft.com/office/spreadsheetml/2009/9/ac" r="186" s="3" customFormat="true" x14ac:dyDescent="0.25">
      <c r="A186" s="406"/>
      <c r="B186" s="127"/>
      <c r="L186" s="127"/>
      <c r="V186" s="127"/>
      <c r="AF186" s="127"/>
      <c r="AP186" s="127"/>
      <c r="AZ186" s="127"/>
      <c r="BA186" s="127"/>
      <c r="BB186" s="127"/>
      <c r="BC186" s="127"/>
      <c r="BD186" s="127"/>
      <c r="BE186" s="127"/>
      <c r="BF186" s="127"/>
      <c r="BG186" s="127"/>
      <c r="BJ186" s="127"/>
      <c r="BT186" s="127"/>
      <c r="CD186" s="127"/>
      <c r="CN186" s="127"/>
      <c r="CX186" s="127"/>
      <c r="DH186" s="127"/>
      <c r="DR186" s="127"/>
      <c r="EB186" s="127"/>
      <c r="EL186" s="127"/>
      <c r="EV186" s="127"/>
      <c r="FF186" s="127"/>
      <c r="FP186" s="127"/>
      <c r="FZ186" s="127"/>
      <c r="GJ186" s="127"/>
      <c r="GT186" s="127"/>
      <c r="HD186" s="127"/>
      <c r="HN186" s="127"/>
      <c r="HX186" s="127"/>
      <c r="IH186" s="127"/>
      <c r="IR186" s="127"/>
      <c r="JB186" s="127"/>
    </row>
    <row xmlns:x14ac="http://schemas.microsoft.com/office/spreadsheetml/2009/9/ac" r="187" s="3" customFormat="true" x14ac:dyDescent="0.25">
      <c r="A187" s="406"/>
      <c r="B187" s="127"/>
      <c r="L187" s="127"/>
      <c r="V187" s="127"/>
      <c r="AF187" s="127"/>
      <c r="AP187" s="127"/>
      <c r="AZ187" s="127"/>
      <c r="BA187" s="127"/>
      <c r="BB187" s="127"/>
      <c r="BC187" s="127"/>
      <c r="BD187" s="127"/>
      <c r="BE187" s="127"/>
      <c r="BF187" s="127"/>
      <c r="BG187" s="127"/>
      <c r="BJ187" s="127"/>
      <c r="BT187" s="127"/>
      <c r="CD187" s="127"/>
      <c r="CN187" s="127"/>
      <c r="CX187" s="127"/>
      <c r="DH187" s="127"/>
      <c r="DR187" s="127"/>
      <c r="EB187" s="127"/>
      <c r="EL187" s="127"/>
      <c r="EV187" s="127"/>
      <c r="FF187" s="127"/>
      <c r="FP187" s="127"/>
      <c r="FZ187" s="127"/>
      <c r="GJ187" s="127"/>
      <c r="GT187" s="127"/>
      <c r="HD187" s="127"/>
      <c r="HN187" s="127"/>
      <c r="HX187" s="127"/>
      <c r="IH187" s="127"/>
      <c r="IR187" s="127"/>
      <c r="JB187" s="127"/>
    </row>
    <row xmlns:x14ac="http://schemas.microsoft.com/office/spreadsheetml/2009/9/ac" r="188" s="3" customFormat="true" x14ac:dyDescent="0.25">
      <c r="A188" s="406"/>
      <c r="B188" s="127"/>
      <c r="L188" s="127"/>
      <c r="V188" s="127"/>
      <c r="AF188" s="127"/>
      <c r="AP188" s="127"/>
      <c r="AZ188" s="127"/>
      <c r="BA188" s="127"/>
      <c r="BB188" s="127"/>
      <c r="BC188" s="127"/>
      <c r="BD188" s="127"/>
      <c r="BE188" s="127"/>
      <c r="BF188" s="127"/>
      <c r="BG188" s="127"/>
      <c r="BJ188" s="127"/>
      <c r="BT188" s="127"/>
      <c r="CD188" s="127"/>
      <c r="CN188" s="127"/>
      <c r="CX188" s="127"/>
      <c r="DH188" s="127"/>
      <c r="DR188" s="127"/>
      <c r="EB188" s="127"/>
      <c r="EL188" s="127"/>
      <c r="EV188" s="127"/>
      <c r="FF188" s="127"/>
      <c r="FP188" s="127"/>
      <c r="FZ188" s="127"/>
      <c r="GJ188" s="127"/>
      <c r="GT188" s="127"/>
      <c r="HD188" s="127"/>
      <c r="HN188" s="127"/>
      <c r="HX188" s="127"/>
      <c r="IH188" s="127"/>
      <c r="IR188" s="127"/>
      <c r="JB188" s="127"/>
    </row>
    <row xmlns:x14ac="http://schemas.microsoft.com/office/spreadsheetml/2009/9/ac" r="189" s="3" customFormat="true" x14ac:dyDescent="0.25">
      <c r="A189" s="406"/>
      <c r="B189" s="127"/>
      <c r="L189" s="127"/>
      <c r="V189" s="127"/>
      <c r="AF189" s="127"/>
      <c r="AP189" s="127"/>
      <c r="AZ189" s="127"/>
      <c r="BA189" s="127"/>
      <c r="BB189" s="127"/>
      <c r="BC189" s="127"/>
      <c r="BD189" s="127"/>
      <c r="BE189" s="127"/>
      <c r="BF189" s="127"/>
      <c r="BG189" s="127"/>
      <c r="BJ189" s="127"/>
      <c r="BT189" s="127"/>
      <c r="CD189" s="127"/>
      <c r="CN189" s="127"/>
      <c r="CX189" s="127"/>
      <c r="DH189" s="127"/>
      <c r="DR189" s="127"/>
      <c r="EB189" s="127"/>
      <c r="EL189" s="127"/>
      <c r="EV189" s="127"/>
      <c r="FF189" s="127"/>
      <c r="FP189" s="127"/>
      <c r="FZ189" s="127"/>
      <c r="GJ189" s="127"/>
      <c r="GT189" s="127"/>
      <c r="HD189" s="127"/>
      <c r="HN189" s="127"/>
      <c r="HX189" s="127"/>
      <c r="IH189" s="127"/>
      <c r="IR189" s="127"/>
      <c r="JB189" s="127"/>
    </row>
    <row xmlns:x14ac="http://schemas.microsoft.com/office/spreadsheetml/2009/9/ac" r="190" s="3" customFormat="true" x14ac:dyDescent="0.25">
      <c r="A190" s="406"/>
      <c r="B190" s="127"/>
      <c r="L190" s="127"/>
      <c r="V190" s="127"/>
      <c r="AF190" s="127"/>
      <c r="AP190" s="127"/>
      <c r="AZ190" s="127"/>
      <c r="BA190" s="127"/>
      <c r="BB190" s="127"/>
      <c r="BC190" s="127"/>
      <c r="BD190" s="127"/>
      <c r="BE190" s="127"/>
      <c r="BF190" s="127"/>
      <c r="BG190" s="127"/>
      <c r="BJ190" s="127"/>
      <c r="BT190" s="127"/>
      <c r="CD190" s="127"/>
      <c r="CN190" s="127"/>
      <c r="CX190" s="127"/>
      <c r="DH190" s="127"/>
      <c r="DR190" s="127"/>
      <c r="EB190" s="127"/>
      <c r="EL190" s="127"/>
      <c r="EV190" s="127"/>
      <c r="FF190" s="127"/>
      <c r="FP190" s="127"/>
      <c r="FZ190" s="127"/>
      <c r="GJ190" s="127"/>
      <c r="GT190" s="127"/>
      <c r="HD190" s="127"/>
      <c r="HN190" s="127"/>
      <c r="HX190" s="127"/>
      <c r="IH190" s="127"/>
      <c r="IR190" s="127"/>
      <c r="JB190" s="127"/>
    </row>
    <row xmlns:x14ac="http://schemas.microsoft.com/office/spreadsheetml/2009/9/ac" r="191" s="3" customFormat="true" x14ac:dyDescent="0.25">
      <c r="A191" s="406"/>
      <c r="B191" s="127"/>
      <c r="L191" s="127"/>
      <c r="V191" s="127"/>
      <c r="AF191" s="127"/>
      <c r="AP191" s="127"/>
      <c r="AZ191" s="127"/>
      <c r="BA191" s="127"/>
      <c r="BB191" s="127"/>
      <c r="BC191" s="127"/>
      <c r="BD191" s="127"/>
      <c r="BE191" s="127"/>
      <c r="BF191" s="127"/>
      <c r="BG191" s="127"/>
      <c r="BJ191" s="127"/>
      <c r="BT191" s="127"/>
      <c r="CD191" s="127"/>
      <c r="CN191" s="127"/>
      <c r="CX191" s="127"/>
      <c r="DH191" s="127"/>
      <c r="DR191" s="127"/>
      <c r="EB191" s="127"/>
      <c r="EL191" s="127"/>
      <c r="EV191" s="127"/>
      <c r="FF191" s="127"/>
      <c r="FP191" s="127"/>
      <c r="FZ191" s="127"/>
      <c r="GJ191" s="127"/>
      <c r="GT191" s="127"/>
      <c r="HD191" s="127"/>
      <c r="HN191" s="127"/>
      <c r="HX191" s="127"/>
      <c r="IH191" s="127"/>
      <c r="IR191" s="127"/>
      <c r="JB191" s="127"/>
    </row>
    <row xmlns:x14ac="http://schemas.microsoft.com/office/spreadsheetml/2009/9/ac" r="192" s="3" customFormat="true" x14ac:dyDescent="0.25">
      <c r="A192" s="406"/>
      <c r="B192" s="127"/>
      <c r="L192" s="127"/>
      <c r="V192" s="127"/>
      <c r="AF192" s="127"/>
      <c r="AP192" s="127"/>
      <c r="AZ192" s="127"/>
      <c r="BA192" s="127"/>
      <c r="BB192" s="127"/>
      <c r="BC192" s="127"/>
      <c r="BD192" s="127"/>
      <c r="BE192" s="127"/>
      <c r="BF192" s="127"/>
      <c r="BG192" s="127"/>
      <c r="BJ192" s="127"/>
      <c r="BT192" s="127"/>
      <c r="CD192" s="127"/>
      <c r="CN192" s="127"/>
      <c r="CX192" s="127"/>
      <c r="DH192" s="127"/>
      <c r="DR192" s="127"/>
      <c r="EB192" s="127"/>
      <c r="EL192" s="127"/>
      <c r="EV192" s="127"/>
      <c r="FF192" s="127"/>
      <c r="FP192" s="127"/>
      <c r="FZ192" s="127"/>
      <c r="GJ192" s="127"/>
      <c r="GT192" s="127"/>
      <c r="HD192" s="127"/>
      <c r="HN192" s="127"/>
      <c r="HX192" s="127"/>
      <c r="IH192" s="127"/>
      <c r="IR192" s="127"/>
      <c r="JB192" s="127"/>
    </row>
    <row xmlns:x14ac="http://schemas.microsoft.com/office/spreadsheetml/2009/9/ac" r="193" s="3" customFormat="true" x14ac:dyDescent="0.25">
      <c r="A193" s="406"/>
      <c r="B193" s="127"/>
      <c r="L193" s="127"/>
      <c r="V193" s="127"/>
      <c r="AF193" s="127"/>
      <c r="AP193" s="127"/>
      <c r="AZ193" s="127"/>
      <c r="BA193" s="127"/>
      <c r="BB193" s="127"/>
      <c r="BC193" s="127"/>
      <c r="BD193" s="127"/>
      <c r="BE193" s="127"/>
      <c r="BF193" s="127"/>
      <c r="BG193" s="127"/>
      <c r="BJ193" s="127"/>
      <c r="BT193" s="127"/>
      <c r="CD193" s="127"/>
      <c r="CN193" s="127"/>
      <c r="CX193" s="127"/>
      <c r="DH193" s="127"/>
      <c r="DR193" s="127"/>
      <c r="EB193" s="127"/>
      <c r="EL193" s="127"/>
      <c r="EV193" s="127"/>
      <c r="FF193" s="127"/>
      <c r="FP193" s="127"/>
      <c r="FZ193" s="127"/>
      <c r="GJ193" s="127"/>
      <c r="GT193" s="127"/>
      <c r="HD193" s="127"/>
      <c r="HN193" s="127"/>
      <c r="HX193" s="127"/>
      <c r="IH193" s="127"/>
      <c r="IR193" s="127"/>
      <c r="JB193" s="127"/>
    </row>
    <row xmlns:x14ac="http://schemas.microsoft.com/office/spreadsheetml/2009/9/ac" r="194" s="3" customFormat="true" x14ac:dyDescent="0.25">
      <c r="A194" s="406"/>
      <c r="B194" s="127"/>
      <c r="L194" s="127"/>
      <c r="V194" s="127"/>
      <c r="AF194" s="127"/>
      <c r="AP194" s="127"/>
      <c r="AZ194" s="127"/>
      <c r="BA194" s="127"/>
      <c r="BB194" s="127"/>
      <c r="BC194" s="127"/>
      <c r="BD194" s="127"/>
      <c r="BE194" s="127"/>
      <c r="BF194" s="127"/>
      <c r="BG194" s="127"/>
      <c r="BJ194" s="127"/>
      <c r="BT194" s="127"/>
      <c r="CD194" s="127"/>
      <c r="CN194" s="127"/>
      <c r="CX194" s="127"/>
      <c r="DH194" s="127"/>
      <c r="DR194" s="127"/>
      <c r="EB194" s="127"/>
      <c r="EL194" s="127"/>
      <c r="EV194" s="127"/>
      <c r="FF194" s="127"/>
      <c r="FP194" s="127"/>
      <c r="FZ194" s="127"/>
      <c r="GJ194" s="127"/>
      <c r="GT194" s="127"/>
      <c r="HD194" s="127"/>
      <c r="HN194" s="127"/>
      <c r="HX194" s="127"/>
      <c r="IH194" s="127"/>
      <c r="IR194" s="127"/>
      <c r="JB194" s="127"/>
    </row>
    <row xmlns:x14ac="http://schemas.microsoft.com/office/spreadsheetml/2009/9/ac" r="195" s="3" customFormat="true" x14ac:dyDescent="0.25">
      <c r="A195" s="406"/>
      <c r="B195" s="127"/>
      <c r="L195" s="127"/>
      <c r="V195" s="127"/>
      <c r="AF195" s="127"/>
      <c r="AP195" s="127"/>
      <c r="AZ195" s="127"/>
      <c r="BA195" s="127"/>
      <c r="BB195" s="127"/>
      <c r="BC195" s="127"/>
      <c r="BD195" s="127"/>
      <c r="BE195" s="127"/>
      <c r="BF195" s="127"/>
      <c r="BG195" s="127"/>
      <c r="BJ195" s="127"/>
      <c r="BT195" s="127"/>
      <c r="CD195" s="127"/>
      <c r="CN195" s="127"/>
      <c r="CX195" s="127"/>
      <c r="DH195" s="127"/>
      <c r="DR195" s="127"/>
      <c r="EB195" s="127"/>
      <c r="EL195" s="127"/>
      <c r="EV195" s="127"/>
      <c r="FF195" s="127"/>
      <c r="FP195" s="127"/>
      <c r="FZ195" s="127"/>
      <c r="GJ195" s="127"/>
      <c r="GT195" s="127"/>
      <c r="HD195" s="127"/>
      <c r="HN195" s="127"/>
      <c r="HX195" s="127"/>
      <c r="IH195" s="127"/>
      <c r="IR195" s="127"/>
      <c r="JB195" s="127"/>
    </row>
    <row xmlns:x14ac="http://schemas.microsoft.com/office/spreadsheetml/2009/9/ac" r="196" s="3" customFormat="true" x14ac:dyDescent="0.25">
      <c r="A196" s="406"/>
      <c r="B196" s="127"/>
      <c r="L196" s="127"/>
      <c r="V196" s="127"/>
      <c r="AF196" s="127"/>
      <c r="AP196" s="127"/>
      <c r="AZ196" s="127"/>
      <c r="BA196" s="127"/>
      <c r="BB196" s="127"/>
      <c r="BC196" s="127"/>
      <c r="BD196" s="127"/>
      <c r="BE196" s="127"/>
      <c r="BF196" s="127"/>
      <c r="BG196" s="127"/>
      <c r="BJ196" s="127"/>
      <c r="BT196" s="127"/>
      <c r="CD196" s="127"/>
      <c r="CN196" s="127"/>
      <c r="CX196" s="127"/>
      <c r="DH196" s="127"/>
      <c r="DR196" s="127"/>
      <c r="EB196" s="127"/>
      <c r="EL196" s="127"/>
      <c r="EV196" s="127"/>
      <c r="FF196" s="127"/>
      <c r="FP196" s="127"/>
      <c r="FZ196" s="127"/>
      <c r="GJ196" s="127"/>
      <c r="GT196" s="127"/>
      <c r="HD196" s="127"/>
      <c r="HN196" s="127"/>
      <c r="HX196" s="127"/>
      <c r="IH196" s="127"/>
      <c r="IR196" s="127"/>
      <c r="JB196" s="127"/>
    </row>
    <row xmlns:x14ac="http://schemas.microsoft.com/office/spreadsheetml/2009/9/ac" r="197" s="3" customFormat="true" x14ac:dyDescent="0.25">
      <c r="A197" s="406"/>
      <c r="B197" s="127"/>
      <c r="L197" s="127"/>
      <c r="V197" s="127"/>
      <c r="AF197" s="127"/>
      <c r="AP197" s="127"/>
      <c r="AZ197" s="127"/>
      <c r="BA197" s="127"/>
      <c r="BB197" s="127"/>
      <c r="BC197" s="127"/>
      <c r="BD197" s="127"/>
      <c r="BE197" s="127"/>
      <c r="BF197" s="127"/>
      <c r="BG197" s="127"/>
      <c r="BJ197" s="127"/>
      <c r="BT197" s="127"/>
      <c r="CD197" s="127"/>
      <c r="CN197" s="127"/>
      <c r="CX197" s="127"/>
      <c r="DH197" s="127"/>
      <c r="DR197" s="127"/>
      <c r="EB197" s="127"/>
      <c r="EL197" s="127"/>
      <c r="EV197" s="127"/>
      <c r="FF197" s="127"/>
      <c r="FP197" s="127"/>
      <c r="FZ197" s="127"/>
      <c r="GJ197" s="127"/>
      <c r="GT197" s="127"/>
      <c r="HD197" s="127"/>
      <c r="HN197" s="127"/>
      <c r="HX197" s="127"/>
      <c r="IH197" s="127"/>
      <c r="IR197" s="127"/>
      <c r="JB197" s="127"/>
    </row>
    <row xmlns:x14ac="http://schemas.microsoft.com/office/spreadsheetml/2009/9/ac" r="198" s="3" customFormat="true" x14ac:dyDescent="0.25">
      <c r="A198" s="406"/>
      <c r="B198" s="127"/>
      <c r="L198" s="127"/>
      <c r="V198" s="127"/>
      <c r="AF198" s="127"/>
      <c r="AP198" s="127"/>
      <c r="AZ198" s="127"/>
      <c r="BA198" s="127"/>
      <c r="BB198" s="127"/>
      <c r="BC198" s="127"/>
      <c r="BD198" s="127"/>
      <c r="BE198" s="127"/>
      <c r="BF198" s="127"/>
      <c r="BG198" s="127"/>
      <c r="BJ198" s="127"/>
      <c r="BT198" s="127"/>
      <c r="CD198" s="127"/>
      <c r="CN198" s="127"/>
      <c r="CX198" s="127"/>
      <c r="DH198" s="127"/>
      <c r="DR198" s="127"/>
      <c r="EB198" s="127"/>
      <c r="EL198" s="127"/>
      <c r="EV198" s="127"/>
      <c r="FF198" s="127"/>
      <c r="FP198" s="127"/>
      <c r="FZ198" s="127"/>
      <c r="GJ198" s="127"/>
      <c r="GT198" s="127"/>
      <c r="HD198" s="127"/>
      <c r="HN198" s="127"/>
      <c r="HX198" s="127"/>
      <c r="IH198" s="127"/>
      <c r="IR198" s="127"/>
      <c r="JB198" s="127"/>
    </row>
    <row xmlns:x14ac="http://schemas.microsoft.com/office/spreadsheetml/2009/9/ac" r="199" s="3" customFormat="true" x14ac:dyDescent="0.25">
      <c r="A199" s="406"/>
      <c r="B199" s="127"/>
      <c r="L199" s="127"/>
      <c r="V199" s="127"/>
      <c r="AF199" s="127"/>
      <c r="AP199" s="127"/>
      <c r="AZ199" s="127"/>
      <c r="BA199" s="127"/>
      <c r="BB199" s="127"/>
      <c r="BC199" s="127"/>
      <c r="BD199" s="127"/>
      <c r="BE199" s="127"/>
      <c r="BF199" s="127"/>
      <c r="BG199" s="127"/>
      <c r="BJ199" s="127"/>
      <c r="BT199" s="127"/>
      <c r="CD199" s="127"/>
      <c r="CN199" s="127"/>
      <c r="CX199" s="127"/>
      <c r="DH199" s="127"/>
      <c r="DR199" s="127"/>
      <c r="EB199" s="127"/>
      <c r="EL199" s="127"/>
      <c r="EV199" s="127"/>
      <c r="FF199" s="127"/>
      <c r="FP199" s="127"/>
      <c r="FZ199" s="127"/>
      <c r="GJ199" s="127"/>
      <c r="GT199" s="127"/>
      <c r="HD199" s="127"/>
      <c r="HN199" s="127"/>
      <c r="HX199" s="127"/>
      <c r="IH199" s="127"/>
      <c r="IR199" s="127"/>
      <c r="JB199" s="127"/>
    </row>
    <row xmlns:x14ac="http://schemas.microsoft.com/office/spreadsheetml/2009/9/ac" r="200" s="3" customFormat="true" x14ac:dyDescent="0.25">
      <c r="A200" s="406"/>
      <c r="B200" s="127"/>
      <c r="L200" s="127"/>
      <c r="V200" s="127"/>
      <c r="AF200" s="127"/>
      <c r="AP200" s="127"/>
      <c r="AZ200" s="127"/>
      <c r="BA200" s="127"/>
      <c r="BB200" s="127"/>
      <c r="BC200" s="127"/>
      <c r="BD200" s="127"/>
      <c r="BE200" s="127"/>
      <c r="BF200" s="127"/>
      <c r="BG200" s="127"/>
      <c r="BJ200" s="127"/>
      <c r="BT200" s="127"/>
      <c r="CD200" s="127"/>
      <c r="CN200" s="127"/>
      <c r="CX200" s="127"/>
      <c r="DH200" s="127"/>
      <c r="DR200" s="127"/>
      <c r="EB200" s="127"/>
      <c r="EL200" s="127"/>
      <c r="EV200" s="127"/>
      <c r="FF200" s="127"/>
      <c r="FP200" s="127"/>
      <c r="FZ200" s="127"/>
      <c r="GJ200" s="127"/>
      <c r="GT200" s="127"/>
      <c r="HD200" s="127"/>
      <c r="HN200" s="127"/>
      <c r="HX200" s="127"/>
      <c r="IH200" s="127"/>
      <c r="IR200" s="127"/>
      <c r="JB200" s="127"/>
    </row>
    <row xmlns:x14ac="http://schemas.microsoft.com/office/spreadsheetml/2009/9/ac" r="201" s="3" customFormat="true" x14ac:dyDescent="0.25">
      <c r="A201" s="406"/>
      <c r="B201" s="127"/>
      <c r="L201" s="127"/>
      <c r="V201" s="127"/>
      <c r="AF201" s="127"/>
      <c r="AP201" s="127"/>
      <c r="AZ201" s="127"/>
      <c r="BA201" s="127"/>
      <c r="BB201" s="127"/>
      <c r="BC201" s="127"/>
      <c r="BD201" s="127"/>
      <c r="BE201" s="127"/>
      <c r="BF201" s="127"/>
      <c r="BG201" s="127"/>
      <c r="BJ201" s="127"/>
      <c r="BT201" s="127"/>
      <c r="CD201" s="127"/>
      <c r="CN201" s="127"/>
      <c r="CX201" s="127"/>
      <c r="DH201" s="127"/>
      <c r="DR201" s="127"/>
      <c r="EB201" s="127"/>
      <c r="EL201" s="127"/>
      <c r="EV201" s="127"/>
      <c r="FF201" s="127"/>
      <c r="FP201" s="127"/>
      <c r="FZ201" s="127"/>
      <c r="GJ201" s="127"/>
      <c r="GT201" s="127"/>
      <c r="HD201" s="127"/>
      <c r="HN201" s="127"/>
      <c r="HX201" s="127"/>
      <c r="IH201" s="127"/>
      <c r="IR201" s="127"/>
      <c r="JB201" s="127"/>
    </row>
    <row xmlns:x14ac="http://schemas.microsoft.com/office/spreadsheetml/2009/9/ac" r="202" s="3" customFormat="true" x14ac:dyDescent="0.25">
      <c r="A202" s="406"/>
      <c r="B202" s="127"/>
      <c r="L202" s="127"/>
      <c r="V202" s="127"/>
      <c r="AF202" s="127"/>
      <c r="AP202" s="127"/>
      <c r="AZ202" s="127"/>
      <c r="BA202" s="127"/>
      <c r="BB202" s="127"/>
      <c r="BC202" s="127"/>
      <c r="BD202" s="127"/>
      <c r="BE202" s="127"/>
      <c r="BF202" s="127"/>
      <c r="BG202" s="127"/>
      <c r="BJ202" s="127"/>
      <c r="BT202" s="127"/>
      <c r="CD202" s="127"/>
      <c r="CN202" s="127"/>
      <c r="CX202" s="127"/>
      <c r="DH202" s="127"/>
      <c r="DR202" s="127"/>
      <c r="EB202" s="127"/>
      <c r="EL202" s="127"/>
      <c r="EV202" s="127"/>
      <c r="FF202" s="127"/>
      <c r="FP202" s="127"/>
      <c r="FZ202" s="127"/>
      <c r="GJ202" s="127"/>
      <c r="GT202" s="127"/>
      <c r="HD202" s="127"/>
      <c r="HN202" s="127"/>
      <c r="HX202" s="127"/>
      <c r="IH202" s="127"/>
      <c r="IR202" s="127"/>
      <c r="JB202" s="127"/>
    </row>
    <row xmlns:x14ac="http://schemas.microsoft.com/office/spreadsheetml/2009/9/ac" r="203" s="3" customFormat="true" x14ac:dyDescent="0.25">
      <c r="A203" s="406"/>
      <c r="B203" s="127"/>
      <c r="L203" s="127"/>
      <c r="V203" s="127"/>
      <c r="AF203" s="127"/>
      <c r="AP203" s="127"/>
      <c r="AZ203" s="127"/>
      <c r="BA203" s="127"/>
      <c r="BB203" s="127"/>
      <c r="BC203" s="127"/>
      <c r="BD203" s="127"/>
      <c r="BE203" s="127"/>
      <c r="BF203" s="127"/>
      <c r="BG203" s="127"/>
      <c r="BJ203" s="127"/>
      <c r="BT203" s="127"/>
      <c r="CD203" s="127"/>
      <c r="CN203" s="127"/>
      <c r="CX203" s="127"/>
      <c r="DH203" s="127"/>
      <c r="DR203" s="127"/>
      <c r="EB203" s="127"/>
      <c r="EL203" s="127"/>
      <c r="EV203" s="127"/>
      <c r="FF203" s="127"/>
      <c r="FP203" s="127"/>
      <c r="FZ203" s="127"/>
      <c r="GJ203" s="127"/>
      <c r="GT203" s="127"/>
      <c r="HD203" s="127"/>
      <c r="HN203" s="127"/>
      <c r="HX203" s="127"/>
      <c r="IH203" s="127"/>
      <c r="IR203" s="127"/>
      <c r="JB203" s="127"/>
    </row>
    <row xmlns:x14ac="http://schemas.microsoft.com/office/spreadsheetml/2009/9/ac" r="204" s="3" customFormat="true" x14ac:dyDescent="0.25">
      <c r="A204" s="406"/>
      <c r="B204" s="127"/>
      <c r="L204" s="127"/>
      <c r="V204" s="127"/>
      <c r="AF204" s="127"/>
      <c r="AP204" s="127"/>
      <c r="AZ204" s="127"/>
      <c r="BA204" s="127"/>
      <c r="BB204" s="127"/>
      <c r="BC204" s="127"/>
      <c r="BD204" s="127"/>
      <c r="BE204" s="127"/>
      <c r="BF204" s="127"/>
      <c r="BG204" s="127"/>
      <c r="BJ204" s="127"/>
      <c r="BT204" s="127"/>
      <c r="CD204" s="127"/>
      <c r="CN204" s="127"/>
      <c r="CX204" s="127"/>
      <c r="DH204" s="127"/>
      <c r="DR204" s="127"/>
      <c r="EB204" s="127"/>
      <c r="EL204" s="127"/>
      <c r="EV204" s="127"/>
      <c r="FF204" s="127"/>
      <c r="FP204" s="127"/>
      <c r="FZ204" s="127"/>
      <c r="GJ204" s="127"/>
      <c r="GT204" s="127"/>
      <c r="HD204" s="127"/>
      <c r="HN204" s="127"/>
      <c r="HX204" s="127"/>
      <c r="IH204" s="127"/>
      <c r="IR204" s="127"/>
      <c r="JB204" s="127"/>
    </row>
    <row xmlns:x14ac="http://schemas.microsoft.com/office/spreadsheetml/2009/9/ac" r="205" s="3" customFormat="true" x14ac:dyDescent="0.25">
      <c r="A205" s="406"/>
      <c r="B205" s="127"/>
      <c r="L205" s="127"/>
      <c r="V205" s="127"/>
      <c r="AF205" s="127"/>
      <c r="AP205" s="127"/>
      <c r="AZ205" s="127"/>
      <c r="BA205" s="127"/>
      <c r="BB205" s="127"/>
      <c r="BC205" s="127"/>
      <c r="BD205" s="127"/>
      <c r="BE205" s="127"/>
      <c r="BF205" s="127"/>
      <c r="BG205" s="127"/>
      <c r="BJ205" s="127"/>
      <c r="BT205" s="127"/>
      <c r="CD205" s="127"/>
      <c r="CN205" s="127"/>
      <c r="CX205" s="127"/>
      <c r="DH205" s="127"/>
      <c r="DR205" s="127"/>
      <c r="EB205" s="127"/>
      <c r="EL205" s="127"/>
      <c r="EV205" s="127"/>
      <c r="FF205" s="127"/>
      <c r="FP205" s="127"/>
      <c r="FZ205" s="127"/>
      <c r="GJ205" s="127"/>
      <c r="GT205" s="127"/>
      <c r="HD205" s="127"/>
      <c r="HN205" s="127"/>
      <c r="HX205" s="127"/>
      <c r="IH205" s="127"/>
      <c r="IR205" s="127"/>
      <c r="JB205" s="127"/>
    </row>
    <row xmlns:x14ac="http://schemas.microsoft.com/office/spreadsheetml/2009/9/ac" r="206" s="3" customFormat="true" x14ac:dyDescent="0.25">
      <c r="A206" s="406"/>
      <c r="B206" s="127"/>
      <c r="L206" s="127"/>
      <c r="V206" s="127"/>
      <c r="AF206" s="127"/>
      <c r="AP206" s="127"/>
      <c r="AZ206" s="127"/>
      <c r="BA206" s="127"/>
      <c r="BB206" s="127"/>
      <c r="BC206" s="127"/>
      <c r="BD206" s="127"/>
      <c r="BE206" s="127"/>
      <c r="BF206" s="127"/>
      <c r="BG206" s="127"/>
      <c r="BJ206" s="127"/>
      <c r="BT206" s="127"/>
      <c r="CD206" s="127"/>
      <c r="CN206" s="127"/>
      <c r="CX206" s="127"/>
      <c r="DH206" s="127"/>
      <c r="DR206" s="127"/>
      <c r="EB206" s="127"/>
      <c r="EL206" s="127"/>
      <c r="EV206" s="127"/>
      <c r="FF206" s="127"/>
      <c r="FP206" s="127"/>
      <c r="FZ206" s="127"/>
      <c r="GJ206" s="127"/>
      <c r="GT206" s="127"/>
      <c r="HD206" s="127"/>
      <c r="HN206" s="127"/>
      <c r="HX206" s="127"/>
      <c r="IH206" s="127"/>
      <c r="IR206" s="127"/>
      <c r="JB206" s="127"/>
    </row>
    <row xmlns:x14ac="http://schemas.microsoft.com/office/spreadsheetml/2009/9/ac" r="207" s="3" customFormat="true" x14ac:dyDescent="0.25">
      <c r="A207" s="406"/>
      <c r="B207" s="127"/>
      <c r="L207" s="127"/>
      <c r="V207" s="127"/>
      <c r="AF207" s="127"/>
      <c r="AP207" s="127"/>
      <c r="AZ207" s="127"/>
      <c r="BA207" s="127"/>
      <c r="BB207" s="127"/>
      <c r="BC207" s="127"/>
      <c r="BD207" s="127"/>
      <c r="BE207" s="127"/>
      <c r="BF207" s="127"/>
      <c r="BG207" s="127"/>
      <c r="BJ207" s="127"/>
      <c r="BT207" s="127"/>
      <c r="CD207" s="127"/>
      <c r="CN207" s="127"/>
      <c r="CX207" s="127"/>
      <c r="DH207" s="127"/>
      <c r="DR207" s="127"/>
      <c r="EB207" s="127"/>
      <c r="EL207" s="127"/>
      <c r="EV207" s="127"/>
      <c r="FF207" s="127"/>
      <c r="FP207" s="127"/>
      <c r="FZ207" s="127"/>
      <c r="GJ207" s="127"/>
      <c r="GT207" s="127"/>
      <c r="HD207" s="127"/>
      <c r="HN207" s="127"/>
      <c r="HX207" s="127"/>
      <c r="IH207" s="127"/>
      <c r="IR207" s="127"/>
      <c r="JB207" s="127"/>
    </row>
    <row xmlns:x14ac="http://schemas.microsoft.com/office/spreadsheetml/2009/9/ac" r="208" s="3" customFormat="true" x14ac:dyDescent="0.25">
      <c r="A208" s="406"/>
      <c r="B208" s="127"/>
      <c r="L208" s="127"/>
      <c r="V208" s="127"/>
      <c r="AF208" s="127"/>
      <c r="AP208" s="127"/>
      <c r="AZ208" s="127"/>
      <c r="BA208" s="127"/>
      <c r="BB208" s="127"/>
      <c r="BC208" s="127"/>
      <c r="BD208" s="127"/>
      <c r="BE208" s="127"/>
      <c r="BF208" s="127"/>
      <c r="BG208" s="127"/>
      <c r="BJ208" s="127"/>
      <c r="BT208" s="127"/>
      <c r="CD208" s="127"/>
      <c r="CN208" s="127"/>
      <c r="CX208" s="127"/>
      <c r="DH208" s="127"/>
      <c r="DR208" s="127"/>
      <c r="EB208" s="127"/>
      <c r="EL208" s="127"/>
      <c r="EV208" s="127"/>
      <c r="FF208" s="127"/>
      <c r="FP208" s="127"/>
      <c r="FZ208" s="127"/>
      <c r="GJ208" s="127"/>
      <c r="GT208" s="127"/>
      <c r="HD208" s="127"/>
      <c r="HN208" s="127"/>
      <c r="HX208" s="127"/>
      <c r="IH208" s="127"/>
      <c r="IR208" s="127"/>
      <c r="JB208" s="127"/>
    </row>
    <row xmlns:x14ac="http://schemas.microsoft.com/office/spreadsheetml/2009/9/ac" r="209" s="3" customFormat="true" x14ac:dyDescent="0.25">
      <c r="A209" s="406"/>
      <c r="B209" s="127"/>
      <c r="L209" s="127"/>
      <c r="V209" s="127"/>
      <c r="AF209" s="127"/>
      <c r="AP209" s="127"/>
      <c r="AZ209" s="127"/>
      <c r="BA209" s="127"/>
      <c r="BB209" s="127"/>
      <c r="BC209" s="127"/>
      <c r="BD209" s="127"/>
      <c r="BE209" s="127"/>
      <c r="BF209" s="127"/>
      <c r="BG209" s="127"/>
      <c r="BJ209" s="127"/>
      <c r="BT209" s="127"/>
      <c r="CD209" s="127"/>
      <c r="CN209" s="127"/>
      <c r="CX209" s="127"/>
      <c r="DH209" s="127"/>
      <c r="DR209" s="127"/>
      <c r="EB209" s="127"/>
      <c r="EL209" s="127"/>
      <c r="EV209" s="127"/>
      <c r="FF209" s="127"/>
      <c r="FP209" s="127"/>
      <c r="FZ209" s="127"/>
      <c r="GJ209" s="127"/>
      <c r="GT209" s="127"/>
      <c r="HD209" s="127"/>
      <c r="HN209" s="127"/>
      <c r="HX209" s="127"/>
      <c r="IH209" s="127"/>
      <c r="IR209" s="127"/>
      <c r="JB209" s="127"/>
    </row>
    <row xmlns:x14ac="http://schemas.microsoft.com/office/spreadsheetml/2009/9/ac" r="210" s="3" customFormat="true" x14ac:dyDescent="0.25">
      <c r="A210" s="406"/>
      <c r="B210" s="127"/>
      <c r="L210" s="127"/>
      <c r="V210" s="127"/>
      <c r="AF210" s="127"/>
      <c r="AP210" s="127"/>
      <c r="AZ210" s="127"/>
      <c r="BA210" s="127"/>
      <c r="BB210" s="127"/>
      <c r="BC210" s="127"/>
      <c r="BD210" s="127"/>
      <c r="BE210" s="127"/>
      <c r="BF210" s="127"/>
      <c r="BG210" s="127"/>
      <c r="BJ210" s="127"/>
      <c r="BT210" s="127"/>
      <c r="CD210" s="127"/>
      <c r="CN210" s="127"/>
      <c r="CX210" s="127"/>
      <c r="DH210" s="127"/>
      <c r="DR210" s="127"/>
      <c r="EB210" s="127"/>
      <c r="EL210" s="127"/>
      <c r="EV210" s="127"/>
      <c r="FF210" s="127"/>
      <c r="FP210" s="127"/>
      <c r="FZ210" s="127"/>
      <c r="GJ210" s="127"/>
      <c r="GT210" s="127"/>
      <c r="HD210" s="127"/>
      <c r="HN210" s="127"/>
      <c r="HX210" s="127"/>
      <c r="IH210" s="127"/>
      <c r="IR210" s="127"/>
      <c r="JB210" s="127"/>
    </row>
    <row xmlns:x14ac="http://schemas.microsoft.com/office/spreadsheetml/2009/9/ac" r="211" s="3" customFormat="true" x14ac:dyDescent="0.25">
      <c r="A211" s="406"/>
      <c r="B211" s="127"/>
      <c r="L211" s="127"/>
      <c r="V211" s="127"/>
      <c r="AF211" s="127"/>
      <c r="AP211" s="127"/>
      <c r="AZ211" s="127"/>
      <c r="BA211" s="127"/>
      <c r="BB211" s="127"/>
      <c r="BC211" s="127"/>
      <c r="BD211" s="127"/>
      <c r="BE211" s="127"/>
      <c r="BF211" s="127"/>
      <c r="BG211" s="127"/>
      <c r="BJ211" s="127"/>
      <c r="BT211" s="127"/>
      <c r="CD211" s="127"/>
      <c r="CN211" s="127"/>
      <c r="CX211" s="127"/>
      <c r="DH211" s="127"/>
      <c r="DR211" s="127"/>
      <c r="EB211" s="127"/>
      <c r="EL211" s="127"/>
      <c r="EV211" s="127"/>
      <c r="FF211" s="127"/>
      <c r="FP211" s="127"/>
      <c r="FZ211" s="127"/>
      <c r="GJ211" s="127"/>
      <c r="GT211" s="127"/>
      <c r="HD211" s="127"/>
      <c r="HN211" s="127"/>
      <c r="HX211" s="127"/>
      <c r="IH211" s="127"/>
      <c r="IR211" s="127"/>
      <c r="JB211" s="127"/>
    </row>
    <row xmlns:x14ac="http://schemas.microsoft.com/office/spreadsheetml/2009/9/ac" r="212" s="3" customFormat="true" x14ac:dyDescent="0.25">
      <c r="A212" s="406"/>
      <c r="B212" s="127"/>
      <c r="L212" s="127"/>
      <c r="V212" s="127"/>
      <c r="AF212" s="127"/>
      <c r="AP212" s="127"/>
      <c r="AZ212" s="127"/>
      <c r="BA212" s="127"/>
      <c r="BB212" s="127"/>
      <c r="BC212" s="127"/>
      <c r="BD212" s="127"/>
      <c r="BE212" s="127"/>
      <c r="BF212" s="127"/>
      <c r="BG212" s="127"/>
      <c r="BJ212" s="127"/>
      <c r="BT212" s="127"/>
      <c r="CD212" s="127"/>
      <c r="CN212" s="127"/>
      <c r="CX212" s="127"/>
      <c r="DH212" s="127"/>
      <c r="DR212" s="127"/>
      <c r="EB212" s="127"/>
      <c r="EL212" s="127"/>
      <c r="EV212" s="127"/>
      <c r="FF212" s="127"/>
      <c r="FP212" s="127"/>
      <c r="FZ212" s="127"/>
      <c r="GJ212" s="127"/>
      <c r="GT212" s="127"/>
      <c r="HD212" s="127"/>
      <c r="HN212" s="127"/>
      <c r="HX212" s="127"/>
      <c r="IH212" s="127"/>
      <c r="IR212" s="127"/>
      <c r="JB212" s="127"/>
    </row>
    <row xmlns:x14ac="http://schemas.microsoft.com/office/spreadsheetml/2009/9/ac" r="213" s="3" customFormat="true" x14ac:dyDescent="0.25">
      <c r="A213" s="406"/>
      <c r="B213" s="127"/>
      <c r="L213" s="127"/>
      <c r="V213" s="127"/>
      <c r="AF213" s="127"/>
      <c r="AP213" s="127"/>
      <c r="AZ213" s="127"/>
      <c r="BA213" s="127"/>
      <c r="BB213" s="127"/>
      <c r="BC213" s="127"/>
      <c r="BD213" s="127"/>
      <c r="BE213" s="127"/>
      <c r="BF213" s="127"/>
      <c r="BG213" s="127"/>
      <c r="BJ213" s="127"/>
      <c r="BT213" s="127"/>
      <c r="CD213" s="127"/>
      <c r="CN213" s="127"/>
      <c r="CX213" s="127"/>
      <c r="DH213" s="127"/>
      <c r="DR213" s="127"/>
      <c r="EB213" s="127"/>
      <c r="EL213" s="127"/>
      <c r="EV213" s="127"/>
      <c r="FF213" s="127"/>
      <c r="FP213" s="127"/>
      <c r="FZ213" s="127"/>
      <c r="GJ213" s="127"/>
      <c r="GT213" s="127"/>
      <c r="HD213" s="127"/>
      <c r="HN213" s="127"/>
      <c r="HX213" s="127"/>
      <c r="IH213" s="127"/>
      <c r="IR213" s="127"/>
      <c r="JB213" s="127"/>
    </row>
    <row xmlns:x14ac="http://schemas.microsoft.com/office/spreadsheetml/2009/9/ac" r="214" s="3" customFormat="true" x14ac:dyDescent="0.25">
      <c r="A214" s="406"/>
      <c r="B214" s="127"/>
      <c r="L214" s="127"/>
      <c r="V214" s="127"/>
      <c r="AF214" s="127"/>
      <c r="AP214" s="127"/>
      <c r="AZ214" s="127"/>
      <c r="BA214" s="127"/>
      <c r="BB214" s="127"/>
      <c r="BC214" s="127"/>
      <c r="BD214" s="127"/>
      <c r="BE214" s="127"/>
      <c r="BF214" s="127"/>
      <c r="BG214" s="127"/>
      <c r="BJ214" s="127"/>
      <c r="BT214" s="127"/>
      <c r="CD214" s="127"/>
      <c r="CN214" s="127"/>
      <c r="CX214" s="127"/>
      <c r="DH214" s="127"/>
      <c r="DR214" s="127"/>
      <c r="EB214" s="127"/>
      <c r="EL214" s="127"/>
      <c r="EV214" s="127"/>
      <c r="FF214" s="127"/>
      <c r="FP214" s="127"/>
      <c r="FZ214" s="127"/>
      <c r="GJ214" s="127"/>
      <c r="GT214" s="127"/>
      <c r="HD214" s="127"/>
      <c r="HN214" s="127"/>
      <c r="HX214" s="127"/>
      <c r="IH214" s="127"/>
      <c r="IR214" s="127"/>
      <c r="JB214" s="127"/>
    </row>
    <row xmlns:x14ac="http://schemas.microsoft.com/office/spreadsheetml/2009/9/ac" r="215" s="3" customFormat="true" x14ac:dyDescent="0.25">
      <c r="A215" s="406"/>
      <c r="B215" s="127"/>
      <c r="L215" s="127"/>
      <c r="V215" s="127"/>
      <c r="AF215" s="127"/>
      <c r="AP215" s="127"/>
      <c r="AZ215" s="127"/>
      <c r="BA215" s="127"/>
      <c r="BB215" s="127"/>
      <c r="BC215" s="127"/>
      <c r="BD215" s="127"/>
      <c r="BE215" s="127"/>
      <c r="BF215" s="127"/>
      <c r="BG215" s="127"/>
      <c r="BJ215" s="127"/>
      <c r="BT215" s="127"/>
      <c r="CD215" s="127"/>
      <c r="CN215" s="127"/>
      <c r="CX215" s="127"/>
      <c r="DH215" s="127"/>
      <c r="DR215" s="127"/>
      <c r="EB215" s="127"/>
      <c r="EL215" s="127"/>
      <c r="EV215" s="127"/>
      <c r="FF215" s="127"/>
      <c r="FP215" s="127"/>
      <c r="FZ215" s="127"/>
      <c r="GJ215" s="127"/>
      <c r="GT215" s="127"/>
      <c r="HD215" s="127"/>
      <c r="HN215" s="127"/>
      <c r="HX215" s="127"/>
      <c r="IH215" s="127"/>
      <c r="IR215" s="127"/>
      <c r="JB215" s="127"/>
    </row>
    <row xmlns:x14ac="http://schemas.microsoft.com/office/spreadsheetml/2009/9/ac" r="216" s="3" customFormat="true" x14ac:dyDescent="0.25">
      <c r="A216" s="406"/>
      <c r="B216" s="127"/>
      <c r="L216" s="127"/>
      <c r="V216" s="127"/>
      <c r="AF216" s="127"/>
      <c r="AP216" s="127"/>
      <c r="AZ216" s="127"/>
      <c r="BA216" s="127"/>
      <c r="BB216" s="127"/>
      <c r="BC216" s="127"/>
      <c r="BD216" s="127"/>
      <c r="BE216" s="127"/>
      <c r="BF216" s="127"/>
      <c r="BG216" s="127"/>
      <c r="BJ216" s="127"/>
      <c r="BT216" s="127"/>
      <c r="CD216" s="127"/>
      <c r="CN216" s="127"/>
      <c r="CX216" s="127"/>
      <c r="DH216" s="127"/>
      <c r="DR216" s="127"/>
      <c r="EB216" s="127"/>
      <c r="EL216" s="127"/>
      <c r="EV216" s="127"/>
      <c r="FF216" s="127"/>
      <c r="FP216" s="127"/>
      <c r="FZ216" s="127"/>
      <c r="GJ216" s="127"/>
      <c r="GT216" s="127"/>
      <c r="HD216" s="127"/>
      <c r="HN216" s="127"/>
      <c r="HX216" s="127"/>
      <c r="IH216" s="127"/>
      <c r="IR216" s="127"/>
      <c r="JB216" s="127"/>
    </row>
    <row xmlns:x14ac="http://schemas.microsoft.com/office/spreadsheetml/2009/9/ac" r="217" s="3" customFormat="true" x14ac:dyDescent="0.25">
      <c r="A217" s="406"/>
      <c r="B217" s="127"/>
      <c r="L217" s="127"/>
      <c r="V217" s="127"/>
      <c r="AF217" s="127"/>
      <c r="AP217" s="127"/>
      <c r="AZ217" s="127"/>
      <c r="BA217" s="127"/>
      <c r="BB217" s="127"/>
      <c r="BC217" s="127"/>
      <c r="BD217" s="127"/>
      <c r="BE217" s="127"/>
      <c r="BF217" s="127"/>
      <c r="BG217" s="127"/>
      <c r="BJ217" s="127"/>
      <c r="BT217" s="127"/>
      <c r="CD217" s="127"/>
      <c r="CN217" s="127"/>
      <c r="CX217" s="127"/>
      <c r="DH217" s="127"/>
      <c r="DR217" s="127"/>
      <c r="EB217" s="127"/>
      <c r="EL217" s="127"/>
      <c r="EV217" s="127"/>
      <c r="FF217" s="127"/>
      <c r="FP217" s="127"/>
      <c r="FZ217" s="127"/>
      <c r="GJ217" s="127"/>
      <c r="GT217" s="127"/>
      <c r="HD217" s="127"/>
      <c r="HN217" s="127"/>
      <c r="HX217" s="127"/>
      <c r="IH217" s="127"/>
      <c r="IR217" s="127"/>
      <c r="JB217" s="127"/>
    </row>
    <row xmlns:x14ac="http://schemas.microsoft.com/office/spreadsheetml/2009/9/ac" r="218" s="3" customFormat="true" x14ac:dyDescent="0.25">
      <c r="A218" s="406"/>
      <c r="B218" s="127"/>
      <c r="L218" s="127"/>
      <c r="V218" s="127"/>
      <c r="AF218" s="127"/>
      <c r="AP218" s="127"/>
      <c r="AZ218" s="127"/>
      <c r="BA218" s="127"/>
      <c r="BB218" s="127"/>
      <c r="BC218" s="127"/>
      <c r="BD218" s="127"/>
      <c r="BE218" s="127"/>
      <c r="BF218" s="127"/>
      <c r="BG218" s="127"/>
      <c r="BJ218" s="127"/>
      <c r="BT218" s="127"/>
      <c r="CD218" s="127"/>
      <c r="CN218" s="127"/>
      <c r="CX218" s="127"/>
      <c r="DH218" s="127"/>
      <c r="DR218" s="127"/>
      <c r="EB218" s="127"/>
      <c r="EL218" s="127"/>
      <c r="EV218" s="127"/>
      <c r="FF218" s="127"/>
      <c r="FP218" s="127"/>
      <c r="FZ218" s="127"/>
      <c r="GJ218" s="127"/>
      <c r="GT218" s="127"/>
      <c r="HD218" s="127"/>
      <c r="HN218" s="127"/>
      <c r="HX218" s="127"/>
      <c r="IH218" s="127"/>
      <c r="IR218" s="127"/>
      <c r="JB218" s="127"/>
    </row>
    <row xmlns:x14ac="http://schemas.microsoft.com/office/spreadsheetml/2009/9/ac" r="219" s="3" customFormat="true" x14ac:dyDescent="0.25">
      <c r="A219" s="406"/>
      <c r="B219" s="127"/>
      <c r="L219" s="127"/>
      <c r="V219" s="127"/>
      <c r="AF219" s="127"/>
      <c r="AP219" s="127"/>
      <c r="AZ219" s="127"/>
      <c r="BA219" s="127"/>
      <c r="BB219" s="127"/>
      <c r="BC219" s="127"/>
      <c r="BD219" s="127"/>
      <c r="BE219" s="127"/>
      <c r="BF219" s="127"/>
      <c r="BG219" s="127"/>
      <c r="BJ219" s="127"/>
      <c r="BT219" s="127"/>
      <c r="CD219" s="127"/>
      <c r="CN219" s="127"/>
      <c r="CX219" s="127"/>
      <c r="DH219" s="127"/>
      <c r="DR219" s="127"/>
      <c r="EB219" s="127"/>
      <c r="EL219" s="127"/>
      <c r="EV219" s="127"/>
      <c r="FF219" s="127"/>
      <c r="FP219" s="127"/>
      <c r="FZ219" s="127"/>
      <c r="GJ219" s="127"/>
      <c r="GT219" s="127"/>
      <c r="HD219" s="127"/>
      <c r="HN219" s="127"/>
      <c r="HX219" s="127"/>
      <c r="IH219" s="127"/>
      <c r="IR219" s="127"/>
      <c r="JB219" s="127"/>
    </row>
    <row xmlns:x14ac="http://schemas.microsoft.com/office/spreadsheetml/2009/9/ac" r="220" s="3" customFormat="true" x14ac:dyDescent="0.25">
      <c r="A220" s="406"/>
      <c r="B220" s="127"/>
      <c r="L220" s="127"/>
      <c r="V220" s="127"/>
      <c r="AF220" s="127"/>
      <c r="AP220" s="127"/>
      <c r="AZ220" s="127"/>
      <c r="BA220" s="127"/>
      <c r="BB220" s="127"/>
      <c r="BC220" s="127"/>
      <c r="BD220" s="127"/>
      <c r="BE220" s="127"/>
      <c r="BF220" s="127"/>
      <c r="BG220" s="127"/>
      <c r="BJ220" s="127"/>
      <c r="BT220" s="127"/>
      <c r="CD220" s="127"/>
      <c r="CN220" s="127"/>
      <c r="CX220" s="127"/>
      <c r="DH220" s="127"/>
      <c r="DR220" s="127"/>
      <c r="EB220" s="127"/>
      <c r="EL220" s="127"/>
      <c r="EV220" s="127"/>
      <c r="FF220" s="127"/>
      <c r="FP220" s="127"/>
      <c r="FZ220" s="127"/>
      <c r="GJ220" s="127"/>
      <c r="GT220" s="127"/>
      <c r="HD220" s="127"/>
      <c r="HN220" s="127"/>
      <c r="HX220" s="127"/>
      <c r="IH220" s="127"/>
      <c r="IR220" s="127"/>
      <c r="JB220" s="127"/>
    </row>
    <row xmlns:x14ac="http://schemas.microsoft.com/office/spreadsheetml/2009/9/ac" r="221" s="3" customFormat="true" x14ac:dyDescent="0.25">
      <c r="A221" s="406"/>
      <c r="B221" s="127"/>
      <c r="L221" s="127"/>
      <c r="V221" s="127"/>
      <c r="AF221" s="127"/>
      <c r="AP221" s="127"/>
      <c r="AZ221" s="127"/>
      <c r="BA221" s="127"/>
      <c r="BB221" s="127"/>
      <c r="BC221" s="127"/>
      <c r="BD221" s="127"/>
      <c r="BE221" s="127"/>
      <c r="BF221" s="127"/>
      <c r="BG221" s="127"/>
      <c r="BJ221" s="127"/>
      <c r="BT221" s="127"/>
      <c r="CD221" s="127"/>
      <c r="CN221" s="127"/>
      <c r="CX221" s="127"/>
      <c r="DH221" s="127"/>
      <c r="DR221" s="127"/>
      <c r="EB221" s="127"/>
      <c r="EL221" s="127"/>
      <c r="EV221" s="127"/>
      <c r="FF221" s="127"/>
      <c r="FP221" s="127"/>
      <c r="FZ221" s="127"/>
      <c r="GJ221" s="127"/>
      <c r="GT221" s="127"/>
      <c r="HD221" s="127"/>
      <c r="HN221" s="127"/>
      <c r="HX221" s="127"/>
      <c r="IH221" s="127"/>
      <c r="IR221" s="127"/>
      <c r="JB221" s="127"/>
    </row>
    <row xmlns:x14ac="http://schemas.microsoft.com/office/spreadsheetml/2009/9/ac" r="222" s="3" customFormat="true" x14ac:dyDescent="0.25">
      <c r="A222" s="406"/>
      <c r="B222" s="127"/>
      <c r="L222" s="127"/>
      <c r="V222" s="127"/>
      <c r="AF222" s="127"/>
      <c r="AP222" s="127"/>
      <c r="AZ222" s="127"/>
      <c r="BA222" s="127"/>
      <c r="BB222" s="127"/>
      <c r="BC222" s="127"/>
      <c r="BD222" s="127"/>
      <c r="BE222" s="127"/>
      <c r="BF222" s="127"/>
      <c r="BG222" s="127"/>
      <c r="BJ222" s="127"/>
      <c r="BT222" s="127"/>
      <c r="CD222" s="127"/>
      <c r="CN222" s="127"/>
      <c r="CX222" s="127"/>
      <c r="DH222" s="127"/>
      <c r="DR222" s="127"/>
      <c r="EB222" s="127"/>
      <c r="EL222" s="127"/>
      <c r="EV222" s="127"/>
      <c r="FF222" s="127"/>
      <c r="FP222" s="127"/>
      <c r="FZ222" s="127"/>
      <c r="GJ222" s="127"/>
      <c r="GT222" s="127"/>
      <c r="HD222" s="127"/>
      <c r="HN222" s="127"/>
      <c r="HX222" s="127"/>
      <c r="IH222" s="127"/>
      <c r="IR222" s="127"/>
      <c r="JB222" s="127"/>
    </row>
    <row xmlns:x14ac="http://schemas.microsoft.com/office/spreadsheetml/2009/9/ac" r="223" s="3" customFormat="true" x14ac:dyDescent="0.25">
      <c r="A223" s="406"/>
      <c r="B223" s="127"/>
      <c r="L223" s="127"/>
      <c r="V223" s="127"/>
      <c r="AF223" s="127"/>
      <c r="AP223" s="127"/>
      <c r="AZ223" s="127"/>
      <c r="BA223" s="127"/>
      <c r="BB223" s="127"/>
      <c r="BC223" s="127"/>
      <c r="BD223" s="127"/>
      <c r="BE223" s="127"/>
      <c r="BF223" s="127"/>
      <c r="BG223" s="127"/>
      <c r="BJ223" s="127"/>
      <c r="BT223" s="127"/>
      <c r="CD223" s="127"/>
      <c r="CN223" s="127"/>
      <c r="CX223" s="127"/>
      <c r="DH223" s="127"/>
      <c r="DR223" s="127"/>
      <c r="EB223" s="127"/>
      <c r="EL223" s="127"/>
      <c r="EV223" s="127"/>
      <c r="FF223" s="127"/>
      <c r="FP223" s="127"/>
      <c r="FZ223" s="127"/>
      <c r="GJ223" s="127"/>
      <c r="GT223" s="127"/>
      <c r="HD223" s="127"/>
      <c r="HN223" s="127"/>
      <c r="HX223" s="127"/>
      <c r="IH223" s="127"/>
      <c r="IR223" s="127"/>
      <c r="JB223" s="127"/>
    </row>
    <row xmlns:x14ac="http://schemas.microsoft.com/office/spreadsheetml/2009/9/ac" r="224" s="3" customFormat="true" x14ac:dyDescent="0.25">
      <c r="A224" s="406"/>
      <c r="B224" s="127"/>
      <c r="L224" s="127"/>
      <c r="V224" s="127"/>
      <c r="AF224" s="127"/>
      <c r="AP224" s="127"/>
      <c r="AZ224" s="127"/>
      <c r="BA224" s="127"/>
      <c r="BB224" s="127"/>
      <c r="BC224" s="127"/>
      <c r="BD224" s="127"/>
      <c r="BE224" s="127"/>
      <c r="BF224" s="127"/>
      <c r="BG224" s="127"/>
      <c r="BJ224" s="127"/>
      <c r="BT224" s="127"/>
      <c r="CD224" s="127"/>
      <c r="CN224" s="127"/>
      <c r="CX224" s="127"/>
      <c r="DH224" s="127"/>
      <c r="DR224" s="127"/>
      <c r="EB224" s="127"/>
      <c r="EL224" s="127"/>
      <c r="EV224" s="127"/>
      <c r="FF224" s="127"/>
      <c r="FP224" s="127"/>
      <c r="FZ224" s="127"/>
      <c r="GJ224" s="127"/>
      <c r="GT224" s="127"/>
      <c r="HD224" s="127"/>
      <c r="HN224" s="127"/>
      <c r="HX224" s="127"/>
      <c r="IH224" s="127"/>
      <c r="IR224" s="127"/>
      <c r="JB224" s="127"/>
    </row>
    <row xmlns:x14ac="http://schemas.microsoft.com/office/spreadsheetml/2009/9/ac" r="225" s="3" customFormat="true" x14ac:dyDescent="0.25">
      <c r="A225" s="406"/>
      <c r="B225" s="127"/>
      <c r="L225" s="127"/>
      <c r="V225" s="127"/>
      <c r="AF225" s="127"/>
      <c r="AP225" s="127"/>
      <c r="AZ225" s="127"/>
      <c r="BA225" s="127"/>
      <c r="BB225" s="127"/>
      <c r="BC225" s="127"/>
      <c r="BD225" s="127"/>
      <c r="BE225" s="127"/>
      <c r="BF225" s="127"/>
      <c r="BG225" s="127"/>
      <c r="BJ225" s="127"/>
      <c r="BT225" s="127"/>
      <c r="CD225" s="127"/>
      <c r="CN225" s="127"/>
      <c r="CX225" s="127"/>
      <c r="DH225" s="127"/>
      <c r="DR225" s="127"/>
      <c r="EB225" s="127"/>
      <c r="EL225" s="127"/>
      <c r="EV225" s="127"/>
      <c r="FF225" s="127"/>
      <c r="FP225" s="127"/>
      <c r="FZ225" s="127"/>
      <c r="GJ225" s="127"/>
      <c r="GT225" s="127"/>
      <c r="HD225" s="127"/>
      <c r="HN225" s="127"/>
      <c r="HX225" s="127"/>
      <c r="IH225" s="127"/>
      <c r="IR225" s="127"/>
      <c r="JB225" s="127"/>
    </row>
    <row xmlns:x14ac="http://schemas.microsoft.com/office/spreadsheetml/2009/9/ac" r="226" s="3" customFormat="true" x14ac:dyDescent="0.25">
      <c r="A226" s="406"/>
      <c r="B226" s="127"/>
      <c r="L226" s="127"/>
      <c r="V226" s="127"/>
      <c r="AF226" s="127"/>
      <c r="AP226" s="127"/>
      <c r="AZ226" s="127"/>
      <c r="BA226" s="127"/>
      <c r="BB226" s="127"/>
      <c r="BC226" s="127"/>
      <c r="BD226" s="127"/>
      <c r="BE226" s="127"/>
      <c r="BF226" s="127"/>
      <c r="BG226" s="127"/>
      <c r="BJ226" s="127"/>
      <c r="BT226" s="127"/>
      <c r="CD226" s="127"/>
      <c r="CN226" s="127"/>
      <c r="CX226" s="127"/>
      <c r="DH226" s="127"/>
      <c r="DR226" s="127"/>
      <c r="EB226" s="127"/>
      <c r="EL226" s="127"/>
      <c r="EV226" s="127"/>
      <c r="FF226" s="127"/>
      <c r="FP226" s="127"/>
      <c r="FZ226" s="127"/>
      <c r="GJ226" s="127"/>
      <c r="GT226" s="127"/>
      <c r="HD226" s="127"/>
      <c r="HN226" s="127"/>
      <c r="HX226" s="127"/>
      <c r="IH226" s="127"/>
      <c r="IR226" s="127"/>
      <c r="JB226" s="127"/>
    </row>
    <row xmlns:x14ac="http://schemas.microsoft.com/office/spreadsheetml/2009/9/ac" r="227" s="3" customFormat="true" x14ac:dyDescent="0.25">
      <c r="A227" s="406"/>
      <c r="B227" s="127"/>
      <c r="L227" s="127"/>
      <c r="V227" s="127"/>
      <c r="AF227" s="127"/>
      <c r="AP227" s="127"/>
      <c r="AZ227" s="127"/>
      <c r="BA227" s="127"/>
      <c r="BB227" s="127"/>
      <c r="BC227" s="127"/>
      <c r="BD227" s="127"/>
      <c r="BE227" s="127"/>
      <c r="BF227" s="127"/>
      <c r="BG227" s="127"/>
      <c r="BJ227" s="127"/>
      <c r="BT227" s="127"/>
      <c r="CD227" s="127"/>
      <c r="CN227" s="127"/>
      <c r="CX227" s="127"/>
      <c r="DH227" s="127"/>
      <c r="DR227" s="127"/>
      <c r="EB227" s="127"/>
      <c r="EL227" s="127"/>
      <c r="EV227" s="127"/>
      <c r="FF227" s="127"/>
      <c r="FP227" s="127"/>
      <c r="FZ227" s="127"/>
      <c r="GJ227" s="127"/>
      <c r="GT227" s="127"/>
      <c r="HD227" s="127"/>
      <c r="HN227" s="127"/>
      <c r="HX227" s="127"/>
      <c r="IH227" s="127"/>
      <c r="IR227" s="127"/>
      <c r="JB227" s="127"/>
    </row>
    <row xmlns:x14ac="http://schemas.microsoft.com/office/spreadsheetml/2009/9/ac" r="228" s="3" customFormat="true" x14ac:dyDescent="0.25">
      <c r="A228" s="406"/>
      <c r="B228" s="127"/>
      <c r="L228" s="127"/>
      <c r="V228" s="127"/>
      <c r="AF228" s="127"/>
      <c r="AP228" s="127"/>
      <c r="AZ228" s="127"/>
      <c r="BA228" s="127"/>
      <c r="BB228" s="127"/>
      <c r="BC228" s="127"/>
      <c r="BD228" s="127"/>
      <c r="BE228" s="127"/>
      <c r="BF228" s="127"/>
      <c r="BG228" s="127"/>
      <c r="BJ228" s="127"/>
      <c r="BT228" s="127"/>
      <c r="CD228" s="127"/>
      <c r="CN228" s="127"/>
      <c r="CX228" s="127"/>
      <c r="DH228" s="127"/>
      <c r="DR228" s="127"/>
      <c r="EB228" s="127"/>
      <c r="EL228" s="127"/>
      <c r="EV228" s="127"/>
      <c r="FF228" s="127"/>
      <c r="FP228" s="127"/>
      <c r="FZ228" s="127"/>
      <c r="GJ228" s="127"/>
      <c r="GT228" s="127"/>
      <c r="HD228" s="127"/>
      <c r="HN228" s="127"/>
      <c r="HX228" s="127"/>
      <c r="IH228" s="127"/>
      <c r="IR228" s="127"/>
      <c r="JB228" s="127"/>
    </row>
    <row xmlns:x14ac="http://schemas.microsoft.com/office/spreadsheetml/2009/9/ac" r="229" s="3" customFormat="true" x14ac:dyDescent="0.25">
      <c r="A229" s="406"/>
      <c r="B229" s="127"/>
      <c r="L229" s="127"/>
      <c r="V229" s="127"/>
      <c r="AF229" s="127"/>
      <c r="AP229" s="127"/>
      <c r="AZ229" s="127"/>
      <c r="BA229" s="127"/>
      <c r="BB229" s="127"/>
      <c r="BC229" s="127"/>
      <c r="BD229" s="127"/>
      <c r="BE229" s="127"/>
      <c r="BF229" s="127"/>
      <c r="BG229" s="127"/>
      <c r="BJ229" s="127"/>
      <c r="BT229" s="127"/>
      <c r="CD229" s="127"/>
      <c r="CN229" s="127"/>
      <c r="CX229" s="127"/>
      <c r="DH229" s="127"/>
      <c r="DR229" s="127"/>
      <c r="EB229" s="127"/>
      <c r="EL229" s="127"/>
      <c r="EV229" s="127"/>
      <c r="FF229" s="127"/>
      <c r="FP229" s="127"/>
      <c r="FZ229" s="127"/>
      <c r="GJ229" s="127"/>
      <c r="GT229" s="127"/>
      <c r="HD229" s="127"/>
      <c r="HN229" s="127"/>
      <c r="HX229" s="127"/>
      <c r="IH229" s="127"/>
      <c r="IR229" s="127"/>
      <c r="JB229" s="127"/>
    </row>
    <row xmlns:x14ac="http://schemas.microsoft.com/office/spreadsheetml/2009/9/ac" r="230" s="3" customFormat="true" x14ac:dyDescent="0.25">
      <c r="A230" s="406"/>
      <c r="B230" s="127"/>
      <c r="L230" s="127"/>
      <c r="V230" s="127"/>
      <c r="AF230" s="127"/>
      <c r="AP230" s="127"/>
      <c r="AZ230" s="127"/>
      <c r="BA230" s="127"/>
      <c r="BB230" s="127"/>
      <c r="BC230" s="127"/>
      <c r="BD230" s="127"/>
      <c r="BE230" s="127"/>
      <c r="BF230" s="127"/>
      <c r="BG230" s="127"/>
      <c r="BJ230" s="127"/>
      <c r="BT230" s="127"/>
      <c r="CD230" s="127"/>
      <c r="CN230" s="127"/>
      <c r="CX230" s="127"/>
      <c r="DH230" s="127"/>
      <c r="DR230" s="127"/>
      <c r="EB230" s="127"/>
      <c r="EL230" s="127"/>
      <c r="EV230" s="127"/>
      <c r="FF230" s="127"/>
      <c r="FP230" s="127"/>
      <c r="FZ230" s="127"/>
      <c r="GJ230" s="127"/>
      <c r="GT230" s="127"/>
      <c r="HD230" s="127"/>
      <c r="HN230" s="127"/>
      <c r="HX230" s="127"/>
      <c r="IH230" s="127"/>
      <c r="IR230" s="127"/>
      <c r="JB230" s="127"/>
    </row>
    <row xmlns:x14ac="http://schemas.microsoft.com/office/spreadsheetml/2009/9/ac" r="231" s="3" customFormat="true" x14ac:dyDescent="0.25">
      <c r="A231" s="406"/>
      <c r="B231" s="127"/>
      <c r="L231" s="127"/>
      <c r="V231" s="127"/>
      <c r="AF231" s="127"/>
      <c r="AP231" s="127"/>
      <c r="AZ231" s="127"/>
      <c r="BA231" s="127"/>
      <c r="BB231" s="127"/>
      <c r="BC231" s="127"/>
      <c r="BD231" s="127"/>
      <c r="BE231" s="127"/>
      <c r="BF231" s="127"/>
      <c r="BG231" s="127"/>
      <c r="BJ231" s="127"/>
      <c r="BT231" s="127"/>
      <c r="CD231" s="127"/>
      <c r="CN231" s="127"/>
      <c r="CX231" s="127"/>
      <c r="DH231" s="127"/>
      <c r="DR231" s="127"/>
      <c r="EB231" s="127"/>
      <c r="EL231" s="127"/>
      <c r="EV231" s="127"/>
      <c r="FF231" s="127"/>
      <c r="FP231" s="127"/>
      <c r="FZ231" s="127"/>
      <c r="GJ231" s="127"/>
      <c r="GT231" s="127"/>
      <c r="HD231" s="127"/>
      <c r="HN231" s="127"/>
      <c r="HX231" s="127"/>
      <c r="IH231" s="127"/>
      <c r="IR231" s="127"/>
      <c r="JB231" s="127"/>
    </row>
    <row xmlns:x14ac="http://schemas.microsoft.com/office/spreadsheetml/2009/9/ac" r="232" s="3" customFormat="true" x14ac:dyDescent="0.25">
      <c r="A232" s="406"/>
      <c r="B232" s="127"/>
      <c r="L232" s="127"/>
      <c r="V232" s="127"/>
      <c r="AF232" s="127"/>
      <c r="AP232" s="127"/>
      <c r="AZ232" s="127"/>
      <c r="BA232" s="127"/>
      <c r="BB232" s="127"/>
      <c r="BC232" s="127"/>
      <c r="BD232" s="127"/>
      <c r="BE232" s="127"/>
      <c r="BF232" s="127"/>
      <c r="BG232" s="127"/>
      <c r="BJ232" s="127"/>
      <c r="BT232" s="127"/>
      <c r="CD232" s="127"/>
      <c r="CN232" s="127"/>
      <c r="CX232" s="127"/>
      <c r="DH232" s="127"/>
      <c r="DR232" s="127"/>
      <c r="EB232" s="127"/>
      <c r="EL232" s="127"/>
      <c r="EV232" s="127"/>
      <c r="FF232" s="127"/>
      <c r="FP232" s="127"/>
      <c r="FZ232" s="127"/>
      <c r="GJ232" s="127"/>
      <c r="GT232" s="127"/>
      <c r="HD232" s="127"/>
      <c r="HN232" s="127"/>
      <c r="HX232" s="127"/>
      <c r="IH232" s="127"/>
      <c r="IR232" s="127"/>
      <c r="JB232" s="127"/>
    </row>
    <row xmlns:x14ac="http://schemas.microsoft.com/office/spreadsheetml/2009/9/ac" r="233" s="3" customFormat="true" x14ac:dyDescent="0.25">
      <c r="A233" s="406"/>
      <c r="B233" s="127"/>
      <c r="L233" s="127"/>
      <c r="V233" s="127"/>
      <c r="AF233" s="127"/>
      <c r="AP233" s="127"/>
      <c r="AZ233" s="127"/>
      <c r="BA233" s="127"/>
      <c r="BB233" s="127"/>
      <c r="BC233" s="127"/>
      <c r="BD233" s="127"/>
      <c r="BE233" s="127"/>
      <c r="BF233" s="127"/>
      <c r="BG233" s="127"/>
      <c r="BJ233" s="127"/>
      <c r="BT233" s="127"/>
      <c r="CD233" s="127"/>
      <c r="CN233" s="127"/>
      <c r="CX233" s="127"/>
      <c r="DH233" s="127"/>
      <c r="DR233" s="127"/>
      <c r="EB233" s="127"/>
      <c r="EL233" s="127"/>
      <c r="EV233" s="127"/>
      <c r="FF233" s="127"/>
      <c r="FP233" s="127"/>
      <c r="FZ233" s="127"/>
      <c r="GJ233" s="127"/>
      <c r="GT233" s="127"/>
      <c r="HD233" s="127"/>
      <c r="HN233" s="127"/>
      <c r="HX233" s="127"/>
      <c r="IH233" s="127"/>
      <c r="IR233" s="127"/>
      <c r="JB233" s="127"/>
    </row>
    <row xmlns:x14ac="http://schemas.microsoft.com/office/spreadsheetml/2009/9/ac" r="234" s="3" customFormat="true" x14ac:dyDescent="0.25">
      <c r="A234" s="406"/>
      <c r="B234" s="127"/>
      <c r="L234" s="127"/>
      <c r="V234" s="127"/>
      <c r="AF234" s="127"/>
      <c r="AP234" s="127"/>
      <c r="AZ234" s="127"/>
      <c r="BA234" s="127"/>
      <c r="BB234" s="127"/>
      <c r="BC234" s="127"/>
      <c r="BD234" s="127"/>
      <c r="BE234" s="127"/>
      <c r="BF234" s="127"/>
      <c r="BG234" s="127"/>
      <c r="BJ234" s="127"/>
      <c r="BT234" s="127"/>
      <c r="CD234" s="127"/>
      <c r="CN234" s="127"/>
      <c r="CX234" s="127"/>
      <c r="DH234" s="127"/>
      <c r="DR234" s="127"/>
      <c r="EB234" s="127"/>
      <c r="EL234" s="127"/>
      <c r="EV234" s="127"/>
      <c r="FF234" s="127"/>
      <c r="FP234" s="127"/>
      <c r="FZ234" s="127"/>
      <c r="GJ234" s="127"/>
      <c r="GT234" s="127"/>
      <c r="HD234" s="127"/>
      <c r="HN234" s="127"/>
      <c r="HX234" s="127"/>
      <c r="IH234" s="127"/>
      <c r="IR234" s="127"/>
      <c r="JB234" s="127"/>
    </row>
    <row xmlns:x14ac="http://schemas.microsoft.com/office/spreadsheetml/2009/9/ac" r="235" s="3" customFormat="true" x14ac:dyDescent="0.25">
      <c r="A235" s="406"/>
      <c r="B235" s="127"/>
      <c r="L235" s="127"/>
      <c r="V235" s="127"/>
      <c r="AF235" s="127"/>
      <c r="AP235" s="127"/>
      <c r="AZ235" s="127"/>
      <c r="BA235" s="127"/>
      <c r="BB235" s="127"/>
      <c r="BC235" s="127"/>
      <c r="BD235" s="127"/>
      <c r="BE235" s="127"/>
      <c r="BF235" s="127"/>
      <c r="BG235" s="127"/>
      <c r="BJ235" s="127"/>
      <c r="BT235" s="127"/>
      <c r="CD235" s="127"/>
      <c r="CN235" s="127"/>
      <c r="CX235" s="127"/>
      <c r="DH235" s="127"/>
      <c r="DR235" s="127"/>
      <c r="EB235" s="127"/>
      <c r="EL235" s="127"/>
      <c r="EV235" s="127"/>
      <c r="FF235" s="127"/>
      <c r="FP235" s="127"/>
      <c r="FZ235" s="127"/>
      <c r="GJ235" s="127"/>
      <c r="GT235" s="127"/>
      <c r="HD235" s="127"/>
      <c r="HN235" s="127"/>
      <c r="HX235" s="127"/>
      <c r="IH235" s="127"/>
      <c r="IR235" s="127"/>
      <c r="JB235" s="127"/>
    </row>
    <row xmlns:x14ac="http://schemas.microsoft.com/office/spreadsheetml/2009/9/ac" r="236" s="3" customFormat="true" x14ac:dyDescent="0.25">
      <c r="A236" s="406"/>
      <c r="B236" s="127"/>
      <c r="L236" s="127"/>
      <c r="V236" s="127"/>
      <c r="AF236" s="127"/>
      <c r="AP236" s="127"/>
      <c r="AZ236" s="127"/>
      <c r="BA236" s="127"/>
      <c r="BB236" s="127"/>
      <c r="BC236" s="127"/>
      <c r="BD236" s="127"/>
      <c r="BE236" s="127"/>
      <c r="BF236" s="127"/>
      <c r="BG236" s="127"/>
      <c r="BJ236" s="127"/>
      <c r="BT236" s="127"/>
      <c r="CD236" s="127"/>
      <c r="CN236" s="127"/>
      <c r="CX236" s="127"/>
      <c r="DH236" s="127"/>
      <c r="DR236" s="127"/>
      <c r="EB236" s="127"/>
      <c r="EL236" s="127"/>
      <c r="EV236" s="127"/>
      <c r="FF236" s="127"/>
      <c r="FP236" s="127"/>
      <c r="FZ236" s="127"/>
      <c r="GJ236" s="127"/>
      <c r="GT236" s="127"/>
      <c r="HD236" s="127"/>
      <c r="HN236" s="127"/>
      <c r="HX236" s="127"/>
      <c r="IH236" s="127"/>
      <c r="IR236" s="127"/>
      <c r="JB236" s="127"/>
    </row>
    <row xmlns:x14ac="http://schemas.microsoft.com/office/spreadsheetml/2009/9/ac" r="237" s="3" customFormat="true" x14ac:dyDescent="0.25">
      <c r="A237" s="406"/>
      <c r="B237" s="127"/>
      <c r="L237" s="127"/>
      <c r="V237" s="127"/>
      <c r="AF237" s="127"/>
      <c r="AP237" s="127"/>
      <c r="AZ237" s="127"/>
      <c r="BA237" s="127"/>
      <c r="BB237" s="127"/>
      <c r="BC237" s="127"/>
      <c r="BD237" s="127"/>
      <c r="BE237" s="127"/>
      <c r="BF237" s="127"/>
      <c r="BG237" s="127"/>
      <c r="BJ237" s="127"/>
      <c r="BT237" s="127"/>
      <c r="CD237" s="127"/>
      <c r="CN237" s="127"/>
      <c r="CX237" s="127"/>
      <c r="DH237" s="127"/>
      <c r="DR237" s="127"/>
      <c r="EB237" s="127"/>
      <c r="EL237" s="127"/>
      <c r="EV237" s="127"/>
      <c r="FF237" s="127"/>
      <c r="FP237" s="127"/>
      <c r="FZ237" s="127"/>
      <c r="GJ237" s="127"/>
      <c r="GT237" s="127"/>
      <c r="HD237" s="127"/>
      <c r="HN237" s="127"/>
      <c r="HX237" s="127"/>
      <c r="IH237" s="127"/>
      <c r="IR237" s="127"/>
      <c r="JB237" s="127"/>
    </row>
    <row xmlns:x14ac="http://schemas.microsoft.com/office/spreadsheetml/2009/9/ac" r="238" s="3" customFormat="true" x14ac:dyDescent="0.25">
      <c r="A238" s="406"/>
      <c r="B238" s="127"/>
      <c r="L238" s="127"/>
      <c r="V238" s="127"/>
      <c r="AF238" s="127"/>
      <c r="AP238" s="127"/>
      <c r="AZ238" s="127"/>
      <c r="BA238" s="127"/>
      <c r="BB238" s="127"/>
      <c r="BC238" s="127"/>
      <c r="BD238" s="127"/>
      <c r="BE238" s="127"/>
      <c r="BF238" s="127"/>
      <c r="BG238" s="127"/>
      <c r="BJ238" s="127"/>
      <c r="BT238" s="127"/>
      <c r="CD238" s="127"/>
      <c r="CN238" s="127"/>
      <c r="CX238" s="127"/>
      <c r="DH238" s="127"/>
      <c r="DR238" s="127"/>
      <c r="EB238" s="127"/>
      <c r="EL238" s="127"/>
      <c r="EV238" s="127"/>
      <c r="FF238" s="127"/>
      <c r="FP238" s="127"/>
      <c r="FZ238" s="127"/>
      <c r="GJ238" s="127"/>
      <c r="GT238" s="127"/>
      <c r="HD238" s="127"/>
      <c r="HN238" s="127"/>
      <c r="HX238" s="127"/>
      <c r="IH238" s="127"/>
      <c r="IR238" s="127"/>
      <c r="JB238" s="127"/>
    </row>
    <row xmlns:x14ac="http://schemas.microsoft.com/office/spreadsheetml/2009/9/ac" r="239" s="3" customFormat="true" x14ac:dyDescent="0.25">
      <c r="A239" s="406"/>
      <c r="B239" s="127"/>
      <c r="L239" s="127"/>
      <c r="V239" s="127"/>
      <c r="AF239" s="127"/>
      <c r="AP239" s="127"/>
      <c r="AZ239" s="127"/>
      <c r="BA239" s="127"/>
      <c r="BB239" s="127"/>
      <c r="BC239" s="127"/>
      <c r="BD239" s="127"/>
      <c r="BE239" s="127"/>
      <c r="BF239" s="127"/>
      <c r="BG239" s="127"/>
      <c r="BJ239" s="127"/>
      <c r="BT239" s="127"/>
      <c r="CD239" s="127"/>
      <c r="CN239" s="127"/>
      <c r="CX239" s="127"/>
      <c r="DH239" s="127"/>
      <c r="DR239" s="127"/>
      <c r="EB239" s="127"/>
      <c r="EL239" s="127"/>
      <c r="EV239" s="127"/>
      <c r="FF239" s="127"/>
      <c r="FP239" s="127"/>
      <c r="FZ239" s="127"/>
      <c r="GJ239" s="127"/>
      <c r="GT239" s="127"/>
      <c r="HD239" s="127"/>
      <c r="HN239" s="127"/>
      <c r="HX239" s="127"/>
      <c r="IH239" s="127"/>
      <c r="IR239" s="127"/>
      <c r="JB239" s="127"/>
    </row>
    <row xmlns:x14ac="http://schemas.microsoft.com/office/spreadsheetml/2009/9/ac" r="240" s="3" customFormat="true" x14ac:dyDescent="0.25">
      <c r="A240" s="406"/>
      <c r="B240" s="127"/>
      <c r="L240" s="127"/>
      <c r="V240" s="127"/>
      <c r="AF240" s="127"/>
      <c r="AP240" s="127"/>
      <c r="AZ240" s="127"/>
      <c r="BA240" s="127"/>
      <c r="BB240" s="127"/>
      <c r="BC240" s="127"/>
      <c r="BD240" s="127"/>
      <c r="BE240" s="127"/>
      <c r="BF240" s="127"/>
      <c r="BG240" s="127"/>
      <c r="BJ240" s="127"/>
      <c r="BT240" s="127"/>
      <c r="CD240" s="127"/>
      <c r="CN240" s="127"/>
      <c r="CX240" s="127"/>
      <c r="DH240" s="127"/>
      <c r="DR240" s="127"/>
      <c r="EB240" s="127"/>
      <c r="EL240" s="127"/>
      <c r="EV240" s="127"/>
      <c r="FF240" s="127"/>
      <c r="FP240" s="127"/>
      <c r="FZ240" s="127"/>
      <c r="GJ240" s="127"/>
      <c r="GT240" s="127"/>
      <c r="HD240" s="127"/>
      <c r="HN240" s="127"/>
      <c r="HX240" s="127"/>
      <c r="IH240" s="127"/>
      <c r="IR240" s="127"/>
      <c r="JB240" s="127"/>
    </row>
    <row xmlns:x14ac="http://schemas.microsoft.com/office/spreadsheetml/2009/9/ac" r="241" s="3" customFormat="true" x14ac:dyDescent="0.25">
      <c r="A241" s="406"/>
      <c r="B241" s="127"/>
      <c r="L241" s="127"/>
      <c r="V241" s="127"/>
      <c r="AF241" s="127"/>
      <c r="AP241" s="127"/>
      <c r="AZ241" s="127"/>
      <c r="BA241" s="127"/>
      <c r="BB241" s="127"/>
      <c r="BC241" s="127"/>
      <c r="BD241" s="127"/>
      <c r="BE241" s="127"/>
      <c r="BF241" s="127"/>
      <c r="BG241" s="127"/>
      <c r="BJ241" s="127"/>
      <c r="BT241" s="127"/>
      <c r="CD241" s="127"/>
      <c r="CN241" s="127"/>
      <c r="CX241" s="127"/>
      <c r="DH241" s="127"/>
      <c r="DR241" s="127"/>
      <c r="EB241" s="127"/>
      <c r="EL241" s="127"/>
      <c r="EV241" s="127"/>
      <c r="FF241" s="127"/>
      <c r="FP241" s="127"/>
      <c r="FZ241" s="127"/>
      <c r="GJ241" s="127"/>
      <c r="GT241" s="127"/>
      <c r="HD241" s="127"/>
      <c r="HN241" s="127"/>
      <c r="HX241" s="127"/>
      <c r="IH241" s="127"/>
      <c r="IR241" s="127"/>
      <c r="JB241" s="127"/>
    </row>
    <row xmlns:x14ac="http://schemas.microsoft.com/office/spreadsheetml/2009/9/ac" r="242" s="3" customFormat="true" x14ac:dyDescent="0.25">
      <c r="A242" s="406"/>
      <c r="B242" s="127"/>
      <c r="L242" s="127"/>
      <c r="V242" s="127"/>
      <c r="AF242" s="127"/>
      <c r="AP242" s="127"/>
      <c r="AZ242" s="127"/>
      <c r="BA242" s="127"/>
      <c r="BB242" s="127"/>
      <c r="BC242" s="127"/>
      <c r="BD242" s="127"/>
      <c r="BE242" s="127"/>
      <c r="BF242" s="127"/>
      <c r="BG242" s="127"/>
      <c r="BJ242" s="127"/>
      <c r="BT242" s="127"/>
      <c r="CD242" s="127"/>
      <c r="CN242" s="127"/>
      <c r="CX242" s="127"/>
      <c r="DH242" s="127"/>
      <c r="DR242" s="127"/>
      <c r="EB242" s="127"/>
      <c r="EL242" s="127"/>
      <c r="EV242" s="127"/>
      <c r="FF242" s="127"/>
      <c r="FP242" s="127"/>
      <c r="FZ242" s="127"/>
      <c r="GJ242" s="127"/>
      <c r="GT242" s="127"/>
      <c r="HD242" s="127"/>
      <c r="HN242" s="127"/>
      <c r="HX242" s="127"/>
      <c r="IH242" s="127"/>
      <c r="IR242" s="127"/>
      <c r="JB242" s="127"/>
    </row>
    <row xmlns:x14ac="http://schemas.microsoft.com/office/spreadsheetml/2009/9/ac" r="243" s="3" customFormat="true" x14ac:dyDescent="0.25">
      <c r="A243" s="406"/>
      <c r="B243" s="127"/>
      <c r="L243" s="127"/>
      <c r="V243" s="127"/>
      <c r="AF243" s="127"/>
      <c r="AP243" s="127"/>
      <c r="AZ243" s="127"/>
      <c r="BA243" s="127"/>
      <c r="BB243" s="127"/>
      <c r="BC243" s="127"/>
      <c r="BD243" s="127"/>
      <c r="BE243" s="127"/>
      <c r="BF243" s="127"/>
      <c r="BG243" s="127"/>
      <c r="BJ243" s="127"/>
      <c r="BT243" s="127"/>
      <c r="CD243" s="127"/>
      <c r="CN243" s="127"/>
      <c r="CX243" s="127"/>
      <c r="DH243" s="127"/>
      <c r="DR243" s="127"/>
      <c r="EB243" s="127"/>
      <c r="EL243" s="127"/>
      <c r="EV243" s="127"/>
      <c r="FF243" s="127"/>
      <c r="FP243" s="127"/>
      <c r="FZ243" s="127"/>
      <c r="GJ243" s="127"/>
      <c r="GT243" s="127"/>
      <c r="HD243" s="127"/>
      <c r="HN243" s="127"/>
      <c r="HX243" s="127"/>
      <c r="IH243" s="127"/>
      <c r="IR243" s="127"/>
      <c r="JB243" s="127"/>
    </row>
    <row xmlns:x14ac="http://schemas.microsoft.com/office/spreadsheetml/2009/9/ac" r="244" s="3" customFormat="true" x14ac:dyDescent="0.25">
      <c r="A244" s="406"/>
      <c r="B244" s="127"/>
      <c r="L244" s="127"/>
      <c r="V244" s="127"/>
      <c r="AF244" s="127"/>
      <c r="AP244" s="127"/>
      <c r="AZ244" s="127"/>
      <c r="BA244" s="127"/>
      <c r="BB244" s="127"/>
      <c r="BC244" s="127"/>
      <c r="BD244" s="127"/>
      <c r="BE244" s="127"/>
      <c r="BF244" s="127"/>
      <c r="BG244" s="127"/>
      <c r="BJ244" s="127"/>
      <c r="BT244" s="127"/>
      <c r="CD244" s="127"/>
      <c r="CN244" s="127"/>
      <c r="CX244" s="127"/>
      <c r="DH244" s="127"/>
      <c r="DR244" s="127"/>
      <c r="EB244" s="127"/>
      <c r="EL244" s="127"/>
      <c r="EV244" s="127"/>
      <c r="FF244" s="127"/>
      <c r="FP244" s="127"/>
      <c r="FZ244" s="127"/>
      <c r="GJ244" s="127"/>
      <c r="GT244" s="127"/>
      <c r="HD244" s="127"/>
      <c r="HN244" s="127"/>
      <c r="HX244" s="127"/>
      <c r="IH244" s="127"/>
      <c r="IR244" s="127"/>
      <c r="JB244" s="127"/>
    </row>
    <row xmlns:x14ac="http://schemas.microsoft.com/office/spreadsheetml/2009/9/ac" r="245" s="3" customFormat="true" x14ac:dyDescent="0.25">
      <c r="A245" s="406"/>
      <c r="B245" s="127"/>
      <c r="L245" s="127"/>
      <c r="V245" s="127"/>
      <c r="AF245" s="127"/>
      <c r="AP245" s="127"/>
      <c r="AZ245" s="127"/>
      <c r="BA245" s="127"/>
      <c r="BB245" s="127"/>
      <c r="BC245" s="127"/>
      <c r="BD245" s="127"/>
      <c r="BE245" s="127"/>
      <c r="BF245" s="127"/>
      <c r="BG245" s="127"/>
      <c r="BJ245" s="127"/>
      <c r="BT245" s="127"/>
      <c r="CD245" s="127"/>
      <c r="CN245" s="127"/>
      <c r="CX245" s="127"/>
      <c r="DH245" s="127"/>
      <c r="DR245" s="127"/>
      <c r="EB245" s="127"/>
      <c r="EL245" s="127"/>
      <c r="EV245" s="127"/>
      <c r="FF245" s="127"/>
      <c r="FP245" s="127"/>
      <c r="FZ245" s="127"/>
      <c r="GJ245" s="127"/>
      <c r="GT245" s="127"/>
      <c r="HD245" s="127"/>
      <c r="HN245" s="127"/>
      <c r="HX245" s="127"/>
      <c r="IH245" s="127"/>
      <c r="IR245" s="127"/>
      <c r="JB245" s="127"/>
    </row>
    <row xmlns:x14ac="http://schemas.microsoft.com/office/spreadsheetml/2009/9/ac" r="246" s="3" customFormat="true" x14ac:dyDescent="0.25">
      <c r="A246" s="406"/>
      <c r="B246" s="127"/>
      <c r="L246" s="127"/>
      <c r="V246" s="127"/>
      <c r="AF246" s="127"/>
      <c r="AP246" s="127"/>
      <c r="AZ246" s="127"/>
      <c r="BA246" s="127"/>
      <c r="BB246" s="127"/>
      <c r="BC246" s="127"/>
      <c r="BD246" s="127"/>
      <c r="BE246" s="127"/>
      <c r="BF246" s="127"/>
      <c r="BG246" s="127"/>
      <c r="BJ246" s="127"/>
      <c r="BT246" s="127"/>
      <c r="CD246" s="127"/>
      <c r="CN246" s="127"/>
      <c r="CX246" s="127"/>
      <c r="DH246" s="127"/>
      <c r="DR246" s="127"/>
      <c r="EB246" s="127"/>
      <c r="EL246" s="127"/>
      <c r="EV246" s="127"/>
      <c r="FF246" s="127"/>
      <c r="FP246" s="127"/>
      <c r="FZ246" s="127"/>
      <c r="GJ246" s="127"/>
      <c r="GT246" s="127"/>
      <c r="HD246" s="127"/>
      <c r="HN246" s="127"/>
      <c r="HX246" s="127"/>
      <c r="IH246" s="127"/>
      <c r="IR246" s="127"/>
      <c r="JB246" s="127"/>
    </row>
    <row xmlns:x14ac="http://schemas.microsoft.com/office/spreadsheetml/2009/9/ac" r="247" s="3" customFormat="true" x14ac:dyDescent="0.25">
      <c r="A247" s="406"/>
      <c r="B247" s="127"/>
      <c r="L247" s="127"/>
      <c r="V247" s="127"/>
      <c r="AF247" s="127"/>
      <c r="AP247" s="127"/>
      <c r="AZ247" s="127"/>
      <c r="BA247" s="127"/>
      <c r="BB247" s="127"/>
      <c r="BC247" s="127"/>
      <c r="BD247" s="127"/>
      <c r="BE247" s="127"/>
      <c r="BF247" s="127"/>
      <c r="BG247" s="127"/>
      <c r="BJ247" s="127"/>
      <c r="BT247" s="127"/>
      <c r="CD247" s="127"/>
      <c r="CN247" s="127"/>
      <c r="CX247" s="127"/>
      <c r="DH247" s="127"/>
      <c r="DR247" s="127"/>
      <c r="EB247" s="127"/>
      <c r="EL247" s="127"/>
      <c r="EV247" s="127"/>
      <c r="FF247" s="127"/>
      <c r="FP247" s="127"/>
      <c r="FZ247" s="127"/>
      <c r="GJ247" s="127"/>
      <c r="GT247" s="127"/>
      <c r="HD247" s="127"/>
      <c r="HN247" s="127"/>
      <c r="HX247" s="127"/>
      <c r="IH247" s="127"/>
      <c r="IR247" s="127"/>
      <c r="JB247" s="127"/>
    </row>
    <row xmlns:x14ac="http://schemas.microsoft.com/office/spreadsheetml/2009/9/ac" r="248" s="3" customFormat="true" x14ac:dyDescent="0.25">
      <c r="A248" s="406"/>
      <c r="B248" s="127"/>
      <c r="L248" s="127"/>
      <c r="V248" s="127"/>
      <c r="AF248" s="127"/>
      <c r="AP248" s="127"/>
      <c r="AZ248" s="127"/>
      <c r="BA248" s="127"/>
      <c r="BB248" s="127"/>
      <c r="BC248" s="127"/>
      <c r="BD248" s="127"/>
      <c r="BE248" s="127"/>
      <c r="BF248" s="127"/>
      <c r="BG248" s="127"/>
      <c r="BJ248" s="127"/>
      <c r="BT248" s="127"/>
      <c r="CD248" s="127"/>
      <c r="CN248" s="127"/>
      <c r="CX248" s="127"/>
      <c r="DH248" s="127"/>
      <c r="DR248" s="127"/>
      <c r="EB248" s="127"/>
      <c r="EL248" s="127"/>
      <c r="EV248" s="127"/>
      <c r="FF248" s="127"/>
      <c r="FP248" s="127"/>
      <c r="FZ248" s="127"/>
      <c r="GJ248" s="127"/>
      <c r="GT248" s="127"/>
      <c r="HD248" s="127"/>
      <c r="HN248" s="127"/>
      <c r="HX248" s="127"/>
      <c r="IH248" s="127"/>
      <c r="IR248" s="127"/>
      <c r="JB248" s="127"/>
    </row>
    <row xmlns:x14ac="http://schemas.microsoft.com/office/spreadsheetml/2009/9/ac" r="249" s="3" customFormat="true" x14ac:dyDescent="0.25">
      <c r="A249" s="406"/>
      <c r="B249" s="127"/>
      <c r="L249" s="127"/>
      <c r="V249" s="127"/>
      <c r="AF249" s="127"/>
      <c r="AP249" s="127"/>
      <c r="AZ249" s="127"/>
      <c r="BA249" s="127"/>
      <c r="BB249" s="127"/>
      <c r="BC249" s="127"/>
      <c r="BD249" s="127"/>
      <c r="BE249" s="127"/>
      <c r="BF249" s="127"/>
      <c r="BG249" s="127"/>
      <c r="BJ249" s="127"/>
      <c r="BT249" s="127"/>
      <c r="CD249" s="127"/>
      <c r="CN249" s="127"/>
      <c r="CX249" s="127"/>
      <c r="DH249" s="127"/>
      <c r="DR249" s="127"/>
      <c r="EB249" s="127"/>
      <c r="EL249" s="127"/>
      <c r="EV249" s="127"/>
      <c r="FF249" s="127"/>
      <c r="FP249" s="127"/>
      <c r="FZ249" s="127"/>
      <c r="GJ249" s="127"/>
      <c r="GT249" s="127"/>
      <c r="HD249" s="127"/>
      <c r="HN249" s="127"/>
      <c r="HX249" s="127"/>
      <c r="IH249" s="127"/>
      <c r="IR249" s="127"/>
      <c r="JB249" s="127"/>
    </row>
    <row xmlns:x14ac="http://schemas.microsoft.com/office/spreadsheetml/2009/9/ac" r="250" s="3" customFormat="true" x14ac:dyDescent="0.25">
      <c r="A250" s="406"/>
      <c r="B250" s="127"/>
      <c r="L250" s="127"/>
      <c r="V250" s="127"/>
      <c r="AF250" s="127"/>
      <c r="AP250" s="127"/>
      <c r="AZ250" s="127"/>
      <c r="BA250" s="127"/>
      <c r="BB250" s="127"/>
      <c r="BC250" s="127"/>
      <c r="BD250" s="127"/>
      <c r="BE250" s="127"/>
      <c r="BF250" s="127"/>
      <c r="BG250" s="127"/>
      <c r="BJ250" s="127"/>
      <c r="BT250" s="127"/>
      <c r="CD250" s="127"/>
      <c r="CN250" s="127"/>
      <c r="CX250" s="127"/>
      <c r="DH250" s="127"/>
      <c r="DR250" s="127"/>
      <c r="EB250" s="127"/>
      <c r="EL250" s="127"/>
      <c r="EV250" s="127"/>
      <c r="FF250" s="127"/>
      <c r="FP250" s="127"/>
      <c r="FZ250" s="127"/>
      <c r="GJ250" s="127"/>
      <c r="GT250" s="127"/>
      <c r="HD250" s="127"/>
      <c r="HN250" s="127"/>
      <c r="HX250" s="127"/>
      <c r="IH250" s="127"/>
      <c r="IR250" s="127"/>
      <c r="JB250" s="127"/>
    </row>
    <row xmlns:x14ac="http://schemas.microsoft.com/office/spreadsheetml/2009/9/ac" r="251" s="3" customFormat="true" x14ac:dyDescent="0.25">
      <c r="A251" s="406"/>
      <c r="B251" s="127"/>
      <c r="L251" s="127"/>
      <c r="V251" s="127"/>
      <c r="AF251" s="127"/>
      <c r="AP251" s="127"/>
      <c r="AZ251" s="127"/>
      <c r="BA251" s="127"/>
      <c r="BB251" s="127"/>
      <c r="BC251" s="127"/>
      <c r="BD251" s="127"/>
      <c r="BE251" s="127"/>
      <c r="BF251" s="127"/>
      <c r="BG251" s="127"/>
      <c r="BJ251" s="127"/>
      <c r="BT251" s="127"/>
      <c r="CD251" s="127"/>
      <c r="CN251" s="127"/>
      <c r="CX251" s="127"/>
      <c r="DH251" s="127"/>
      <c r="DR251" s="127"/>
      <c r="EB251" s="127"/>
      <c r="EL251" s="127"/>
      <c r="EV251" s="127"/>
      <c r="FF251" s="127"/>
      <c r="FP251" s="127"/>
      <c r="FZ251" s="127"/>
      <c r="GJ251" s="127"/>
      <c r="GT251" s="127"/>
      <c r="HD251" s="127"/>
      <c r="HN251" s="127"/>
      <c r="HX251" s="127"/>
      <c r="IH251" s="127"/>
      <c r="IR251" s="127"/>
      <c r="JB251" s="127"/>
    </row>
    <row xmlns:x14ac="http://schemas.microsoft.com/office/spreadsheetml/2009/9/ac" r="252" s="3" customFormat="true" x14ac:dyDescent="0.25">
      <c r="A252" s="406"/>
      <c r="B252" s="127"/>
      <c r="L252" s="127"/>
      <c r="V252" s="127"/>
      <c r="AF252" s="127"/>
      <c r="AP252" s="127"/>
      <c r="AZ252" s="127"/>
      <c r="BA252" s="127"/>
      <c r="BB252" s="127"/>
      <c r="BC252" s="127"/>
      <c r="BD252" s="127"/>
      <c r="BE252" s="127"/>
      <c r="BF252" s="127"/>
      <c r="BG252" s="127"/>
      <c r="BJ252" s="127"/>
      <c r="BT252" s="127"/>
      <c r="CD252" s="127"/>
      <c r="CN252" s="127"/>
      <c r="CX252" s="127"/>
      <c r="DH252" s="127"/>
      <c r="DR252" s="127"/>
      <c r="EB252" s="127"/>
      <c r="EL252" s="127"/>
      <c r="EV252" s="127"/>
      <c r="FF252" s="127"/>
      <c r="FP252" s="127"/>
      <c r="FZ252" s="127"/>
      <c r="GJ252" s="127"/>
      <c r="GT252" s="127"/>
      <c r="HD252" s="127"/>
      <c r="HN252" s="127"/>
      <c r="HX252" s="127"/>
      <c r="IH252" s="127"/>
      <c r="IR252" s="127"/>
      <c r="JB252" s="127"/>
    </row>
    <row xmlns:x14ac="http://schemas.microsoft.com/office/spreadsheetml/2009/9/ac" r="253" s="3" customFormat="true" x14ac:dyDescent="0.25">
      <c r="A253" s="406"/>
      <c r="B253" s="127"/>
      <c r="L253" s="127"/>
      <c r="V253" s="127"/>
      <c r="AF253" s="127"/>
      <c r="AP253" s="127"/>
      <c r="AZ253" s="127"/>
      <c r="BA253" s="127"/>
      <c r="BB253" s="127"/>
      <c r="BC253" s="127"/>
      <c r="BD253" s="127"/>
      <c r="BE253" s="127"/>
      <c r="BF253" s="127"/>
      <c r="BG253" s="127"/>
      <c r="BJ253" s="127"/>
      <c r="BT253" s="127"/>
      <c r="CD253" s="127"/>
      <c r="CN253" s="127"/>
      <c r="CX253" s="127"/>
      <c r="DH253" s="127"/>
      <c r="DR253" s="127"/>
      <c r="EB253" s="127"/>
      <c r="EL253" s="127"/>
      <c r="EV253" s="127"/>
      <c r="FF253" s="127"/>
      <c r="FP253" s="127"/>
      <c r="FZ253" s="127"/>
      <c r="GJ253" s="127"/>
      <c r="GT253" s="127"/>
      <c r="HD253" s="127"/>
      <c r="HN253" s="127"/>
      <c r="HX253" s="127"/>
      <c r="IH253" s="127"/>
      <c r="IR253" s="127"/>
      <c r="JB253" s="127"/>
    </row>
    <row xmlns:x14ac="http://schemas.microsoft.com/office/spreadsheetml/2009/9/ac" r="254" s="3" customFormat="true" x14ac:dyDescent="0.25">
      <c r="A254" s="406"/>
      <c r="B254" s="127"/>
      <c r="L254" s="127"/>
      <c r="V254" s="127"/>
      <c r="AF254" s="127"/>
      <c r="AP254" s="127"/>
      <c r="AZ254" s="127"/>
      <c r="BA254" s="127"/>
      <c r="BB254" s="127"/>
      <c r="BC254" s="127"/>
      <c r="BD254" s="127"/>
      <c r="BE254" s="127"/>
      <c r="BF254" s="127"/>
      <c r="BG254" s="127"/>
      <c r="BJ254" s="127"/>
      <c r="BT254" s="127"/>
      <c r="CD254" s="127"/>
      <c r="CN254" s="127"/>
      <c r="CX254" s="127"/>
      <c r="DH254" s="127"/>
      <c r="DR254" s="127"/>
      <c r="EB254" s="127"/>
      <c r="EL254" s="127"/>
      <c r="EV254" s="127"/>
      <c r="FF254" s="127"/>
      <c r="FP254" s="127"/>
      <c r="FZ254" s="127"/>
      <c r="GJ254" s="127"/>
      <c r="GT254" s="127"/>
      <c r="HD254" s="127"/>
      <c r="HN254" s="127"/>
      <c r="HX254" s="127"/>
      <c r="IH254" s="127"/>
      <c r="IR254" s="127"/>
      <c r="JB254" s="127"/>
    </row>
    <row xmlns:x14ac="http://schemas.microsoft.com/office/spreadsheetml/2009/9/ac" r="255" s="3" customFormat="true" x14ac:dyDescent="0.25">
      <c r="A255" s="406"/>
      <c r="B255" s="127"/>
      <c r="L255" s="127"/>
      <c r="V255" s="127"/>
      <c r="AF255" s="127"/>
      <c r="AP255" s="127"/>
      <c r="AZ255" s="127"/>
      <c r="BA255" s="127"/>
      <c r="BB255" s="127"/>
      <c r="BC255" s="127"/>
      <c r="BD255" s="127"/>
      <c r="BE255" s="127"/>
      <c r="BF255" s="127"/>
      <c r="BG255" s="127"/>
      <c r="BJ255" s="127"/>
      <c r="BT255" s="127"/>
      <c r="CD255" s="127"/>
      <c r="CN255" s="127"/>
      <c r="CX255" s="127"/>
      <c r="DH255" s="127"/>
      <c r="DR255" s="127"/>
      <c r="EB255" s="127"/>
      <c r="EL255" s="127"/>
      <c r="EV255" s="127"/>
      <c r="FF255" s="127"/>
      <c r="FP255" s="127"/>
      <c r="FZ255" s="127"/>
      <c r="GJ255" s="127"/>
      <c r="GT255" s="127"/>
      <c r="HD255" s="127"/>
      <c r="HN255" s="127"/>
      <c r="HX255" s="127"/>
      <c r="IH255" s="127"/>
      <c r="IR255" s="127"/>
      <c r="JB255" s="127"/>
    </row>
    <row xmlns:x14ac="http://schemas.microsoft.com/office/spreadsheetml/2009/9/ac" r="256" s="3" customFormat="true" x14ac:dyDescent="0.25">
      <c r="A256" s="406"/>
      <c r="B256" s="127"/>
      <c r="L256" s="127"/>
      <c r="V256" s="127"/>
      <c r="AF256" s="127"/>
      <c r="AP256" s="127"/>
      <c r="AZ256" s="127"/>
      <c r="BA256" s="127"/>
      <c r="BB256" s="127"/>
      <c r="BC256" s="127"/>
      <c r="BD256" s="127"/>
      <c r="BE256" s="127"/>
      <c r="BF256" s="127"/>
      <c r="BG256" s="127"/>
      <c r="BJ256" s="127"/>
      <c r="BT256" s="127"/>
      <c r="CD256" s="127"/>
      <c r="CN256" s="127"/>
      <c r="CX256" s="127"/>
      <c r="DH256" s="127"/>
      <c r="DR256" s="127"/>
      <c r="EB256" s="127"/>
      <c r="EL256" s="127"/>
      <c r="EV256" s="127"/>
      <c r="FF256" s="127"/>
      <c r="FP256" s="127"/>
      <c r="FZ256" s="127"/>
      <c r="GJ256" s="127"/>
      <c r="GT256" s="127"/>
      <c r="HD256" s="127"/>
      <c r="HN256" s="127"/>
      <c r="HX256" s="127"/>
      <c r="IH256" s="127"/>
      <c r="IR256" s="127"/>
      <c r="JB256" s="127"/>
    </row>
    <row xmlns:x14ac="http://schemas.microsoft.com/office/spreadsheetml/2009/9/ac" r="257" s="3" customFormat="true" x14ac:dyDescent="0.25">
      <c r="A257" s="406"/>
      <c r="B257" s="127"/>
      <c r="L257" s="127"/>
      <c r="V257" s="127"/>
      <c r="AF257" s="127"/>
      <c r="AP257" s="127"/>
      <c r="AZ257" s="127"/>
      <c r="BA257" s="127"/>
      <c r="BB257" s="127"/>
      <c r="BC257" s="127"/>
      <c r="BD257" s="127"/>
      <c r="BE257" s="127"/>
      <c r="BF257" s="127"/>
      <c r="BG257" s="127"/>
      <c r="BJ257" s="127"/>
      <c r="BT257" s="127"/>
      <c r="CD257" s="127"/>
      <c r="CN257" s="127"/>
      <c r="CX257" s="127"/>
      <c r="DH257" s="127"/>
      <c r="DR257" s="127"/>
      <c r="EB257" s="127"/>
      <c r="EL257" s="127"/>
      <c r="EV257" s="127"/>
      <c r="FF257" s="127"/>
      <c r="FP257" s="127"/>
      <c r="FZ257" s="127"/>
      <c r="GJ257" s="127"/>
      <c r="GT257" s="127"/>
      <c r="HD257" s="127"/>
      <c r="HN257" s="127"/>
      <c r="HX257" s="127"/>
      <c r="IH257" s="127"/>
      <c r="IR257" s="127"/>
      <c r="JB257" s="127"/>
    </row>
    <row xmlns:x14ac="http://schemas.microsoft.com/office/spreadsheetml/2009/9/ac" r="258" s="3" customFormat="true" x14ac:dyDescent="0.25">
      <c r="A258" s="406"/>
      <c r="B258" s="127"/>
      <c r="L258" s="127"/>
      <c r="V258" s="127"/>
      <c r="AF258" s="127"/>
      <c r="AP258" s="127"/>
      <c r="AZ258" s="127"/>
      <c r="BA258" s="127"/>
      <c r="BB258" s="127"/>
      <c r="BC258" s="127"/>
      <c r="BD258" s="127"/>
      <c r="BE258" s="127"/>
      <c r="BF258" s="127"/>
      <c r="BG258" s="127"/>
      <c r="BJ258" s="127"/>
      <c r="BT258" s="127"/>
      <c r="CD258" s="127"/>
      <c r="CN258" s="127"/>
      <c r="CX258" s="127"/>
      <c r="DH258" s="127"/>
      <c r="DR258" s="127"/>
      <c r="EB258" s="127"/>
      <c r="EL258" s="127"/>
      <c r="EV258" s="127"/>
      <c r="FF258" s="127"/>
      <c r="FP258" s="127"/>
      <c r="FZ258" s="127"/>
      <c r="GJ258" s="127"/>
      <c r="GT258" s="127"/>
      <c r="HD258" s="127"/>
      <c r="HN258" s="127"/>
      <c r="HX258" s="127"/>
      <c r="IH258" s="127"/>
      <c r="IR258" s="127"/>
      <c r="JB258" s="127"/>
    </row>
    <row xmlns:x14ac="http://schemas.microsoft.com/office/spreadsheetml/2009/9/ac" r="259" s="3" customFormat="true" x14ac:dyDescent="0.25">
      <c r="A259" s="406"/>
      <c r="B259" s="127"/>
      <c r="L259" s="127"/>
      <c r="V259" s="127"/>
      <c r="AF259" s="127"/>
      <c r="AP259" s="127"/>
      <c r="AZ259" s="127"/>
      <c r="BA259" s="127"/>
      <c r="BB259" s="127"/>
      <c r="BC259" s="127"/>
      <c r="BD259" s="127"/>
      <c r="BE259" s="127"/>
      <c r="BF259" s="127"/>
      <c r="BG259" s="127"/>
      <c r="BJ259" s="127"/>
      <c r="BT259" s="127"/>
      <c r="CD259" s="127"/>
      <c r="CN259" s="127"/>
      <c r="CX259" s="127"/>
      <c r="DH259" s="127"/>
      <c r="DR259" s="127"/>
      <c r="EB259" s="127"/>
      <c r="EL259" s="127"/>
      <c r="EV259" s="127"/>
      <c r="FF259" s="127"/>
      <c r="FP259" s="127"/>
      <c r="FZ259" s="127"/>
      <c r="GJ259" s="127"/>
      <c r="GT259" s="127"/>
      <c r="HD259" s="127"/>
      <c r="HN259" s="127"/>
      <c r="HX259" s="127"/>
      <c r="IH259" s="127"/>
      <c r="IR259" s="127"/>
      <c r="JB259" s="127"/>
    </row>
    <row xmlns:x14ac="http://schemas.microsoft.com/office/spreadsheetml/2009/9/ac" r="260" s="3" customFormat="true" x14ac:dyDescent="0.25">
      <c r="A260" s="406"/>
      <c r="B260" s="127"/>
      <c r="L260" s="127"/>
      <c r="V260" s="127"/>
      <c r="AF260" s="127"/>
      <c r="AP260" s="127"/>
      <c r="AZ260" s="127"/>
      <c r="BA260" s="127"/>
      <c r="BB260" s="127"/>
      <c r="BC260" s="127"/>
      <c r="BD260" s="127"/>
      <c r="BE260" s="127"/>
      <c r="BF260" s="127"/>
      <c r="BG260" s="127"/>
      <c r="BJ260" s="127"/>
      <c r="BT260" s="127"/>
      <c r="CD260" s="127"/>
      <c r="CN260" s="127"/>
      <c r="CX260" s="127"/>
      <c r="DH260" s="127"/>
      <c r="DR260" s="127"/>
      <c r="EB260" s="127"/>
      <c r="EL260" s="127"/>
      <c r="EV260" s="127"/>
      <c r="FF260" s="127"/>
      <c r="FP260" s="127"/>
      <c r="FZ260" s="127"/>
      <c r="GJ260" s="127"/>
      <c r="GT260" s="127"/>
      <c r="HD260" s="127"/>
      <c r="HN260" s="127"/>
      <c r="HX260" s="127"/>
      <c r="IH260" s="127"/>
      <c r="IR260" s="127"/>
      <c r="JB260" s="127"/>
    </row>
    <row xmlns:x14ac="http://schemas.microsoft.com/office/spreadsheetml/2009/9/ac" r="261" s="3" customFormat="true" x14ac:dyDescent="0.25">
      <c r="A261" s="406"/>
      <c r="B261" s="127"/>
      <c r="L261" s="127"/>
      <c r="V261" s="127"/>
      <c r="AF261" s="127"/>
      <c r="AP261" s="127"/>
      <c r="AZ261" s="127"/>
      <c r="BA261" s="127"/>
      <c r="BB261" s="127"/>
      <c r="BC261" s="127"/>
      <c r="BD261" s="127"/>
      <c r="BE261" s="127"/>
      <c r="BF261" s="127"/>
      <c r="BG261" s="127"/>
      <c r="BJ261" s="127"/>
      <c r="BT261" s="127"/>
      <c r="CD261" s="127"/>
      <c r="CN261" s="127"/>
      <c r="CX261" s="127"/>
      <c r="DH261" s="127"/>
      <c r="DR261" s="127"/>
      <c r="EB261" s="127"/>
      <c r="EL261" s="127"/>
      <c r="EV261" s="127"/>
      <c r="FF261" s="127"/>
      <c r="FP261" s="127"/>
      <c r="FZ261" s="127"/>
      <c r="GJ261" s="127"/>
      <c r="GT261" s="127"/>
      <c r="HD261" s="127"/>
      <c r="HN261" s="127"/>
      <c r="HX261" s="127"/>
      <c r="IH261" s="127"/>
      <c r="IR261" s="127"/>
      <c r="JB261" s="127"/>
    </row>
    <row xmlns:x14ac="http://schemas.microsoft.com/office/spreadsheetml/2009/9/ac" r="262" s="3" customFormat="true" x14ac:dyDescent="0.25">
      <c r="A262" s="406"/>
      <c r="B262" s="127"/>
      <c r="L262" s="127"/>
      <c r="V262" s="127"/>
      <c r="AF262" s="127"/>
      <c r="AP262" s="127"/>
      <c r="AZ262" s="127"/>
      <c r="BA262" s="127"/>
      <c r="BB262" s="127"/>
      <c r="BC262" s="127"/>
      <c r="BD262" s="127"/>
      <c r="BE262" s="127"/>
      <c r="BF262" s="127"/>
      <c r="BG262" s="127"/>
      <c r="BJ262" s="127"/>
      <c r="BT262" s="127"/>
      <c r="CD262" s="127"/>
      <c r="CN262" s="127"/>
      <c r="CX262" s="127"/>
      <c r="DH262" s="127"/>
      <c r="DR262" s="127"/>
      <c r="EB262" s="127"/>
      <c r="EL262" s="127"/>
      <c r="EV262" s="127"/>
      <c r="FF262" s="127"/>
      <c r="FP262" s="127"/>
      <c r="FZ262" s="127"/>
      <c r="GJ262" s="127"/>
      <c r="GT262" s="127"/>
      <c r="HD262" s="127"/>
      <c r="HN262" s="127"/>
      <c r="HX262" s="127"/>
      <c r="IH262" s="127"/>
      <c r="IR262" s="127"/>
      <c r="JB262" s="127"/>
    </row>
    <row xmlns:x14ac="http://schemas.microsoft.com/office/spreadsheetml/2009/9/ac" r="263" s="3" customFormat="true" x14ac:dyDescent="0.25">
      <c r="A263" s="406"/>
      <c r="B263" s="127"/>
      <c r="L263" s="127"/>
      <c r="V263" s="127"/>
      <c r="AF263" s="127"/>
      <c r="AP263" s="127"/>
      <c r="AZ263" s="127"/>
      <c r="BA263" s="127"/>
      <c r="BB263" s="127"/>
      <c r="BC263" s="127"/>
      <c r="BD263" s="127"/>
      <c r="BE263" s="127"/>
      <c r="BF263" s="127"/>
      <c r="BG263" s="127"/>
      <c r="BJ263" s="127"/>
      <c r="BT263" s="127"/>
      <c r="CD263" s="127"/>
      <c r="CN263" s="127"/>
      <c r="CX263" s="127"/>
      <c r="DH263" s="127"/>
      <c r="DR263" s="127"/>
      <c r="EB263" s="127"/>
      <c r="EL263" s="127"/>
      <c r="EV263" s="127"/>
      <c r="FF263" s="127"/>
      <c r="FP263" s="127"/>
      <c r="FZ263" s="127"/>
      <c r="GJ263" s="127"/>
      <c r="GT263" s="127"/>
      <c r="HD263" s="127"/>
      <c r="HN263" s="127"/>
      <c r="HX263" s="127"/>
      <c r="IH263" s="127"/>
      <c r="IR263" s="127"/>
      <c r="JB263" s="127"/>
    </row>
    <row xmlns:x14ac="http://schemas.microsoft.com/office/spreadsheetml/2009/9/ac" r="264" s="3" customFormat="true" x14ac:dyDescent="0.25">
      <c r="A264" s="406"/>
      <c r="B264" s="127"/>
      <c r="L264" s="127"/>
      <c r="V264" s="127"/>
      <c r="AF264" s="127"/>
      <c r="AP264" s="127"/>
      <c r="AZ264" s="127"/>
      <c r="BA264" s="127"/>
      <c r="BB264" s="127"/>
      <c r="BC264" s="127"/>
      <c r="BD264" s="127"/>
      <c r="BE264" s="127"/>
      <c r="BF264" s="127"/>
      <c r="BG264" s="127"/>
      <c r="BJ264" s="127"/>
      <c r="BT264" s="127"/>
      <c r="CD264" s="127"/>
      <c r="CN264" s="127"/>
      <c r="CX264" s="127"/>
      <c r="DH264" s="127"/>
      <c r="DR264" s="127"/>
      <c r="EB264" s="127"/>
      <c r="EL264" s="127"/>
      <c r="EV264" s="127"/>
      <c r="FF264" s="127"/>
      <c r="FP264" s="127"/>
      <c r="FZ264" s="127"/>
      <c r="GJ264" s="127"/>
      <c r="GT264" s="127"/>
      <c r="HD264" s="127"/>
      <c r="HN264" s="127"/>
      <c r="HX264" s="127"/>
      <c r="IH264" s="127"/>
      <c r="IR264" s="127"/>
      <c r="JB264" s="127"/>
    </row>
    <row xmlns:x14ac="http://schemas.microsoft.com/office/spreadsheetml/2009/9/ac" r="265" s="3" customFormat="true" x14ac:dyDescent="0.25">
      <c r="A265" s="406"/>
      <c r="B265" s="127"/>
      <c r="L265" s="127"/>
      <c r="V265" s="127"/>
      <c r="AF265" s="127"/>
      <c r="AP265" s="127"/>
      <c r="AZ265" s="127"/>
      <c r="BA265" s="127"/>
      <c r="BB265" s="127"/>
      <c r="BC265" s="127"/>
      <c r="BD265" s="127"/>
      <c r="BE265" s="127"/>
      <c r="BF265" s="127"/>
      <c r="BG265" s="127"/>
      <c r="BJ265" s="127"/>
      <c r="BT265" s="127"/>
      <c r="CD265" s="127"/>
      <c r="CN265" s="127"/>
      <c r="CX265" s="127"/>
      <c r="DH265" s="127"/>
      <c r="DR265" s="127"/>
      <c r="EB265" s="127"/>
      <c r="EL265" s="127"/>
      <c r="EV265" s="127"/>
      <c r="FF265" s="127"/>
      <c r="FP265" s="127"/>
      <c r="FZ265" s="127"/>
      <c r="GJ265" s="127"/>
      <c r="GT265" s="127"/>
      <c r="HD265" s="127"/>
      <c r="HN265" s="127"/>
      <c r="HX265" s="127"/>
      <c r="IH265" s="127"/>
      <c r="IR265" s="127"/>
      <c r="JB265" s="127"/>
    </row>
    <row xmlns:x14ac="http://schemas.microsoft.com/office/spreadsheetml/2009/9/ac" r="266" s="3" customFormat="true" x14ac:dyDescent="0.25">
      <c r="A266" s="406"/>
      <c r="B266" s="127"/>
      <c r="L266" s="127"/>
      <c r="V266" s="127"/>
      <c r="AF266" s="127"/>
      <c r="AP266" s="127"/>
      <c r="AZ266" s="127"/>
      <c r="BA266" s="127"/>
      <c r="BB266" s="127"/>
      <c r="BC266" s="127"/>
      <c r="BD266" s="127"/>
      <c r="BE266" s="127"/>
      <c r="BF266" s="127"/>
      <c r="BG266" s="127"/>
      <c r="BJ266" s="127"/>
      <c r="BT266" s="127"/>
      <c r="CD266" s="127"/>
      <c r="CN266" s="127"/>
      <c r="CX266" s="127"/>
      <c r="DH266" s="127"/>
      <c r="DR266" s="127"/>
      <c r="EB266" s="127"/>
      <c r="EL266" s="127"/>
      <c r="EV266" s="127"/>
      <c r="FF266" s="127"/>
      <c r="FP266" s="127"/>
      <c r="FZ266" s="127"/>
      <c r="GJ266" s="127"/>
      <c r="GT266" s="127"/>
      <c r="HD266" s="127"/>
      <c r="HN266" s="127"/>
      <c r="HX266" s="127"/>
      <c r="IH266" s="127"/>
      <c r="IR266" s="127"/>
      <c r="JB266" s="127"/>
    </row>
    <row xmlns:x14ac="http://schemas.microsoft.com/office/spreadsheetml/2009/9/ac" r="267" s="3" customFormat="true" x14ac:dyDescent="0.25">
      <c r="A267" s="406"/>
      <c r="B267" s="127"/>
      <c r="L267" s="127"/>
      <c r="V267" s="127"/>
      <c r="AF267" s="127"/>
      <c r="AP267" s="127"/>
      <c r="AZ267" s="127"/>
      <c r="BA267" s="127"/>
      <c r="BB267" s="127"/>
      <c r="BC267" s="127"/>
      <c r="BD267" s="127"/>
      <c r="BE267" s="127"/>
      <c r="BF267" s="127"/>
      <c r="BG267" s="127"/>
      <c r="BJ267" s="127"/>
      <c r="BT267" s="127"/>
      <c r="CD267" s="127"/>
      <c r="CN267" s="127"/>
      <c r="CX267" s="127"/>
      <c r="DH267" s="127"/>
      <c r="DR267" s="127"/>
      <c r="EB267" s="127"/>
      <c r="EL267" s="127"/>
      <c r="EV267" s="127"/>
      <c r="FF267" s="127"/>
      <c r="FP267" s="127"/>
      <c r="FZ267" s="127"/>
      <c r="GJ267" s="127"/>
      <c r="GT267" s="127"/>
      <c r="HD267" s="127"/>
      <c r="HN267" s="127"/>
      <c r="HX267" s="127"/>
      <c r="IH267" s="127"/>
      <c r="IR267" s="127"/>
      <c r="JB267" s="127"/>
    </row>
    <row xmlns:x14ac="http://schemas.microsoft.com/office/spreadsheetml/2009/9/ac" r="268" s="3" customFormat="true" x14ac:dyDescent="0.25">
      <c r="A268" s="406"/>
      <c r="B268" s="127"/>
      <c r="L268" s="127"/>
      <c r="V268" s="127"/>
      <c r="AF268" s="127"/>
      <c r="AP268" s="127"/>
      <c r="AZ268" s="127"/>
      <c r="BA268" s="127"/>
      <c r="BB268" s="127"/>
      <c r="BC268" s="127"/>
      <c r="BD268" s="127"/>
      <c r="BE268" s="127"/>
      <c r="BF268" s="127"/>
      <c r="BG268" s="127"/>
      <c r="BJ268" s="127"/>
      <c r="BT268" s="127"/>
      <c r="CD268" s="127"/>
      <c r="CN268" s="127"/>
      <c r="CX268" s="127"/>
      <c r="DH268" s="127"/>
      <c r="DR268" s="127"/>
      <c r="EB268" s="127"/>
      <c r="EL268" s="127"/>
      <c r="EV268" s="127"/>
      <c r="FF268" s="127"/>
      <c r="FP268" s="127"/>
      <c r="FZ268" s="127"/>
      <c r="GJ268" s="127"/>
      <c r="GT268" s="127"/>
      <c r="HD268" s="127"/>
      <c r="HN268" s="127"/>
      <c r="HX268" s="127"/>
      <c r="IH268" s="127"/>
      <c r="IR268" s="127"/>
      <c r="JB268" s="127"/>
    </row>
    <row xmlns:x14ac="http://schemas.microsoft.com/office/spreadsheetml/2009/9/ac" r="269" s="3" customFormat="true" x14ac:dyDescent="0.25">
      <c r="A269" s="406"/>
      <c r="B269" s="127"/>
      <c r="L269" s="127"/>
      <c r="V269" s="127"/>
      <c r="AF269" s="127"/>
      <c r="AP269" s="127"/>
      <c r="AZ269" s="127"/>
      <c r="BA269" s="127"/>
      <c r="BB269" s="127"/>
      <c r="BC269" s="127"/>
      <c r="BD269" s="127"/>
      <c r="BE269" s="127"/>
      <c r="BF269" s="127"/>
      <c r="BG269" s="127"/>
      <c r="BJ269" s="127"/>
      <c r="BT269" s="127"/>
      <c r="CD269" s="127"/>
      <c r="CN269" s="127"/>
      <c r="CX269" s="127"/>
      <c r="DH269" s="127"/>
      <c r="DR269" s="127"/>
      <c r="EB269" s="127"/>
      <c r="EL269" s="127"/>
      <c r="EV269" s="127"/>
      <c r="FF269" s="127"/>
      <c r="FP269" s="127"/>
      <c r="FZ269" s="127"/>
      <c r="GJ269" s="127"/>
      <c r="GT269" s="127"/>
      <c r="HD269" s="127"/>
      <c r="HN269" s="127"/>
      <c r="HX269" s="127"/>
      <c r="IH269" s="127"/>
      <c r="IR269" s="127"/>
      <c r="JB269" s="127"/>
    </row>
    <row xmlns:x14ac="http://schemas.microsoft.com/office/spreadsheetml/2009/9/ac" r="270" s="3" customFormat="true" x14ac:dyDescent="0.25">
      <c r="A270" s="406"/>
      <c r="B270" s="127"/>
      <c r="L270" s="127"/>
      <c r="V270" s="127"/>
      <c r="AF270" s="127"/>
      <c r="AP270" s="127"/>
      <c r="AZ270" s="127"/>
      <c r="BA270" s="127"/>
      <c r="BB270" s="127"/>
      <c r="BC270" s="127"/>
      <c r="BD270" s="127"/>
      <c r="BE270" s="127"/>
      <c r="BF270" s="127"/>
      <c r="BG270" s="127"/>
      <c r="BJ270" s="127"/>
      <c r="BT270" s="127"/>
      <c r="CD270" s="127"/>
      <c r="CN270" s="127"/>
      <c r="CX270" s="127"/>
      <c r="DH270" s="127"/>
      <c r="DR270" s="127"/>
      <c r="EB270" s="127"/>
      <c r="EL270" s="127"/>
      <c r="EV270" s="127"/>
      <c r="FF270" s="127"/>
      <c r="FP270" s="127"/>
      <c r="FZ270" s="127"/>
      <c r="GJ270" s="127"/>
      <c r="GT270" s="127"/>
      <c r="HD270" s="127"/>
      <c r="HN270" s="127"/>
      <c r="HX270" s="127"/>
      <c r="IH270" s="127"/>
      <c r="IR270" s="127"/>
      <c r="JB270" s="127"/>
    </row>
    <row xmlns:x14ac="http://schemas.microsoft.com/office/spreadsheetml/2009/9/ac" r="271" s="3" customFormat="true" x14ac:dyDescent="0.25">
      <c r="A271" s="406"/>
      <c r="B271" s="127"/>
      <c r="L271" s="127"/>
      <c r="V271" s="127"/>
      <c r="AF271" s="127"/>
      <c r="AP271" s="127"/>
      <c r="AZ271" s="127"/>
      <c r="BA271" s="127"/>
      <c r="BB271" s="127"/>
      <c r="BC271" s="127"/>
      <c r="BD271" s="127"/>
      <c r="BE271" s="127"/>
      <c r="BF271" s="127"/>
      <c r="BG271" s="127"/>
      <c r="BJ271" s="127"/>
      <c r="BT271" s="127"/>
      <c r="CD271" s="127"/>
      <c r="CN271" s="127"/>
      <c r="CX271" s="127"/>
      <c r="DH271" s="127"/>
      <c r="DR271" s="127"/>
      <c r="EB271" s="127"/>
      <c r="EL271" s="127"/>
      <c r="EV271" s="127"/>
      <c r="FF271" s="127"/>
      <c r="FP271" s="127"/>
      <c r="FZ271" s="127"/>
      <c r="GJ271" s="127"/>
      <c r="GT271" s="127"/>
      <c r="HD271" s="127"/>
      <c r="HN271" s="127"/>
      <c r="HX271" s="127"/>
      <c r="IH271" s="127"/>
      <c r="IR271" s="127"/>
      <c r="JB271" s="127"/>
    </row>
    <row xmlns:x14ac="http://schemas.microsoft.com/office/spreadsheetml/2009/9/ac" r="272" s="3" customFormat="true" x14ac:dyDescent="0.25">
      <c r="A272" s="406"/>
      <c r="B272" s="127"/>
      <c r="L272" s="127"/>
      <c r="V272" s="127"/>
      <c r="AF272" s="127"/>
      <c r="AP272" s="127"/>
      <c r="AZ272" s="127"/>
      <c r="BA272" s="127"/>
      <c r="BB272" s="127"/>
      <c r="BC272" s="127"/>
      <c r="BD272" s="127"/>
      <c r="BE272" s="127"/>
      <c r="BF272" s="127"/>
      <c r="BG272" s="127"/>
      <c r="BJ272" s="127"/>
      <c r="BT272" s="127"/>
      <c r="CD272" s="127"/>
      <c r="CN272" s="127"/>
      <c r="CX272" s="127"/>
      <c r="DH272" s="127"/>
      <c r="DR272" s="127"/>
      <c r="EB272" s="127"/>
      <c r="EL272" s="127"/>
      <c r="EV272" s="127"/>
      <c r="FF272" s="127"/>
      <c r="FP272" s="127"/>
      <c r="FZ272" s="127"/>
      <c r="GJ272" s="127"/>
      <c r="GT272" s="127"/>
      <c r="HD272" s="127"/>
      <c r="HN272" s="127"/>
      <c r="HX272" s="127"/>
      <c r="IH272" s="127"/>
      <c r="IR272" s="127"/>
      <c r="JB272" s="127"/>
    </row>
    <row xmlns:x14ac="http://schemas.microsoft.com/office/spreadsheetml/2009/9/ac" r="273" s="3" customFormat="true" x14ac:dyDescent="0.25">
      <c r="A273" s="406"/>
      <c r="B273" s="127"/>
      <c r="L273" s="127"/>
      <c r="V273" s="127"/>
      <c r="AF273" s="127"/>
      <c r="AP273" s="127"/>
      <c r="AZ273" s="127"/>
      <c r="BA273" s="127"/>
      <c r="BB273" s="127"/>
      <c r="BC273" s="127"/>
      <c r="BD273" s="127"/>
      <c r="BE273" s="127"/>
      <c r="BF273" s="127"/>
      <c r="BG273" s="127"/>
      <c r="BJ273" s="127"/>
      <c r="BT273" s="127"/>
      <c r="CD273" s="127"/>
      <c r="CN273" s="127"/>
      <c r="CX273" s="127"/>
      <c r="DH273" s="127"/>
      <c r="DR273" s="127"/>
      <c r="EB273" s="127"/>
      <c r="EL273" s="127"/>
      <c r="EV273" s="127"/>
      <c r="FF273" s="127"/>
      <c r="FP273" s="127"/>
      <c r="FZ273" s="127"/>
      <c r="GJ273" s="127"/>
      <c r="GT273" s="127"/>
      <c r="HD273" s="127"/>
      <c r="HN273" s="127"/>
      <c r="HX273" s="127"/>
      <c r="IH273" s="127"/>
      <c r="IR273" s="127"/>
      <c r="JB273" s="127"/>
    </row>
    <row xmlns:x14ac="http://schemas.microsoft.com/office/spreadsheetml/2009/9/ac" r="274" s="3" customFormat="true" x14ac:dyDescent="0.25">
      <c r="A274" s="406"/>
      <c r="B274" s="127"/>
      <c r="L274" s="127"/>
      <c r="V274" s="127"/>
      <c r="AF274" s="127"/>
      <c r="AP274" s="127"/>
      <c r="AZ274" s="127"/>
      <c r="BA274" s="127"/>
      <c r="BB274" s="127"/>
      <c r="BC274" s="127"/>
      <c r="BD274" s="127"/>
      <c r="BE274" s="127"/>
      <c r="BF274" s="127"/>
      <c r="BG274" s="127"/>
      <c r="BJ274" s="127"/>
      <c r="BT274" s="127"/>
      <c r="CD274" s="127"/>
      <c r="CN274" s="127"/>
      <c r="CX274" s="127"/>
      <c r="DH274" s="127"/>
      <c r="DR274" s="127"/>
      <c r="EB274" s="127"/>
      <c r="EL274" s="127"/>
      <c r="EV274" s="127"/>
      <c r="FF274" s="127"/>
      <c r="FP274" s="127"/>
      <c r="FZ274" s="127"/>
      <c r="GJ274" s="127"/>
      <c r="GT274" s="127"/>
      <c r="HD274" s="127"/>
      <c r="HN274" s="127"/>
      <c r="HX274" s="127"/>
      <c r="IH274" s="127"/>
      <c r="IR274" s="127"/>
      <c r="JB274" s="127"/>
    </row>
    <row xmlns:x14ac="http://schemas.microsoft.com/office/spreadsheetml/2009/9/ac" r="275" s="3" customFormat="true" x14ac:dyDescent="0.25">
      <c r="A275" s="406"/>
      <c r="B275" s="127"/>
      <c r="L275" s="127"/>
      <c r="V275" s="127"/>
      <c r="AF275" s="127"/>
      <c r="AP275" s="127"/>
      <c r="AZ275" s="127"/>
      <c r="BA275" s="127"/>
      <c r="BB275" s="127"/>
      <c r="BC275" s="127"/>
      <c r="BD275" s="127"/>
      <c r="BE275" s="127"/>
      <c r="BF275" s="127"/>
      <c r="BG275" s="127"/>
      <c r="BJ275" s="127"/>
      <c r="BT275" s="127"/>
      <c r="CD275" s="127"/>
      <c r="CN275" s="127"/>
      <c r="CX275" s="127"/>
      <c r="DH275" s="127"/>
      <c r="DR275" s="127"/>
      <c r="EB275" s="127"/>
      <c r="EL275" s="127"/>
      <c r="EV275" s="127"/>
      <c r="FF275" s="127"/>
      <c r="FP275" s="127"/>
      <c r="FZ275" s="127"/>
      <c r="GJ275" s="127"/>
      <c r="GT275" s="127"/>
      <c r="HD275" s="127"/>
      <c r="HN275" s="127"/>
      <c r="HX275" s="127"/>
      <c r="IH275" s="127"/>
      <c r="IR275" s="127"/>
      <c r="JB275" s="127"/>
    </row>
    <row xmlns:x14ac="http://schemas.microsoft.com/office/spreadsheetml/2009/9/ac" r="276" s="3" customFormat="true" x14ac:dyDescent="0.25">
      <c r="A276" s="406"/>
      <c r="B276" s="127"/>
      <c r="L276" s="127"/>
      <c r="V276" s="127"/>
      <c r="AF276" s="127"/>
      <c r="AP276" s="127"/>
      <c r="AZ276" s="127"/>
      <c r="BA276" s="127"/>
      <c r="BB276" s="127"/>
      <c r="BC276" s="127"/>
      <c r="BD276" s="127"/>
      <c r="BE276" s="127"/>
      <c r="BF276" s="127"/>
      <c r="BG276" s="127"/>
      <c r="BJ276" s="127"/>
      <c r="BT276" s="127"/>
      <c r="CD276" s="127"/>
      <c r="CN276" s="127"/>
      <c r="CX276" s="127"/>
      <c r="DH276" s="127"/>
      <c r="DR276" s="127"/>
      <c r="EB276" s="127"/>
      <c r="EL276" s="127"/>
      <c r="EV276" s="127"/>
      <c r="FF276" s="127"/>
      <c r="FP276" s="127"/>
      <c r="FZ276" s="127"/>
      <c r="GJ276" s="127"/>
      <c r="GT276" s="127"/>
      <c r="HD276" s="127"/>
      <c r="HN276" s="127"/>
      <c r="HX276" s="127"/>
      <c r="IH276" s="127"/>
      <c r="IR276" s="127"/>
      <c r="JB276" s="127"/>
    </row>
    <row xmlns:x14ac="http://schemas.microsoft.com/office/spreadsheetml/2009/9/ac" r="277" s="3" customFormat="true" x14ac:dyDescent="0.25">
      <c r="A277" s="406"/>
      <c r="B277" s="127"/>
      <c r="L277" s="127"/>
      <c r="V277" s="127"/>
      <c r="AF277" s="127"/>
      <c r="AP277" s="127"/>
      <c r="AZ277" s="127"/>
      <c r="BA277" s="127"/>
      <c r="BB277" s="127"/>
      <c r="BC277" s="127"/>
      <c r="BD277" s="127"/>
      <c r="BE277" s="127"/>
      <c r="BF277" s="127"/>
      <c r="BG277" s="127"/>
      <c r="BJ277" s="127"/>
      <c r="BT277" s="127"/>
      <c r="CD277" s="127"/>
      <c r="CN277" s="127"/>
      <c r="CX277" s="127"/>
      <c r="DH277" s="127"/>
      <c r="DR277" s="127"/>
      <c r="EB277" s="127"/>
      <c r="EL277" s="127"/>
      <c r="EV277" s="127"/>
      <c r="FF277" s="127"/>
      <c r="FP277" s="127"/>
      <c r="FZ277" s="127"/>
      <c r="GJ277" s="127"/>
      <c r="GT277" s="127"/>
      <c r="HD277" s="127"/>
      <c r="HN277" s="127"/>
      <c r="HX277" s="127"/>
      <c r="IH277" s="127"/>
      <c r="IR277" s="127"/>
      <c r="JB277" s="127"/>
    </row>
    <row xmlns:x14ac="http://schemas.microsoft.com/office/spreadsheetml/2009/9/ac" r="278" s="3" customFormat="true" x14ac:dyDescent="0.25">
      <c r="A278" s="406"/>
      <c r="B278" s="127"/>
      <c r="L278" s="127"/>
      <c r="V278" s="127"/>
      <c r="AF278" s="127"/>
      <c r="AP278" s="127"/>
      <c r="AZ278" s="127"/>
      <c r="BA278" s="127"/>
      <c r="BB278" s="127"/>
      <c r="BC278" s="127"/>
      <c r="BD278" s="127"/>
      <c r="BE278" s="127"/>
      <c r="BF278" s="127"/>
      <c r="BG278" s="127"/>
      <c r="BJ278" s="127"/>
      <c r="BT278" s="127"/>
      <c r="CD278" s="127"/>
      <c r="CN278" s="127"/>
      <c r="CX278" s="127"/>
      <c r="DH278" s="127"/>
      <c r="DR278" s="127"/>
      <c r="EB278" s="127"/>
      <c r="EL278" s="127"/>
      <c r="EV278" s="127"/>
      <c r="FF278" s="127"/>
      <c r="FP278" s="127"/>
      <c r="FZ278" s="127"/>
      <c r="GJ278" s="127"/>
      <c r="GT278" s="127"/>
      <c r="HD278" s="127"/>
      <c r="HN278" s="127"/>
      <c r="HX278" s="127"/>
      <c r="IH278" s="127"/>
      <c r="IR278" s="127"/>
      <c r="JB278" s="127"/>
    </row>
    <row xmlns:x14ac="http://schemas.microsoft.com/office/spreadsheetml/2009/9/ac" r="279" s="3" customFormat="true" x14ac:dyDescent="0.25">
      <c r="A279" s="406"/>
      <c r="B279" s="127"/>
      <c r="L279" s="127"/>
      <c r="V279" s="127"/>
      <c r="AF279" s="127"/>
      <c r="AP279" s="127"/>
      <c r="AZ279" s="127"/>
      <c r="BA279" s="127"/>
      <c r="BB279" s="127"/>
      <c r="BC279" s="127"/>
      <c r="BD279" s="127"/>
      <c r="BE279" s="127"/>
      <c r="BF279" s="127"/>
      <c r="BG279" s="127"/>
      <c r="BJ279" s="127"/>
      <c r="BT279" s="127"/>
      <c r="CD279" s="127"/>
      <c r="CN279" s="127"/>
      <c r="CX279" s="127"/>
      <c r="DH279" s="127"/>
      <c r="DR279" s="127"/>
      <c r="EB279" s="127"/>
      <c r="EL279" s="127"/>
      <c r="EV279" s="127"/>
      <c r="FF279" s="127"/>
      <c r="FP279" s="127"/>
      <c r="FZ279" s="127"/>
      <c r="GJ279" s="127"/>
      <c r="GT279" s="127"/>
      <c r="HD279" s="127"/>
      <c r="HN279" s="127"/>
      <c r="HX279" s="127"/>
      <c r="IH279" s="127"/>
      <c r="IR279" s="127"/>
      <c r="JB279" s="127"/>
    </row>
    <row xmlns:x14ac="http://schemas.microsoft.com/office/spreadsheetml/2009/9/ac" r="280" s="3" customFormat="true" x14ac:dyDescent="0.25">
      <c r="A280" s="406"/>
      <c r="B280" s="127"/>
      <c r="L280" s="127"/>
      <c r="V280" s="127"/>
      <c r="AF280" s="127"/>
      <c r="AP280" s="127"/>
      <c r="AZ280" s="127"/>
      <c r="BA280" s="127"/>
      <c r="BB280" s="127"/>
      <c r="BC280" s="127"/>
      <c r="BD280" s="127"/>
      <c r="BE280" s="127"/>
      <c r="BF280" s="127"/>
      <c r="BG280" s="127"/>
      <c r="BJ280" s="127"/>
      <c r="BT280" s="127"/>
      <c r="CD280" s="127"/>
      <c r="CN280" s="127"/>
      <c r="CX280" s="127"/>
      <c r="DH280" s="127"/>
      <c r="DR280" s="127"/>
      <c r="EB280" s="127"/>
      <c r="EL280" s="127"/>
      <c r="EV280" s="127"/>
      <c r="FF280" s="127"/>
      <c r="FP280" s="127"/>
      <c r="FZ280" s="127"/>
      <c r="GJ280" s="127"/>
      <c r="GT280" s="127"/>
      <c r="HD280" s="127"/>
      <c r="HN280" s="127"/>
      <c r="HX280" s="127"/>
      <c r="IH280" s="127"/>
      <c r="IR280" s="127"/>
      <c r="JB280" s="127"/>
    </row>
    <row xmlns:x14ac="http://schemas.microsoft.com/office/spreadsheetml/2009/9/ac" r="281" s="3" customFormat="true" x14ac:dyDescent="0.25">
      <c r="A281" s="406"/>
      <c r="B281" s="127"/>
      <c r="L281" s="127"/>
      <c r="V281" s="127"/>
      <c r="AF281" s="127"/>
      <c r="AP281" s="127"/>
      <c r="AZ281" s="127"/>
      <c r="BA281" s="127"/>
      <c r="BB281" s="127"/>
      <c r="BC281" s="127"/>
      <c r="BD281" s="127"/>
      <c r="BE281" s="127"/>
      <c r="BF281" s="127"/>
      <c r="BG281" s="127"/>
      <c r="BJ281" s="127"/>
      <c r="BT281" s="127"/>
      <c r="CD281" s="127"/>
      <c r="CN281" s="127"/>
      <c r="CX281" s="127"/>
      <c r="DH281" s="127"/>
      <c r="DR281" s="127"/>
      <c r="EB281" s="127"/>
      <c r="EL281" s="127"/>
      <c r="EV281" s="127"/>
      <c r="FF281" s="127"/>
      <c r="FP281" s="127"/>
      <c r="FZ281" s="127"/>
      <c r="GJ281" s="127"/>
      <c r="GT281" s="127"/>
      <c r="HD281" s="127"/>
      <c r="HN281" s="127"/>
      <c r="HX281" s="127"/>
      <c r="IH281" s="127"/>
      <c r="IR281" s="127"/>
      <c r="JB281" s="127"/>
    </row>
    <row xmlns:x14ac="http://schemas.microsoft.com/office/spreadsheetml/2009/9/ac" r="282" s="3" customFormat="true" x14ac:dyDescent="0.25">
      <c r="A282" s="406"/>
      <c r="B282" s="127"/>
      <c r="L282" s="127"/>
      <c r="V282" s="127"/>
      <c r="AF282" s="127"/>
      <c r="AP282" s="127"/>
      <c r="AZ282" s="127"/>
      <c r="BA282" s="127"/>
      <c r="BB282" s="127"/>
      <c r="BC282" s="127"/>
      <c r="BD282" s="127"/>
      <c r="BE282" s="127"/>
      <c r="BF282" s="127"/>
      <c r="BG282" s="127"/>
      <c r="BJ282" s="127"/>
      <c r="BT282" s="127"/>
      <c r="CD282" s="127"/>
      <c r="CN282" s="127"/>
      <c r="CX282" s="127"/>
      <c r="DH282" s="127"/>
      <c r="DR282" s="127"/>
      <c r="EB282" s="127"/>
      <c r="EL282" s="127"/>
      <c r="EV282" s="127"/>
      <c r="FF282" s="127"/>
      <c r="FP282" s="127"/>
      <c r="FZ282" s="127"/>
      <c r="GJ282" s="127"/>
      <c r="GT282" s="127"/>
      <c r="HD282" s="127"/>
      <c r="HN282" s="127"/>
      <c r="HX282" s="127"/>
      <c r="IH282" s="127"/>
      <c r="IR282" s="127"/>
      <c r="JB282" s="127"/>
    </row>
    <row xmlns:x14ac="http://schemas.microsoft.com/office/spreadsheetml/2009/9/ac" r="283" s="3" customFormat="true" x14ac:dyDescent="0.25">
      <c r="A283" s="406"/>
      <c r="B283" s="127"/>
      <c r="L283" s="127"/>
      <c r="V283" s="127"/>
      <c r="AF283" s="127"/>
      <c r="AP283" s="127"/>
      <c r="AZ283" s="127"/>
      <c r="BA283" s="127"/>
      <c r="BB283" s="127"/>
      <c r="BC283" s="127"/>
      <c r="BD283" s="127"/>
      <c r="BE283" s="127"/>
      <c r="BF283" s="127"/>
      <c r="BG283" s="127"/>
      <c r="BJ283" s="127"/>
      <c r="BT283" s="127"/>
      <c r="CD283" s="127"/>
      <c r="CN283" s="127"/>
      <c r="CX283" s="127"/>
      <c r="DH283" s="127"/>
      <c r="DR283" s="127"/>
      <c r="EB283" s="127"/>
      <c r="EL283" s="127"/>
      <c r="EV283" s="127"/>
      <c r="FF283" s="127"/>
      <c r="FP283" s="127"/>
      <c r="FZ283" s="127"/>
      <c r="GJ283" s="127"/>
      <c r="GT283" s="127"/>
      <c r="HD283" s="127"/>
      <c r="HN283" s="127"/>
      <c r="HX283" s="127"/>
      <c r="IH283" s="127"/>
      <c r="IR283" s="127"/>
      <c r="JB283" s="127"/>
    </row>
    <row xmlns:x14ac="http://schemas.microsoft.com/office/spreadsheetml/2009/9/ac" r="284" s="3" customFormat="true" x14ac:dyDescent="0.25">
      <c r="A284" s="406"/>
      <c r="B284" s="127"/>
      <c r="L284" s="127"/>
      <c r="V284" s="127"/>
      <c r="AF284" s="127"/>
      <c r="AP284" s="127"/>
      <c r="AZ284" s="127"/>
      <c r="BA284" s="127"/>
      <c r="BB284" s="127"/>
      <c r="BC284" s="127"/>
      <c r="BD284" s="127"/>
      <c r="BE284" s="127"/>
      <c r="BF284" s="127"/>
      <c r="BG284" s="127"/>
      <c r="BJ284" s="127"/>
      <c r="BT284" s="127"/>
      <c r="CD284" s="127"/>
      <c r="CN284" s="127"/>
      <c r="CX284" s="127"/>
      <c r="DH284" s="127"/>
      <c r="DR284" s="127"/>
      <c r="EB284" s="127"/>
      <c r="EL284" s="127"/>
      <c r="EV284" s="127"/>
      <c r="FF284" s="127"/>
      <c r="FP284" s="127"/>
      <c r="FZ284" s="127"/>
      <c r="GJ284" s="127"/>
      <c r="GT284" s="127"/>
      <c r="HD284" s="127"/>
      <c r="HN284" s="127"/>
      <c r="HX284" s="127"/>
      <c r="IH284" s="127"/>
      <c r="IR284" s="127"/>
      <c r="JB284" s="127"/>
    </row>
    <row xmlns:x14ac="http://schemas.microsoft.com/office/spreadsheetml/2009/9/ac" r="285" s="3" customFormat="true" x14ac:dyDescent="0.25">
      <c r="A285" s="406"/>
      <c r="B285" s="127"/>
      <c r="L285" s="127"/>
      <c r="V285" s="127"/>
      <c r="AF285" s="127"/>
      <c r="AP285" s="127"/>
      <c r="AZ285" s="127"/>
      <c r="BA285" s="127"/>
      <c r="BB285" s="127"/>
      <c r="BC285" s="127"/>
      <c r="BD285" s="127"/>
      <c r="BE285" s="127"/>
      <c r="BF285" s="127"/>
      <c r="BG285" s="127"/>
      <c r="BJ285" s="127"/>
      <c r="BT285" s="127"/>
      <c r="CD285" s="127"/>
      <c r="CN285" s="127"/>
      <c r="CX285" s="127"/>
      <c r="DH285" s="127"/>
      <c r="DR285" s="127"/>
      <c r="EB285" s="127"/>
      <c r="EL285" s="127"/>
      <c r="EV285" s="127"/>
      <c r="FF285" s="127"/>
      <c r="FP285" s="127"/>
      <c r="FZ285" s="127"/>
      <c r="GJ285" s="127"/>
      <c r="GT285" s="127"/>
      <c r="HD285" s="127"/>
      <c r="HN285" s="127"/>
      <c r="HX285" s="127"/>
      <c r="IH285" s="127"/>
      <c r="IR285" s="127"/>
      <c r="JB285" s="127"/>
    </row>
    <row xmlns:x14ac="http://schemas.microsoft.com/office/spreadsheetml/2009/9/ac" r="286" s="3" customFormat="true" x14ac:dyDescent="0.25">
      <c r="A286" s="406"/>
      <c r="B286" s="127"/>
      <c r="L286" s="127"/>
      <c r="V286" s="127"/>
      <c r="AF286" s="127"/>
      <c r="AP286" s="127"/>
      <c r="AZ286" s="127"/>
      <c r="BA286" s="127"/>
      <c r="BB286" s="127"/>
      <c r="BC286" s="127"/>
      <c r="BD286" s="127"/>
      <c r="BE286" s="127"/>
      <c r="BF286" s="127"/>
      <c r="BG286" s="127"/>
      <c r="BJ286" s="127"/>
      <c r="BT286" s="127"/>
      <c r="CD286" s="127"/>
      <c r="CN286" s="127"/>
      <c r="CX286" s="127"/>
      <c r="DH286" s="127"/>
      <c r="DR286" s="127"/>
      <c r="EB286" s="127"/>
      <c r="EL286" s="127"/>
      <c r="EV286" s="127"/>
      <c r="FF286" s="127"/>
      <c r="FP286" s="127"/>
      <c r="FZ286" s="127"/>
      <c r="GJ286" s="127"/>
      <c r="GT286" s="127"/>
      <c r="HD286" s="127"/>
      <c r="HN286" s="127"/>
      <c r="HX286" s="127"/>
      <c r="IH286" s="127"/>
      <c r="IR286" s="127"/>
      <c r="JB286" s="127"/>
    </row>
    <row xmlns:x14ac="http://schemas.microsoft.com/office/spreadsheetml/2009/9/ac" r="287" s="3" customFormat="true" x14ac:dyDescent="0.25">
      <c r="A287" s="406"/>
      <c r="B287" s="127"/>
      <c r="L287" s="127"/>
      <c r="V287" s="127"/>
      <c r="AF287" s="127"/>
      <c r="AP287" s="127"/>
      <c r="AZ287" s="127"/>
      <c r="BA287" s="127"/>
      <c r="BB287" s="127"/>
      <c r="BC287" s="127"/>
      <c r="BD287" s="127"/>
      <c r="BE287" s="127"/>
      <c r="BF287" s="127"/>
      <c r="BG287" s="127"/>
      <c r="BJ287" s="127"/>
      <c r="BT287" s="127"/>
      <c r="CD287" s="127"/>
      <c r="CN287" s="127"/>
      <c r="CX287" s="127"/>
      <c r="DH287" s="127"/>
      <c r="DR287" s="127"/>
      <c r="EB287" s="127"/>
      <c r="EL287" s="127"/>
      <c r="EV287" s="127"/>
      <c r="FF287" s="127"/>
      <c r="FP287" s="127"/>
      <c r="FZ287" s="127"/>
      <c r="GJ287" s="127"/>
      <c r="GT287" s="127"/>
      <c r="HD287" s="127"/>
      <c r="HN287" s="127"/>
      <c r="HX287" s="127"/>
      <c r="IH287" s="127"/>
      <c r="IR287" s="127"/>
      <c r="JB287" s="127"/>
    </row>
    <row xmlns:x14ac="http://schemas.microsoft.com/office/spreadsheetml/2009/9/ac" r="288" s="3" customFormat="true" x14ac:dyDescent="0.25">
      <c r="A288" s="406"/>
      <c r="B288" s="127"/>
      <c r="L288" s="127"/>
      <c r="V288" s="127"/>
      <c r="AF288" s="127"/>
      <c r="AP288" s="127"/>
      <c r="AZ288" s="127"/>
      <c r="BA288" s="127"/>
      <c r="BB288" s="127"/>
      <c r="BC288" s="127"/>
      <c r="BD288" s="127"/>
      <c r="BE288" s="127"/>
      <c r="BF288" s="127"/>
      <c r="BG288" s="127"/>
      <c r="BJ288" s="127"/>
      <c r="BT288" s="127"/>
      <c r="CD288" s="127"/>
      <c r="CN288" s="127"/>
      <c r="CX288" s="127"/>
      <c r="DH288" s="127"/>
      <c r="DR288" s="127"/>
      <c r="EB288" s="127"/>
      <c r="EL288" s="127"/>
      <c r="EV288" s="127"/>
      <c r="FF288" s="127"/>
      <c r="FP288" s="127"/>
      <c r="FZ288" s="127"/>
      <c r="GJ288" s="127"/>
      <c r="GT288" s="127"/>
      <c r="HD288" s="127"/>
      <c r="HN288" s="127"/>
      <c r="HX288" s="127"/>
      <c r="IH288" s="127"/>
      <c r="IR288" s="127"/>
      <c r="JB288" s="127"/>
    </row>
    <row xmlns:x14ac="http://schemas.microsoft.com/office/spreadsheetml/2009/9/ac" r="289" s="3" customFormat="true" x14ac:dyDescent="0.25">
      <c r="A289" s="406"/>
      <c r="B289" s="127"/>
      <c r="L289" s="127"/>
      <c r="V289" s="127"/>
      <c r="AF289" s="127"/>
      <c r="AP289" s="127"/>
      <c r="AZ289" s="127"/>
      <c r="BA289" s="127"/>
      <c r="BB289" s="127"/>
      <c r="BC289" s="127"/>
      <c r="BD289" s="127"/>
      <c r="BE289" s="127"/>
      <c r="BF289" s="127"/>
      <c r="BG289" s="127"/>
      <c r="BJ289" s="127"/>
      <c r="BT289" s="127"/>
      <c r="CD289" s="127"/>
      <c r="CN289" s="127"/>
      <c r="CX289" s="127"/>
      <c r="DH289" s="127"/>
      <c r="DR289" s="127"/>
      <c r="EB289" s="127"/>
      <c r="EL289" s="127"/>
      <c r="EV289" s="127"/>
      <c r="FF289" s="127"/>
      <c r="FP289" s="127"/>
      <c r="FZ289" s="127"/>
      <c r="GJ289" s="127"/>
      <c r="GT289" s="127"/>
      <c r="HD289" s="127"/>
      <c r="HN289" s="127"/>
      <c r="HX289" s="127"/>
      <c r="IH289" s="127"/>
      <c r="IR289" s="127"/>
      <c r="JB289" s="127"/>
    </row>
    <row xmlns:x14ac="http://schemas.microsoft.com/office/spreadsheetml/2009/9/ac" r="290" s="3" customFormat="true" x14ac:dyDescent="0.25">
      <c r="A290" s="406"/>
      <c r="B290" s="127"/>
      <c r="L290" s="127"/>
      <c r="V290" s="127"/>
      <c r="AF290" s="127"/>
      <c r="AP290" s="127"/>
      <c r="AZ290" s="127"/>
      <c r="BA290" s="127"/>
      <c r="BB290" s="127"/>
      <c r="BC290" s="127"/>
      <c r="BD290" s="127"/>
      <c r="BE290" s="127"/>
      <c r="BF290" s="127"/>
      <c r="BG290" s="127"/>
      <c r="BJ290" s="127"/>
      <c r="BT290" s="127"/>
      <c r="CD290" s="127"/>
      <c r="CN290" s="127"/>
      <c r="CX290" s="127"/>
      <c r="DH290" s="127"/>
      <c r="DR290" s="127"/>
      <c r="EB290" s="127"/>
      <c r="EL290" s="127"/>
      <c r="EV290" s="127"/>
      <c r="FF290" s="127"/>
      <c r="FP290" s="127"/>
      <c r="FZ290" s="127"/>
      <c r="GJ290" s="127"/>
      <c r="GT290" s="127"/>
      <c r="HD290" s="127"/>
      <c r="HN290" s="127"/>
      <c r="HX290" s="127"/>
      <c r="IH290" s="127"/>
      <c r="IR290" s="127"/>
      <c r="JB290" s="127"/>
    </row>
    <row xmlns:x14ac="http://schemas.microsoft.com/office/spreadsheetml/2009/9/ac" r="291" s="3" customFormat="true" x14ac:dyDescent="0.25">
      <c r="A291" s="406"/>
      <c r="B291" s="127"/>
      <c r="L291" s="127"/>
      <c r="V291" s="127"/>
      <c r="AF291" s="127"/>
      <c r="AP291" s="127"/>
      <c r="AZ291" s="127"/>
      <c r="BA291" s="127"/>
      <c r="BB291" s="127"/>
      <c r="BC291" s="127"/>
      <c r="BD291" s="127"/>
      <c r="BE291" s="127"/>
      <c r="BF291" s="127"/>
      <c r="BG291" s="127"/>
      <c r="BJ291" s="127"/>
      <c r="BT291" s="127"/>
      <c r="CD291" s="127"/>
      <c r="CN291" s="127"/>
      <c r="CX291" s="127"/>
      <c r="DH291" s="127"/>
      <c r="DR291" s="127"/>
      <c r="EB291" s="127"/>
      <c r="EL291" s="127"/>
      <c r="EV291" s="127"/>
      <c r="FF291" s="127"/>
      <c r="FP291" s="127"/>
      <c r="FZ291" s="127"/>
      <c r="GJ291" s="127"/>
      <c r="GT291" s="127"/>
      <c r="HD291" s="127"/>
      <c r="HN291" s="127"/>
      <c r="HX291" s="127"/>
      <c r="IH291" s="127"/>
      <c r="IR291" s="127"/>
      <c r="JB291" s="127"/>
    </row>
    <row xmlns:x14ac="http://schemas.microsoft.com/office/spreadsheetml/2009/9/ac" r="292" s="3" customFormat="true" x14ac:dyDescent="0.25">
      <c r="A292" s="406"/>
      <c r="B292" s="127"/>
      <c r="L292" s="127"/>
      <c r="V292" s="127"/>
      <c r="AF292" s="127"/>
      <c r="AP292" s="127"/>
      <c r="AZ292" s="127"/>
      <c r="BA292" s="127"/>
      <c r="BB292" s="127"/>
      <c r="BC292" s="127"/>
      <c r="BD292" s="127"/>
      <c r="BE292" s="127"/>
      <c r="BF292" s="127"/>
      <c r="BG292" s="127"/>
      <c r="BJ292" s="127"/>
      <c r="BT292" s="127"/>
      <c r="CD292" s="127"/>
      <c r="CN292" s="127"/>
      <c r="CX292" s="127"/>
      <c r="DH292" s="127"/>
      <c r="DR292" s="127"/>
      <c r="EB292" s="127"/>
      <c r="EL292" s="127"/>
      <c r="EV292" s="127"/>
      <c r="FF292" s="127"/>
      <c r="FP292" s="127"/>
      <c r="FZ292" s="127"/>
      <c r="GJ292" s="127"/>
      <c r="GT292" s="127"/>
      <c r="HD292" s="127"/>
      <c r="HN292" s="127"/>
      <c r="HX292" s="127"/>
      <c r="IH292" s="127"/>
      <c r="IR292" s="127"/>
      <c r="JB292" s="127"/>
    </row>
    <row xmlns:x14ac="http://schemas.microsoft.com/office/spreadsheetml/2009/9/ac" r="293" s="3" customFormat="true" x14ac:dyDescent="0.25">
      <c r="A293" s="406"/>
      <c r="B293" s="127"/>
      <c r="L293" s="127"/>
      <c r="V293" s="127"/>
      <c r="AF293" s="127"/>
      <c r="AP293" s="127"/>
      <c r="AZ293" s="127"/>
      <c r="BA293" s="127"/>
      <c r="BB293" s="127"/>
      <c r="BC293" s="127"/>
      <c r="BD293" s="127"/>
      <c r="BE293" s="127"/>
      <c r="BF293" s="127"/>
      <c r="BG293" s="127"/>
      <c r="BJ293" s="127"/>
      <c r="BT293" s="127"/>
      <c r="CD293" s="127"/>
      <c r="CN293" s="127"/>
      <c r="CX293" s="127"/>
      <c r="DH293" s="127"/>
      <c r="DR293" s="127"/>
      <c r="EB293" s="127"/>
      <c r="EL293" s="127"/>
      <c r="EV293" s="127"/>
      <c r="FF293" s="127"/>
      <c r="FP293" s="127"/>
      <c r="FZ293" s="127"/>
      <c r="GJ293" s="127"/>
      <c r="GT293" s="127"/>
      <c r="HD293" s="127"/>
      <c r="HN293" s="127"/>
      <c r="HX293" s="127"/>
      <c r="IH293" s="127"/>
      <c r="IR293" s="127"/>
      <c r="JB293" s="127"/>
    </row>
    <row xmlns:x14ac="http://schemas.microsoft.com/office/spreadsheetml/2009/9/ac" r="294" s="3" customFormat="true" x14ac:dyDescent="0.25">
      <c r="A294" s="406"/>
      <c r="B294" s="127"/>
      <c r="L294" s="127"/>
      <c r="V294" s="127"/>
      <c r="AF294" s="127"/>
      <c r="AP294" s="127"/>
      <c r="AZ294" s="127"/>
      <c r="BA294" s="127"/>
      <c r="BB294" s="127"/>
      <c r="BC294" s="127"/>
      <c r="BD294" s="127"/>
      <c r="BE294" s="127"/>
      <c r="BF294" s="127"/>
      <c r="BG294" s="127"/>
      <c r="BJ294" s="127"/>
      <c r="BT294" s="127"/>
      <c r="CD294" s="127"/>
      <c r="CN294" s="127"/>
      <c r="CX294" s="127"/>
      <c r="DH294" s="127"/>
      <c r="DR294" s="127"/>
      <c r="EB294" s="127"/>
      <c r="EL294" s="127"/>
      <c r="EV294" s="127"/>
      <c r="FF294" s="127"/>
      <c r="FP294" s="127"/>
      <c r="FZ294" s="127"/>
      <c r="GJ294" s="127"/>
      <c r="GT294" s="127"/>
      <c r="HD294" s="127"/>
      <c r="HN294" s="127"/>
      <c r="HX294" s="127"/>
      <c r="IH294" s="127"/>
      <c r="IR294" s="127"/>
      <c r="JB294" s="127"/>
    </row>
    <row xmlns:x14ac="http://schemas.microsoft.com/office/spreadsheetml/2009/9/ac" r="295" s="3" customFormat="true" x14ac:dyDescent="0.25">
      <c r="A295" s="406"/>
      <c r="B295" s="127"/>
      <c r="L295" s="127"/>
      <c r="V295" s="127"/>
      <c r="AF295" s="127"/>
      <c r="AP295" s="127"/>
      <c r="AZ295" s="127"/>
      <c r="BA295" s="127"/>
      <c r="BB295" s="127"/>
      <c r="BC295" s="127"/>
      <c r="BD295" s="127"/>
      <c r="BE295" s="127"/>
      <c r="BF295" s="127"/>
      <c r="BG295" s="127"/>
      <c r="BJ295" s="127"/>
      <c r="BT295" s="127"/>
      <c r="CD295" s="127"/>
      <c r="CN295" s="127"/>
      <c r="CX295" s="127"/>
      <c r="DH295" s="127"/>
      <c r="DR295" s="127"/>
      <c r="EB295" s="127"/>
      <c r="EL295" s="127"/>
      <c r="EV295" s="127"/>
      <c r="FF295" s="127"/>
      <c r="FP295" s="127"/>
      <c r="FZ295" s="127"/>
      <c r="GJ295" s="127"/>
      <c r="GT295" s="127"/>
      <c r="HD295" s="127"/>
      <c r="HN295" s="127"/>
      <c r="HX295" s="127"/>
      <c r="IH295" s="127"/>
      <c r="IR295" s="127"/>
      <c r="JB295" s="127"/>
    </row>
    <row xmlns:x14ac="http://schemas.microsoft.com/office/spreadsheetml/2009/9/ac" r="296" s="3" customFormat="true" x14ac:dyDescent="0.25">
      <c r="A296" s="406"/>
      <c r="B296" s="127"/>
      <c r="L296" s="127"/>
      <c r="V296" s="127"/>
      <c r="AF296" s="127"/>
      <c r="AP296" s="127"/>
      <c r="AZ296" s="127"/>
      <c r="BA296" s="127"/>
      <c r="BB296" s="127"/>
      <c r="BC296" s="127"/>
      <c r="BD296" s="127"/>
      <c r="BE296" s="127"/>
      <c r="BF296" s="127"/>
      <c r="BG296" s="127"/>
      <c r="BJ296" s="127"/>
      <c r="BT296" s="127"/>
      <c r="CD296" s="127"/>
      <c r="CN296" s="127"/>
      <c r="CX296" s="127"/>
      <c r="DH296" s="127"/>
      <c r="DR296" s="127"/>
      <c r="EB296" s="127"/>
      <c r="EL296" s="127"/>
      <c r="EV296" s="127"/>
      <c r="FF296" s="127"/>
      <c r="FP296" s="127"/>
      <c r="FZ296" s="127"/>
      <c r="GJ296" s="127"/>
      <c r="GT296" s="127"/>
      <c r="HD296" s="127"/>
      <c r="HN296" s="127"/>
      <c r="HX296" s="127"/>
      <c r="IH296" s="127"/>
      <c r="IR296" s="127"/>
      <c r="JB296" s="127"/>
    </row>
    <row xmlns:x14ac="http://schemas.microsoft.com/office/spreadsheetml/2009/9/ac" r="297" s="3" customFormat="true" x14ac:dyDescent="0.25">
      <c r="A297" s="406"/>
      <c r="B297" s="127"/>
      <c r="L297" s="127"/>
      <c r="V297" s="127"/>
      <c r="AF297" s="127"/>
      <c r="AP297" s="127"/>
      <c r="AZ297" s="127"/>
      <c r="BA297" s="127"/>
      <c r="BB297" s="127"/>
      <c r="BC297" s="127"/>
      <c r="BD297" s="127"/>
      <c r="BE297" s="127"/>
      <c r="BF297" s="127"/>
      <c r="BG297" s="127"/>
      <c r="BJ297" s="127"/>
      <c r="BT297" s="127"/>
      <c r="CD297" s="127"/>
      <c r="CN297" s="127"/>
      <c r="CX297" s="127"/>
      <c r="DH297" s="127"/>
      <c r="DR297" s="127"/>
      <c r="EB297" s="127"/>
      <c r="EL297" s="127"/>
      <c r="EV297" s="127"/>
      <c r="FF297" s="127"/>
      <c r="FP297" s="127"/>
      <c r="FZ297" s="127"/>
      <c r="GJ297" s="127"/>
      <c r="GT297" s="127"/>
      <c r="HD297" s="127"/>
      <c r="HN297" s="127"/>
      <c r="HX297" s="127"/>
      <c r="IH297" s="127"/>
      <c r="IR297" s="127"/>
      <c r="JB297" s="127"/>
    </row>
    <row xmlns:x14ac="http://schemas.microsoft.com/office/spreadsheetml/2009/9/ac" r="298" s="3" customFormat="true" x14ac:dyDescent="0.25">
      <c r="A298" s="406"/>
      <c r="B298" s="127"/>
      <c r="L298" s="127"/>
      <c r="V298" s="127"/>
      <c r="AF298" s="127"/>
      <c r="AP298" s="127"/>
      <c r="AZ298" s="127"/>
      <c r="BA298" s="127"/>
      <c r="BB298" s="127"/>
      <c r="BC298" s="127"/>
      <c r="BD298" s="127"/>
      <c r="BE298" s="127"/>
      <c r="BF298" s="127"/>
      <c r="BG298" s="127"/>
      <c r="BJ298" s="127"/>
      <c r="BT298" s="127"/>
      <c r="CD298" s="127"/>
      <c r="CN298" s="127"/>
      <c r="CX298" s="127"/>
      <c r="DH298" s="127"/>
      <c r="DR298" s="127"/>
      <c r="EB298" s="127"/>
      <c r="EL298" s="127"/>
      <c r="EV298" s="127"/>
      <c r="FF298" s="127"/>
      <c r="FP298" s="127"/>
      <c r="FZ298" s="127"/>
      <c r="GJ298" s="127"/>
      <c r="GT298" s="127"/>
      <c r="HD298" s="127"/>
      <c r="HN298" s="127"/>
      <c r="HX298" s="127"/>
      <c r="IH298" s="127"/>
      <c r="IR298" s="127"/>
      <c r="JB298" s="127"/>
    </row>
    <row xmlns:x14ac="http://schemas.microsoft.com/office/spreadsheetml/2009/9/ac" r="299" s="3" customFormat="true" x14ac:dyDescent="0.25">
      <c r="A299" s="406"/>
      <c r="B299" s="127"/>
      <c r="L299" s="127"/>
      <c r="V299" s="127"/>
      <c r="AF299" s="127"/>
      <c r="AP299" s="127"/>
      <c r="AZ299" s="127"/>
      <c r="BA299" s="127"/>
      <c r="BB299" s="127"/>
      <c r="BC299" s="127"/>
      <c r="BD299" s="127"/>
      <c r="BE299" s="127"/>
      <c r="BF299" s="127"/>
      <c r="BG299" s="127"/>
      <c r="BJ299" s="127"/>
      <c r="BT299" s="127"/>
      <c r="CD299" s="127"/>
      <c r="CN299" s="127"/>
      <c r="CX299" s="127"/>
      <c r="DH299" s="127"/>
      <c r="DR299" s="127"/>
      <c r="EB299" s="127"/>
      <c r="EL299" s="127"/>
      <c r="EV299" s="127"/>
      <c r="FF299" s="127"/>
      <c r="FP299" s="127"/>
      <c r="FZ299" s="127"/>
      <c r="GJ299" s="127"/>
      <c r="GT299" s="127"/>
      <c r="HD299" s="127"/>
      <c r="HN299" s="127"/>
      <c r="HX299" s="127"/>
      <c r="IH299" s="127"/>
      <c r="IR299" s="127"/>
      <c r="JB299" s="127"/>
    </row>
    <row xmlns:x14ac="http://schemas.microsoft.com/office/spreadsheetml/2009/9/ac" r="300" s="3" customFormat="true" x14ac:dyDescent="0.25">
      <c r="A300" s="406"/>
      <c r="B300" s="127"/>
      <c r="L300" s="127"/>
      <c r="V300" s="127"/>
      <c r="AF300" s="127"/>
      <c r="AP300" s="127"/>
      <c r="AZ300" s="127"/>
      <c r="BA300" s="127"/>
      <c r="BB300" s="127"/>
      <c r="BC300" s="127"/>
      <c r="BD300" s="127"/>
      <c r="BE300" s="127"/>
      <c r="BF300" s="127"/>
      <c r="BG300" s="127"/>
      <c r="BJ300" s="127"/>
      <c r="BT300" s="127"/>
      <c r="CD300" s="127"/>
      <c r="CN300" s="127"/>
      <c r="CX300" s="127"/>
      <c r="DH300" s="127"/>
      <c r="DR300" s="127"/>
      <c r="EB300" s="127"/>
      <c r="EL300" s="127"/>
      <c r="EV300" s="127"/>
      <c r="FF300" s="127"/>
      <c r="FP300" s="127"/>
      <c r="FZ300" s="127"/>
      <c r="GJ300" s="127"/>
      <c r="GT300" s="127"/>
      <c r="HD300" s="127"/>
      <c r="HN300" s="127"/>
      <c r="HX300" s="127"/>
      <c r="IH300" s="127"/>
      <c r="IR300" s="127"/>
      <c r="JB300" s="127"/>
    </row>
    <row xmlns:x14ac="http://schemas.microsoft.com/office/spreadsheetml/2009/9/ac" r="301" s="3" customFormat="true" x14ac:dyDescent="0.25">
      <c r="A301" s="406"/>
      <c r="B301" s="127"/>
      <c r="L301" s="127"/>
      <c r="V301" s="127"/>
      <c r="AF301" s="127"/>
      <c r="AP301" s="127"/>
      <c r="AZ301" s="127"/>
      <c r="BA301" s="127"/>
      <c r="BB301" s="127"/>
      <c r="BC301" s="127"/>
      <c r="BD301" s="127"/>
      <c r="BE301" s="127"/>
      <c r="BF301" s="127"/>
      <c r="BG301" s="127"/>
      <c r="BJ301" s="127"/>
      <c r="BT301" s="127"/>
      <c r="CD301" s="127"/>
      <c r="CN301" s="127"/>
      <c r="CX301" s="127"/>
      <c r="DH301" s="127"/>
      <c r="DR301" s="127"/>
      <c r="EB301" s="127"/>
      <c r="EL301" s="127"/>
      <c r="EV301" s="127"/>
      <c r="FF301" s="127"/>
      <c r="FP301" s="127"/>
      <c r="FZ301" s="127"/>
      <c r="GJ301" s="127"/>
      <c r="GT301" s="127"/>
      <c r="HD301" s="127"/>
      <c r="HN301" s="127"/>
      <c r="HX301" s="127"/>
      <c r="IH301" s="127"/>
      <c r="IR301" s="127"/>
      <c r="JB301" s="127"/>
    </row>
    <row xmlns:x14ac="http://schemas.microsoft.com/office/spreadsheetml/2009/9/ac" r="302" s="3" customFormat="true" x14ac:dyDescent="0.25">
      <c r="A302" s="406"/>
      <c r="B302" s="127"/>
      <c r="L302" s="127"/>
      <c r="V302" s="127"/>
      <c r="AF302" s="127"/>
      <c r="AP302" s="127"/>
      <c r="AZ302" s="127"/>
      <c r="BA302" s="127"/>
      <c r="BB302" s="127"/>
      <c r="BC302" s="127"/>
      <c r="BD302" s="127"/>
      <c r="BE302" s="127"/>
      <c r="BF302" s="127"/>
      <c r="BG302" s="127"/>
      <c r="BJ302" s="127"/>
      <c r="BT302" s="127"/>
      <c r="CD302" s="127"/>
      <c r="CN302" s="127"/>
      <c r="CX302" s="127"/>
      <c r="DH302" s="127"/>
      <c r="DR302" s="127"/>
      <c r="EB302" s="127"/>
      <c r="EL302" s="127"/>
      <c r="EV302" s="127"/>
      <c r="FF302" s="127"/>
      <c r="FP302" s="127"/>
      <c r="FZ302" s="127"/>
      <c r="GJ302" s="127"/>
      <c r="GT302" s="127"/>
      <c r="HD302" s="127"/>
      <c r="HN302" s="127"/>
      <c r="HX302" s="127"/>
      <c r="IH302" s="127"/>
      <c r="IR302" s="127"/>
      <c r="JB302" s="127"/>
    </row>
    <row xmlns:x14ac="http://schemas.microsoft.com/office/spreadsheetml/2009/9/ac" r="303" s="3" customFormat="true" x14ac:dyDescent="0.25">
      <c r="A303" s="406"/>
      <c r="B303" s="127"/>
      <c r="L303" s="127"/>
      <c r="V303" s="127"/>
      <c r="AF303" s="127"/>
      <c r="AP303" s="127"/>
      <c r="AZ303" s="127"/>
      <c r="BA303" s="127"/>
      <c r="BB303" s="127"/>
      <c r="BC303" s="127"/>
      <c r="BD303" s="127"/>
      <c r="BE303" s="127"/>
      <c r="BF303" s="127"/>
      <c r="BG303" s="127"/>
      <c r="BJ303" s="127"/>
      <c r="BT303" s="127"/>
      <c r="CD303" s="127"/>
      <c r="CN303" s="127"/>
      <c r="CX303" s="127"/>
      <c r="DH303" s="127"/>
      <c r="DR303" s="127"/>
      <c r="EB303" s="127"/>
      <c r="EL303" s="127"/>
      <c r="EV303" s="127"/>
      <c r="FF303" s="127"/>
      <c r="FP303" s="127"/>
      <c r="FZ303" s="127"/>
      <c r="GJ303" s="127"/>
      <c r="GT303" s="127"/>
      <c r="HD303" s="127"/>
      <c r="HN303" s="127"/>
      <c r="HX303" s="127"/>
      <c r="IH303" s="127"/>
      <c r="IR303" s="127"/>
      <c r="JB303" s="127"/>
    </row>
    <row xmlns:x14ac="http://schemas.microsoft.com/office/spreadsheetml/2009/9/ac" r="304" s="3" customFormat="true" x14ac:dyDescent="0.25">
      <c r="A304" s="406"/>
      <c r="B304" s="127"/>
      <c r="L304" s="127"/>
      <c r="V304" s="127"/>
      <c r="AF304" s="127"/>
      <c r="AP304" s="127"/>
      <c r="AZ304" s="127"/>
      <c r="BA304" s="127"/>
      <c r="BB304" s="127"/>
      <c r="BC304" s="127"/>
      <c r="BD304" s="127"/>
      <c r="BE304" s="127"/>
      <c r="BF304" s="127"/>
      <c r="BG304" s="127"/>
      <c r="BJ304" s="127"/>
      <c r="BT304" s="127"/>
      <c r="CD304" s="127"/>
      <c r="CN304" s="127"/>
      <c r="CX304" s="127"/>
      <c r="DH304" s="127"/>
      <c r="DR304" s="127"/>
      <c r="EB304" s="127"/>
      <c r="EL304" s="127"/>
      <c r="EV304" s="127"/>
      <c r="FF304" s="127"/>
      <c r="FP304" s="127"/>
      <c r="FZ304" s="127"/>
      <c r="GJ304" s="127"/>
      <c r="GT304" s="127"/>
      <c r="HD304" s="127"/>
      <c r="HN304" s="127"/>
      <c r="HX304" s="127"/>
      <c r="IH304" s="127"/>
      <c r="IR304" s="127"/>
      <c r="JB304" s="127"/>
    </row>
    <row xmlns:x14ac="http://schemas.microsoft.com/office/spreadsheetml/2009/9/ac" r="305" s="3" customFormat="true" x14ac:dyDescent="0.25">
      <c r="A305" s="406"/>
      <c r="B305" s="127"/>
      <c r="L305" s="127"/>
      <c r="V305" s="127"/>
      <c r="AF305" s="127"/>
      <c r="AP305" s="127"/>
      <c r="AZ305" s="127"/>
      <c r="BA305" s="127"/>
      <c r="BB305" s="127"/>
      <c r="BC305" s="127"/>
      <c r="BD305" s="127"/>
      <c r="BE305" s="127"/>
      <c r="BF305" s="127"/>
      <c r="BG305" s="127"/>
      <c r="BJ305" s="127"/>
      <c r="BT305" s="127"/>
      <c r="CD305" s="127"/>
      <c r="CN305" s="127"/>
      <c r="CX305" s="127"/>
      <c r="DH305" s="127"/>
      <c r="DR305" s="127"/>
      <c r="EB305" s="127"/>
      <c r="EL305" s="127"/>
      <c r="EV305" s="127"/>
      <c r="FF305" s="127"/>
      <c r="FP305" s="127"/>
      <c r="FZ305" s="127"/>
      <c r="GJ305" s="127"/>
      <c r="GT305" s="127"/>
      <c r="HD305" s="127"/>
      <c r="HN305" s="127"/>
      <c r="HX305" s="127"/>
      <c r="IH305" s="127"/>
      <c r="IR305" s="127"/>
      <c r="JB305" s="127"/>
    </row>
    <row xmlns:x14ac="http://schemas.microsoft.com/office/spreadsheetml/2009/9/ac" r="306" s="3" customFormat="true" x14ac:dyDescent="0.25">
      <c r="A306" s="406"/>
      <c r="B306" s="127"/>
      <c r="L306" s="127"/>
      <c r="V306" s="127"/>
      <c r="AF306" s="127"/>
      <c r="AP306" s="127"/>
      <c r="AZ306" s="127"/>
      <c r="BA306" s="127"/>
      <c r="BB306" s="127"/>
      <c r="BC306" s="127"/>
      <c r="BD306" s="127"/>
      <c r="BE306" s="127"/>
      <c r="BF306" s="127"/>
      <c r="BG306" s="127"/>
      <c r="BJ306" s="127"/>
      <c r="BT306" s="127"/>
      <c r="CD306" s="127"/>
      <c r="CN306" s="127"/>
      <c r="CX306" s="127"/>
      <c r="DH306" s="127"/>
      <c r="DR306" s="127"/>
      <c r="EB306" s="127"/>
      <c r="EL306" s="127"/>
      <c r="EV306" s="127"/>
      <c r="FF306" s="127"/>
      <c r="FP306" s="127"/>
      <c r="FZ306" s="127"/>
      <c r="GJ306" s="127"/>
      <c r="GT306" s="127"/>
      <c r="HD306" s="127"/>
      <c r="HN306" s="127"/>
      <c r="HX306" s="127"/>
      <c r="IH306" s="127"/>
      <c r="IR306" s="127"/>
      <c r="JB306" s="127"/>
    </row>
    <row xmlns:x14ac="http://schemas.microsoft.com/office/spreadsheetml/2009/9/ac" r="307" s="3" customFormat="true" x14ac:dyDescent="0.25">
      <c r="A307" s="406"/>
      <c r="B307" s="127"/>
      <c r="L307" s="127"/>
      <c r="V307" s="127"/>
      <c r="AF307" s="127"/>
      <c r="AP307" s="127"/>
      <c r="AZ307" s="127"/>
      <c r="BA307" s="127"/>
      <c r="BB307" s="127"/>
      <c r="BC307" s="127"/>
      <c r="BD307" s="127"/>
      <c r="BE307" s="127"/>
      <c r="BF307" s="127"/>
      <c r="BG307" s="127"/>
      <c r="BJ307" s="127"/>
      <c r="BT307" s="127"/>
      <c r="CD307" s="127"/>
      <c r="CN307" s="127"/>
      <c r="CX307" s="127"/>
      <c r="DH307" s="127"/>
      <c r="DR307" s="127"/>
      <c r="EB307" s="127"/>
      <c r="EL307" s="127"/>
      <c r="EV307" s="127"/>
      <c r="FF307" s="127"/>
      <c r="FP307" s="127"/>
      <c r="FZ307" s="127"/>
      <c r="GJ307" s="127"/>
      <c r="GT307" s="127"/>
      <c r="HD307" s="127"/>
      <c r="HN307" s="127"/>
      <c r="HX307" s="127"/>
      <c r="IH307" s="127"/>
      <c r="IR307" s="127"/>
      <c r="JB307" s="127"/>
    </row>
    <row xmlns:x14ac="http://schemas.microsoft.com/office/spreadsheetml/2009/9/ac" r="308" s="3" customFormat="true" x14ac:dyDescent="0.25">
      <c r="A308" s="406"/>
      <c r="B308" s="127"/>
      <c r="L308" s="127"/>
      <c r="V308" s="127"/>
      <c r="AF308" s="127"/>
      <c r="AP308" s="127"/>
      <c r="AZ308" s="127"/>
      <c r="BA308" s="127"/>
      <c r="BB308" s="127"/>
      <c r="BC308" s="127"/>
      <c r="BD308" s="127"/>
      <c r="BE308" s="127"/>
      <c r="BF308" s="127"/>
      <c r="BG308" s="127"/>
      <c r="BJ308" s="127"/>
      <c r="BT308" s="127"/>
      <c r="CD308" s="127"/>
      <c r="CN308" s="127"/>
      <c r="CX308" s="127"/>
      <c r="DH308" s="127"/>
      <c r="DR308" s="127"/>
      <c r="EB308" s="127"/>
      <c r="EL308" s="127"/>
      <c r="EV308" s="127"/>
      <c r="FF308" s="127"/>
      <c r="FP308" s="127"/>
      <c r="FZ308" s="127"/>
      <c r="GJ308" s="127"/>
      <c r="GT308" s="127"/>
      <c r="HD308" s="127"/>
      <c r="HN308" s="127"/>
      <c r="HX308" s="127"/>
      <c r="IH308" s="127"/>
      <c r="IR308" s="127"/>
      <c r="JB308" s="127"/>
    </row>
    <row xmlns:x14ac="http://schemas.microsoft.com/office/spreadsheetml/2009/9/ac" r="309" s="3" customFormat="true" x14ac:dyDescent="0.25">
      <c r="A309" s="406"/>
      <c r="B309" s="127"/>
      <c r="L309" s="127"/>
      <c r="V309" s="127"/>
      <c r="AF309" s="127"/>
      <c r="AP309" s="127"/>
      <c r="AZ309" s="127"/>
      <c r="BA309" s="127"/>
      <c r="BB309" s="127"/>
      <c r="BC309" s="127"/>
      <c r="BD309" s="127"/>
      <c r="BE309" s="127"/>
      <c r="BF309" s="127"/>
      <c r="BG309" s="127"/>
      <c r="BJ309" s="127"/>
      <c r="BT309" s="127"/>
      <c r="CD309" s="127"/>
      <c r="CN309" s="127"/>
      <c r="CX309" s="127"/>
      <c r="DH309" s="127"/>
      <c r="DR309" s="127"/>
      <c r="EB309" s="127"/>
      <c r="EL309" s="127"/>
      <c r="EV309" s="127"/>
      <c r="FF309" s="127"/>
      <c r="FP309" s="127"/>
      <c r="FZ309" s="127"/>
      <c r="GJ309" s="127"/>
      <c r="GT309" s="127"/>
      <c r="HD309" s="127"/>
      <c r="HN309" s="127"/>
      <c r="HX309" s="127"/>
      <c r="IH309" s="127"/>
      <c r="IR309" s="127"/>
      <c r="JB309" s="127"/>
    </row>
    <row xmlns:x14ac="http://schemas.microsoft.com/office/spreadsheetml/2009/9/ac" r="310" s="3" customFormat="true" x14ac:dyDescent="0.25">
      <c r="A310" s="406"/>
      <c r="B310" s="127"/>
      <c r="L310" s="127"/>
      <c r="V310" s="127"/>
      <c r="AF310" s="127"/>
      <c r="AP310" s="127"/>
      <c r="AZ310" s="127"/>
      <c r="BA310" s="127"/>
      <c r="BB310" s="127"/>
      <c r="BC310" s="127"/>
      <c r="BD310" s="127"/>
      <c r="BE310" s="127"/>
      <c r="BF310" s="127"/>
      <c r="BG310" s="127"/>
      <c r="BJ310" s="127"/>
      <c r="BT310" s="127"/>
      <c r="CD310" s="127"/>
      <c r="CN310" s="127"/>
      <c r="CX310" s="127"/>
      <c r="DH310" s="127"/>
      <c r="DR310" s="127"/>
      <c r="EB310" s="127"/>
      <c r="EL310" s="127"/>
      <c r="EV310" s="127"/>
      <c r="FF310" s="127"/>
      <c r="FP310" s="127"/>
      <c r="FZ310" s="127"/>
      <c r="GJ310" s="127"/>
      <c r="GT310" s="127"/>
      <c r="HD310" s="127"/>
      <c r="HN310" s="127"/>
      <c r="HX310" s="127"/>
      <c r="IH310" s="127"/>
      <c r="IR310" s="127"/>
      <c r="JB310" s="127"/>
    </row>
    <row xmlns:x14ac="http://schemas.microsoft.com/office/spreadsheetml/2009/9/ac" r="311" s="3" customFormat="true" x14ac:dyDescent="0.25">
      <c r="A311" s="406"/>
      <c r="B311" s="127"/>
      <c r="L311" s="127"/>
      <c r="V311" s="127"/>
      <c r="AF311" s="127"/>
      <c r="AP311" s="127"/>
      <c r="AZ311" s="127"/>
      <c r="BA311" s="127"/>
      <c r="BB311" s="127"/>
      <c r="BC311" s="127"/>
      <c r="BD311" s="127"/>
      <c r="BE311" s="127"/>
      <c r="BF311" s="127"/>
      <c r="BG311" s="127"/>
      <c r="BJ311" s="127"/>
      <c r="BT311" s="127"/>
      <c r="CD311" s="127"/>
      <c r="CN311" s="127"/>
      <c r="CX311" s="127"/>
      <c r="DH311" s="127"/>
      <c r="DR311" s="127"/>
      <c r="EB311" s="127"/>
      <c r="EL311" s="127"/>
      <c r="EV311" s="127"/>
      <c r="FF311" s="127"/>
      <c r="FP311" s="127"/>
      <c r="FZ311" s="127"/>
      <c r="GJ311" s="127"/>
      <c r="GT311" s="127"/>
      <c r="HD311" s="127"/>
      <c r="HN311" s="127"/>
      <c r="HX311" s="127"/>
      <c r="IH311" s="127"/>
      <c r="IR311" s="127"/>
      <c r="JB311" s="127"/>
    </row>
    <row xmlns:x14ac="http://schemas.microsoft.com/office/spreadsheetml/2009/9/ac" r="312" s="3" customFormat="true" x14ac:dyDescent="0.25">
      <c r="A312" s="406"/>
      <c r="B312" s="127"/>
      <c r="L312" s="127"/>
      <c r="V312" s="127"/>
      <c r="AF312" s="127"/>
      <c r="AP312" s="127"/>
      <c r="AZ312" s="127"/>
      <c r="BA312" s="127"/>
      <c r="BB312" s="127"/>
      <c r="BC312" s="127"/>
      <c r="BD312" s="127"/>
      <c r="BE312" s="127"/>
      <c r="BF312" s="127"/>
      <c r="BG312" s="127"/>
      <c r="BJ312" s="127"/>
      <c r="BT312" s="127"/>
      <c r="CD312" s="127"/>
      <c r="CN312" s="127"/>
      <c r="CX312" s="127"/>
      <c r="DH312" s="127"/>
      <c r="DR312" s="127"/>
      <c r="EB312" s="127"/>
      <c r="EL312" s="127"/>
      <c r="EV312" s="127"/>
      <c r="FF312" s="127"/>
      <c r="FP312" s="127"/>
      <c r="FZ312" s="127"/>
      <c r="GJ312" s="127"/>
      <c r="GT312" s="127"/>
      <c r="HD312" s="127"/>
      <c r="HN312" s="127"/>
      <c r="HX312" s="127"/>
      <c r="IH312" s="127"/>
      <c r="IR312" s="127"/>
      <c r="JB312" s="127"/>
    </row>
    <row xmlns:x14ac="http://schemas.microsoft.com/office/spreadsheetml/2009/9/ac" r="313" s="3" customFormat="true" x14ac:dyDescent="0.25">
      <c r="A313" s="406"/>
      <c r="B313" s="127"/>
      <c r="L313" s="127"/>
      <c r="V313" s="127"/>
      <c r="AF313" s="127"/>
      <c r="AP313" s="127"/>
      <c r="AZ313" s="127"/>
      <c r="BA313" s="127"/>
      <c r="BB313" s="127"/>
      <c r="BC313" s="127"/>
      <c r="BD313" s="127"/>
      <c r="BE313" s="127"/>
      <c r="BF313" s="127"/>
      <c r="BG313" s="127"/>
      <c r="BJ313" s="127"/>
      <c r="BT313" s="127"/>
      <c r="CD313" s="127"/>
      <c r="CN313" s="127"/>
      <c r="CX313" s="127"/>
      <c r="DH313" s="127"/>
      <c r="DR313" s="127"/>
      <c r="EB313" s="127"/>
      <c r="EL313" s="127"/>
      <c r="EV313" s="127"/>
      <c r="FF313" s="127"/>
      <c r="FP313" s="127"/>
      <c r="FZ313" s="127"/>
      <c r="GJ313" s="127"/>
      <c r="GT313" s="127"/>
      <c r="HD313" s="127"/>
      <c r="HN313" s="127"/>
      <c r="HX313" s="127"/>
      <c r="IH313" s="127"/>
      <c r="IR313" s="127"/>
      <c r="JB313" s="127"/>
    </row>
    <row xmlns:x14ac="http://schemas.microsoft.com/office/spreadsheetml/2009/9/ac" r="314" s="3" customFormat="true" x14ac:dyDescent="0.25">
      <c r="A314" s="406"/>
      <c r="B314" s="127"/>
      <c r="L314" s="127"/>
      <c r="V314" s="127"/>
      <c r="AF314" s="127"/>
      <c r="AP314" s="127"/>
      <c r="AZ314" s="127"/>
      <c r="BA314" s="127"/>
      <c r="BB314" s="127"/>
      <c r="BC314" s="127"/>
      <c r="BD314" s="127"/>
      <c r="BE314" s="127"/>
      <c r="BF314" s="127"/>
      <c r="BG314" s="127"/>
      <c r="BJ314" s="127"/>
      <c r="BT314" s="127"/>
      <c r="CD314" s="127"/>
      <c r="CN314" s="127"/>
      <c r="CX314" s="127"/>
      <c r="DH314" s="127"/>
      <c r="DR314" s="127"/>
      <c r="EB314" s="127"/>
      <c r="EL314" s="127"/>
      <c r="EV314" s="127"/>
      <c r="FF314" s="127"/>
      <c r="FP314" s="127"/>
      <c r="FZ314" s="127"/>
      <c r="GJ314" s="127"/>
      <c r="GT314" s="127"/>
      <c r="HD314" s="127"/>
      <c r="HN314" s="127"/>
      <c r="HX314" s="127"/>
      <c r="IH314" s="127"/>
      <c r="IR314" s="127"/>
      <c r="JB314" s="127"/>
    </row>
    <row xmlns:x14ac="http://schemas.microsoft.com/office/spreadsheetml/2009/9/ac" r="315" s="3" customFormat="true" x14ac:dyDescent="0.25">
      <c r="A315" s="406"/>
      <c r="B315" s="127"/>
      <c r="L315" s="127"/>
      <c r="V315" s="127"/>
      <c r="AF315" s="127"/>
      <c r="AP315" s="127"/>
      <c r="AZ315" s="127"/>
      <c r="BA315" s="127"/>
      <c r="BB315" s="127"/>
      <c r="BC315" s="127"/>
      <c r="BD315" s="127"/>
      <c r="BE315" s="127"/>
      <c r="BF315" s="127"/>
      <c r="BG315" s="127"/>
      <c r="BJ315" s="127"/>
      <c r="BT315" s="127"/>
      <c r="CD315" s="127"/>
      <c r="CN315" s="127"/>
      <c r="CX315" s="127"/>
      <c r="DH315" s="127"/>
      <c r="DR315" s="127"/>
      <c r="EB315" s="127"/>
      <c r="EL315" s="127"/>
      <c r="EV315" s="127"/>
      <c r="FF315" s="127"/>
      <c r="FP315" s="127"/>
      <c r="FZ315" s="127"/>
      <c r="GJ315" s="127"/>
      <c r="GT315" s="127"/>
      <c r="HD315" s="127"/>
      <c r="HN315" s="127"/>
      <c r="HX315" s="127"/>
      <c r="IH315" s="127"/>
      <c r="IR315" s="127"/>
      <c r="JB315" s="127"/>
    </row>
    <row xmlns:x14ac="http://schemas.microsoft.com/office/spreadsheetml/2009/9/ac" r="316" s="3" customFormat="true" x14ac:dyDescent="0.25">
      <c r="A316" s="406"/>
      <c r="B316" s="127"/>
      <c r="L316" s="127"/>
      <c r="V316" s="127"/>
      <c r="AF316" s="127"/>
      <c r="AP316" s="127"/>
      <c r="AZ316" s="127"/>
      <c r="BA316" s="127"/>
      <c r="BB316" s="127"/>
      <c r="BC316" s="127"/>
      <c r="BD316" s="127"/>
      <c r="BE316" s="127"/>
      <c r="BF316" s="127"/>
      <c r="BG316" s="127"/>
      <c r="BJ316" s="127"/>
      <c r="BT316" s="127"/>
      <c r="CD316" s="127"/>
      <c r="CN316" s="127"/>
      <c r="CX316" s="127"/>
      <c r="DH316" s="127"/>
      <c r="DR316" s="127"/>
      <c r="EB316" s="127"/>
      <c r="EL316" s="127"/>
      <c r="EV316" s="127"/>
      <c r="FF316" s="127"/>
      <c r="FP316" s="127"/>
      <c r="FZ316" s="127"/>
      <c r="GJ316" s="127"/>
      <c r="GT316" s="127"/>
      <c r="HD316" s="127"/>
      <c r="HN316" s="127"/>
      <c r="HX316" s="127"/>
      <c r="IH316" s="127"/>
      <c r="IR316" s="127"/>
      <c r="JB316" s="127"/>
    </row>
    <row xmlns:x14ac="http://schemas.microsoft.com/office/spreadsheetml/2009/9/ac" r="317" s="3" customFormat="true" x14ac:dyDescent="0.25">
      <c r="A317" s="406"/>
      <c r="B317" s="127"/>
      <c r="L317" s="127"/>
      <c r="V317" s="127"/>
      <c r="AF317" s="127"/>
      <c r="AP317" s="127"/>
      <c r="AZ317" s="127"/>
      <c r="BA317" s="127"/>
      <c r="BB317" s="127"/>
      <c r="BC317" s="127"/>
      <c r="BD317" s="127"/>
      <c r="BE317" s="127"/>
      <c r="BF317" s="127"/>
      <c r="BG317" s="127"/>
      <c r="BJ317" s="127"/>
      <c r="BT317" s="127"/>
      <c r="CD317" s="127"/>
      <c r="CN317" s="127"/>
      <c r="CX317" s="127"/>
      <c r="DH317" s="127"/>
      <c r="DR317" s="127"/>
      <c r="EB317" s="127"/>
      <c r="EL317" s="127"/>
      <c r="EV317" s="127"/>
      <c r="FF317" s="127"/>
      <c r="FP317" s="127"/>
      <c r="FZ317" s="127"/>
      <c r="GJ317" s="127"/>
      <c r="GT317" s="127"/>
      <c r="HD317" s="127"/>
      <c r="HN317" s="127"/>
      <c r="HX317" s="127"/>
      <c r="IH317" s="127"/>
      <c r="IR317" s="127"/>
      <c r="JB317" s="127"/>
    </row>
    <row xmlns:x14ac="http://schemas.microsoft.com/office/spreadsheetml/2009/9/ac" r="318" s="3" customFormat="true" x14ac:dyDescent="0.25">
      <c r="A318" s="406"/>
      <c r="B318" s="127"/>
      <c r="L318" s="127"/>
      <c r="V318" s="127"/>
      <c r="AF318" s="127"/>
      <c r="AP318" s="127"/>
      <c r="AZ318" s="127"/>
      <c r="BA318" s="127"/>
      <c r="BB318" s="127"/>
      <c r="BC318" s="127"/>
      <c r="BD318" s="127"/>
      <c r="BE318" s="127"/>
      <c r="BF318" s="127"/>
      <c r="BG318" s="127"/>
      <c r="BJ318" s="127"/>
      <c r="BT318" s="127"/>
      <c r="CD318" s="127"/>
      <c r="CN318" s="127"/>
      <c r="CX318" s="127"/>
      <c r="DH318" s="127"/>
      <c r="DR318" s="127"/>
      <c r="EB318" s="127"/>
      <c r="EL318" s="127"/>
      <c r="EV318" s="127"/>
      <c r="FF318" s="127"/>
      <c r="FP318" s="127"/>
      <c r="FZ318" s="127"/>
      <c r="GJ318" s="127"/>
      <c r="GT318" s="127"/>
      <c r="HD318" s="127"/>
      <c r="HN318" s="127"/>
      <c r="HX318" s="127"/>
      <c r="IH318" s="127"/>
      <c r="IR318" s="127"/>
      <c r="JB318" s="127"/>
    </row>
    <row xmlns:x14ac="http://schemas.microsoft.com/office/spreadsheetml/2009/9/ac" r="319" s="3" customFormat="true" x14ac:dyDescent="0.25">
      <c r="A319" s="406"/>
      <c r="B319" s="127"/>
      <c r="L319" s="127"/>
      <c r="V319" s="127"/>
      <c r="AF319" s="127"/>
      <c r="AP319" s="127"/>
      <c r="AZ319" s="127"/>
      <c r="BA319" s="127"/>
      <c r="BB319" s="127"/>
      <c r="BC319" s="127"/>
      <c r="BD319" s="127"/>
      <c r="BE319" s="127"/>
      <c r="BF319" s="127"/>
      <c r="BG319" s="127"/>
      <c r="BJ319" s="127"/>
      <c r="BT319" s="127"/>
      <c r="CD319" s="127"/>
      <c r="CN319" s="127"/>
      <c r="CX319" s="127"/>
      <c r="DH319" s="127"/>
      <c r="DR319" s="127"/>
      <c r="EB319" s="127"/>
      <c r="EL319" s="127"/>
      <c r="EV319" s="127"/>
      <c r="FF319" s="127"/>
      <c r="FP319" s="127"/>
      <c r="FZ319" s="127"/>
      <c r="GJ319" s="127"/>
      <c r="GT319" s="127"/>
      <c r="HD319" s="127"/>
      <c r="HN319" s="127"/>
      <c r="HX319" s="127"/>
      <c r="IH319" s="127"/>
      <c r="IR319" s="127"/>
      <c r="JB319" s="127"/>
    </row>
    <row xmlns:x14ac="http://schemas.microsoft.com/office/spreadsheetml/2009/9/ac" r="320" s="3" customFormat="true" x14ac:dyDescent="0.25">
      <c r="A320" s="406"/>
      <c r="B320" s="127"/>
      <c r="L320" s="127"/>
      <c r="V320" s="127"/>
      <c r="AF320" s="127"/>
      <c r="AP320" s="127"/>
      <c r="AZ320" s="127"/>
      <c r="BA320" s="127"/>
      <c r="BB320" s="127"/>
      <c r="BC320" s="127"/>
      <c r="BD320" s="127"/>
      <c r="BE320" s="127"/>
      <c r="BF320" s="127"/>
      <c r="BG320" s="127"/>
      <c r="BJ320" s="127"/>
      <c r="BT320" s="127"/>
      <c r="CD320" s="127"/>
      <c r="CN320" s="127"/>
      <c r="CX320" s="127"/>
      <c r="DH320" s="127"/>
      <c r="DR320" s="127"/>
      <c r="EB320" s="127"/>
      <c r="EL320" s="127"/>
      <c r="EV320" s="127"/>
      <c r="FF320" s="127"/>
      <c r="FP320" s="127"/>
      <c r="FZ320" s="127"/>
      <c r="GJ320" s="127"/>
      <c r="GT320" s="127"/>
      <c r="HD320" s="127"/>
      <c r="HN320" s="127"/>
      <c r="HX320" s="127"/>
      <c r="IH320" s="127"/>
      <c r="IR320" s="127"/>
      <c r="JB320" s="127"/>
    </row>
    <row xmlns:x14ac="http://schemas.microsoft.com/office/spreadsheetml/2009/9/ac" r="321" s="3" customFormat="true" x14ac:dyDescent="0.25">
      <c r="A321" s="406"/>
      <c r="B321" s="127"/>
      <c r="L321" s="127"/>
      <c r="V321" s="127"/>
      <c r="AF321" s="127"/>
      <c r="AP321" s="127"/>
      <c r="AZ321" s="127"/>
      <c r="BA321" s="127"/>
      <c r="BB321" s="127"/>
      <c r="BC321" s="127"/>
      <c r="BD321" s="127"/>
      <c r="BE321" s="127"/>
      <c r="BF321" s="127"/>
      <c r="BG321" s="127"/>
      <c r="BJ321" s="127"/>
      <c r="BT321" s="127"/>
      <c r="CD321" s="127"/>
      <c r="CN321" s="127"/>
      <c r="CX321" s="127"/>
      <c r="DH321" s="127"/>
      <c r="DR321" s="127"/>
      <c r="EB321" s="127"/>
      <c r="EL321" s="127"/>
      <c r="EV321" s="127"/>
      <c r="FF321" s="127"/>
      <c r="FP321" s="127"/>
      <c r="FZ321" s="127"/>
      <c r="GJ321" s="127"/>
      <c r="GT321" s="127"/>
      <c r="HD321" s="127"/>
      <c r="HN321" s="127"/>
      <c r="HX321" s="127"/>
      <c r="IH321" s="127"/>
      <c r="IR321" s="127"/>
      <c r="JB321" s="127"/>
    </row>
    <row xmlns:x14ac="http://schemas.microsoft.com/office/spreadsheetml/2009/9/ac" r="322" s="3" customFormat="true" x14ac:dyDescent="0.25">
      <c r="A322" s="406"/>
      <c r="B322" s="127"/>
      <c r="L322" s="127"/>
      <c r="V322" s="127"/>
      <c r="AF322" s="127"/>
      <c r="AP322" s="127"/>
      <c r="AZ322" s="127"/>
      <c r="BA322" s="127"/>
      <c r="BB322" s="127"/>
      <c r="BC322" s="127"/>
      <c r="BD322" s="127"/>
      <c r="BE322" s="127"/>
      <c r="BF322" s="127"/>
      <c r="BG322" s="127"/>
      <c r="BJ322" s="127"/>
      <c r="BT322" s="127"/>
      <c r="CD322" s="127"/>
      <c r="CN322" s="127"/>
      <c r="CX322" s="127"/>
      <c r="DH322" s="127"/>
      <c r="DR322" s="127"/>
      <c r="EB322" s="127"/>
      <c r="EL322" s="127"/>
      <c r="EV322" s="127"/>
      <c r="FF322" s="127"/>
      <c r="FP322" s="127"/>
      <c r="FZ322" s="127"/>
      <c r="GJ322" s="127"/>
      <c r="GT322" s="127"/>
      <c r="HD322" s="127"/>
      <c r="HN322" s="127"/>
      <c r="HX322" s="127"/>
      <c r="IH322" s="127"/>
      <c r="IR322" s="127"/>
      <c r="JB322" s="127"/>
    </row>
    <row xmlns:x14ac="http://schemas.microsoft.com/office/spreadsheetml/2009/9/ac" r="323" s="3" customFormat="true" x14ac:dyDescent="0.25">
      <c r="A323" s="406"/>
      <c r="B323" s="127"/>
      <c r="L323" s="127"/>
      <c r="V323" s="127"/>
      <c r="AF323" s="127"/>
      <c r="AP323" s="127"/>
      <c r="AZ323" s="127"/>
      <c r="BA323" s="127"/>
      <c r="BB323" s="127"/>
      <c r="BC323" s="127"/>
      <c r="BD323" s="127"/>
      <c r="BE323" s="127"/>
      <c r="BF323" s="127"/>
      <c r="BG323" s="127"/>
      <c r="BJ323" s="127"/>
      <c r="BT323" s="127"/>
      <c r="CD323" s="127"/>
      <c r="CN323" s="127"/>
      <c r="CX323" s="127"/>
      <c r="DH323" s="127"/>
      <c r="DR323" s="127"/>
      <c r="EB323" s="127"/>
      <c r="EL323" s="127"/>
      <c r="EV323" s="127"/>
      <c r="FF323" s="127"/>
      <c r="FP323" s="127"/>
      <c r="FZ323" s="127"/>
      <c r="GJ323" s="127"/>
      <c r="GT323" s="127"/>
      <c r="HD323" s="127"/>
      <c r="HN323" s="127"/>
      <c r="HX323" s="127"/>
      <c r="IH323" s="127"/>
      <c r="IR323" s="127"/>
      <c r="JB323" s="127"/>
    </row>
    <row xmlns:x14ac="http://schemas.microsoft.com/office/spreadsheetml/2009/9/ac" r="324" s="3" customFormat="true" x14ac:dyDescent="0.25">
      <c r="A324" s="406"/>
      <c r="B324" s="127"/>
      <c r="L324" s="127"/>
      <c r="V324" s="127"/>
      <c r="AF324" s="127"/>
      <c r="AP324" s="127"/>
      <c r="AZ324" s="127"/>
      <c r="BA324" s="127"/>
      <c r="BB324" s="127"/>
      <c r="BC324" s="127"/>
      <c r="BD324" s="127"/>
      <c r="BE324" s="127"/>
      <c r="BF324" s="127"/>
      <c r="BG324" s="127"/>
      <c r="BJ324" s="127"/>
      <c r="BT324" s="127"/>
      <c r="CD324" s="127"/>
      <c r="CN324" s="127"/>
      <c r="CX324" s="127"/>
      <c r="DH324" s="127"/>
      <c r="DR324" s="127"/>
      <c r="EB324" s="127"/>
      <c r="EL324" s="127"/>
      <c r="EV324" s="127"/>
      <c r="FF324" s="127"/>
      <c r="FP324" s="127"/>
      <c r="FZ324" s="127"/>
      <c r="GJ324" s="127"/>
      <c r="GT324" s="127"/>
      <c r="HD324" s="127"/>
      <c r="HN324" s="127"/>
      <c r="HX324" s="127"/>
      <c r="IH324" s="127"/>
      <c r="IR324" s="127"/>
      <c r="JB324" s="127"/>
    </row>
    <row xmlns:x14ac="http://schemas.microsoft.com/office/spreadsheetml/2009/9/ac" r="325" s="3" customFormat="true" x14ac:dyDescent="0.25">
      <c r="A325" s="406"/>
      <c r="B325" s="127"/>
      <c r="L325" s="127"/>
      <c r="V325" s="127"/>
      <c r="AF325" s="127"/>
      <c r="AP325" s="127"/>
      <c r="AZ325" s="127"/>
      <c r="BA325" s="127"/>
      <c r="BB325" s="127"/>
      <c r="BC325" s="127"/>
      <c r="BD325" s="127"/>
      <c r="BE325" s="127"/>
      <c r="BF325" s="127"/>
      <c r="BG325" s="127"/>
      <c r="BJ325" s="127"/>
      <c r="BT325" s="127"/>
      <c r="CD325" s="127"/>
      <c r="CN325" s="127"/>
      <c r="CX325" s="127"/>
      <c r="DH325" s="127"/>
      <c r="DR325" s="127"/>
      <c r="EB325" s="127"/>
      <c r="EL325" s="127"/>
      <c r="EV325" s="127"/>
      <c r="FF325" s="127"/>
      <c r="FP325" s="127"/>
      <c r="FZ325" s="127"/>
      <c r="GJ325" s="127"/>
      <c r="GT325" s="127"/>
      <c r="HD325" s="127"/>
      <c r="HN325" s="127"/>
      <c r="HX325" s="127"/>
      <c r="IH325" s="127"/>
      <c r="IR325" s="127"/>
      <c r="JB325" s="127"/>
    </row>
    <row xmlns:x14ac="http://schemas.microsoft.com/office/spreadsheetml/2009/9/ac" r="326" s="3" customFormat="true" x14ac:dyDescent="0.25">
      <c r="A326" s="406"/>
      <c r="B326" s="127"/>
      <c r="L326" s="127"/>
      <c r="V326" s="127"/>
      <c r="AF326" s="127"/>
      <c r="AP326" s="127"/>
      <c r="AZ326" s="127"/>
      <c r="BA326" s="127"/>
      <c r="BB326" s="127"/>
      <c r="BC326" s="127"/>
      <c r="BD326" s="127"/>
      <c r="BE326" s="127"/>
      <c r="BF326" s="127"/>
      <c r="BG326" s="127"/>
      <c r="BJ326" s="127"/>
      <c r="BT326" s="127"/>
      <c r="CD326" s="127"/>
      <c r="CN326" s="127"/>
      <c r="CX326" s="127"/>
      <c r="DH326" s="127"/>
      <c r="DR326" s="127"/>
      <c r="EB326" s="127"/>
      <c r="EL326" s="127"/>
      <c r="EV326" s="127"/>
      <c r="FF326" s="127"/>
      <c r="FP326" s="127"/>
      <c r="FZ326" s="127"/>
      <c r="GJ326" s="127"/>
      <c r="GT326" s="127"/>
      <c r="HD326" s="127"/>
      <c r="HN326" s="127"/>
      <c r="HX326" s="127"/>
      <c r="IH326" s="127"/>
      <c r="IR326" s="127"/>
      <c r="JB326" s="127"/>
    </row>
    <row xmlns:x14ac="http://schemas.microsoft.com/office/spreadsheetml/2009/9/ac" r="327" s="3" customFormat="true" x14ac:dyDescent="0.25">
      <c r="A327" s="406"/>
      <c r="B327" s="127"/>
      <c r="L327" s="127"/>
      <c r="V327" s="127"/>
      <c r="AF327" s="127"/>
      <c r="AP327" s="127"/>
      <c r="AZ327" s="127"/>
      <c r="BA327" s="127"/>
      <c r="BB327" s="127"/>
      <c r="BC327" s="127"/>
      <c r="BD327" s="127"/>
      <c r="BE327" s="127"/>
      <c r="BF327" s="127"/>
      <c r="BG327" s="127"/>
      <c r="BJ327" s="127"/>
      <c r="BT327" s="127"/>
      <c r="CD327" s="127"/>
      <c r="CN327" s="127"/>
      <c r="CX327" s="127"/>
      <c r="DH327" s="127"/>
      <c r="DR327" s="127"/>
      <c r="EB327" s="127"/>
      <c r="EL327" s="127"/>
      <c r="EV327" s="127"/>
      <c r="FF327" s="127"/>
      <c r="FP327" s="127"/>
      <c r="FZ327" s="127"/>
      <c r="GJ327" s="127"/>
      <c r="GT327" s="127"/>
      <c r="HD327" s="127"/>
      <c r="HN327" s="127"/>
      <c r="HX327" s="127"/>
      <c r="IH327" s="127"/>
      <c r="IR327" s="127"/>
      <c r="JB327" s="127"/>
    </row>
    <row xmlns:x14ac="http://schemas.microsoft.com/office/spreadsheetml/2009/9/ac" r="328" s="3" customFormat="true" x14ac:dyDescent="0.25">
      <c r="A328" s="406"/>
      <c r="B328" s="127"/>
      <c r="L328" s="127"/>
      <c r="V328" s="127"/>
      <c r="AF328" s="127"/>
      <c r="AP328" s="127"/>
      <c r="AZ328" s="127"/>
      <c r="BA328" s="127"/>
      <c r="BB328" s="127"/>
      <c r="BC328" s="127"/>
      <c r="BD328" s="127"/>
      <c r="BE328" s="127"/>
      <c r="BF328" s="127"/>
      <c r="BG328" s="127"/>
      <c r="BJ328" s="127"/>
      <c r="BT328" s="127"/>
      <c r="CD328" s="127"/>
      <c r="CN328" s="127"/>
      <c r="CX328" s="127"/>
      <c r="DH328" s="127"/>
      <c r="DR328" s="127"/>
      <c r="EB328" s="127"/>
      <c r="EL328" s="127"/>
      <c r="EV328" s="127"/>
      <c r="FF328" s="127"/>
      <c r="FP328" s="127"/>
      <c r="FZ328" s="127"/>
      <c r="GJ328" s="127"/>
      <c r="GT328" s="127"/>
      <c r="HD328" s="127"/>
      <c r="HN328" s="127"/>
      <c r="HX328" s="127"/>
      <c r="IH328" s="127"/>
      <c r="IR328" s="127"/>
      <c r="JB328" s="127"/>
    </row>
    <row xmlns:x14ac="http://schemas.microsoft.com/office/spreadsheetml/2009/9/ac" r="329" s="3" customFormat="true" x14ac:dyDescent="0.25">
      <c r="A329" s="406"/>
      <c r="B329" s="127"/>
      <c r="L329" s="127"/>
      <c r="V329" s="127"/>
      <c r="AF329" s="127"/>
      <c r="AP329" s="127"/>
      <c r="AZ329" s="127"/>
      <c r="BA329" s="127"/>
      <c r="BB329" s="127"/>
      <c r="BC329" s="127"/>
      <c r="BD329" s="127"/>
      <c r="BE329" s="127"/>
      <c r="BF329" s="127"/>
      <c r="BG329" s="127"/>
      <c r="BJ329" s="127"/>
      <c r="BT329" s="127"/>
      <c r="CD329" s="127"/>
      <c r="CN329" s="127"/>
      <c r="CX329" s="127"/>
      <c r="DH329" s="127"/>
      <c r="DR329" s="127"/>
      <c r="EB329" s="127"/>
      <c r="EL329" s="127"/>
      <c r="EV329" s="127"/>
      <c r="FF329" s="127"/>
      <c r="FP329" s="127"/>
      <c r="FZ329" s="127"/>
      <c r="GJ329" s="127"/>
      <c r="GT329" s="127"/>
      <c r="HD329" s="127"/>
      <c r="HN329" s="127"/>
      <c r="HX329" s="127"/>
      <c r="IH329" s="127"/>
      <c r="IR329" s="127"/>
      <c r="JB329" s="127"/>
    </row>
    <row xmlns:x14ac="http://schemas.microsoft.com/office/spreadsheetml/2009/9/ac" r="330" s="3" customFormat="true" x14ac:dyDescent="0.25">
      <c r="A330" s="406"/>
      <c r="B330" s="127"/>
      <c r="L330" s="127"/>
      <c r="V330" s="127"/>
      <c r="AF330" s="127"/>
      <c r="AP330" s="127"/>
      <c r="AZ330" s="127"/>
      <c r="BA330" s="127"/>
      <c r="BB330" s="127"/>
      <c r="BC330" s="127"/>
      <c r="BD330" s="127"/>
      <c r="BE330" s="127"/>
      <c r="BF330" s="127"/>
      <c r="BG330" s="127"/>
      <c r="BJ330" s="127"/>
      <c r="BT330" s="127"/>
      <c r="CD330" s="127"/>
      <c r="CN330" s="127"/>
      <c r="CX330" s="127"/>
      <c r="DH330" s="127"/>
      <c r="DR330" s="127"/>
      <c r="EB330" s="127"/>
      <c r="EL330" s="127"/>
      <c r="EV330" s="127"/>
      <c r="FF330" s="127"/>
      <c r="FP330" s="127"/>
      <c r="FZ330" s="127"/>
      <c r="GJ330" s="127"/>
      <c r="GT330" s="127"/>
      <c r="HD330" s="127"/>
      <c r="HN330" s="127"/>
      <c r="HX330" s="127"/>
      <c r="IH330" s="127"/>
      <c r="IR330" s="127"/>
      <c r="JB330" s="127"/>
    </row>
    <row xmlns:x14ac="http://schemas.microsoft.com/office/spreadsheetml/2009/9/ac" r="331" s="3" customFormat="true" x14ac:dyDescent="0.25">
      <c r="A331" s="406"/>
      <c r="B331" s="127"/>
      <c r="L331" s="127"/>
      <c r="V331" s="127"/>
      <c r="AF331" s="127"/>
      <c r="AP331" s="127"/>
      <c r="AZ331" s="127"/>
      <c r="BA331" s="127"/>
      <c r="BB331" s="127"/>
      <c r="BC331" s="127"/>
      <c r="BD331" s="127"/>
      <c r="BE331" s="127"/>
      <c r="BF331" s="127"/>
      <c r="BG331" s="127"/>
      <c r="BJ331" s="127"/>
      <c r="BT331" s="127"/>
      <c r="CD331" s="127"/>
      <c r="CN331" s="127"/>
      <c r="CX331" s="127"/>
      <c r="DH331" s="127"/>
      <c r="DR331" s="127"/>
      <c r="EB331" s="127"/>
      <c r="EL331" s="127"/>
      <c r="EV331" s="127"/>
      <c r="FF331" s="127"/>
      <c r="FP331" s="127"/>
      <c r="FZ331" s="127"/>
      <c r="GJ331" s="127"/>
      <c r="GT331" s="127"/>
      <c r="HD331" s="127"/>
      <c r="HN331" s="127"/>
      <c r="HX331" s="127"/>
      <c r="IH331" s="127"/>
      <c r="IR331" s="127"/>
      <c r="JB331" s="127"/>
    </row>
    <row xmlns:x14ac="http://schemas.microsoft.com/office/spreadsheetml/2009/9/ac" r="332" s="3" customFormat="true" x14ac:dyDescent="0.25">
      <c r="A332" s="406"/>
      <c r="B332" s="127"/>
      <c r="L332" s="127"/>
      <c r="V332" s="127"/>
      <c r="AF332" s="127"/>
      <c r="AP332" s="127"/>
      <c r="AZ332" s="127"/>
      <c r="BA332" s="127"/>
      <c r="BB332" s="127"/>
      <c r="BC332" s="127"/>
      <c r="BD332" s="127"/>
      <c r="BE332" s="127"/>
      <c r="BF332" s="127"/>
      <c r="BG332" s="127"/>
      <c r="BJ332" s="127"/>
      <c r="BT332" s="127"/>
      <c r="CD332" s="127"/>
      <c r="CN332" s="127"/>
      <c r="CX332" s="127"/>
      <c r="DH332" s="127"/>
      <c r="DR332" s="127"/>
      <c r="EB332" s="127"/>
      <c r="EL332" s="127"/>
      <c r="EV332" s="127"/>
      <c r="FF332" s="127"/>
      <c r="FP332" s="127"/>
      <c r="FZ332" s="127"/>
      <c r="GJ332" s="127"/>
      <c r="GT332" s="127"/>
      <c r="HD332" s="127"/>
      <c r="HN332" s="127"/>
      <c r="HX332" s="127"/>
      <c r="IH332" s="127"/>
      <c r="IR332" s="127"/>
      <c r="JB332" s="127"/>
    </row>
    <row xmlns:x14ac="http://schemas.microsoft.com/office/spreadsheetml/2009/9/ac" r="333" s="3" customFormat="true" x14ac:dyDescent="0.25">
      <c r="A333" s="406"/>
      <c r="B333" s="127"/>
      <c r="L333" s="127"/>
      <c r="V333" s="127"/>
      <c r="AF333" s="127"/>
      <c r="AP333" s="127"/>
      <c r="AZ333" s="127"/>
      <c r="BA333" s="127"/>
      <c r="BB333" s="127"/>
      <c r="BC333" s="127"/>
      <c r="BD333" s="127"/>
      <c r="BE333" s="127"/>
      <c r="BF333" s="127"/>
      <c r="BG333" s="127"/>
      <c r="BJ333" s="127"/>
      <c r="BT333" s="127"/>
      <c r="CD333" s="127"/>
      <c r="CN333" s="127"/>
      <c r="CX333" s="127"/>
      <c r="DH333" s="127"/>
      <c r="DR333" s="127"/>
      <c r="EB333" s="127"/>
      <c r="EL333" s="127"/>
      <c r="EV333" s="127"/>
      <c r="FF333" s="127"/>
      <c r="FP333" s="127"/>
      <c r="FZ333" s="127"/>
      <c r="GJ333" s="127"/>
      <c r="GT333" s="127"/>
      <c r="HD333" s="127"/>
      <c r="HN333" s="127"/>
      <c r="HX333" s="127"/>
      <c r="IH333" s="127"/>
      <c r="IR333" s="127"/>
      <c r="JB333" s="127"/>
    </row>
    <row xmlns:x14ac="http://schemas.microsoft.com/office/spreadsheetml/2009/9/ac" r="334" s="3" customFormat="true" x14ac:dyDescent="0.25">
      <c r="A334" s="406"/>
      <c r="B334" s="127"/>
      <c r="L334" s="127"/>
      <c r="V334" s="127"/>
      <c r="AF334" s="127"/>
      <c r="AP334" s="127"/>
      <c r="AZ334" s="127"/>
      <c r="BA334" s="127"/>
      <c r="BB334" s="127"/>
      <c r="BC334" s="127"/>
      <c r="BD334" s="127"/>
      <c r="BE334" s="127"/>
      <c r="BF334" s="127"/>
      <c r="BG334" s="127"/>
      <c r="BJ334" s="127"/>
      <c r="BT334" s="127"/>
      <c r="CD334" s="127"/>
      <c r="CN334" s="127"/>
      <c r="CX334" s="127"/>
      <c r="DH334" s="127"/>
      <c r="DR334" s="127"/>
      <c r="EB334" s="127"/>
      <c r="EL334" s="127"/>
      <c r="EV334" s="127"/>
      <c r="FF334" s="127"/>
      <c r="FP334" s="127"/>
      <c r="FZ334" s="127"/>
      <c r="GJ334" s="127"/>
      <c r="GT334" s="127"/>
      <c r="HD334" s="127"/>
      <c r="HN334" s="127"/>
      <c r="HX334" s="127"/>
      <c r="IH334" s="127"/>
      <c r="IR334" s="127"/>
      <c r="JB334" s="127"/>
    </row>
    <row xmlns:x14ac="http://schemas.microsoft.com/office/spreadsheetml/2009/9/ac" r="335" s="3" customFormat="true" x14ac:dyDescent="0.25">
      <c r="A335" s="406"/>
      <c r="B335" s="127"/>
      <c r="L335" s="127"/>
      <c r="V335" s="127"/>
      <c r="AF335" s="127"/>
      <c r="AP335" s="127"/>
      <c r="AZ335" s="127"/>
      <c r="BA335" s="127"/>
      <c r="BB335" s="127"/>
      <c r="BC335" s="127"/>
      <c r="BD335" s="127"/>
      <c r="BE335" s="127"/>
      <c r="BF335" s="127"/>
      <c r="BG335" s="127"/>
      <c r="BJ335" s="127"/>
      <c r="BT335" s="127"/>
      <c r="CD335" s="127"/>
      <c r="CN335" s="127"/>
      <c r="CX335" s="127"/>
      <c r="DH335" s="127"/>
      <c r="DR335" s="127"/>
      <c r="EB335" s="127"/>
      <c r="EL335" s="127"/>
      <c r="EV335" s="127"/>
      <c r="FF335" s="127"/>
      <c r="FP335" s="127"/>
      <c r="FZ335" s="127"/>
      <c r="GJ335" s="127"/>
      <c r="GT335" s="127"/>
      <c r="HD335" s="127"/>
      <c r="HN335" s="127"/>
      <c r="HX335" s="127"/>
      <c r="IH335" s="127"/>
      <c r="IR335" s="127"/>
      <c r="JB335" s="127"/>
    </row>
    <row xmlns:x14ac="http://schemas.microsoft.com/office/spreadsheetml/2009/9/ac" r="336" s="3" customFormat="true" x14ac:dyDescent="0.25">
      <c r="A336" s="406"/>
      <c r="B336" s="127"/>
      <c r="L336" s="127"/>
      <c r="V336" s="127"/>
      <c r="AF336" s="127"/>
      <c r="AP336" s="127"/>
      <c r="AZ336" s="127"/>
      <c r="BA336" s="127"/>
      <c r="BB336" s="127"/>
      <c r="BC336" s="127"/>
      <c r="BD336" s="127"/>
      <c r="BE336" s="127"/>
      <c r="BF336" s="127"/>
      <c r="BG336" s="127"/>
      <c r="BJ336" s="127"/>
      <c r="BT336" s="127"/>
      <c r="CD336" s="127"/>
      <c r="CN336" s="127"/>
      <c r="CX336" s="127"/>
      <c r="DH336" s="127"/>
      <c r="DR336" s="127"/>
      <c r="EB336" s="127"/>
      <c r="EL336" s="127"/>
      <c r="EV336" s="127"/>
      <c r="FF336" s="127"/>
      <c r="FP336" s="127"/>
      <c r="FZ336" s="127"/>
      <c r="GJ336" s="127"/>
      <c r="GT336" s="127"/>
      <c r="HD336" s="127"/>
      <c r="HN336" s="127"/>
      <c r="HX336" s="127"/>
      <c r="IH336" s="127"/>
      <c r="IR336" s="127"/>
      <c r="JB336" s="127"/>
    </row>
    <row xmlns:x14ac="http://schemas.microsoft.com/office/spreadsheetml/2009/9/ac" r="337" s="3" customFormat="true" x14ac:dyDescent="0.25">
      <c r="A337" s="406"/>
      <c r="B337" s="127"/>
      <c r="L337" s="127"/>
      <c r="V337" s="127"/>
      <c r="AF337" s="127"/>
      <c r="AP337" s="127"/>
      <c r="AZ337" s="127"/>
      <c r="BA337" s="127"/>
      <c r="BB337" s="127"/>
      <c r="BC337" s="127"/>
      <c r="BD337" s="127"/>
      <c r="BE337" s="127"/>
      <c r="BF337" s="127"/>
      <c r="BG337" s="127"/>
      <c r="BJ337" s="127"/>
      <c r="BT337" s="127"/>
      <c r="CD337" s="127"/>
      <c r="CN337" s="127"/>
      <c r="CX337" s="127"/>
      <c r="DH337" s="127"/>
      <c r="DR337" s="127"/>
      <c r="EB337" s="127"/>
      <c r="EL337" s="127"/>
      <c r="EV337" s="127"/>
      <c r="FF337" s="127"/>
      <c r="FP337" s="127"/>
      <c r="FZ337" s="127"/>
      <c r="GJ337" s="127"/>
      <c r="GT337" s="127"/>
      <c r="HD337" s="127"/>
      <c r="HN337" s="127"/>
      <c r="HX337" s="127"/>
      <c r="IH337" s="127"/>
      <c r="IR337" s="127"/>
      <c r="JB337" s="127"/>
    </row>
    <row xmlns:x14ac="http://schemas.microsoft.com/office/spreadsheetml/2009/9/ac" r="338" s="3" customFormat="true" x14ac:dyDescent="0.25">
      <c r="A338" s="406"/>
      <c r="B338" s="127"/>
      <c r="L338" s="127"/>
      <c r="V338" s="127"/>
      <c r="AF338" s="127"/>
      <c r="AP338" s="127"/>
      <c r="AZ338" s="127"/>
      <c r="BA338" s="127"/>
      <c r="BB338" s="127"/>
      <c r="BC338" s="127"/>
      <c r="BD338" s="127"/>
      <c r="BE338" s="127"/>
      <c r="BF338" s="127"/>
      <c r="BG338" s="127"/>
      <c r="BJ338" s="127"/>
      <c r="BT338" s="127"/>
      <c r="CD338" s="127"/>
      <c r="CN338" s="127"/>
      <c r="CX338" s="127"/>
      <c r="DH338" s="127"/>
      <c r="DR338" s="127"/>
      <c r="EB338" s="127"/>
      <c r="EL338" s="127"/>
      <c r="EV338" s="127"/>
      <c r="FF338" s="127"/>
      <c r="FP338" s="127"/>
      <c r="FZ338" s="127"/>
      <c r="GJ338" s="127"/>
      <c r="GT338" s="127"/>
      <c r="HD338" s="127"/>
      <c r="HN338" s="127"/>
      <c r="HX338" s="127"/>
      <c r="IH338" s="127"/>
      <c r="IR338" s="127"/>
      <c r="JB338" s="127"/>
    </row>
    <row xmlns:x14ac="http://schemas.microsoft.com/office/spreadsheetml/2009/9/ac" r="339" s="3" customFormat="true" x14ac:dyDescent="0.25">
      <c r="A339" s="406"/>
      <c r="B339" s="127"/>
      <c r="L339" s="127"/>
      <c r="V339" s="127"/>
      <c r="AF339" s="127"/>
      <c r="AP339" s="127"/>
      <c r="AZ339" s="127"/>
      <c r="BA339" s="127"/>
      <c r="BB339" s="127"/>
      <c r="BC339" s="127"/>
      <c r="BD339" s="127"/>
      <c r="BE339" s="127"/>
      <c r="BF339" s="127"/>
      <c r="BG339" s="127"/>
      <c r="BJ339" s="127"/>
      <c r="BT339" s="127"/>
      <c r="CD339" s="127"/>
      <c r="CN339" s="127"/>
      <c r="CX339" s="127"/>
      <c r="DH339" s="127"/>
      <c r="DR339" s="127"/>
      <c r="EB339" s="127"/>
      <c r="EL339" s="127"/>
      <c r="EV339" s="127"/>
      <c r="FF339" s="127"/>
      <c r="FP339" s="127"/>
      <c r="FZ339" s="127"/>
      <c r="GJ339" s="127"/>
      <c r="GT339" s="127"/>
      <c r="HD339" s="127"/>
      <c r="HN339" s="127"/>
      <c r="HX339" s="127"/>
      <c r="IH339" s="127"/>
      <c r="IR339" s="127"/>
      <c r="JB339" s="127"/>
    </row>
    <row xmlns:x14ac="http://schemas.microsoft.com/office/spreadsheetml/2009/9/ac" r="340" s="3" customFormat="true" x14ac:dyDescent="0.25">
      <c r="A340" s="406"/>
      <c r="B340" s="127"/>
      <c r="L340" s="127"/>
      <c r="V340" s="127"/>
      <c r="AF340" s="127"/>
      <c r="AP340" s="127"/>
      <c r="AZ340" s="127"/>
      <c r="BA340" s="127"/>
      <c r="BB340" s="127"/>
      <c r="BC340" s="127"/>
      <c r="BD340" s="127"/>
      <c r="BE340" s="127"/>
      <c r="BF340" s="127"/>
      <c r="BG340" s="127"/>
      <c r="BJ340" s="127"/>
      <c r="BT340" s="127"/>
      <c r="CD340" s="127"/>
      <c r="CN340" s="127"/>
      <c r="CX340" s="127"/>
      <c r="DH340" s="127"/>
      <c r="DR340" s="127"/>
      <c r="EB340" s="127"/>
      <c r="EL340" s="127"/>
      <c r="EV340" s="127"/>
      <c r="FF340" s="127"/>
      <c r="FP340" s="127"/>
      <c r="FZ340" s="127"/>
      <c r="GJ340" s="127"/>
      <c r="GT340" s="127"/>
      <c r="HD340" s="127"/>
      <c r="HN340" s="127"/>
      <c r="HX340" s="127"/>
      <c r="IH340" s="127"/>
      <c r="IR340" s="127"/>
      <c r="JB340" s="127"/>
    </row>
    <row xmlns:x14ac="http://schemas.microsoft.com/office/spreadsheetml/2009/9/ac" r="341" s="3" customFormat="true" x14ac:dyDescent="0.25">
      <c r="A341" s="406"/>
      <c r="B341" s="127"/>
      <c r="L341" s="127"/>
      <c r="V341" s="127"/>
      <c r="AF341" s="127"/>
      <c r="AP341" s="127"/>
      <c r="AZ341" s="127"/>
      <c r="BA341" s="127"/>
      <c r="BB341" s="127"/>
      <c r="BC341" s="127"/>
      <c r="BD341" s="127"/>
      <c r="BE341" s="127"/>
      <c r="BF341" s="127"/>
      <c r="BG341" s="127"/>
      <c r="BJ341" s="127"/>
      <c r="BT341" s="127"/>
      <c r="CD341" s="127"/>
      <c r="CN341" s="127"/>
      <c r="CX341" s="127"/>
      <c r="DH341" s="127"/>
      <c r="DR341" s="127"/>
      <c r="EB341" s="127"/>
      <c r="EL341" s="127"/>
      <c r="EV341" s="127"/>
      <c r="FF341" s="127"/>
      <c r="FP341" s="127"/>
      <c r="FZ341" s="127"/>
      <c r="GJ341" s="127"/>
      <c r="GT341" s="127"/>
      <c r="HD341" s="127"/>
      <c r="HN341" s="127"/>
      <c r="HX341" s="127"/>
      <c r="IH341" s="127"/>
      <c r="IR341" s="127"/>
      <c r="JB341" s="127"/>
    </row>
    <row xmlns:x14ac="http://schemas.microsoft.com/office/spreadsheetml/2009/9/ac" r="342" s="3" customFormat="true" x14ac:dyDescent="0.25">
      <c r="A342" s="406"/>
      <c r="B342" s="127"/>
      <c r="L342" s="127"/>
      <c r="V342" s="127"/>
      <c r="AF342" s="127"/>
      <c r="AP342" s="127"/>
      <c r="AZ342" s="127"/>
      <c r="BA342" s="127"/>
      <c r="BB342" s="127"/>
      <c r="BC342" s="127"/>
      <c r="BD342" s="127"/>
      <c r="BE342" s="127"/>
      <c r="BF342" s="127"/>
      <c r="BG342" s="127"/>
      <c r="BJ342" s="127"/>
      <c r="BT342" s="127"/>
      <c r="CD342" s="127"/>
      <c r="CN342" s="127"/>
      <c r="CX342" s="127"/>
      <c r="DH342" s="127"/>
      <c r="DR342" s="127"/>
      <c r="EB342" s="127"/>
      <c r="EL342" s="127"/>
      <c r="EV342" s="127"/>
      <c r="FF342" s="127"/>
      <c r="FP342" s="127"/>
      <c r="FZ342" s="127"/>
      <c r="GJ342" s="127"/>
      <c r="GT342" s="127"/>
      <c r="HD342" s="127"/>
      <c r="HN342" s="127"/>
      <c r="HX342" s="127"/>
      <c r="IH342" s="127"/>
      <c r="IR342" s="127"/>
      <c r="JB342" s="127"/>
    </row>
    <row xmlns:x14ac="http://schemas.microsoft.com/office/spreadsheetml/2009/9/ac" r="343" s="3" customFormat="true" x14ac:dyDescent="0.25">
      <c r="A343" s="406"/>
      <c r="B343" s="127"/>
      <c r="L343" s="127"/>
      <c r="V343" s="127"/>
      <c r="AF343" s="127"/>
      <c r="AP343" s="127"/>
      <c r="AZ343" s="127"/>
      <c r="BA343" s="127"/>
      <c r="BB343" s="127"/>
      <c r="BC343" s="127"/>
      <c r="BD343" s="127"/>
      <c r="BE343" s="127"/>
      <c r="BF343" s="127"/>
      <c r="BG343" s="127"/>
      <c r="BJ343" s="127"/>
      <c r="BT343" s="127"/>
      <c r="CD343" s="127"/>
      <c r="CN343" s="127"/>
      <c r="CX343" s="127"/>
      <c r="DH343" s="127"/>
      <c r="DR343" s="127"/>
      <c r="EB343" s="127"/>
      <c r="EL343" s="127"/>
      <c r="EV343" s="127"/>
      <c r="FF343" s="127"/>
      <c r="FP343" s="127"/>
      <c r="FZ343" s="127"/>
      <c r="GJ343" s="127"/>
      <c r="GT343" s="127"/>
      <c r="HD343" s="127"/>
      <c r="HN343" s="127"/>
      <c r="HX343" s="127"/>
      <c r="IH343" s="127"/>
      <c r="IR343" s="127"/>
      <c r="JB343" s="127"/>
    </row>
    <row xmlns:x14ac="http://schemas.microsoft.com/office/spreadsheetml/2009/9/ac" r="344" s="3" customFormat="true" x14ac:dyDescent="0.25">
      <c r="A344" s="406"/>
      <c r="B344" s="127"/>
      <c r="L344" s="127"/>
      <c r="V344" s="127"/>
      <c r="AF344" s="127"/>
      <c r="AP344" s="127"/>
      <c r="AZ344" s="127"/>
      <c r="BA344" s="127"/>
      <c r="BB344" s="127"/>
      <c r="BC344" s="127"/>
      <c r="BD344" s="127"/>
      <c r="BE344" s="127"/>
      <c r="BF344" s="127"/>
      <c r="BG344" s="127"/>
      <c r="BJ344" s="127"/>
      <c r="BT344" s="127"/>
      <c r="CD344" s="127"/>
      <c r="CN344" s="127"/>
      <c r="CX344" s="127"/>
      <c r="DH344" s="127"/>
      <c r="DR344" s="127"/>
      <c r="EB344" s="127"/>
      <c r="EL344" s="127"/>
      <c r="EV344" s="127"/>
      <c r="FF344" s="127"/>
      <c r="FP344" s="127"/>
      <c r="FZ344" s="127"/>
      <c r="GJ344" s="127"/>
      <c r="GT344" s="127"/>
      <c r="HD344" s="127"/>
      <c r="HN344" s="127"/>
      <c r="HX344" s="127"/>
      <c r="IH344" s="127"/>
      <c r="IR344" s="127"/>
      <c r="JB344" s="127"/>
    </row>
    <row xmlns:x14ac="http://schemas.microsoft.com/office/spreadsheetml/2009/9/ac" r="345" s="3" customFormat="true" x14ac:dyDescent="0.25">
      <c r="A345" s="406"/>
      <c r="B345" s="127"/>
      <c r="L345" s="127"/>
      <c r="V345" s="127"/>
      <c r="AF345" s="127"/>
      <c r="AP345" s="127"/>
      <c r="AZ345" s="127"/>
      <c r="BA345" s="127"/>
      <c r="BB345" s="127"/>
      <c r="BC345" s="127"/>
      <c r="BD345" s="127"/>
      <c r="BE345" s="127"/>
      <c r="BF345" s="127"/>
      <c r="BG345" s="127"/>
      <c r="BJ345" s="127"/>
      <c r="BT345" s="127"/>
      <c r="CD345" s="127"/>
      <c r="CN345" s="127"/>
      <c r="CX345" s="127"/>
      <c r="DH345" s="127"/>
      <c r="DR345" s="127"/>
      <c r="EB345" s="127"/>
      <c r="EL345" s="127"/>
      <c r="EV345" s="127"/>
      <c r="FF345" s="127"/>
      <c r="FP345" s="127"/>
      <c r="FZ345" s="127"/>
      <c r="GJ345" s="127"/>
      <c r="GT345" s="127"/>
      <c r="HD345" s="127"/>
      <c r="HN345" s="127"/>
      <c r="HX345" s="127"/>
      <c r="IH345" s="127"/>
      <c r="IR345" s="127"/>
      <c r="JB345" s="127"/>
    </row>
    <row xmlns:x14ac="http://schemas.microsoft.com/office/spreadsheetml/2009/9/ac" r="346" s="3" customFormat="true" x14ac:dyDescent="0.25">
      <c r="A346" s="406"/>
      <c r="B346" s="127"/>
      <c r="L346" s="127"/>
      <c r="V346" s="127"/>
      <c r="AF346" s="127"/>
      <c r="AP346" s="127"/>
      <c r="AZ346" s="127"/>
      <c r="BA346" s="127"/>
      <c r="BB346" s="127"/>
      <c r="BC346" s="127"/>
      <c r="BD346" s="127"/>
      <c r="BE346" s="127"/>
      <c r="BF346" s="127"/>
      <c r="BG346" s="127"/>
      <c r="BJ346" s="127"/>
      <c r="BT346" s="127"/>
      <c r="CD346" s="127"/>
      <c r="CN346" s="127"/>
      <c r="CX346" s="127"/>
      <c r="DH346" s="127"/>
      <c r="DR346" s="127"/>
      <c r="EB346" s="127"/>
      <c r="EL346" s="127"/>
      <c r="EV346" s="127"/>
      <c r="FF346" s="127"/>
      <c r="FP346" s="127"/>
      <c r="FZ346" s="127"/>
      <c r="GJ346" s="127"/>
      <c r="GT346" s="127"/>
      <c r="HD346" s="127"/>
      <c r="HN346" s="127"/>
      <c r="HX346" s="127"/>
      <c r="IH346" s="127"/>
      <c r="IR346" s="127"/>
      <c r="JB346" s="127"/>
    </row>
    <row xmlns:x14ac="http://schemas.microsoft.com/office/spreadsheetml/2009/9/ac" r="347" s="3" customFormat="true" x14ac:dyDescent="0.25">
      <c r="A347" s="406"/>
      <c r="B347" s="127"/>
      <c r="L347" s="127"/>
      <c r="V347" s="127"/>
      <c r="AF347" s="127"/>
      <c r="AP347" s="127"/>
      <c r="AZ347" s="127"/>
      <c r="BA347" s="127"/>
      <c r="BB347" s="127"/>
      <c r="BC347" s="127"/>
      <c r="BD347" s="127"/>
      <c r="BE347" s="127"/>
      <c r="BF347" s="127"/>
      <c r="BG347" s="127"/>
      <c r="BJ347" s="127"/>
      <c r="BT347" s="127"/>
      <c r="CD347" s="127"/>
      <c r="CN347" s="127"/>
      <c r="CX347" s="127"/>
      <c r="DH347" s="127"/>
      <c r="DR347" s="127"/>
      <c r="EB347" s="127"/>
      <c r="EL347" s="127"/>
      <c r="EV347" s="127"/>
      <c r="FF347" s="127"/>
      <c r="FP347" s="127"/>
      <c r="FZ347" s="127"/>
      <c r="GJ347" s="127"/>
      <c r="GT347" s="127"/>
      <c r="HD347" s="127"/>
      <c r="HN347" s="127"/>
      <c r="HX347" s="127"/>
      <c r="IH347" s="127"/>
      <c r="IR347" s="127"/>
      <c r="JB347" s="127"/>
    </row>
    <row xmlns:x14ac="http://schemas.microsoft.com/office/spreadsheetml/2009/9/ac" r="348" s="3" customFormat="true" x14ac:dyDescent="0.25">
      <c r="A348" s="406"/>
      <c r="B348" s="127"/>
      <c r="L348" s="127"/>
      <c r="V348" s="127"/>
      <c r="AF348" s="127"/>
      <c r="AP348" s="127"/>
      <c r="AZ348" s="127"/>
      <c r="BA348" s="127"/>
      <c r="BB348" s="127"/>
      <c r="BC348" s="127"/>
      <c r="BD348" s="127"/>
      <c r="BE348" s="127"/>
      <c r="BF348" s="127"/>
      <c r="BG348" s="127"/>
      <c r="BJ348" s="127"/>
      <c r="BT348" s="127"/>
      <c r="CD348" s="127"/>
      <c r="CN348" s="127"/>
      <c r="CX348" s="127"/>
      <c r="DH348" s="127"/>
      <c r="DR348" s="127"/>
      <c r="EB348" s="127"/>
      <c r="EL348" s="127"/>
      <c r="EV348" s="127"/>
      <c r="FF348" s="127"/>
      <c r="FP348" s="127"/>
      <c r="FZ348" s="127"/>
      <c r="GJ348" s="127"/>
      <c r="GT348" s="127"/>
      <c r="HD348" s="127"/>
      <c r="HN348" s="127"/>
      <c r="HX348" s="127"/>
      <c r="IH348" s="127"/>
      <c r="IR348" s="127"/>
      <c r="JB348" s="127"/>
    </row>
    <row xmlns:x14ac="http://schemas.microsoft.com/office/spreadsheetml/2009/9/ac" r="349" s="3" customFormat="true" x14ac:dyDescent="0.25">
      <c r="A349" s="406"/>
      <c r="B349" s="127"/>
      <c r="L349" s="127"/>
      <c r="V349" s="127"/>
      <c r="AF349" s="127"/>
      <c r="AP349" s="127"/>
      <c r="AZ349" s="127"/>
      <c r="BA349" s="127"/>
      <c r="BB349" s="127"/>
      <c r="BC349" s="127"/>
      <c r="BD349" s="127"/>
      <c r="BE349" s="127"/>
      <c r="BF349" s="127"/>
      <c r="BG349" s="127"/>
      <c r="BJ349" s="127"/>
      <c r="BT349" s="127"/>
      <c r="CD349" s="127"/>
      <c r="CN349" s="127"/>
      <c r="CX349" s="127"/>
      <c r="DH349" s="127"/>
      <c r="DR349" s="127"/>
      <c r="EB349" s="127"/>
      <c r="EL349" s="127"/>
      <c r="EV349" s="127"/>
      <c r="FF349" s="127"/>
      <c r="FP349" s="127"/>
      <c r="FZ349" s="127"/>
      <c r="GJ349" s="127"/>
      <c r="GT349" s="127"/>
      <c r="HD349" s="127"/>
      <c r="HN349" s="127"/>
      <c r="HX349" s="127"/>
      <c r="IH349" s="127"/>
      <c r="IR349" s="127"/>
      <c r="JB349" s="127"/>
    </row>
    <row xmlns:x14ac="http://schemas.microsoft.com/office/spreadsheetml/2009/9/ac" r="350" s="3" customFormat="true" x14ac:dyDescent="0.25">
      <c r="A350" s="406"/>
      <c r="B350" s="127"/>
      <c r="L350" s="127"/>
      <c r="V350" s="127"/>
      <c r="AF350" s="127"/>
      <c r="AP350" s="127"/>
      <c r="AZ350" s="127"/>
      <c r="BA350" s="127"/>
      <c r="BB350" s="127"/>
      <c r="BC350" s="127"/>
      <c r="BD350" s="127"/>
      <c r="BE350" s="127"/>
      <c r="BF350" s="127"/>
      <c r="BG350" s="127"/>
      <c r="BJ350" s="127"/>
      <c r="BT350" s="127"/>
      <c r="CD350" s="127"/>
      <c r="CN350" s="127"/>
      <c r="CX350" s="127"/>
      <c r="DH350" s="127"/>
      <c r="DR350" s="127"/>
      <c r="EB350" s="127"/>
      <c r="EL350" s="127"/>
      <c r="EV350" s="127"/>
      <c r="FF350" s="127"/>
      <c r="FP350" s="127"/>
      <c r="FZ350" s="127"/>
      <c r="GJ350" s="127"/>
      <c r="GT350" s="127"/>
      <c r="HD350" s="127"/>
      <c r="HN350" s="127"/>
      <c r="HX350" s="127"/>
      <c r="IH350" s="127"/>
      <c r="IR350" s="127"/>
      <c r="JB350" s="127"/>
    </row>
    <row xmlns:x14ac="http://schemas.microsoft.com/office/spreadsheetml/2009/9/ac" r="351" s="3" customFormat="true" x14ac:dyDescent="0.25">
      <c r="A351" s="406"/>
      <c r="B351" s="127"/>
      <c r="L351" s="127"/>
      <c r="V351" s="127"/>
      <c r="AF351" s="127"/>
      <c r="AP351" s="127"/>
      <c r="AZ351" s="127"/>
      <c r="BA351" s="127"/>
      <c r="BB351" s="127"/>
      <c r="BC351" s="127"/>
      <c r="BD351" s="127"/>
      <c r="BE351" s="127"/>
      <c r="BF351" s="127"/>
      <c r="BG351" s="127"/>
      <c r="BJ351" s="127"/>
      <c r="BT351" s="127"/>
      <c r="CD351" s="127"/>
      <c r="CN351" s="127"/>
      <c r="CX351" s="127"/>
      <c r="DH351" s="127"/>
      <c r="DR351" s="127"/>
      <c r="EB351" s="127"/>
      <c r="EL351" s="127"/>
      <c r="EV351" s="127"/>
      <c r="FF351" s="127"/>
      <c r="FP351" s="127"/>
      <c r="FZ351" s="127"/>
      <c r="GJ351" s="127"/>
      <c r="GT351" s="127"/>
      <c r="HD351" s="127"/>
      <c r="HN351" s="127"/>
      <c r="HX351" s="127"/>
      <c r="IH351" s="127"/>
      <c r="IR351" s="127"/>
      <c r="JB351" s="127"/>
    </row>
    <row xmlns:x14ac="http://schemas.microsoft.com/office/spreadsheetml/2009/9/ac" r="352" s="3" customFormat="true" x14ac:dyDescent="0.25">
      <c r="A352" s="406"/>
      <c r="B352" s="127"/>
      <c r="L352" s="127"/>
      <c r="V352" s="127"/>
      <c r="AF352" s="127"/>
      <c r="AP352" s="127"/>
      <c r="AZ352" s="127"/>
      <c r="BA352" s="127"/>
      <c r="BB352" s="127"/>
      <c r="BC352" s="127"/>
      <c r="BD352" s="127"/>
      <c r="BE352" s="127"/>
      <c r="BF352" s="127"/>
      <c r="BG352" s="127"/>
      <c r="BJ352" s="127"/>
      <c r="BT352" s="127"/>
      <c r="CD352" s="127"/>
      <c r="CN352" s="127"/>
      <c r="CX352" s="127"/>
      <c r="DH352" s="127"/>
      <c r="DR352" s="127"/>
      <c r="EB352" s="127"/>
      <c r="EL352" s="127"/>
      <c r="EV352" s="127"/>
      <c r="FF352" s="127"/>
      <c r="FP352" s="127"/>
      <c r="FZ352" s="127"/>
      <c r="GJ352" s="127"/>
      <c r="GT352" s="127"/>
      <c r="HD352" s="127"/>
      <c r="HN352" s="127"/>
      <c r="HX352" s="127"/>
      <c r="IH352" s="127"/>
      <c r="IR352" s="127"/>
      <c r="JB352" s="127"/>
    </row>
    <row xmlns:x14ac="http://schemas.microsoft.com/office/spreadsheetml/2009/9/ac" r="353" s="3" customFormat="true" x14ac:dyDescent="0.25">
      <c r="A353" s="406"/>
      <c r="B353" s="127"/>
      <c r="L353" s="127"/>
      <c r="V353" s="127"/>
      <c r="AF353" s="127"/>
      <c r="AP353" s="127"/>
      <c r="AZ353" s="127"/>
      <c r="BA353" s="127"/>
      <c r="BB353" s="127"/>
      <c r="BC353" s="127"/>
      <c r="BD353" s="127"/>
      <c r="BE353" s="127"/>
      <c r="BF353" s="127"/>
      <c r="BG353" s="127"/>
      <c r="BJ353" s="127"/>
      <c r="BT353" s="127"/>
      <c r="CD353" s="127"/>
      <c r="CN353" s="127"/>
      <c r="CX353" s="127"/>
      <c r="DH353" s="127"/>
      <c r="DR353" s="127"/>
      <c r="EB353" s="127"/>
      <c r="EL353" s="127"/>
      <c r="EV353" s="127"/>
      <c r="FF353" s="127"/>
      <c r="FP353" s="127"/>
      <c r="FZ353" s="127"/>
      <c r="GJ353" s="127"/>
      <c r="GT353" s="127"/>
      <c r="HD353" s="127"/>
      <c r="HN353" s="127"/>
      <c r="HX353" s="127"/>
      <c r="IH353" s="127"/>
      <c r="IR353" s="127"/>
      <c r="JB353" s="127"/>
    </row>
    <row xmlns:x14ac="http://schemas.microsoft.com/office/spreadsheetml/2009/9/ac" r="354" s="3" customFormat="true" x14ac:dyDescent="0.25">
      <c r="A354" s="406"/>
      <c r="B354" s="127"/>
      <c r="L354" s="127"/>
      <c r="V354" s="127"/>
      <c r="AF354" s="127"/>
      <c r="AP354" s="127"/>
      <c r="AZ354" s="127"/>
      <c r="BA354" s="127"/>
      <c r="BB354" s="127"/>
      <c r="BC354" s="127"/>
      <c r="BD354" s="127"/>
      <c r="BE354" s="127"/>
      <c r="BF354" s="127"/>
      <c r="BG354" s="127"/>
      <c r="BJ354" s="127"/>
      <c r="BT354" s="127"/>
      <c r="CD354" s="127"/>
      <c r="CN354" s="127"/>
      <c r="CX354" s="127"/>
      <c r="DH354" s="127"/>
      <c r="DR354" s="127"/>
      <c r="EB354" s="127"/>
      <c r="EL354" s="127"/>
      <c r="EV354" s="127"/>
      <c r="FF354" s="127"/>
      <c r="FP354" s="127"/>
      <c r="FZ354" s="127"/>
      <c r="GJ354" s="127"/>
      <c r="GT354" s="127"/>
      <c r="HD354" s="127"/>
      <c r="HN354" s="127"/>
      <c r="HX354" s="127"/>
      <c r="IH354" s="127"/>
      <c r="IR354" s="127"/>
      <c r="JB354" s="127"/>
    </row>
    <row xmlns:x14ac="http://schemas.microsoft.com/office/spreadsheetml/2009/9/ac" r="355" s="3" customFormat="true" x14ac:dyDescent="0.25">
      <c r="A355" s="406"/>
      <c r="B355" s="127"/>
      <c r="L355" s="127"/>
      <c r="V355" s="127"/>
      <c r="AF355" s="127"/>
      <c r="AP355" s="127"/>
      <c r="AZ355" s="127"/>
      <c r="BA355" s="127"/>
      <c r="BB355" s="127"/>
      <c r="BC355" s="127"/>
      <c r="BD355" s="127"/>
      <c r="BE355" s="127"/>
      <c r="BF355" s="127"/>
      <c r="BG355" s="127"/>
      <c r="BJ355" s="127"/>
      <c r="BT355" s="127"/>
      <c r="CD355" s="127"/>
      <c r="CN355" s="127"/>
      <c r="CX355" s="127"/>
      <c r="DH355" s="127"/>
      <c r="DR355" s="127"/>
      <c r="EB355" s="127"/>
      <c r="EL355" s="127"/>
      <c r="EV355" s="127"/>
      <c r="FF355" s="127"/>
      <c r="FP355" s="127"/>
      <c r="FZ355" s="127"/>
      <c r="GJ355" s="127"/>
      <c r="GT355" s="127"/>
      <c r="HD355" s="127"/>
      <c r="HN355" s="127"/>
      <c r="HX355" s="127"/>
      <c r="IH355" s="127"/>
      <c r="IR355" s="127"/>
      <c r="JB355" s="127"/>
    </row>
    <row xmlns:x14ac="http://schemas.microsoft.com/office/spreadsheetml/2009/9/ac" r="356" s="3" customFormat="true" x14ac:dyDescent="0.25">
      <c r="A356" s="406"/>
      <c r="B356" s="127"/>
      <c r="L356" s="127"/>
      <c r="V356" s="127"/>
      <c r="AF356" s="127"/>
      <c r="AP356" s="127"/>
      <c r="AZ356" s="127"/>
      <c r="BA356" s="127"/>
      <c r="BB356" s="127"/>
      <c r="BC356" s="127"/>
      <c r="BD356" s="127"/>
      <c r="BE356" s="127"/>
      <c r="BF356" s="127"/>
      <c r="BG356" s="127"/>
      <c r="BJ356" s="127"/>
      <c r="BT356" s="127"/>
      <c r="CD356" s="127"/>
      <c r="CN356" s="127"/>
      <c r="CX356" s="127"/>
      <c r="DH356" s="127"/>
      <c r="DR356" s="127"/>
      <c r="EB356" s="127"/>
      <c r="EL356" s="127"/>
      <c r="EV356" s="127"/>
      <c r="FF356" s="127"/>
      <c r="FP356" s="127"/>
      <c r="FZ356" s="127"/>
      <c r="GJ356" s="127"/>
      <c r="GT356" s="127"/>
      <c r="HD356" s="127"/>
      <c r="HN356" s="127"/>
      <c r="HX356" s="127"/>
      <c r="IH356" s="127"/>
      <c r="IR356" s="127"/>
      <c r="JB356" s="127"/>
    </row>
    <row xmlns:x14ac="http://schemas.microsoft.com/office/spreadsheetml/2009/9/ac" r="357" s="3" customFormat="true" x14ac:dyDescent="0.25">
      <c r="A357" s="406"/>
      <c r="B357" s="127"/>
      <c r="L357" s="127"/>
      <c r="V357" s="127"/>
      <c r="AF357" s="127"/>
      <c r="AP357" s="127"/>
      <c r="AZ357" s="127"/>
      <c r="BA357" s="127"/>
      <c r="BB357" s="127"/>
      <c r="BC357" s="127"/>
      <c r="BD357" s="127"/>
      <c r="BE357" s="127"/>
      <c r="BF357" s="127"/>
      <c r="BG357" s="127"/>
      <c r="BJ357" s="127"/>
      <c r="BT357" s="127"/>
      <c r="CD357" s="127"/>
      <c r="CN357" s="127"/>
      <c r="CX357" s="127"/>
      <c r="DH357" s="127"/>
      <c r="DR357" s="127"/>
      <c r="EB357" s="127"/>
      <c r="EL357" s="127"/>
      <c r="EV357" s="127"/>
      <c r="FF357" s="127"/>
      <c r="FP357" s="127"/>
      <c r="FZ357" s="127"/>
      <c r="GJ357" s="127"/>
      <c r="GT357" s="127"/>
      <c r="HD357" s="127"/>
      <c r="HN357" s="127"/>
      <c r="HX357" s="127"/>
      <c r="IH357" s="127"/>
      <c r="IR357" s="127"/>
      <c r="JB357" s="127"/>
    </row>
    <row xmlns:x14ac="http://schemas.microsoft.com/office/spreadsheetml/2009/9/ac" r="358" s="3" customFormat="true" x14ac:dyDescent="0.25">
      <c r="A358" s="406"/>
      <c r="B358" s="127"/>
      <c r="L358" s="127"/>
      <c r="V358" s="127"/>
      <c r="AF358" s="127"/>
      <c r="AP358" s="127"/>
      <c r="AZ358" s="127"/>
      <c r="BA358" s="127"/>
      <c r="BB358" s="127"/>
      <c r="BC358" s="127"/>
      <c r="BD358" s="127"/>
      <c r="BE358" s="127"/>
      <c r="BF358" s="127"/>
      <c r="BG358" s="127"/>
      <c r="BJ358" s="127"/>
      <c r="BT358" s="127"/>
      <c r="CD358" s="127"/>
      <c r="CN358" s="127"/>
      <c r="CX358" s="127"/>
      <c r="DH358" s="127"/>
      <c r="DR358" s="127"/>
      <c r="EB358" s="127"/>
      <c r="EL358" s="127"/>
      <c r="EV358" s="127"/>
      <c r="FF358" s="127"/>
      <c r="FP358" s="127"/>
      <c r="FZ358" s="127"/>
      <c r="GJ358" s="127"/>
      <c r="GT358" s="127"/>
      <c r="HD358" s="127"/>
      <c r="HN358" s="127"/>
      <c r="HX358" s="127"/>
      <c r="IH358" s="127"/>
      <c r="IR358" s="127"/>
      <c r="JB358" s="127"/>
    </row>
    <row xmlns:x14ac="http://schemas.microsoft.com/office/spreadsheetml/2009/9/ac" r="359" s="3" customFormat="true" x14ac:dyDescent="0.25">
      <c r="A359" s="406"/>
      <c r="B359" s="127"/>
      <c r="L359" s="127"/>
      <c r="V359" s="127"/>
      <c r="AF359" s="127"/>
      <c r="AP359" s="127"/>
      <c r="AZ359" s="127"/>
      <c r="BA359" s="127"/>
      <c r="BB359" s="127"/>
      <c r="BC359" s="127"/>
      <c r="BD359" s="127"/>
      <c r="BE359" s="127"/>
      <c r="BF359" s="127"/>
      <c r="BG359" s="127"/>
      <c r="BJ359" s="127"/>
      <c r="BT359" s="127"/>
      <c r="CD359" s="127"/>
      <c r="CN359" s="127"/>
      <c r="CX359" s="127"/>
      <c r="DH359" s="127"/>
      <c r="DR359" s="127"/>
      <c r="EB359" s="127"/>
      <c r="EL359" s="127"/>
      <c r="EV359" s="127"/>
      <c r="FF359" s="127"/>
      <c r="FP359" s="127"/>
      <c r="FZ359" s="127"/>
      <c r="GJ359" s="127"/>
      <c r="GT359" s="127"/>
      <c r="HD359" s="127"/>
      <c r="HN359" s="127"/>
      <c r="HX359" s="127"/>
      <c r="IH359" s="127"/>
      <c r="IR359" s="127"/>
      <c r="JB359" s="127"/>
    </row>
    <row xmlns:x14ac="http://schemas.microsoft.com/office/spreadsheetml/2009/9/ac" r="360" s="3" customFormat="true" x14ac:dyDescent="0.25">
      <c r="A360" s="406"/>
      <c r="B360" s="127"/>
      <c r="L360" s="127"/>
      <c r="V360" s="127"/>
      <c r="AF360" s="127"/>
      <c r="AP360" s="127"/>
      <c r="AZ360" s="127"/>
      <c r="BA360" s="127"/>
      <c r="BB360" s="127"/>
      <c r="BC360" s="127"/>
      <c r="BD360" s="127"/>
      <c r="BE360" s="127"/>
      <c r="BF360" s="127"/>
      <c r="BG360" s="127"/>
      <c r="BJ360" s="127"/>
      <c r="BT360" s="127"/>
      <c r="CD360" s="127"/>
      <c r="CN360" s="127"/>
      <c r="CX360" s="127"/>
      <c r="DH360" s="127"/>
      <c r="DR360" s="127"/>
      <c r="EB360" s="127"/>
      <c r="EL360" s="127"/>
      <c r="EV360" s="127"/>
      <c r="FF360" s="127"/>
      <c r="FP360" s="127"/>
      <c r="FZ360" s="127"/>
      <c r="GJ360" s="127"/>
      <c r="GT360" s="127"/>
      <c r="HD360" s="127"/>
      <c r="HN360" s="127"/>
      <c r="HX360" s="127"/>
      <c r="IH360" s="127"/>
      <c r="IR360" s="127"/>
      <c r="JB360" s="127"/>
    </row>
    <row xmlns:x14ac="http://schemas.microsoft.com/office/spreadsheetml/2009/9/ac" r="361" s="3" customFormat="true" x14ac:dyDescent="0.25">
      <c r="A361" s="406"/>
      <c r="B361" s="127"/>
      <c r="L361" s="127"/>
      <c r="V361" s="127"/>
      <c r="AF361" s="127"/>
      <c r="AP361" s="127"/>
      <c r="AZ361" s="127"/>
      <c r="BA361" s="127"/>
      <c r="BB361" s="127"/>
      <c r="BC361" s="127"/>
      <c r="BD361" s="127"/>
      <c r="BE361" s="127"/>
      <c r="BF361" s="127"/>
      <c r="BG361" s="127"/>
      <c r="BJ361" s="127"/>
      <c r="BT361" s="127"/>
      <c r="CD361" s="127"/>
      <c r="CN361" s="127"/>
      <c r="CX361" s="127"/>
      <c r="DH361" s="127"/>
      <c r="DR361" s="127"/>
      <c r="EB361" s="127"/>
      <c r="EL361" s="127"/>
      <c r="EV361" s="127"/>
      <c r="FF361" s="127"/>
      <c r="FP361" s="127"/>
      <c r="FZ361" s="127"/>
      <c r="GJ361" s="127"/>
      <c r="GT361" s="127"/>
      <c r="HD361" s="127"/>
      <c r="HN361" s="127"/>
      <c r="HX361" s="127"/>
      <c r="IH361" s="127"/>
      <c r="IR361" s="127"/>
      <c r="JB361" s="127"/>
    </row>
    <row xmlns:x14ac="http://schemas.microsoft.com/office/spreadsheetml/2009/9/ac" r="362" s="3" customFormat="true" x14ac:dyDescent="0.25">
      <c r="A362" s="406"/>
      <c r="B362" s="127"/>
      <c r="L362" s="127"/>
      <c r="V362" s="127"/>
      <c r="AF362" s="127"/>
      <c r="AP362" s="127"/>
      <c r="AZ362" s="127"/>
      <c r="BA362" s="127"/>
      <c r="BB362" s="127"/>
      <c r="BC362" s="127"/>
      <c r="BD362" s="127"/>
      <c r="BE362" s="127"/>
      <c r="BF362" s="127"/>
      <c r="BG362" s="127"/>
      <c r="BJ362" s="127"/>
      <c r="BT362" s="127"/>
      <c r="CD362" s="127"/>
      <c r="CN362" s="127"/>
      <c r="CX362" s="127"/>
      <c r="DH362" s="127"/>
      <c r="DR362" s="127"/>
      <c r="EB362" s="127"/>
      <c r="EL362" s="127"/>
      <c r="EV362" s="127"/>
      <c r="FF362" s="127"/>
      <c r="FP362" s="127"/>
      <c r="FZ362" s="127"/>
      <c r="GJ362" s="127"/>
      <c r="GT362" s="127"/>
      <c r="HD362" s="127"/>
      <c r="HN362" s="127"/>
      <c r="HX362" s="127"/>
      <c r="IH362" s="127"/>
      <c r="IR362" s="127"/>
      <c r="JB362" s="127"/>
    </row>
    <row xmlns:x14ac="http://schemas.microsoft.com/office/spreadsheetml/2009/9/ac" r="363" s="3" customFormat="true" x14ac:dyDescent="0.25">
      <c r="A363" s="406"/>
      <c r="B363" s="127"/>
      <c r="L363" s="127"/>
      <c r="V363" s="127"/>
      <c r="AF363" s="127"/>
      <c r="AP363" s="127"/>
      <c r="AZ363" s="127"/>
      <c r="BA363" s="127"/>
      <c r="BB363" s="127"/>
      <c r="BC363" s="127"/>
      <c r="BD363" s="127"/>
      <c r="BE363" s="127"/>
      <c r="BF363" s="127"/>
      <c r="BG363" s="127"/>
      <c r="BJ363" s="127"/>
      <c r="BT363" s="127"/>
      <c r="CD363" s="127"/>
      <c r="CN363" s="127"/>
      <c r="CX363" s="127"/>
      <c r="DH363" s="127"/>
      <c r="DR363" s="127"/>
      <c r="EB363" s="127"/>
      <c r="EL363" s="127"/>
      <c r="EV363" s="127"/>
      <c r="FF363" s="127"/>
      <c r="FP363" s="127"/>
      <c r="FZ363" s="127"/>
      <c r="GJ363" s="127"/>
      <c r="GT363" s="127"/>
      <c r="HD363" s="127"/>
      <c r="HN363" s="127"/>
      <c r="HX363" s="127"/>
      <c r="IH363" s="127"/>
      <c r="IR363" s="127"/>
      <c r="JB363" s="127"/>
    </row>
    <row xmlns:x14ac="http://schemas.microsoft.com/office/spreadsheetml/2009/9/ac" r="364" s="3" customFormat="true" x14ac:dyDescent="0.25">
      <c r="A364" s="406"/>
      <c r="B364" s="127"/>
      <c r="L364" s="127"/>
      <c r="V364" s="127"/>
      <c r="AF364" s="127"/>
      <c r="AP364" s="127"/>
      <c r="AZ364" s="127"/>
      <c r="BA364" s="127"/>
      <c r="BB364" s="127"/>
      <c r="BC364" s="127"/>
      <c r="BD364" s="127"/>
      <c r="BE364" s="127"/>
      <c r="BF364" s="127"/>
      <c r="BG364" s="127"/>
      <c r="BJ364" s="127"/>
      <c r="BT364" s="127"/>
      <c r="CD364" s="127"/>
      <c r="CN364" s="127"/>
      <c r="CX364" s="127"/>
      <c r="DH364" s="127"/>
      <c r="DR364" s="127"/>
      <c r="EB364" s="127"/>
      <c r="EL364" s="127"/>
      <c r="EV364" s="127"/>
      <c r="FF364" s="127"/>
      <c r="FP364" s="127"/>
      <c r="FZ364" s="127"/>
      <c r="GJ364" s="127"/>
      <c r="GT364" s="127"/>
      <c r="HD364" s="127"/>
      <c r="HN364" s="127"/>
      <c r="HX364" s="127"/>
      <c r="IH364" s="127"/>
      <c r="IR364" s="127"/>
      <c r="JB364" s="127"/>
    </row>
    <row xmlns:x14ac="http://schemas.microsoft.com/office/spreadsheetml/2009/9/ac" r="365" s="3" customFormat="true" x14ac:dyDescent="0.25">
      <c r="A365" s="406"/>
      <c r="B365" s="127"/>
      <c r="L365" s="127"/>
      <c r="V365" s="127"/>
      <c r="AF365" s="127"/>
      <c r="AP365" s="127"/>
      <c r="AZ365" s="127"/>
      <c r="BA365" s="127"/>
      <c r="BB365" s="127"/>
      <c r="BC365" s="127"/>
      <c r="BD365" s="127"/>
      <c r="BE365" s="127"/>
      <c r="BF365" s="127"/>
      <c r="BG365" s="127"/>
      <c r="BJ365" s="127"/>
      <c r="BT365" s="127"/>
      <c r="CD365" s="127"/>
      <c r="CN365" s="127"/>
      <c r="CX365" s="127"/>
      <c r="DH365" s="127"/>
      <c r="DR365" s="127"/>
      <c r="EB365" s="127"/>
      <c r="EL365" s="127"/>
      <c r="EV365" s="127"/>
      <c r="FF365" s="127"/>
      <c r="FP365" s="127"/>
      <c r="FZ365" s="127"/>
      <c r="GJ365" s="127"/>
      <c r="GT365" s="127"/>
      <c r="HD365" s="127"/>
      <c r="HN365" s="127"/>
      <c r="HX365" s="127"/>
      <c r="IH365" s="127"/>
      <c r="IR365" s="127"/>
      <c r="JB365" s="127"/>
    </row>
    <row xmlns:x14ac="http://schemas.microsoft.com/office/spreadsheetml/2009/9/ac" r="366" s="3" customFormat="true" x14ac:dyDescent="0.25">
      <c r="A366" s="406"/>
      <c r="B366" s="127"/>
      <c r="L366" s="127"/>
      <c r="V366" s="127"/>
      <c r="AF366" s="127"/>
      <c r="AP366" s="127"/>
      <c r="AZ366" s="127"/>
      <c r="BA366" s="127"/>
      <c r="BB366" s="127"/>
      <c r="BC366" s="127"/>
      <c r="BD366" s="127"/>
      <c r="BE366" s="127"/>
      <c r="BF366" s="127"/>
      <c r="BG366" s="127"/>
      <c r="BJ366" s="127"/>
      <c r="BT366" s="127"/>
      <c r="CD366" s="127"/>
      <c r="CN366" s="127"/>
      <c r="CX366" s="127"/>
      <c r="DH366" s="127"/>
      <c r="DR366" s="127"/>
      <c r="EB366" s="127"/>
      <c r="EL366" s="127"/>
      <c r="EV366" s="127"/>
      <c r="FF366" s="127"/>
      <c r="FP366" s="127"/>
      <c r="FZ366" s="127"/>
      <c r="GJ366" s="127"/>
      <c r="GT366" s="127"/>
      <c r="HD366" s="127"/>
      <c r="HN366" s="127"/>
      <c r="HX366" s="127"/>
      <c r="IH366" s="127"/>
      <c r="IR366" s="127"/>
      <c r="JB366" s="127"/>
    </row>
    <row xmlns:x14ac="http://schemas.microsoft.com/office/spreadsheetml/2009/9/ac" r="367" s="3" customFormat="true" x14ac:dyDescent="0.25">
      <c r="A367" s="406"/>
      <c r="B367" s="127"/>
      <c r="L367" s="127"/>
      <c r="V367" s="127"/>
      <c r="AF367" s="127"/>
      <c r="AP367" s="127"/>
      <c r="AZ367" s="127"/>
      <c r="BA367" s="127"/>
      <c r="BB367" s="127"/>
      <c r="BC367" s="127"/>
      <c r="BD367" s="127"/>
      <c r="BE367" s="127"/>
      <c r="BF367" s="127"/>
      <c r="BG367" s="127"/>
      <c r="BJ367" s="127"/>
      <c r="BT367" s="127"/>
      <c r="CD367" s="127"/>
      <c r="CN367" s="127"/>
      <c r="CX367" s="127"/>
      <c r="DH367" s="127"/>
      <c r="DR367" s="127"/>
      <c r="EB367" s="127"/>
      <c r="EL367" s="127"/>
      <c r="EV367" s="127"/>
      <c r="FF367" s="127"/>
      <c r="FP367" s="127"/>
      <c r="FZ367" s="127"/>
      <c r="GJ367" s="127"/>
      <c r="GT367" s="127"/>
      <c r="HD367" s="127"/>
      <c r="HN367" s="127"/>
      <c r="HX367" s="127"/>
      <c r="IH367" s="127"/>
      <c r="IR367" s="127"/>
      <c r="JB367" s="127"/>
    </row>
    <row xmlns:x14ac="http://schemas.microsoft.com/office/spreadsheetml/2009/9/ac" r="368" s="3" customFormat="true" x14ac:dyDescent="0.25">
      <c r="A368" s="406"/>
      <c r="B368" s="127"/>
      <c r="L368" s="127"/>
      <c r="V368" s="127"/>
      <c r="AF368" s="127"/>
      <c r="AP368" s="127"/>
      <c r="AZ368" s="127"/>
      <c r="BA368" s="127"/>
      <c r="BB368" s="127"/>
      <c r="BC368" s="127"/>
      <c r="BD368" s="127"/>
      <c r="BE368" s="127"/>
      <c r="BF368" s="127"/>
      <c r="BG368" s="127"/>
      <c r="BJ368" s="127"/>
      <c r="BT368" s="127"/>
      <c r="CD368" s="127"/>
      <c r="CN368" s="127"/>
      <c r="CX368" s="127"/>
      <c r="DH368" s="127"/>
      <c r="DR368" s="127"/>
      <c r="EB368" s="127"/>
      <c r="EL368" s="127"/>
      <c r="EV368" s="127"/>
      <c r="FF368" s="127"/>
      <c r="FP368" s="127"/>
      <c r="FZ368" s="127"/>
      <c r="GJ368" s="127"/>
      <c r="GT368" s="127"/>
      <c r="HD368" s="127"/>
      <c r="HN368" s="127"/>
      <c r="HX368" s="127"/>
      <c r="IH368" s="127"/>
      <c r="IR368" s="127"/>
      <c r="JB368" s="127"/>
    </row>
    <row xmlns:x14ac="http://schemas.microsoft.com/office/spreadsheetml/2009/9/ac" r="369" s="3" customFormat="true" x14ac:dyDescent="0.25">
      <c r="A369" s="406"/>
      <c r="B369" s="127"/>
      <c r="L369" s="127"/>
      <c r="V369" s="127"/>
      <c r="AF369" s="127"/>
      <c r="AP369" s="127"/>
      <c r="AZ369" s="127"/>
      <c r="BA369" s="127"/>
      <c r="BB369" s="127"/>
      <c r="BC369" s="127"/>
      <c r="BD369" s="127"/>
      <c r="BE369" s="127"/>
      <c r="BF369" s="127"/>
      <c r="BG369" s="127"/>
      <c r="BJ369" s="127"/>
      <c r="BT369" s="127"/>
      <c r="CD369" s="127"/>
      <c r="CN369" s="127"/>
      <c r="CX369" s="127"/>
      <c r="DH369" s="127"/>
      <c r="DR369" s="127"/>
      <c r="EB369" s="127"/>
      <c r="EL369" s="127"/>
      <c r="EV369" s="127"/>
      <c r="FF369" s="127"/>
      <c r="FP369" s="127"/>
      <c r="FZ369" s="127"/>
      <c r="GJ369" s="127"/>
      <c r="GT369" s="127"/>
      <c r="HD369" s="127"/>
      <c r="HN369" s="127"/>
      <c r="HX369" s="127"/>
      <c r="IH369" s="127"/>
      <c r="IR369" s="127"/>
      <c r="JB369" s="127"/>
    </row>
    <row xmlns:x14ac="http://schemas.microsoft.com/office/spreadsheetml/2009/9/ac" r="370" s="3" customFormat="true" x14ac:dyDescent="0.25">
      <c r="A370" s="406"/>
      <c r="B370" s="127"/>
      <c r="L370" s="127"/>
      <c r="V370" s="127"/>
      <c r="AF370" s="127"/>
      <c r="AP370" s="127"/>
      <c r="AZ370" s="127"/>
      <c r="BA370" s="127"/>
      <c r="BB370" s="127"/>
      <c r="BC370" s="127"/>
      <c r="BD370" s="127"/>
      <c r="BE370" s="127"/>
      <c r="BF370" s="127"/>
      <c r="BG370" s="127"/>
      <c r="BJ370" s="127"/>
      <c r="BT370" s="127"/>
      <c r="CD370" s="127"/>
      <c r="CN370" s="127"/>
      <c r="CX370" s="127"/>
      <c r="DH370" s="127"/>
      <c r="DR370" s="127"/>
      <c r="EB370" s="127"/>
      <c r="EL370" s="127"/>
      <c r="EV370" s="127"/>
      <c r="FF370" s="127"/>
      <c r="FP370" s="127"/>
      <c r="FZ370" s="127"/>
      <c r="GJ370" s="127"/>
      <c r="GT370" s="127"/>
      <c r="HD370" s="127"/>
      <c r="HN370" s="127"/>
      <c r="HX370" s="127"/>
      <c r="IH370" s="127"/>
      <c r="IR370" s="127"/>
      <c r="JB370" s="127"/>
    </row>
    <row xmlns:x14ac="http://schemas.microsoft.com/office/spreadsheetml/2009/9/ac" r="371" s="3" customFormat="true" x14ac:dyDescent="0.25">
      <c r="A371" s="406"/>
      <c r="B371" s="127"/>
      <c r="L371" s="127"/>
      <c r="V371" s="127"/>
      <c r="AF371" s="127"/>
      <c r="AP371" s="127"/>
      <c r="AZ371" s="127"/>
      <c r="BA371" s="127"/>
      <c r="BB371" s="127"/>
      <c r="BC371" s="127"/>
      <c r="BD371" s="127"/>
      <c r="BE371" s="127"/>
      <c r="BF371" s="127"/>
      <c r="BG371" s="127"/>
      <c r="BJ371" s="127"/>
      <c r="BT371" s="127"/>
      <c r="CD371" s="127"/>
      <c r="CN371" s="127"/>
      <c r="CX371" s="127"/>
      <c r="DH371" s="127"/>
      <c r="DR371" s="127"/>
      <c r="EB371" s="127"/>
      <c r="EL371" s="127"/>
      <c r="EV371" s="127"/>
      <c r="FF371" s="127"/>
      <c r="FP371" s="127"/>
      <c r="FZ371" s="127"/>
      <c r="GJ371" s="127"/>
      <c r="GT371" s="127"/>
      <c r="HD371" s="127"/>
      <c r="HN371" s="127"/>
      <c r="HX371" s="127"/>
      <c r="IH371" s="127"/>
      <c r="IR371" s="127"/>
      <c r="JB371" s="127"/>
    </row>
    <row xmlns:x14ac="http://schemas.microsoft.com/office/spreadsheetml/2009/9/ac" r="372" s="3" customFormat="true" x14ac:dyDescent="0.25">
      <c r="A372" s="406"/>
      <c r="B372" s="127"/>
      <c r="L372" s="127"/>
      <c r="V372" s="127"/>
      <c r="AF372" s="127"/>
      <c r="AP372" s="127"/>
      <c r="AZ372" s="127"/>
      <c r="BA372" s="127"/>
      <c r="BB372" s="127"/>
      <c r="BC372" s="127"/>
      <c r="BD372" s="127"/>
      <c r="BE372" s="127"/>
      <c r="BF372" s="127"/>
      <c r="BG372" s="127"/>
      <c r="BJ372" s="127"/>
      <c r="BT372" s="127"/>
      <c r="CD372" s="127"/>
      <c r="CN372" s="127"/>
      <c r="CX372" s="127"/>
      <c r="DH372" s="127"/>
      <c r="DR372" s="127"/>
      <c r="EB372" s="127"/>
      <c r="EL372" s="127"/>
      <c r="EV372" s="127"/>
      <c r="FF372" s="127"/>
      <c r="FP372" s="127"/>
      <c r="FZ372" s="127"/>
      <c r="GJ372" s="127"/>
      <c r="GT372" s="127"/>
      <c r="HD372" s="127"/>
      <c r="HN372" s="127"/>
      <c r="HX372" s="127"/>
      <c r="IH372" s="127"/>
      <c r="IR372" s="127"/>
      <c r="JB372" s="127"/>
    </row>
    <row xmlns:x14ac="http://schemas.microsoft.com/office/spreadsheetml/2009/9/ac" r="373" s="3" customFormat="true" x14ac:dyDescent="0.25">
      <c r="A373" s="406"/>
      <c r="B373" s="127"/>
      <c r="L373" s="127"/>
      <c r="V373" s="127"/>
      <c r="AF373" s="127"/>
      <c r="AP373" s="127"/>
      <c r="AZ373" s="127"/>
      <c r="BA373" s="127"/>
      <c r="BB373" s="127"/>
      <c r="BC373" s="127"/>
      <c r="BD373" s="127"/>
      <c r="BE373" s="127"/>
      <c r="BF373" s="127"/>
      <c r="BG373" s="127"/>
      <c r="BJ373" s="127"/>
      <c r="BT373" s="127"/>
      <c r="CD373" s="127"/>
      <c r="CN373" s="127"/>
      <c r="CX373" s="127"/>
      <c r="DH373" s="127"/>
      <c r="DR373" s="127"/>
      <c r="EB373" s="127"/>
      <c r="EL373" s="127"/>
      <c r="EV373" s="127"/>
      <c r="FF373" s="127"/>
      <c r="FP373" s="127"/>
      <c r="FZ373" s="127"/>
      <c r="GJ373" s="127"/>
      <c r="GT373" s="127"/>
      <c r="HD373" s="127"/>
      <c r="HN373" s="127"/>
      <c r="HX373" s="127"/>
      <c r="IH373" s="127"/>
      <c r="IR373" s="127"/>
      <c r="JB373" s="127"/>
    </row>
    <row xmlns:x14ac="http://schemas.microsoft.com/office/spreadsheetml/2009/9/ac" r="374" s="3" customFormat="true" x14ac:dyDescent="0.25">
      <c r="A374" s="406"/>
      <c r="B374" s="127"/>
      <c r="L374" s="127"/>
      <c r="V374" s="127"/>
      <c r="AF374" s="127"/>
      <c r="AP374" s="127"/>
      <c r="AZ374" s="127"/>
      <c r="BA374" s="127"/>
      <c r="BB374" s="127"/>
      <c r="BC374" s="127"/>
      <c r="BD374" s="127"/>
      <c r="BE374" s="127"/>
      <c r="BF374" s="127"/>
      <c r="BG374" s="127"/>
      <c r="BJ374" s="127"/>
      <c r="BT374" s="127"/>
      <c r="CD374" s="127"/>
      <c r="CN374" s="127"/>
      <c r="CX374" s="127"/>
      <c r="DH374" s="127"/>
      <c r="DR374" s="127"/>
      <c r="EB374" s="127"/>
      <c r="EL374" s="127"/>
      <c r="EV374" s="127"/>
      <c r="FF374" s="127"/>
      <c r="FP374" s="127"/>
      <c r="FZ374" s="127"/>
      <c r="GJ374" s="127"/>
      <c r="GT374" s="127"/>
      <c r="HD374" s="127"/>
      <c r="HN374" s="127"/>
      <c r="HX374" s="127"/>
      <c r="IH374" s="127"/>
      <c r="IR374" s="127"/>
      <c r="JB374" s="127"/>
    </row>
    <row xmlns:x14ac="http://schemas.microsoft.com/office/spreadsheetml/2009/9/ac" r="375" s="3" customFormat="true" x14ac:dyDescent="0.25">
      <c r="A375" s="406"/>
      <c r="B375" s="127"/>
      <c r="L375" s="127"/>
      <c r="V375" s="127"/>
      <c r="AF375" s="127"/>
      <c r="AP375" s="127"/>
      <c r="AZ375" s="127"/>
      <c r="BA375" s="127"/>
      <c r="BB375" s="127"/>
      <c r="BC375" s="127"/>
      <c r="BD375" s="127"/>
      <c r="BE375" s="127"/>
      <c r="BF375" s="127"/>
      <c r="BG375" s="127"/>
      <c r="BJ375" s="127"/>
      <c r="BT375" s="127"/>
      <c r="CD375" s="127"/>
      <c r="CN375" s="127"/>
      <c r="CX375" s="127"/>
      <c r="DH375" s="127"/>
      <c r="DR375" s="127"/>
      <c r="EB375" s="127"/>
      <c r="EL375" s="127"/>
      <c r="EV375" s="127"/>
      <c r="FF375" s="127"/>
      <c r="FP375" s="127"/>
      <c r="FZ375" s="127"/>
      <c r="GJ375" s="127"/>
      <c r="GT375" s="127"/>
      <c r="HD375" s="127"/>
      <c r="HN375" s="127"/>
      <c r="HX375" s="127"/>
      <c r="IH375" s="127"/>
      <c r="IR375" s="127"/>
      <c r="JB375" s="127"/>
    </row>
    <row xmlns:x14ac="http://schemas.microsoft.com/office/spreadsheetml/2009/9/ac" r="376" s="3" customFormat="true" x14ac:dyDescent="0.25">
      <c r="A376" s="406"/>
      <c r="B376" s="127"/>
      <c r="L376" s="127"/>
      <c r="V376" s="127"/>
      <c r="AF376" s="127"/>
      <c r="AP376" s="127"/>
      <c r="AZ376" s="127"/>
      <c r="BA376" s="127"/>
      <c r="BB376" s="127"/>
      <c r="BC376" s="127"/>
      <c r="BD376" s="127"/>
      <c r="BE376" s="127"/>
      <c r="BF376" s="127"/>
      <c r="BG376" s="127"/>
      <c r="BJ376" s="127"/>
      <c r="BT376" s="127"/>
      <c r="CD376" s="127"/>
      <c r="CN376" s="127"/>
      <c r="CX376" s="127"/>
      <c r="DH376" s="127"/>
      <c r="DR376" s="127"/>
      <c r="EB376" s="127"/>
      <c r="EL376" s="127"/>
      <c r="EV376" s="127"/>
      <c r="FF376" s="127"/>
      <c r="FP376" s="127"/>
      <c r="FZ376" s="127"/>
      <c r="GJ376" s="127"/>
      <c r="GT376" s="127"/>
      <c r="HD376" s="127"/>
      <c r="HN376" s="127"/>
      <c r="HX376" s="127"/>
      <c r="IH376" s="127"/>
      <c r="IR376" s="127"/>
      <c r="JB376" s="127"/>
    </row>
    <row xmlns:x14ac="http://schemas.microsoft.com/office/spreadsheetml/2009/9/ac" r="377" s="3" customFormat="true" x14ac:dyDescent="0.25">
      <c r="A377" s="406"/>
      <c r="B377" s="127"/>
      <c r="L377" s="127"/>
      <c r="V377" s="127"/>
      <c r="AF377" s="127"/>
      <c r="AP377" s="127"/>
      <c r="AZ377" s="127"/>
      <c r="BA377" s="127"/>
      <c r="BB377" s="127"/>
      <c r="BC377" s="127"/>
      <c r="BD377" s="127"/>
      <c r="BE377" s="127"/>
      <c r="BF377" s="127"/>
      <c r="BG377" s="127"/>
      <c r="BJ377" s="127"/>
      <c r="BT377" s="127"/>
      <c r="CD377" s="127"/>
      <c r="CN377" s="127"/>
      <c r="CX377" s="127"/>
      <c r="DH377" s="127"/>
      <c r="DR377" s="127"/>
      <c r="EB377" s="127"/>
      <c r="EL377" s="127"/>
      <c r="EV377" s="127"/>
      <c r="FF377" s="127"/>
      <c r="FP377" s="127"/>
      <c r="FZ377" s="127"/>
      <c r="GJ377" s="127"/>
      <c r="GT377" s="127"/>
      <c r="HD377" s="127"/>
      <c r="HN377" s="127"/>
      <c r="HX377" s="127"/>
      <c r="IH377" s="127"/>
      <c r="IR377" s="127"/>
      <c r="JB377" s="127"/>
    </row>
    <row xmlns:x14ac="http://schemas.microsoft.com/office/spreadsheetml/2009/9/ac" r="378" s="3" customFormat="true" x14ac:dyDescent="0.25">
      <c r="A378" s="406"/>
      <c r="B378" s="127"/>
      <c r="L378" s="127"/>
      <c r="V378" s="127"/>
      <c r="AF378" s="127"/>
      <c r="AP378" s="127"/>
      <c r="AZ378" s="127"/>
      <c r="BA378" s="127"/>
      <c r="BB378" s="127"/>
      <c r="BC378" s="127"/>
      <c r="BD378" s="127"/>
      <c r="BE378" s="127"/>
      <c r="BF378" s="127"/>
      <c r="BG378" s="127"/>
      <c r="BJ378" s="127"/>
      <c r="BT378" s="127"/>
      <c r="CD378" s="127"/>
      <c r="CN378" s="127"/>
      <c r="CX378" s="127"/>
      <c r="DH378" s="127"/>
      <c r="DR378" s="127"/>
      <c r="EB378" s="127"/>
      <c r="EL378" s="127"/>
      <c r="EV378" s="127"/>
      <c r="FF378" s="127"/>
      <c r="FP378" s="127"/>
      <c r="FZ378" s="127"/>
      <c r="GJ378" s="127"/>
      <c r="GT378" s="127"/>
      <c r="HD378" s="127"/>
      <c r="HN378" s="127"/>
      <c r="HX378" s="127"/>
      <c r="IH378" s="127"/>
      <c r="IR378" s="127"/>
      <c r="JB378" s="127"/>
    </row>
    <row xmlns:x14ac="http://schemas.microsoft.com/office/spreadsheetml/2009/9/ac" r="379" s="3" customFormat="true" x14ac:dyDescent="0.25">
      <c r="A379" s="406"/>
      <c r="B379" s="127"/>
      <c r="L379" s="127"/>
      <c r="V379" s="127"/>
      <c r="AF379" s="127"/>
      <c r="AP379" s="127"/>
      <c r="AZ379" s="127"/>
      <c r="BA379" s="127"/>
      <c r="BB379" s="127"/>
      <c r="BC379" s="127"/>
      <c r="BD379" s="127"/>
      <c r="BE379" s="127"/>
      <c r="BF379" s="127"/>
      <c r="BG379" s="127"/>
      <c r="BJ379" s="127"/>
      <c r="BT379" s="127"/>
      <c r="CD379" s="127"/>
      <c r="CN379" s="127"/>
      <c r="CX379" s="127"/>
      <c r="DH379" s="127"/>
      <c r="DR379" s="127"/>
      <c r="EB379" s="127"/>
      <c r="EL379" s="127"/>
      <c r="EV379" s="127"/>
      <c r="FF379" s="127"/>
      <c r="FP379" s="127"/>
      <c r="FZ379" s="127"/>
      <c r="GJ379" s="127"/>
      <c r="GT379" s="127"/>
      <c r="HD379" s="127"/>
      <c r="HN379" s="127"/>
      <c r="HX379" s="127"/>
      <c r="IH379" s="127"/>
      <c r="IR379" s="127"/>
      <c r="JB379" s="127"/>
    </row>
    <row xmlns:x14ac="http://schemas.microsoft.com/office/spreadsheetml/2009/9/ac" r="380" s="3" customFormat="true" x14ac:dyDescent="0.25">
      <c r="A380" s="406"/>
      <c r="B380" s="127"/>
      <c r="L380" s="127"/>
      <c r="V380" s="127"/>
      <c r="AF380" s="127"/>
      <c r="AP380" s="127"/>
      <c r="AZ380" s="127"/>
      <c r="BA380" s="127"/>
      <c r="BB380" s="127"/>
      <c r="BC380" s="127"/>
      <c r="BD380" s="127"/>
      <c r="BE380" s="127"/>
      <c r="BF380" s="127"/>
      <c r="BG380" s="127"/>
      <c r="BJ380" s="127"/>
      <c r="BT380" s="127"/>
      <c r="CD380" s="127"/>
      <c r="CN380" s="127"/>
      <c r="CX380" s="127"/>
      <c r="DH380" s="127"/>
      <c r="DR380" s="127"/>
      <c r="EB380" s="127"/>
      <c r="EL380" s="127"/>
      <c r="EV380" s="127"/>
      <c r="FF380" s="127"/>
      <c r="FP380" s="127"/>
      <c r="FZ380" s="127"/>
      <c r="GJ380" s="127"/>
      <c r="GT380" s="127"/>
      <c r="HD380" s="127"/>
      <c r="HN380" s="127"/>
      <c r="HX380" s="127"/>
      <c r="IH380" s="127"/>
      <c r="IR380" s="127"/>
      <c r="JB380" s="127"/>
    </row>
    <row xmlns:x14ac="http://schemas.microsoft.com/office/spreadsheetml/2009/9/ac" r="381" s="3" customFormat="true" x14ac:dyDescent="0.25">
      <c r="A381" s="406"/>
      <c r="B381" s="127"/>
      <c r="L381" s="127"/>
      <c r="V381" s="127"/>
      <c r="AF381" s="127"/>
      <c r="AP381" s="127"/>
      <c r="AZ381" s="127"/>
      <c r="BA381" s="127"/>
      <c r="BB381" s="127"/>
      <c r="BC381" s="127"/>
      <c r="BD381" s="127"/>
      <c r="BE381" s="127"/>
      <c r="BF381" s="127"/>
      <c r="BG381" s="127"/>
      <c r="BJ381" s="127"/>
      <c r="BT381" s="127"/>
      <c r="CD381" s="127"/>
      <c r="CN381" s="127"/>
      <c r="CX381" s="127"/>
      <c r="DH381" s="127"/>
      <c r="DR381" s="127"/>
      <c r="EB381" s="127"/>
      <c r="EL381" s="127"/>
      <c r="EV381" s="127"/>
      <c r="FF381" s="127"/>
      <c r="FP381" s="127"/>
      <c r="FZ381" s="127"/>
      <c r="GJ381" s="127"/>
      <c r="GT381" s="127"/>
      <c r="HD381" s="127"/>
      <c r="HN381" s="127"/>
      <c r="HX381" s="127"/>
      <c r="IH381" s="127"/>
      <c r="IR381" s="127"/>
      <c r="JB381" s="127"/>
    </row>
    <row xmlns:x14ac="http://schemas.microsoft.com/office/spreadsheetml/2009/9/ac" r="382" s="3" customFormat="true" x14ac:dyDescent="0.25">
      <c r="A382" s="406"/>
      <c r="B382" s="127"/>
      <c r="L382" s="127"/>
      <c r="V382" s="127"/>
      <c r="AF382" s="127"/>
      <c r="AP382" s="127"/>
      <c r="AZ382" s="127"/>
      <c r="BA382" s="127"/>
      <c r="BB382" s="127"/>
      <c r="BC382" s="127"/>
      <c r="BD382" s="127"/>
      <c r="BE382" s="127"/>
      <c r="BF382" s="127"/>
      <c r="BG382" s="127"/>
      <c r="BJ382" s="127"/>
      <c r="BT382" s="127"/>
      <c r="CD382" s="127"/>
      <c r="CN382" s="127"/>
      <c r="CX382" s="127"/>
      <c r="DH382" s="127"/>
      <c r="DR382" s="127"/>
      <c r="EB382" s="127"/>
      <c r="EL382" s="127"/>
      <c r="EV382" s="127"/>
      <c r="FF382" s="127"/>
      <c r="FP382" s="127"/>
      <c r="FZ382" s="127"/>
      <c r="GJ382" s="127"/>
      <c r="GT382" s="127"/>
      <c r="HD382" s="127"/>
      <c r="HN382" s="127"/>
      <c r="HX382" s="127"/>
      <c r="IH382" s="127"/>
      <c r="IR382" s="127"/>
      <c r="JB382" s="127"/>
    </row>
    <row xmlns:x14ac="http://schemas.microsoft.com/office/spreadsheetml/2009/9/ac" r="383" s="3" customFormat="true" x14ac:dyDescent="0.25">
      <c r="A383" s="406"/>
      <c r="B383" s="127"/>
      <c r="L383" s="127"/>
      <c r="V383" s="127"/>
      <c r="AF383" s="127"/>
      <c r="AP383" s="127"/>
      <c r="AZ383" s="127"/>
      <c r="BA383" s="127"/>
      <c r="BB383" s="127"/>
      <c r="BC383" s="127"/>
      <c r="BD383" s="127"/>
      <c r="BE383" s="127"/>
      <c r="BF383" s="127"/>
      <c r="BG383" s="127"/>
      <c r="BJ383" s="127"/>
      <c r="BT383" s="127"/>
      <c r="CD383" s="127"/>
      <c r="CN383" s="127"/>
      <c r="CX383" s="127"/>
      <c r="DH383" s="127"/>
      <c r="DR383" s="127"/>
      <c r="EB383" s="127"/>
      <c r="EL383" s="127"/>
      <c r="EV383" s="127"/>
      <c r="FF383" s="127"/>
      <c r="FP383" s="127"/>
      <c r="FZ383" s="127"/>
      <c r="GJ383" s="127"/>
      <c r="GT383" s="127"/>
      <c r="HD383" s="127"/>
      <c r="HN383" s="127"/>
      <c r="HX383" s="127"/>
      <c r="IH383" s="127"/>
      <c r="IR383" s="127"/>
      <c r="JB383" s="127"/>
    </row>
    <row xmlns:x14ac="http://schemas.microsoft.com/office/spreadsheetml/2009/9/ac" r="384" s="3" customFormat="true" x14ac:dyDescent="0.25">
      <c r="A384" s="406"/>
      <c r="B384" s="127"/>
      <c r="L384" s="127"/>
      <c r="V384" s="127"/>
      <c r="AF384" s="127"/>
      <c r="AP384" s="127"/>
      <c r="AZ384" s="127"/>
      <c r="BA384" s="127"/>
      <c r="BB384" s="127"/>
      <c r="BC384" s="127"/>
      <c r="BD384" s="127"/>
      <c r="BE384" s="127"/>
      <c r="BF384" s="127"/>
      <c r="BG384" s="127"/>
      <c r="BJ384" s="127"/>
      <c r="BT384" s="127"/>
      <c r="CD384" s="127"/>
      <c r="CN384" s="127"/>
      <c r="CX384" s="127"/>
      <c r="DH384" s="127"/>
      <c r="DR384" s="127"/>
      <c r="EB384" s="127"/>
      <c r="EL384" s="127"/>
      <c r="EV384" s="127"/>
      <c r="FF384" s="127"/>
      <c r="FP384" s="127"/>
      <c r="FZ384" s="127"/>
      <c r="GJ384" s="127"/>
      <c r="GT384" s="127"/>
      <c r="HD384" s="127"/>
      <c r="HN384" s="127"/>
      <c r="HX384" s="127"/>
      <c r="IH384" s="127"/>
      <c r="IR384" s="127"/>
      <c r="JB384" s="127"/>
    </row>
    <row xmlns:x14ac="http://schemas.microsoft.com/office/spreadsheetml/2009/9/ac" r="385" s="3" customFormat="true" x14ac:dyDescent="0.25">
      <c r="A385" s="406"/>
      <c r="B385" s="127"/>
      <c r="L385" s="127"/>
      <c r="V385" s="127"/>
      <c r="AF385" s="127"/>
      <c r="AP385" s="127"/>
      <c r="AZ385" s="127"/>
      <c r="BA385" s="127"/>
      <c r="BB385" s="127"/>
      <c r="BC385" s="127"/>
      <c r="BD385" s="127"/>
      <c r="BE385" s="127"/>
      <c r="BF385" s="127"/>
      <c r="BG385" s="127"/>
      <c r="BJ385" s="127"/>
      <c r="BT385" s="127"/>
      <c r="CD385" s="127"/>
      <c r="CN385" s="127"/>
      <c r="CX385" s="127"/>
      <c r="DH385" s="127"/>
      <c r="DR385" s="127"/>
      <c r="EB385" s="127"/>
      <c r="EL385" s="127"/>
      <c r="EV385" s="127"/>
      <c r="FF385" s="127"/>
      <c r="FP385" s="127"/>
      <c r="FZ385" s="127"/>
      <c r="GJ385" s="127"/>
      <c r="GT385" s="127"/>
      <c r="HD385" s="127"/>
      <c r="HN385" s="127"/>
      <c r="HX385" s="127"/>
      <c r="IH385" s="127"/>
      <c r="IR385" s="127"/>
      <c r="JB385" s="127"/>
    </row>
    <row xmlns:x14ac="http://schemas.microsoft.com/office/spreadsheetml/2009/9/ac" r="386" s="3" customFormat="true" x14ac:dyDescent="0.25">
      <c r="A386" s="406"/>
      <c r="B386" s="127"/>
      <c r="L386" s="127"/>
      <c r="V386" s="127"/>
      <c r="AF386" s="127"/>
      <c r="AP386" s="127"/>
      <c r="AZ386" s="127"/>
      <c r="BA386" s="127"/>
      <c r="BB386" s="127"/>
      <c r="BC386" s="127"/>
      <c r="BD386" s="127"/>
      <c r="BE386" s="127"/>
      <c r="BF386" s="127"/>
      <c r="BG386" s="127"/>
      <c r="BJ386" s="127"/>
      <c r="BT386" s="127"/>
      <c r="CD386" s="127"/>
      <c r="CN386" s="127"/>
      <c r="CX386" s="127"/>
      <c r="DH386" s="127"/>
      <c r="DR386" s="127"/>
      <c r="EB386" s="127"/>
      <c r="EL386" s="127"/>
      <c r="EV386" s="127"/>
      <c r="FF386" s="127"/>
      <c r="FP386" s="127"/>
      <c r="FZ386" s="127"/>
      <c r="GJ386" s="127"/>
      <c r="GT386" s="127"/>
      <c r="HD386" s="127"/>
      <c r="HN386" s="127"/>
      <c r="HX386" s="127"/>
      <c r="IH386" s="127"/>
      <c r="IR386" s="127"/>
      <c r="JB386" s="127"/>
    </row>
    <row xmlns:x14ac="http://schemas.microsoft.com/office/spreadsheetml/2009/9/ac" r="387" s="3" customFormat="true" x14ac:dyDescent="0.25">
      <c r="A387" s="406"/>
      <c r="B387" s="127"/>
      <c r="L387" s="127"/>
      <c r="V387" s="127"/>
      <c r="AF387" s="127"/>
      <c r="AP387" s="127"/>
      <c r="AZ387" s="127"/>
      <c r="BA387" s="127"/>
      <c r="BB387" s="127"/>
      <c r="BC387" s="127"/>
      <c r="BD387" s="127"/>
      <c r="BE387" s="127"/>
      <c r="BF387" s="127"/>
      <c r="BG387" s="127"/>
      <c r="BJ387" s="127"/>
      <c r="BT387" s="127"/>
      <c r="CD387" s="127"/>
      <c r="CN387" s="127"/>
      <c r="CX387" s="127"/>
      <c r="DH387" s="127"/>
      <c r="DR387" s="127"/>
      <c r="EB387" s="127"/>
      <c r="EL387" s="127"/>
      <c r="EV387" s="127"/>
      <c r="FF387" s="127"/>
      <c r="FP387" s="127"/>
      <c r="FZ387" s="127"/>
      <c r="GJ387" s="127"/>
      <c r="GT387" s="127"/>
      <c r="HD387" s="127"/>
      <c r="HN387" s="127"/>
      <c r="HX387" s="127"/>
      <c r="IH387" s="127"/>
      <c r="IR387" s="127"/>
      <c r="JB387" s="127"/>
    </row>
    <row xmlns:x14ac="http://schemas.microsoft.com/office/spreadsheetml/2009/9/ac" r="388" s="3" customFormat="true" x14ac:dyDescent="0.25">
      <c r="A388" s="406"/>
      <c r="B388" s="127"/>
      <c r="L388" s="127"/>
      <c r="V388" s="127"/>
      <c r="AF388" s="127"/>
      <c r="AP388" s="127"/>
      <c r="AZ388" s="127"/>
      <c r="BA388" s="127"/>
      <c r="BB388" s="127"/>
      <c r="BC388" s="127"/>
      <c r="BD388" s="127"/>
      <c r="BE388" s="127"/>
      <c r="BF388" s="127"/>
      <c r="BG388" s="127"/>
      <c r="BJ388" s="127"/>
      <c r="BT388" s="127"/>
      <c r="CD388" s="127"/>
      <c r="CN388" s="127"/>
      <c r="CX388" s="127"/>
      <c r="DH388" s="127"/>
      <c r="DR388" s="127"/>
      <c r="EB388" s="127"/>
      <c r="EL388" s="127"/>
      <c r="EV388" s="127"/>
      <c r="FF388" s="127"/>
      <c r="FP388" s="127"/>
      <c r="FZ388" s="127"/>
      <c r="GJ388" s="127"/>
      <c r="GT388" s="127"/>
      <c r="HD388" s="127"/>
      <c r="HN388" s="127"/>
      <c r="HX388" s="127"/>
      <c r="IH388" s="127"/>
      <c r="IR388" s="127"/>
      <c r="JB388" s="127"/>
    </row>
    <row xmlns:x14ac="http://schemas.microsoft.com/office/spreadsheetml/2009/9/ac" r="389" s="3" customFormat="true" x14ac:dyDescent="0.25">
      <c r="A389" s="406"/>
      <c r="B389" s="127"/>
      <c r="L389" s="127"/>
      <c r="V389" s="127"/>
      <c r="AF389" s="127"/>
      <c r="AP389" s="127"/>
      <c r="AZ389" s="127"/>
      <c r="BA389" s="127"/>
      <c r="BB389" s="127"/>
      <c r="BC389" s="127"/>
      <c r="BD389" s="127"/>
      <c r="BE389" s="127"/>
      <c r="BF389" s="127"/>
      <c r="BG389" s="127"/>
      <c r="BJ389" s="127"/>
      <c r="BT389" s="127"/>
      <c r="CD389" s="127"/>
      <c r="CN389" s="127"/>
      <c r="CX389" s="127"/>
      <c r="DH389" s="127"/>
      <c r="DR389" s="127"/>
      <c r="EB389" s="127"/>
      <c r="EL389" s="127"/>
      <c r="EV389" s="127"/>
      <c r="FF389" s="127"/>
      <c r="FP389" s="127"/>
      <c r="FZ389" s="127"/>
      <c r="GJ389" s="127"/>
      <c r="GT389" s="127"/>
      <c r="HD389" s="127"/>
      <c r="HN389" s="127"/>
      <c r="HX389" s="127"/>
      <c r="IH389" s="127"/>
      <c r="IR389" s="127"/>
      <c r="JB389" s="127"/>
    </row>
    <row xmlns:x14ac="http://schemas.microsoft.com/office/spreadsheetml/2009/9/ac" r="390" s="3" customFormat="true" x14ac:dyDescent="0.25">
      <c r="A390" s="406"/>
      <c r="B390" s="127"/>
      <c r="L390" s="127"/>
      <c r="V390" s="127"/>
      <c r="AF390" s="127"/>
      <c r="AP390" s="127"/>
      <c r="AZ390" s="127"/>
      <c r="BA390" s="127"/>
      <c r="BB390" s="127"/>
      <c r="BC390" s="127"/>
      <c r="BD390" s="127"/>
      <c r="BE390" s="127"/>
      <c r="BF390" s="127"/>
      <c r="BG390" s="127"/>
      <c r="BJ390" s="127"/>
      <c r="BT390" s="127"/>
      <c r="CD390" s="127"/>
      <c r="CN390" s="127"/>
      <c r="CX390" s="127"/>
      <c r="DH390" s="127"/>
      <c r="DR390" s="127"/>
      <c r="EB390" s="127"/>
      <c r="EL390" s="127"/>
      <c r="EV390" s="127"/>
      <c r="FF390" s="127"/>
      <c r="FP390" s="127"/>
      <c r="FZ390" s="127"/>
      <c r="GJ390" s="127"/>
      <c r="GT390" s="127"/>
      <c r="HD390" s="127"/>
      <c r="HN390" s="127"/>
      <c r="HX390" s="127"/>
      <c r="IH390" s="127"/>
      <c r="IR390" s="127"/>
      <c r="JB390" s="127"/>
    </row>
    <row xmlns:x14ac="http://schemas.microsoft.com/office/spreadsheetml/2009/9/ac" r="391" s="3" customFormat="true" x14ac:dyDescent="0.25">
      <c r="A391" s="406"/>
      <c r="B391" s="127"/>
      <c r="L391" s="127"/>
      <c r="V391" s="127"/>
      <c r="AF391" s="127"/>
      <c r="AP391" s="127"/>
      <c r="AZ391" s="127"/>
      <c r="BA391" s="127"/>
      <c r="BB391" s="127"/>
      <c r="BC391" s="127"/>
      <c r="BD391" s="127"/>
      <c r="BE391" s="127"/>
      <c r="BF391" s="127"/>
      <c r="BG391" s="127"/>
      <c r="BJ391" s="127"/>
      <c r="BT391" s="127"/>
      <c r="CD391" s="127"/>
      <c r="CN391" s="127"/>
      <c r="CX391" s="127"/>
      <c r="DH391" s="127"/>
      <c r="DR391" s="127"/>
      <c r="EB391" s="127"/>
      <c r="EL391" s="127"/>
      <c r="EV391" s="127"/>
      <c r="FF391" s="127"/>
      <c r="FP391" s="127"/>
      <c r="FZ391" s="127"/>
      <c r="GJ391" s="127"/>
      <c r="GT391" s="127"/>
      <c r="HD391" s="127"/>
      <c r="HN391" s="127"/>
      <c r="HX391" s="127"/>
      <c r="IH391" s="127"/>
      <c r="IR391" s="127"/>
      <c r="JB391" s="127"/>
    </row>
    <row xmlns:x14ac="http://schemas.microsoft.com/office/spreadsheetml/2009/9/ac" r="392" s="3" customFormat="true" x14ac:dyDescent="0.25">
      <c r="A392" s="406"/>
      <c r="B392" s="127"/>
      <c r="L392" s="127"/>
      <c r="V392" s="127"/>
      <c r="AF392" s="127"/>
      <c r="AP392" s="127"/>
      <c r="AZ392" s="127"/>
      <c r="BA392" s="127"/>
      <c r="BB392" s="127"/>
      <c r="BC392" s="127"/>
      <c r="BD392" s="127"/>
      <c r="BE392" s="127"/>
      <c r="BF392" s="127"/>
      <c r="BG392" s="127"/>
      <c r="BJ392" s="127"/>
      <c r="BT392" s="127"/>
      <c r="CD392" s="127"/>
      <c r="CN392" s="127"/>
      <c r="CX392" s="127"/>
      <c r="DH392" s="127"/>
      <c r="DR392" s="127"/>
      <c r="EB392" s="127"/>
      <c r="EL392" s="127"/>
      <c r="EV392" s="127"/>
      <c r="FF392" s="127"/>
      <c r="FP392" s="127"/>
      <c r="FZ392" s="127"/>
      <c r="GJ392" s="127"/>
      <c r="GT392" s="127"/>
      <c r="HD392" s="127"/>
      <c r="HN392" s="127"/>
      <c r="HX392" s="127"/>
      <c r="IH392" s="127"/>
      <c r="IR392" s="127"/>
      <c r="JB392" s="127"/>
    </row>
    <row xmlns:x14ac="http://schemas.microsoft.com/office/spreadsheetml/2009/9/ac" r="393" s="3" customFormat="true" x14ac:dyDescent="0.25">
      <c r="A393" s="406"/>
      <c r="B393" s="127"/>
      <c r="L393" s="127"/>
      <c r="V393" s="127"/>
      <c r="AF393" s="127"/>
      <c r="AP393" s="127"/>
      <c r="AZ393" s="127"/>
      <c r="BA393" s="127"/>
      <c r="BB393" s="127"/>
      <c r="BC393" s="127"/>
      <c r="BD393" s="127"/>
      <c r="BE393" s="127"/>
      <c r="BF393" s="127"/>
      <c r="BG393" s="127"/>
      <c r="BJ393" s="127"/>
      <c r="BT393" s="127"/>
      <c r="CD393" s="127"/>
      <c r="CN393" s="127"/>
      <c r="CX393" s="127"/>
      <c r="DH393" s="127"/>
      <c r="DR393" s="127"/>
      <c r="EB393" s="127"/>
      <c r="EL393" s="127"/>
      <c r="EV393" s="127"/>
      <c r="FF393" s="127"/>
      <c r="FP393" s="127"/>
      <c r="FZ393" s="127"/>
      <c r="GJ393" s="127"/>
      <c r="GT393" s="127"/>
      <c r="HD393" s="127"/>
      <c r="HN393" s="127"/>
      <c r="HX393" s="127"/>
      <c r="IH393" s="127"/>
      <c r="IR393" s="127"/>
      <c r="JB393" s="127"/>
    </row>
    <row xmlns:x14ac="http://schemas.microsoft.com/office/spreadsheetml/2009/9/ac" r="394" s="3" customFormat="true" x14ac:dyDescent="0.25">
      <c r="A394" s="406"/>
      <c r="B394" s="127"/>
      <c r="L394" s="127"/>
      <c r="V394" s="127"/>
      <c r="AF394" s="127"/>
      <c r="AP394" s="127"/>
      <c r="AZ394" s="127"/>
      <c r="BA394" s="127"/>
      <c r="BB394" s="127"/>
      <c r="BC394" s="127"/>
      <c r="BD394" s="127"/>
      <c r="BE394" s="127"/>
      <c r="BF394" s="127"/>
      <c r="BG394" s="127"/>
      <c r="BJ394" s="127"/>
      <c r="BT394" s="127"/>
      <c r="CD394" s="127"/>
      <c r="CN394" s="127"/>
      <c r="CX394" s="127"/>
      <c r="DH394" s="127"/>
      <c r="DR394" s="127"/>
      <c r="EB394" s="127"/>
      <c r="EL394" s="127"/>
      <c r="EV394" s="127"/>
      <c r="FF394" s="127"/>
      <c r="FP394" s="127"/>
      <c r="FZ394" s="127"/>
      <c r="GJ394" s="127"/>
      <c r="GT394" s="127"/>
      <c r="HD394" s="127"/>
      <c r="HN394" s="127"/>
      <c r="HX394" s="127"/>
      <c r="IH394" s="127"/>
      <c r="IR394" s="127"/>
      <c r="JB394" s="127"/>
    </row>
    <row xmlns:x14ac="http://schemas.microsoft.com/office/spreadsheetml/2009/9/ac" r="395" s="3" customFormat="true" x14ac:dyDescent="0.25">
      <c r="A395" s="406"/>
      <c r="B395" s="127"/>
      <c r="L395" s="127"/>
      <c r="V395" s="127"/>
      <c r="AF395" s="127"/>
      <c r="AP395" s="127"/>
      <c r="AZ395" s="127"/>
      <c r="BA395" s="127"/>
      <c r="BB395" s="127"/>
      <c r="BC395" s="127"/>
      <c r="BD395" s="127"/>
      <c r="BE395" s="127"/>
      <c r="BF395" s="127"/>
      <c r="BG395" s="127"/>
      <c r="BJ395" s="127"/>
      <c r="BT395" s="127"/>
      <c r="CD395" s="127"/>
      <c r="CN395" s="127"/>
      <c r="CX395" s="127"/>
      <c r="DH395" s="127"/>
      <c r="DR395" s="127"/>
      <c r="EB395" s="127"/>
      <c r="EL395" s="127"/>
      <c r="EV395" s="127"/>
      <c r="FF395" s="127"/>
      <c r="FP395" s="127"/>
      <c r="FZ395" s="127"/>
      <c r="GJ395" s="127"/>
      <c r="GT395" s="127"/>
      <c r="HD395" s="127"/>
      <c r="HN395" s="127"/>
      <c r="HX395" s="127"/>
      <c r="IH395" s="127"/>
      <c r="IR395" s="127"/>
      <c r="JB395" s="127"/>
    </row>
    <row xmlns:x14ac="http://schemas.microsoft.com/office/spreadsheetml/2009/9/ac" r="396" s="3" customFormat="true" x14ac:dyDescent="0.25">
      <c r="A396" s="406"/>
      <c r="B396" s="127"/>
      <c r="L396" s="127"/>
      <c r="V396" s="127"/>
      <c r="AF396" s="127"/>
      <c r="AP396" s="127"/>
      <c r="AZ396" s="127"/>
      <c r="BA396" s="127"/>
      <c r="BB396" s="127"/>
      <c r="BC396" s="127"/>
      <c r="BD396" s="127"/>
      <c r="BE396" s="127"/>
      <c r="BF396" s="127"/>
      <c r="BG396" s="127"/>
      <c r="BJ396" s="127"/>
      <c r="BT396" s="127"/>
      <c r="CD396" s="127"/>
      <c r="CN396" s="127"/>
      <c r="CX396" s="127"/>
      <c r="DH396" s="127"/>
      <c r="DR396" s="127"/>
      <c r="EB396" s="127"/>
      <c r="EL396" s="127"/>
      <c r="EV396" s="127"/>
      <c r="FF396" s="127"/>
      <c r="FP396" s="127"/>
      <c r="FZ396" s="127"/>
      <c r="GJ396" s="127"/>
      <c r="GT396" s="127"/>
      <c r="HD396" s="127"/>
      <c r="HN396" s="127"/>
      <c r="HX396" s="127"/>
      <c r="IH396" s="127"/>
      <c r="IR396" s="127"/>
      <c r="JB396" s="127"/>
    </row>
    <row xmlns:x14ac="http://schemas.microsoft.com/office/spreadsheetml/2009/9/ac" r="397" s="3" customFormat="true" x14ac:dyDescent="0.25">
      <c r="A397" s="406"/>
      <c r="B397" s="127"/>
      <c r="L397" s="127"/>
      <c r="V397" s="127"/>
      <c r="AF397" s="127"/>
      <c r="AP397" s="127"/>
      <c r="AZ397" s="127"/>
      <c r="BA397" s="127"/>
      <c r="BB397" s="127"/>
      <c r="BC397" s="127"/>
      <c r="BD397" s="127"/>
      <c r="BE397" s="127"/>
      <c r="BF397" s="127"/>
      <c r="BG397" s="127"/>
      <c r="BJ397" s="127"/>
      <c r="BT397" s="127"/>
      <c r="CD397" s="127"/>
      <c r="CN397" s="127"/>
      <c r="CX397" s="127"/>
      <c r="DH397" s="127"/>
      <c r="DR397" s="127"/>
      <c r="EB397" s="127"/>
      <c r="EL397" s="127"/>
      <c r="EV397" s="127"/>
      <c r="FF397" s="127"/>
      <c r="FP397" s="127"/>
      <c r="FZ397" s="127"/>
      <c r="GJ397" s="127"/>
      <c r="GT397" s="127"/>
      <c r="HD397" s="127"/>
      <c r="HN397" s="127"/>
      <c r="HX397" s="127"/>
      <c r="IH397" s="127"/>
      <c r="IR397" s="127"/>
      <c r="JB397" s="127"/>
    </row>
    <row xmlns:x14ac="http://schemas.microsoft.com/office/spreadsheetml/2009/9/ac" r="398" s="3" customFormat="true" x14ac:dyDescent="0.25">
      <c r="A398" s="406"/>
      <c r="B398" s="127"/>
      <c r="L398" s="127"/>
      <c r="V398" s="127"/>
      <c r="AF398" s="127"/>
      <c r="AP398" s="127"/>
      <c r="AZ398" s="127"/>
      <c r="BA398" s="127"/>
      <c r="BB398" s="127"/>
      <c r="BC398" s="127"/>
      <c r="BD398" s="127"/>
      <c r="BE398" s="127"/>
      <c r="BF398" s="127"/>
      <c r="BG398" s="127"/>
      <c r="BJ398" s="127"/>
      <c r="BT398" s="127"/>
      <c r="CD398" s="127"/>
      <c r="CN398" s="127"/>
      <c r="CX398" s="127"/>
      <c r="DH398" s="127"/>
      <c r="DR398" s="127"/>
      <c r="EB398" s="127"/>
      <c r="EL398" s="127"/>
      <c r="EV398" s="127"/>
      <c r="FF398" s="127"/>
      <c r="FP398" s="127"/>
      <c r="FZ398" s="127"/>
      <c r="GJ398" s="127"/>
      <c r="GT398" s="127"/>
      <c r="HD398" s="127"/>
      <c r="HN398" s="127"/>
      <c r="HX398" s="127"/>
      <c r="IH398" s="127"/>
      <c r="IR398" s="127"/>
      <c r="JB398" s="127"/>
    </row>
    <row xmlns:x14ac="http://schemas.microsoft.com/office/spreadsheetml/2009/9/ac" r="399" s="3" customFormat="true" x14ac:dyDescent="0.25">
      <c r="A399" s="406"/>
      <c r="B399" s="127"/>
      <c r="L399" s="127"/>
      <c r="V399" s="127"/>
      <c r="AF399" s="127"/>
      <c r="AP399" s="127"/>
      <c r="AZ399" s="127"/>
      <c r="BA399" s="127"/>
      <c r="BB399" s="127"/>
      <c r="BC399" s="127"/>
      <c r="BD399" s="127"/>
      <c r="BE399" s="127"/>
      <c r="BF399" s="127"/>
      <c r="BG399" s="127"/>
      <c r="BJ399" s="127"/>
      <c r="BT399" s="127"/>
      <c r="CD399" s="127"/>
      <c r="CN399" s="127"/>
      <c r="CX399" s="127"/>
      <c r="DH399" s="127"/>
      <c r="DR399" s="127"/>
      <c r="EB399" s="127"/>
      <c r="EL399" s="127"/>
      <c r="EV399" s="127"/>
      <c r="FF399" s="127"/>
      <c r="FP399" s="127"/>
      <c r="FZ399" s="127"/>
      <c r="GJ399" s="127"/>
      <c r="GT399" s="127"/>
      <c r="HD399" s="127"/>
      <c r="HN399" s="127"/>
      <c r="HX399" s="127"/>
      <c r="IH399" s="127"/>
      <c r="IR399" s="127"/>
      <c r="JB399" s="127"/>
    </row>
    <row xmlns:x14ac="http://schemas.microsoft.com/office/spreadsheetml/2009/9/ac" r="400" s="3" customFormat="true" x14ac:dyDescent="0.25">
      <c r="A400" s="406"/>
      <c r="B400" s="127"/>
      <c r="L400" s="127"/>
      <c r="V400" s="127"/>
      <c r="AF400" s="127"/>
      <c r="AP400" s="127"/>
      <c r="AZ400" s="127"/>
      <c r="BA400" s="127"/>
      <c r="BB400" s="127"/>
      <c r="BC400" s="127"/>
      <c r="BD400" s="127"/>
      <c r="BE400" s="127"/>
      <c r="BF400" s="127"/>
      <c r="BG400" s="127"/>
      <c r="BJ400" s="127"/>
      <c r="BT400" s="127"/>
      <c r="CD400" s="127"/>
      <c r="CN400" s="127"/>
      <c r="CX400" s="127"/>
      <c r="DH400" s="127"/>
      <c r="DR400" s="127"/>
      <c r="EB400" s="127"/>
      <c r="EL400" s="127"/>
      <c r="EV400" s="127"/>
      <c r="FF400" s="127"/>
      <c r="FP400" s="127"/>
      <c r="FZ400" s="127"/>
      <c r="GJ400" s="127"/>
      <c r="GT400" s="127"/>
      <c r="HD400" s="127"/>
      <c r="HN400" s="127"/>
      <c r="HX400" s="127"/>
      <c r="IH400" s="127"/>
      <c r="IR400" s="127"/>
      <c r="JB400" s="127"/>
    </row>
    <row xmlns:x14ac="http://schemas.microsoft.com/office/spreadsheetml/2009/9/ac" r="401" s="3" customFormat="true" x14ac:dyDescent="0.25">
      <c r="A401" s="406"/>
      <c r="B401" s="127"/>
      <c r="L401" s="127"/>
      <c r="V401" s="127"/>
      <c r="AF401" s="127"/>
      <c r="AP401" s="127"/>
      <c r="AZ401" s="127"/>
      <c r="BA401" s="127"/>
      <c r="BB401" s="127"/>
      <c r="BC401" s="127"/>
      <c r="BD401" s="127"/>
      <c r="BE401" s="127"/>
      <c r="BF401" s="127"/>
      <c r="BG401" s="127"/>
      <c r="BJ401" s="127"/>
      <c r="BT401" s="127"/>
      <c r="CD401" s="127"/>
      <c r="CN401" s="127"/>
      <c r="CX401" s="127"/>
      <c r="DH401" s="127"/>
      <c r="DR401" s="127"/>
      <c r="EB401" s="127"/>
      <c r="EL401" s="127"/>
      <c r="EV401" s="127"/>
      <c r="FF401" s="127"/>
      <c r="FP401" s="127"/>
      <c r="FZ401" s="127"/>
      <c r="GJ401" s="127"/>
      <c r="GT401" s="127"/>
      <c r="HD401" s="127"/>
      <c r="HN401" s="127"/>
      <c r="HX401" s="127"/>
      <c r="IH401" s="127"/>
      <c r="IR401" s="127"/>
      <c r="JB401" s="127"/>
    </row>
    <row xmlns:x14ac="http://schemas.microsoft.com/office/spreadsheetml/2009/9/ac" r="402" s="3" customFormat="true" x14ac:dyDescent="0.25">
      <c r="A402" s="406"/>
      <c r="B402" s="127"/>
      <c r="L402" s="127"/>
      <c r="V402" s="127"/>
      <c r="AF402" s="127"/>
      <c r="AP402" s="127"/>
      <c r="AZ402" s="127"/>
      <c r="BA402" s="127"/>
      <c r="BB402" s="127"/>
      <c r="BC402" s="127"/>
      <c r="BD402" s="127"/>
      <c r="BE402" s="127"/>
      <c r="BF402" s="127"/>
      <c r="BG402" s="127"/>
      <c r="BJ402" s="127"/>
      <c r="BT402" s="127"/>
      <c r="CD402" s="127"/>
      <c r="CN402" s="127"/>
      <c r="CX402" s="127"/>
      <c r="DH402" s="127"/>
      <c r="DR402" s="127"/>
      <c r="EB402" s="127"/>
      <c r="EL402" s="127"/>
      <c r="EV402" s="127"/>
      <c r="FF402" s="127"/>
      <c r="FP402" s="127"/>
      <c r="FZ402" s="127"/>
      <c r="GJ402" s="127"/>
      <c r="GT402" s="127"/>
      <c r="HD402" s="127"/>
      <c r="HN402" s="127"/>
      <c r="HX402" s="127"/>
      <c r="IH402" s="127"/>
      <c r="IR402" s="127"/>
      <c r="JB402" s="127"/>
    </row>
    <row xmlns:x14ac="http://schemas.microsoft.com/office/spreadsheetml/2009/9/ac" r="403" s="3" customFormat="true" x14ac:dyDescent="0.25">
      <c r="A403" s="406"/>
      <c r="B403" s="127"/>
      <c r="L403" s="127"/>
      <c r="V403" s="127"/>
      <c r="AF403" s="127"/>
      <c r="AP403" s="127"/>
      <c r="AZ403" s="127"/>
      <c r="BA403" s="127"/>
      <c r="BB403" s="127"/>
      <c r="BC403" s="127"/>
      <c r="BD403" s="127"/>
      <c r="BE403" s="127"/>
      <c r="BF403" s="127"/>
      <c r="BG403" s="127"/>
      <c r="BJ403" s="127"/>
      <c r="BT403" s="127"/>
      <c r="CD403" s="127"/>
      <c r="CN403" s="127"/>
      <c r="CX403" s="127"/>
      <c r="DH403" s="127"/>
      <c r="DR403" s="127"/>
      <c r="EB403" s="127"/>
      <c r="EL403" s="127"/>
      <c r="EV403" s="127"/>
      <c r="FF403" s="127"/>
      <c r="FP403" s="127"/>
      <c r="FZ403" s="127"/>
      <c r="GJ403" s="127"/>
      <c r="GT403" s="127"/>
      <c r="HD403" s="127"/>
      <c r="HN403" s="127"/>
      <c r="HX403" s="127"/>
      <c r="IH403" s="127"/>
      <c r="IR403" s="127"/>
      <c r="JB403" s="127"/>
    </row>
    <row xmlns:x14ac="http://schemas.microsoft.com/office/spreadsheetml/2009/9/ac" r="404" s="3" customFormat="true" x14ac:dyDescent="0.25">
      <c r="A404" s="406"/>
      <c r="B404" s="127"/>
      <c r="L404" s="127"/>
      <c r="V404" s="127"/>
      <c r="AF404" s="127"/>
      <c r="AP404" s="127"/>
      <c r="AZ404" s="127"/>
      <c r="BA404" s="127"/>
      <c r="BB404" s="127"/>
      <c r="BC404" s="127"/>
      <c r="BD404" s="127"/>
      <c r="BE404" s="127"/>
      <c r="BF404" s="127"/>
      <c r="BG404" s="127"/>
      <c r="BJ404" s="127"/>
      <c r="BT404" s="127"/>
      <c r="CD404" s="127"/>
      <c r="CN404" s="127"/>
      <c r="CX404" s="127"/>
      <c r="DH404" s="127"/>
      <c r="DR404" s="127"/>
      <c r="EB404" s="127"/>
      <c r="EL404" s="127"/>
      <c r="EV404" s="127"/>
      <c r="FF404" s="127"/>
      <c r="FP404" s="127"/>
      <c r="FZ404" s="127"/>
      <c r="GJ404" s="127"/>
      <c r="GT404" s="127"/>
      <c r="HD404" s="127"/>
      <c r="HN404" s="127"/>
      <c r="HX404" s="127"/>
      <c r="IH404" s="127"/>
      <c r="IR404" s="127"/>
      <c r="JB404" s="127"/>
    </row>
    <row xmlns:x14ac="http://schemas.microsoft.com/office/spreadsheetml/2009/9/ac" r="405" s="3" customFormat="true" x14ac:dyDescent="0.25">
      <c r="A405" s="406"/>
      <c r="B405" s="127"/>
      <c r="L405" s="127"/>
      <c r="V405" s="127"/>
      <c r="AF405" s="127"/>
      <c r="AP405" s="127"/>
      <c r="AZ405" s="127"/>
      <c r="BA405" s="127"/>
      <c r="BB405" s="127"/>
      <c r="BC405" s="127"/>
      <c r="BD405" s="127"/>
      <c r="BE405" s="127"/>
      <c r="BF405" s="127"/>
      <c r="BG405" s="127"/>
      <c r="BJ405" s="127"/>
      <c r="BT405" s="127"/>
      <c r="CD405" s="127"/>
      <c r="CN405" s="127"/>
      <c r="CX405" s="127"/>
      <c r="DH405" s="127"/>
      <c r="DR405" s="127"/>
      <c r="EB405" s="127"/>
      <c r="EL405" s="127"/>
      <c r="EV405" s="127"/>
      <c r="FF405" s="127"/>
      <c r="FP405" s="127"/>
      <c r="FZ405" s="127"/>
      <c r="GJ405" s="127"/>
      <c r="GT405" s="127"/>
      <c r="HD405" s="127"/>
      <c r="HN405" s="127"/>
      <c r="HX405" s="127"/>
      <c r="IH405" s="127"/>
      <c r="IR405" s="127"/>
      <c r="JB405" s="127"/>
    </row>
    <row xmlns:x14ac="http://schemas.microsoft.com/office/spreadsheetml/2009/9/ac" r="406" s="3" customFormat="true" x14ac:dyDescent="0.25">
      <c r="A406" s="406"/>
      <c r="B406" s="127"/>
      <c r="L406" s="127"/>
      <c r="V406" s="127"/>
      <c r="AF406" s="127"/>
      <c r="AP406" s="127"/>
      <c r="AZ406" s="127"/>
      <c r="BA406" s="127"/>
      <c r="BB406" s="127"/>
      <c r="BC406" s="127"/>
      <c r="BD406" s="127"/>
      <c r="BE406" s="127"/>
      <c r="BF406" s="127"/>
      <c r="BG406" s="127"/>
      <c r="BJ406" s="127"/>
      <c r="BT406" s="127"/>
      <c r="CD406" s="127"/>
      <c r="CN406" s="127"/>
      <c r="CX406" s="127"/>
      <c r="DH406" s="127"/>
      <c r="DR406" s="127"/>
      <c r="EB406" s="127"/>
      <c r="EL406" s="127"/>
      <c r="EV406" s="127"/>
      <c r="FF406" s="127"/>
      <c r="FP406" s="127"/>
      <c r="FZ406" s="127"/>
      <c r="GJ406" s="127"/>
      <c r="GT406" s="127"/>
      <c r="HD406" s="127"/>
      <c r="HN406" s="127"/>
      <c r="HX406" s="127"/>
      <c r="IH406" s="127"/>
      <c r="IR406" s="127"/>
      <c r="JB406" s="127"/>
    </row>
    <row xmlns:x14ac="http://schemas.microsoft.com/office/spreadsheetml/2009/9/ac" r="407" s="3" customFormat="true" x14ac:dyDescent="0.25">
      <c r="A407" s="406"/>
      <c r="B407" s="127"/>
      <c r="L407" s="127"/>
      <c r="V407" s="127"/>
      <c r="AF407" s="127"/>
      <c r="AP407" s="127"/>
      <c r="AZ407" s="127"/>
      <c r="BA407" s="127"/>
      <c r="BB407" s="127"/>
      <c r="BC407" s="127"/>
      <c r="BD407" s="127"/>
      <c r="BE407" s="127"/>
      <c r="BF407" s="127"/>
      <c r="BG407" s="127"/>
      <c r="BJ407" s="127"/>
      <c r="BT407" s="127"/>
      <c r="CD407" s="127"/>
      <c r="CN407" s="127"/>
      <c r="CX407" s="127"/>
      <c r="DH407" s="127"/>
      <c r="DR407" s="127"/>
      <c r="EB407" s="127"/>
      <c r="EL407" s="127"/>
      <c r="EV407" s="127"/>
      <c r="FF407" s="127"/>
      <c r="FP407" s="127"/>
      <c r="FZ407" s="127"/>
      <c r="GJ407" s="127"/>
      <c r="GT407" s="127"/>
      <c r="HD407" s="127"/>
      <c r="HN407" s="127"/>
      <c r="HX407" s="127"/>
      <c r="IH407" s="127"/>
      <c r="IR407" s="127"/>
      <c r="JB407" s="127"/>
    </row>
    <row xmlns:x14ac="http://schemas.microsoft.com/office/spreadsheetml/2009/9/ac" r="408" s="3" customFormat="true" x14ac:dyDescent="0.25">
      <c r="A408" s="406"/>
      <c r="B408" s="127"/>
      <c r="L408" s="127"/>
      <c r="V408" s="127"/>
      <c r="AF408" s="127"/>
      <c r="AP408" s="127"/>
      <c r="AZ408" s="127"/>
      <c r="BA408" s="127"/>
      <c r="BB408" s="127"/>
      <c r="BC408" s="127"/>
      <c r="BD408" s="127"/>
      <c r="BE408" s="127"/>
      <c r="BF408" s="127"/>
      <c r="BG408" s="127"/>
      <c r="BJ408" s="127"/>
      <c r="BT408" s="127"/>
      <c r="CD408" s="127"/>
      <c r="CN408" s="127"/>
      <c r="CX408" s="127"/>
      <c r="DH408" s="127"/>
      <c r="DR408" s="127"/>
      <c r="EB408" s="127"/>
      <c r="EL408" s="127"/>
      <c r="EV408" s="127"/>
      <c r="FF408" s="127"/>
      <c r="FP408" s="127"/>
      <c r="FZ408" s="127"/>
      <c r="GJ408" s="127"/>
      <c r="GT408" s="127"/>
      <c r="HD408" s="127"/>
      <c r="HN408" s="127"/>
      <c r="HX408" s="127"/>
      <c r="IH408" s="127"/>
      <c r="IR408" s="127"/>
      <c r="JB408" s="127"/>
    </row>
    <row xmlns:x14ac="http://schemas.microsoft.com/office/spreadsheetml/2009/9/ac" r="409" s="3" customFormat="true" x14ac:dyDescent="0.25">
      <c r="A409" s="406"/>
      <c r="B409" s="127"/>
      <c r="L409" s="127"/>
      <c r="V409" s="127"/>
      <c r="AF409" s="127"/>
      <c r="AP409" s="127"/>
      <c r="AZ409" s="127"/>
      <c r="BA409" s="127"/>
      <c r="BB409" s="127"/>
      <c r="BC409" s="127"/>
      <c r="BD409" s="127"/>
      <c r="BE409" s="127"/>
      <c r="BF409" s="127"/>
      <c r="BG409" s="127"/>
      <c r="BJ409" s="127"/>
      <c r="BT409" s="127"/>
      <c r="CD409" s="127"/>
      <c r="CN409" s="127"/>
      <c r="CX409" s="127"/>
      <c r="DH409" s="127"/>
      <c r="DR409" s="127"/>
      <c r="EB409" s="127"/>
      <c r="EL409" s="127"/>
      <c r="EV409" s="127"/>
      <c r="FF409" s="127"/>
      <c r="FP409" s="127"/>
      <c r="FZ409" s="127"/>
      <c r="GJ409" s="127"/>
      <c r="GT409" s="127"/>
      <c r="HD409" s="127"/>
      <c r="HN409" s="127"/>
      <c r="HX409" s="127"/>
      <c r="IH409" s="127"/>
      <c r="IR409" s="127"/>
      <c r="JB409" s="127"/>
    </row>
    <row xmlns:x14ac="http://schemas.microsoft.com/office/spreadsheetml/2009/9/ac" r="410" s="3" customFormat="true" x14ac:dyDescent="0.25">
      <c r="A410" s="406"/>
      <c r="B410" s="127"/>
      <c r="L410" s="127"/>
      <c r="V410" s="127"/>
      <c r="AF410" s="127"/>
      <c r="AP410" s="127"/>
      <c r="AZ410" s="127"/>
      <c r="BA410" s="127"/>
      <c r="BB410" s="127"/>
      <c r="BC410" s="127"/>
      <c r="BD410" s="127"/>
      <c r="BE410" s="127"/>
      <c r="BF410" s="127"/>
      <c r="BG410" s="127"/>
      <c r="BJ410" s="127"/>
      <c r="BT410" s="127"/>
      <c r="CD410" s="127"/>
      <c r="CN410" s="127"/>
      <c r="CX410" s="127"/>
      <c r="DH410" s="127"/>
      <c r="DR410" s="127"/>
      <c r="EB410" s="127"/>
      <c r="EL410" s="127"/>
      <c r="EV410" s="127"/>
      <c r="FF410" s="127"/>
      <c r="FP410" s="127"/>
      <c r="FZ410" s="127"/>
      <c r="GJ410" s="127"/>
      <c r="GT410" s="127"/>
      <c r="HD410" s="127"/>
      <c r="HN410" s="127"/>
      <c r="HX410" s="127"/>
      <c r="IH410" s="127"/>
      <c r="IR410" s="127"/>
      <c r="JB410" s="127"/>
    </row>
    <row xmlns:x14ac="http://schemas.microsoft.com/office/spreadsheetml/2009/9/ac" r="411" s="3" customFormat="true" x14ac:dyDescent="0.25">
      <c r="A411" s="406"/>
      <c r="B411" s="127"/>
      <c r="L411" s="127"/>
      <c r="V411" s="127"/>
      <c r="AF411" s="127"/>
      <c r="AP411" s="127"/>
      <c r="AZ411" s="127"/>
      <c r="BA411" s="127"/>
      <c r="BB411" s="127"/>
      <c r="BC411" s="127"/>
      <c r="BD411" s="127"/>
      <c r="BE411" s="127"/>
      <c r="BF411" s="127"/>
      <c r="BG411" s="127"/>
      <c r="BJ411" s="127"/>
      <c r="BT411" s="127"/>
      <c r="CD411" s="127"/>
      <c r="CN411" s="127"/>
      <c r="CX411" s="127"/>
      <c r="DH411" s="127"/>
      <c r="DR411" s="127"/>
      <c r="EB411" s="127"/>
      <c r="EL411" s="127"/>
      <c r="EV411" s="127"/>
      <c r="FF411" s="127"/>
      <c r="FP411" s="127"/>
      <c r="FZ411" s="127"/>
      <c r="GJ411" s="127"/>
      <c r="GT411" s="127"/>
      <c r="HD411" s="127"/>
      <c r="HN411" s="127"/>
      <c r="HX411" s="127"/>
      <c r="IH411" s="127"/>
      <c r="IR411" s="127"/>
      <c r="JB411" s="127"/>
    </row>
    <row xmlns:x14ac="http://schemas.microsoft.com/office/spreadsheetml/2009/9/ac" r="412" s="3" customFormat="true" x14ac:dyDescent="0.25">
      <c r="A412" s="406"/>
      <c r="B412" s="127"/>
      <c r="L412" s="127"/>
      <c r="V412" s="127"/>
      <c r="AF412" s="127"/>
      <c r="AP412" s="127"/>
      <c r="AZ412" s="127"/>
      <c r="BA412" s="127"/>
      <c r="BB412" s="127"/>
      <c r="BC412" s="127"/>
      <c r="BD412" s="127"/>
      <c r="BE412" s="127"/>
      <c r="BF412" s="127"/>
      <c r="BG412" s="127"/>
      <c r="BJ412" s="127"/>
      <c r="BT412" s="127"/>
      <c r="CD412" s="127"/>
      <c r="CN412" s="127"/>
      <c r="CX412" s="127"/>
      <c r="DH412" s="127"/>
      <c r="DR412" s="127"/>
      <c r="EB412" s="127"/>
      <c r="EL412" s="127"/>
      <c r="EV412" s="127"/>
      <c r="FF412" s="127"/>
      <c r="FP412" s="127"/>
      <c r="FZ412" s="127"/>
      <c r="GJ412" s="127"/>
      <c r="GT412" s="127"/>
      <c r="HD412" s="127"/>
      <c r="HN412" s="127"/>
      <c r="HX412" s="127"/>
      <c r="IH412" s="127"/>
      <c r="IR412" s="127"/>
      <c r="JB412" s="127"/>
    </row>
    <row xmlns:x14ac="http://schemas.microsoft.com/office/spreadsheetml/2009/9/ac" r="413" s="3" customFormat="true" x14ac:dyDescent="0.25">
      <c r="A413" s="406"/>
      <c r="B413" s="127"/>
      <c r="L413" s="127"/>
      <c r="V413" s="127"/>
      <c r="AF413" s="127"/>
      <c r="AP413" s="127"/>
      <c r="AZ413" s="127"/>
      <c r="BA413" s="127"/>
      <c r="BB413" s="127"/>
      <c r="BC413" s="127"/>
      <c r="BD413" s="127"/>
      <c r="BE413" s="127"/>
      <c r="BF413" s="127"/>
      <c r="BG413" s="127"/>
      <c r="BJ413" s="127"/>
      <c r="BT413" s="127"/>
      <c r="CD413" s="127"/>
      <c r="CN413" s="127"/>
      <c r="CX413" s="127"/>
      <c r="DH413" s="127"/>
      <c r="DR413" s="127"/>
      <c r="EB413" s="127"/>
      <c r="EL413" s="127"/>
      <c r="EV413" s="127"/>
      <c r="FF413" s="127"/>
      <c r="FP413" s="127"/>
      <c r="FZ413" s="127"/>
      <c r="GJ413" s="127"/>
      <c r="GT413" s="127"/>
      <c r="HD413" s="127"/>
      <c r="HN413" s="127"/>
      <c r="HX413" s="127"/>
      <c r="IH413" s="127"/>
      <c r="IR413" s="127"/>
      <c r="JB413" s="127"/>
    </row>
    <row xmlns:x14ac="http://schemas.microsoft.com/office/spreadsheetml/2009/9/ac" r="414" s="3" customFormat="true" x14ac:dyDescent="0.25">
      <c r="A414" s="406"/>
      <c r="B414" s="127"/>
      <c r="L414" s="127"/>
      <c r="V414" s="127"/>
      <c r="AF414" s="127"/>
      <c r="AP414" s="127"/>
      <c r="AZ414" s="127"/>
      <c r="BA414" s="127"/>
      <c r="BB414" s="127"/>
      <c r="BC414" s="127"/>
      <c r="BD414" s="127"/>
      <c r="BE414" s="127"/>
      <c r="BF414" s="127"/>
      <c r="BG414" s="127"/>
      <c r="BJ414" s="127"/>
      <c r="BT414" s="127"/>
      <c r="CD414" s="127"/>
      <c r="CN414" s="127"/>
      <c r="CX414" s="127"/>
      <c r="DH414" s="127"/>
      <c r="DR414" s="127"/>
      <c r="EB414" s="127"/>
      <c r="EL414" s="127"/>
      <c r="EV414" s="127"/>
      <c r="FF414" s="127"/>
      <c r="FP414" s="127"/>
      <c r="FZ414" s="127"/>
      <c r="GJ414" s="127"/>
      <c r="GT414" s="127"/>
      <c r="HD414" s="127"/>
      <c r="HN414" s="127"/>
      <c r="HX414" s="127"/>
      <c r="IH414" s="127"/>
      <c r="IR414" s="127"/>
      <c r="JB414" s="127"/>
    </row>
    <row xmlns:x14ac="http://schemas.microsoft.com/office/spreadsheetml/2009/9/ac" r="415" s="3" customFormat="true" x14ac:dyDescent="0.25">
      <c r="A415" s="406"/>
      <c r="B415" s="127"/>
      <c r="L415" s="127"/>
      <c r="V415" s="127"/>
      <c r="AF415" s="127"/>
      <c r="AP415" s="127"/>
      <c r="AZ415" s="127"/>
      <c r="BA415" s="127"/>
      <c r="BB415" s="127"/>
      <c r="BC415" s="127"/>
      <c r="BD415" s="127"/>
      <c r="BE415" s="127"/>
      <c r="BF415" s="127"/>
      <c r="BG415" s="127"/>
      <c r="BJ415" s="127"/>
      <c r="BT415" s="127"/>
      <c r="CD415" s="127"/>
      <c r="CN415" s="127"/>
      <c r="CX415" s="127"/>
      <c r="DH415" s="127"/>
      <c r="DR415" s="127"/>
      <c r="EB415" s="127"/>
      <c r="EL415" s="127"/>
      <c r="EV415" s="127"/>
      <c r="FF415" s="127"/>
      <c r="FP415" s="127"/>
      <c r="FZ415" s="127"/>
      <c r="GJ415" s="127"/>
      <c r="GT415" s="127"/>
      <c r="HD415" s="127"/>
      <c r="HN415" s="127"/>
      <c r="HX415" s="127"/>
      <c r="IH415" s="127"/>
      <c r="IR415" s="127"/>
      <c r="JB415" s="127"/>
    </row>
    <row xmlns:x14ac="http://schemas.microsoft.com/office/spreadsheetml/2009/9/ac" r="416" s="3" customFormat="true" x14ac:dyDescent="0.25">
      <c r="A416" s="406"/>
      <c r="B416" s="127"/>
      <c r="L416" s="127"/>
      <c r="V416" s="127"/>
      <c r="AF416" s="127"/>
      <c r="AP416" s="127"/>
      <c r="AZ416" s="127"/>
      <c r="BA416" s="127"/>
      <c r="BB416" s="127"/>
      <c r="BC416" s="127"/>
      <c r="BD416" s="127"/>
      <c r="BE416" s="127"/>
      <c r="BF416" s="127"/>
      <c r="BG416" s="127"/>
      <c r="BJ416" s="127"/>
      <c r="BT416" s="127"/>
      <c r="CD416" s="127"/>
      <c r="CN416" s="127"/>
      <c r="CX416" s="127"/>
      <c r="DH416" s="127"/>
      <c r="DR416" s="127"/>
      <c r="EB416" s="127"/>
      <c r="EL416" s="127"/>
      <c r="EV416" s="127"/>
      <c r="FF416" s="127"/>
      <c r="FP416" s="127"/>
      <c r="FZ416" s="127"/>
      <c r="GJ416" s="127"/>
      <c r="GT416" s="127"/>
      <c r="HD416" s="127"/>
      <c r="HN416" s="127"/>
      <c r="HX416" s="127"/>
      <c r="IH416" s="127"/>
      <c r="IR416" s="127"/>
      <c r="JB416" s="127"/>
    </row>
    <row xmlns:x14ac="http://schemas.microsoft.com/office/spreadsheetml/2009/9/ac" r="417" s="3" customFormat="true" x14ac:dyDescent="0.25">
      <c r="A417" s="406"/>
      <c r="B417" s="127"/>
      <c r="L417" s="127"/>
      <c r="V417" s="127"/>
      <c r="AF417" s="127"/>
      <c r="AP417" s="127"/>
      <c r="AZ417" s="127"/>
      <c r="BA417" s="127"/>
      <c r="BB417" s="127"/>
      <c r="BC417" s="127"/>
      <c r="BD417" s="127"/>
      <c r="BE417" s="127"/>
      <c r="BF417" s="127"/>
      <c r="BG417" s="127"/>
      <c r="BJ417" s="127"/>
      <c r="BT417" s="127"/>
      <c r="CD417" s="127"/>
      <c r="CN417" s="127"/>
      <c r="CX417" s="127"/>
      <c r="DH417" s="127"/>
      <c r="DR417" s="127"/>
      <c r="EB417" s="127"/>
      <c r="EL417" s="127"/>
      <c r="EV417" s="127"/>
      <c r="FF417" s="127"/>
      <c r="FP417" s="127"/>
      <c r="FZ417" s="127"/>
      <c r="GJ417" s="127"/>
      <c r="GT417" s="127"/>
      <c r="HD417" s="127"/>
      <c r="HN417" s="127"/>
      <c r="HX417" s="127"/>
      <c r="IH417" s="127"/>
      <c r="IR417" s="127"/>
      <c r="JB417" s="127"/>
    </row>
    <row xmlns:x14ac="http://schemas.microsoft.com/office/spreadsheetml/2009/9/ac" r="418" s="3" customFormat="true" x14ac:dyDescent="0.25">
      <c r="A418" s="406"/>
      <c r="B418" s="127"/>
      <c r="L418" s="127"/>
      <c r="V418" s="127"/>
      <c r="AF418" s="127"/>
      <c r="AP418" s="127"/>
      <c r="AZ418" s="127"/>
      <c r="BA418" s="127"/>
      <c r="BB418" s="127"/>
      <c r="BC418" s="127"/>
      <c r="BD418" s="127"/>
      <c r="BE418" s="127"/>
      <c r="BF418" s="127"/>
      <c r="BG418" s="127"/>
      <c r="BJ418" s="127"/>
      <c r="BT418" s="127"/>
      <c r="CD418" s="127"/>
      <c r="CN418" s="127"/>
      <c r="CX418" s="127"/>
      <c r="DH418" s="127"/>
      <c r="DR418" s="127"/>
      <c r="EB418" s="127"/>
      <c r="EL418" s="127"/>
      <c r="EV418" s="127"/>
      <c r="FF418" s="127"/>
      <c r="FP418" s="127"/>
      <c r="FZ418" s="127"/>
      <c r="GJ418" s="127"/>
      <c r="GT418" s="127"/>
      <c r="HD418" s="127"/>
      <c r="HN418" s="127"/>
      <c r="HX418" s="127"/>
      <c r="IH418" s="127"/>
      <c r="IR418" s="127"/>
      <c r="JB418" s="127"/>
    </row>
    <row xmlns:x14ac="http://schemas.microsoft.com/office/spreadsheetml/2009/9/ac" r="419" s="3" customFormat="true" x14ac:dyDescent="0.25">
      <c r="A419" s="406"/>
      <c r="B419" s="127"/>
      <c r="L419" s="127"/>
      <c r="V419" s="127"/>
      <c r="AF419" s="127"/>
      <c r="AP419" s="127"/>
      <c r="AZ419" s="127"/>
      <c r="BA419" s="127"/>
      <c r="BB419" s="127"/>
      <c r="BC419" s="127"/>
      <c r="BD419" s="127"/>
      <c r="BE419" s="127"/>
      <c r="BF419" s="127"/>
      <c r="BG419" s="127"/>
      <c r="BJ419" s="127"/>
      <c r="BT419" s="127"/>
      <c r="CD419" s="127"/>
      <c r="CN419" s="127"/>
      <c r="CX419" s="127"/>
      <c r="DH419" s="127"/>
      <c r="DR419" s="127"/>
      <c r="EB419" s="127"/>
      <c r="EL419" s="127"/>
      <c r="EV419" s="127"/>
      <c r="FF419" s="127"/>
      <c r="FP419" s="127"/>
      <c r="FZ419" s="127"/>
      <c r="GJ419" s="127"/>
      <c r="GT419" s="127"/>
      <c r="HD419" s="127"/>
      <c r="HN419" s="127"/>
      <c r="HX419" s="127"/>
      <c r="IH419" s="127"/>
      <c r="IR419" s="127"/>
      <c r="JB419" s="127"/>
    </row>
    <row xmlns:x14ac="http://schemas.microsoft.com/office/spreadsheetml/2009/9/ac" r="420" s="3" customFormat="true" x14ac:dyDescent="0.25">
      <c r="A420" s="406"/>
      <c r="B420" s="127"/>
      <c r="L420" s="127"/>
      <c r="V420" s="127"/>
      <c r="AF420" s="127"/>
      <c r="AP420" s="127"/>
      <c r="AZ420" s="127"/>
      <c r="BA420" s="127"/>
      <c r="BB420" s="127"/>
      <c r="BC420" s="127"/>
      <c r="BD420" s="127"/>
      <c r="BE420" s="127"/>
      <c r="BF420" s="127"/>
      <c r="BG420" s="127"/>
      <c r="BJ420" s="127"/>
      <c r="BT420" s="127"/>
      <c r="CD420" s="127"/>
      <c r="CN420" s="127"/>
      <c r="CX420" s="127"/>
      <c r="DH420" s="127"/>
      <c r="DR420" s="127"/>
      <c r="EB420" s="127"/>
      <c r="EL420" s="127"/>
      <c r="EV420" s="127"/>
      <c r="FF420" s="127"/>
      <c r="FP420" s="127"/>
      <c r="FZ420" s="127"/>
      <c r="GJ420" s="127"/>
      <c r="GT420" s="127"/>
      <c r="HD420" s="127"/>
      <c r="HN420" s="127"/>
      <c r="HX420" s="127"/>
      <c r="IH420" s="127"/>
      <c r="IR420" s="127"/>
      <c r="JB420" s="127"/>
    </row>
    <row xmlns:x14ac="http://schemas.microsoft.com/office/spreadsheetml/2009/9/ac" r="421" s="3" customFormat="true" x14ac:dyDescent="0.25">
      <c r="A421" s="406"/>
      <c r="B421" s="127"/>
      <c r="L421" s="127"/>
      <c r="V421" s="127"/>
      <c r="AF421" s="127"/>
      <c r="AP421" s="127"/>
      <c r="AZ421" s="127"/>
      <c r="BA421" s="127"/>
      <c r="BB421" s="127"/>
      <c r="BC421" s="127"/>
      <c r="BD421" s="127"/>
      <c r="BE421" s="127"/>
      <c r="BF421" s="127"/>
      <c r="BG421" s="127"/>
      <c r="BJ421" s="127"/>
      <c r="BT421" s="127"/>
      <c r="CD421" s="127"/>
      <c r="CN421" s="127"/>
      <c r="CX421" s="127"/>
      <c r="DH421" s="127"/>
      <c r="DR421" s="127"/>
      <c r="EB421" s="127"/>
      <c r="EL421" s="127"/>
      <c r="EV421" s="127"/>
      <c r="FF421" s="127"/>
      <c r="FP421" s="127"/>
      <c r="FZ421" s="127"/>
      <c r="GJ421" s="127"/>
      <c r="GT421" s="127"/>
      <c r="HD421" s="127"/>
      <c r="HN421" s="127"/>
      <c r="HX421" s="127"/>
      <c r="IH421" s="127"/>
      <c r="IR421" s="127"/>
      <c r="JB421" s="127"/>
    </row>
    <row xmlns:x14ac="http://schemas.microsoft.com/office/spreadsheetml/2009/9/ac" r="422" s="3" customFormat="true" x14ac:dyDescent="0.25">
      <c r="A422" s="406"/>
      <c r="B422" s="127"/>
      <c r="L422" s="127"/>
      <c r="V422" s="127"/>
      <c r="AF422" s="127"/>
      <c r="AP422" s="127"/>
      <c r="AZ422" s="127"/>
      <c r="BA422" s="127"/>
      <c r="BB422" s="127"/>
      <c r="BC422" s="127"/>
      <c r="BD422" s="127"/>
      <c r="BE422" s="127"/>
      <c r="BF422" s="127"/>
      <c r="BG422" s="127"/>
      <c r="BJ422" s="127"/>
      <c r="BT422" s="127"/>
      <c r="CD422" s="127"/>
      <c r="CN422" s="127"/>
      <c r="CX422" s="127"/>
      <c r="DH422" s="127"/>
      <c r="DR422" s="127"/>
      <c r="EB422" s="127"/>
      <c r="EL422" s="127"/>
      <c r="EV422" s="127"/>
      <c r="FF422" s="127"/>
      <c r="FP422" s="127"/>
      <c r="FZ422" s="127"/>
      <c r="GJ422" s="127"/>
      <c r="GT422" s="127"/>
      <c r="HD422" s="127"/>
      <c r="HN422" s="127"/>
      <c r="HX422" s="127"/>
      <c r="IH422" s="127"/>
      <c r="IR422" s="127"/>
      <c r="JB422" s="127"/>
    </row>
    <row xmlns:x14ac="http://schemas.microsoft.com/office/spreadsheetml/2009/9/ac" r="423" s="3" customFormat="true" x14ac:dyDescent="0.25">
      <c r="A423" s="406"/>
      <c r="B423" s="127"/>
      <c r="L423" s="127"/>
      <c r="V423" s="127"/>
      <c r="AF423" s="127"/>
      <c r="AP423" s="127"/>
      <c r="AZ423" s="127"/>
      <c r="BA423" s="127"/>
      <c r="BB423" s="127"/>
      <c r="BC423" s="127"/>
      <c r="BD423" s="127"/>
      <c r="BE423" s="127"/>
      <c r="BF423" s="127"/>
      <c r="BG423" s="127"/>
      <c r="BJ423" s="127"/>
      <c r="BT423" s="127"/>
      <c r="CD423" s="127"/>
      <c r="CN423" s="127"/>
      <c r="CX423" s="127"/>
      <c r="DH423" s="127"/>
      <c r="DR423" s="127"/>
      <c r="EB423" s="127"/>
      <c r="EL423" s="127"/>
      <c r="EV423" s="127"/>
      <c r="FF423" s="127"/>
      <c r="FP423" s="127"/>
      <c r="FZ423" s="127"/>
      <c r="GJ423" s="127"/>
      <c r="GT423" s="127"/>
      <c r="HD423" s="127"/>
      <c r="HN423" s="127"/>
      <c r="HX423" s="127"/>
      <c r="IH423" s="127"/>
      <c r="IR423" s="127"/>
      <c r="JB423" s="127"/>
    </row>
    <row xmlns:x14ac="http://schemas.microsoft.com/office/spreadsheetml/2009/9/ac" r="424" s="3" customFormat="true" x14ac:dyDescent="0.25">
      <c r="A424" s="406"/>
      <c r="B424" s="127"/>
      <c r="L424" s="127"/>
      <c r="V424" s="127"/>
      <c r="AF424" s="127"/>
      <c r="AP424" s="127"/>
      <c r="AZ424" s="127"/>
      <c r="BA424" s="127"/>
      <c r="BB424" s="127"/>
      <c r="BC424" s="127"/>
      <c r="BD424" s="127"/>
      <c r="BE424" s="127"/>
      <c r="BF424" s="127"/>
      <c r="BG424" s="127"/>
      <c r="BJ424" s="127"/>
      <c r="BT424" s="127"/>
      <c r="CD424" s="127"/>
      <c r="CN424" s="127"/>
      <c r="CX424" s="127"/>
      <c r="DH424" s="127"/>
      <c r="DR424" s="127"/>
      <c r="EB424" s="127"/>
      <c r="EL424" s="127"/>
      <c r="EV424" s="127"/>
      <c r="FF424" s="127"/>
      <c r="FP424" s="127"/>
      <c r="FZ424" s="127"/>
      <c r="GJ424" s="127"/>
      <c r="GT424" s="127"/>
      <c r="HD424" s="127"/>
      <c r="HN424" s="127"/>
      <c r="HX424" s="127"/>
      <c r="IH424" s="127"/>
      <c r="IR424" s="127"/>
      <c r="JB424" s="127"/>
    </row>
    <row xmlns:x14ac="http://schemas.microsoft.com/office/spreadsheetml/2009/9/ac" r="425" s="3" customFormat="true" x14ac:dyDescent="0.25">
      <c r="A425" s="406"/>
      <c r="B425" s="127"/>
      <c r="L425" s="127"/>
      <c r="V425" s="127"/>
      <c r="AF425" s="127"/>
      <c r="AP425" s="127"/>
      <c r="AZ425" s="127"/>
      <c r="BA425" s="127"/>
      <c r="BB425" s="127"/>
      <c r="BC425" s="127"/>
      <c r="BD425" s="127"/>
      <c r="BE425" s="127"/>
      <c r="BF425" s="127"/>
      <c r="BG425" s="127"/>
      <c r="BJ425" s="127"/>
      <c r="BT425" s="127"/>
      <c r="CD425" s="127"/>
      <c r="CN425" s="127"/>
      <c r="CX425" s="127"/>
      <c r="DH425" s="127"/>
      <c r="DR425" s="127"/>
      <c r="EB425" s="127"/>
      <c r="EL425" s="127"/>
      <c r="EV425" s="127"/>
      <c r="FF425" s="127"/>
      <c r="FP425" s="127"/>
      <c r="FZ425" s="127"/>
      <c r="GJ425" s="127"/>
      <c r="GT425" s="127"/>
      <c r="HD425" s="127"/>
      <c r="HN425" s="127"/>
      <c r="HX425" s="127"/>
      <c r="IH425" s="127"/>
      <c r="IR425" s="127"/>
      <c r="JB425" s="127"/>
    </row>
    <row xmlns:x14ac="http://schemas.microsoft.com/office/spreadsheetml/2009/9/ac" r="426" s="3" customFormat="true" x14ac:dyDescent="0.25">
      <c r="A426" s="406"/>
      <c r="B426" s="127"/>
      <c r="L426" s="127"/>
      <c r="V426" s="127"/>
      <c r="AF426" s="127"/>
      <c r="AP426" s="127"/>
      <c r="AZ426" s="127"/>
      <c r="BA426" s="127"/>
      <c r="BB426" s="127"/>
      <c r="BC426" s="127"/>
      <c r="BD426" s="127"/>
      <c r="BE426" s="127"/>
      <c r="BF426" s="127"/>
      <c r="BG426" s="127"/>
      <c r="BJ426" s="127"/>
      <c r="BT426" s="127"/>
      <c r="CD426" s="127"/>
      <c r="CN426" s="127"/>
      <c r="CX426" s="127"/>
      <c r="DH426" s="127"/>
      <c r="DR426" s="127"/>
      <c r="EB426" s="127"/>
      <c r="EL426" s="127"/>
      <c r="EV426" s="127"/>
      <c r="FF426" s="127"/>
      <c r="FP426" s="127"/>
      <c r="FZ426" s="127"/>
      <c r="GJ426" s="127"/>
      <c r="GT426" s="127"/>
      <c r="HD426" s="127"/>
      <c r="HN426" s="127"/>
      <c r="HX426" s="127"/>
      <c r="IH426" s="127"/>
      <c r="IR426" s="127"/>
      <c r="JB426" s="127"/>
    </row>
    <row xmlns:x14ac="http://schemas.microsoft.com/office/spreadsheetml/2009/9/ac" r="427" s="3" customFormat="true" x14ac:dyDescent="0.25">
      <c r="A427" s="406"/>
      <c r="B427" s="127"/>
      <c r="L427" s="127"/>
      <c r="V427" s="127"/>
      <c r="AF427" s="127"/>
      <c r="AP427" s="127"/>
      <c r="AZ427" s="127"/>
      <c r="BA427" s="127"/>
      <c r="BB427" s="127"/>
      <c r="BC427" s="127"/>
      <c r="BD427" s="127"/>
      <c r="BE427" s="127"/>
      <c r="BF427" s="127"/>
      <c r="BG427" s="127"/>
      <c r="BJ427" s="127"/>
      <c r="BT427" s="127"/>
      <c r="CD427" s="127"/>
      <c r="CN427" s="127"/>
      <c r="CX427" s="127"/>
      <c r="DH427" s="127"/>
      <c r="DR427" s="127"/>
      <c r="EB427" s="127"/>
      <c r="EL427" s="127"/>
      <c r="EV427" s="127"/>
      <c r="FF427" s="127"/>
      <c r="FP427" s="127"/>
      <c r="FZ427" s="127"/>
      <c r="GJ427" s="127"/>
      <c r="GT427" s="127"/>
      <c r="HD427" s="127"/>
      <c r="HN427" s="127"/>
      <c r="HX427" s="127"/>
      <c r="IH427" s="127"/>
      <c r="IR427" s="127"/>
      <c r="JB427" s="127"/>
    </row>
    <row xmlns:x14ac="http://schemas.microsoft.com/office/spreadsheetml/2009/9/ac" r="428" s="3" customFormat="true" x14ac:dyDescent="0.25">
      <c r="A428" s="406"/>
      <c r="B428" s="127"/>
      <c r="L428" s="127"/>
      <c r="V428" s="127"/>
      <c r="AF428" s="127"/>
      <c r="AP428" s="127"/>
      <c r="AZ428" s="127"/>
      <c r="BA428" s="127"/>
      <c r="BB428" s="127"/>
      <c r="BC428" s="127"/>
      <c r="BD428" s="127"/>
      <c r="BE428" s="127"/>
      <c r="BF428" s="127"/>
      <c r="BG428" s="127"/>
      <c r="BJ428" s="127"/>
      <c r="BT428" s="127"/>
      <c r="CD428" s="127"/>
      <c r="CN428" s="127"/>
      <c r="CX428" s="127"/>
      <c r="DH428" s="127"/>
      <c r="DR428" s="127"/>
      <c r="EB428" s="127"/>
      <c r="EL428" s="127"/>
      <c r="EV428" s="127"/>
      <c r="FF428" s="127"/>
      <c r="FP428" s="127"/>
      <c r="FZ428" s="127"/>
      <c r="GJ428" s="127"/>
      <c r="GT428" s="127"/>
      <c r="HD428" s="127"/>
      <c r="HN428" s="127"/>
      <c r="HX428" s="127"/>
      <c r="IH428" s="127"/>
      <c r="IR428" s="127"/>
      <c r="JB428" s="127"/>
    </row>
    <row xmlns:x14ac="http://schemas.microsoft.com/office/spreadsheetml/2009/9/ac" r="429" s="3" customFormat="true" x14ac:dyDescent="0.25">
      <c r="A429" s="406"/>
      <c r="B429" s="127"/>
      <c r="L429" s="127"/>
      <c r="V429" s="127"/>
      <c r="AF429" s="127"/>
      <c r="AP429" s="127"/>
      <c r="AZ429" s="127"/>
      <c r="BA429" s="127"/>
      <c r="BB429" s="127"/>
      <c r="BC429" s="127"/>
      <c r="BD429" s="127"/>
      <c r="BE429" s="127"/>
      <c r="BF429" s="127"/>
      <c r="BG429" s="127"/>
      <c r="BJ429" s="127"/>
      <c r="BT429" s="127"/>
      <c r="CD429" s="127"/>
      <c r="CN429" s="127"/>
      <c r="CX429" s="127"/>
      <c r="DH429" s="127"/>
      <c r="DR429" s="127"/>
      <c r="EB429" s="127"/>
      <c r="EL429" s="127"/>
      <c r="EV429" s="127"/>
      <c r="FF429" s="127"/>
      <c r="FP429" s="127"/>
      <c r="FZ429" s="127"/>
      <c r="GJ429" s="127"/>
      <c r="GT429" s="127"/>
      <c r="HD429" s="127"/>
      <c r="HN429" s="127"/>
      <c r="HX429" s="127"/>
      <c r="IH429" s="127"/>
      <c r="IR429" s="127"/>
      <c r="JB429" s="127"/>
    </row>
    <row xmlns:x14ac="http://schemas.microsoft.com/office/spreadsheetml/2009/9/ac" r="430" s="3" customFormat="true" x14ac:dyDescent="0.25">
      <c r="A430" s="406"/>
      <c r="B430" s="127"/>
      <c r="L430" s="127"/>
      <c r="V430" s="127"/>
      <c r="AF430" s="127"/>
      <c r="AP430" s="127"/>
      <c r="AZ430" s="127"/>
      <c r="BA430" s="127"/>
      <c r="BB430" s="127"/>
      <c r="BC430" s="127"/>
      <c r="BD430" s="127"/>
      <c r="BE430" s="127"/>
      <c r="BF430" s="127"/>
      <c r="BG430" s="127"/>
      <c r="BJ430" s="127"/>
      <c r="BT430" s="127"/>
      <c r="CD430" s="127"/>
      <c r="CN430" s="127"/>
      <c r="CX430" s="127"/>
      <c r="DH430" s="127"/>
      <c r="DR430" s="127"/>
      <c r="EB430" s="127"/>
      <c r="EL430" s="127"/>
      <c r="EV430" s="127"/>
      <c r="FF430" s="127"/>
      <c r="FP430" s="127"/>
      <c r="FZ430" s="127"/>
      <c r="GJ430" s="127"/>
      <c r="GT430" s="127"/>
      <c r="HD430" s="127"/>
      <c r="HN430" s="127"/>
      <c r="HX430" s="127"/>
      <c r="IH430" s="127"/>
      <c r="IR430" s="127"/>
      <c r="JB430" s="127"/>
    </row>
    <row xmlns:x14ac="http://schemas.microsoft.com/office/spreadsheetml/2009/9/ac" r="431" s="3" customFormat="true" x14ac:dyDescent="0.25">
      <c r="A431" s="406"/>
      <c r="B431" s="127"/>
      <c r="L431" s="127"/>
      <c r="V431" s="127"/>
      <c r="AF431" s="127"/>
      <c r="AP431" s="127"/>
      <c r="AZ431" s="127"/>
      <c r="BA431" s="127"/>
      <c r="BB431" s="127"/>
      <c r="BC431" s="127"/>
      <c r="BD431" s="127"/>
      <c r="BE431" s="127"/>
      <c r="BF431" s="127"/>
      <c r="BG431" s="127"/>
      <c r="BJ431" s="127"/>
      <c r="BT431" s="127"/>
      <c r="CD431" s="127"/>
      <c r="CN431" s="127"/>
      <c r="CX431" s="127"/>
      <c r="DH431" s="127"/>
      <c r="DR431" s="127"/>
      <c r="EB431" s="127"/>
      <c r="EL431" s="127"/>
      <c r="EV431" s="127"/>
      <c r="FF431" s="127"/>
      <c r="FP431" s="127"/>
      <c r="FZ431" s="127"/>
      <c r="GJ431" s="127"/>
      <c r="GT431" s="127"/>
      <c r="HD431" s="127"/>
      <c r="HN431" s="127"/>
      <c r="HX431" s="127"/>
      <c r="IH431" s="127"/>
      <c r="IR431" s="127"/>
      <c r="JB431" s="127"/>
    </row>
    <row xmlns:x14ac="http://schemas.microsoft.com/office/spreadsheetml/2009/9/ac" r="432" s="3" customFormat="true" x14ac:dyDescent="0.25">
      <c r="A432" s="406"/>
      <c r="B432" s="127"/>
      <c r="L432" s="127"/>
      <c r="V432" s="127"/>
      <c r="AF432" s="127"/>
      <c r="AP432" s="127"/>
      <c r="AZ432" s="127"/>
      <c r="BA432" s="127"/>
      <c r="BB432" s="127"/>
      <c r="BC432" s="127"/>
      <c r="BD432" s="127"/>
      <c r="BE432" s="127"/>
      <c r="BF432" s="127"/>
      <c r="BG432" s="127"/>
      <c r="BJ432" s="127"/>
      <c r="BT432" s="127"/>
      <c r="CD432" s="127"/>
      <c r="CN432" s="127"/>
      <c r="CX432" s="127"/>
      <c r="DH432" s="127"/>
      <c r="DR432" s="127"/>
      <c r="EB432" s="127"/>
      <c r="EL432" s="127"/>
      <c r="EV432" s="127"/>
      <c r="FF432" s="127"/>
      <c r="FP432" s="127"/>
      <c r="FZ432" s="127"/>
      <c r="GJ432" s="127"/>
      <c r="GT432" s="127"/>
      <c r="HD432" s="127"/>
      <c r="HN432" s="127"/>
      <c r="HX432" s="127"/>
      <c r="IH432" s="127"/>
      <c r="IR432" s="127"/>
      <c r="JB432" s="127"/>
    </row>
    <row xmlns:x14ac="http://schemas.microsoft.com/office/spreadsheetml/2009/9/ac" r="433" s="3" customFormat="true" x14ac:dyDescent="0.25">
      <c r="A433" s="406"/>
      <c r="B433" s="127"/>
      <c r="L433" s="127"/>
      <c r="V433" s="127"/>
      <c r="AF433" s="127"/>
      <c r="AP433" s="127"/>
      <c r="AZ433" s="127"/>
      <c r="BA433" s="127"/>
      <c r="BB433" s="127"/>
      <c r="BC433" s="127"/>
      <c r="BD433" s="127"/>
      <c r="BE433" s="127"/>
      <c r="BF433" s="127"/>
      <c r="BG433" s="127"/>
      <c r="BJ433" s="127"/>
      <c r="BT433" s="127"/>
      <c r="CD433" s="127"/>
      <c r="CN433" s="127"/>
      <c r="CX433" s="127"/>
      <c r="DH433" s="127"/>
      <c r="DR433" s="127"/>
      <c r="EB433" s="127"/>
      <c r="EL433" s="127"/>
      <c r="EV433" s="127"/>
      <c r="FF433" s="127"/>
      <c r="FP433" s="127"/>
      <c r="FZ433" s="127"/>
      <c r="GJ433" s="127"/>
      <c r="GT433" s="127"/>
      <c r="HD433" s="127"/>
      <c r="HN433" s="127"/>
      <c r="HX433" s="127"/>
      <c r="IH433" s="127"/>
      <c r="IR433" s="127"/>
      <c r="JB433" s="127"/>
    </row>
    <row xmlns:x14ac="http://schemas.microsoft.com/office/spreadsheetml/2009/9/ac" r="434" s="3" customFormat="true" x14ac:dyDescent="0.25">
      <c r="A434" s="406"/>
      <c r="B434" s="127"/>
      <c r="L434" s="127"/>
      <c r="V434" s="127"/>
      <c r="AF434" s="127"/>
      <c r="AP434" s="127"/>
      <c r="AZ434" s="127"/>
      <c r="BA434" s="127"/>
      <c r="BB434" s="127"/>
      <c r="BC434" s="127"/>
      <c r="BD434" s="127"/>
      <c r="BE434" s="127"/>
      <c r="BF434" s="127"/>
      <c r="BG434" s="127"/>
      <c r="BJ434" s="127"/>
      <c r="BT434" s="127"/>
      <c r="CD434" s="127"/>
      <c r="CN434" s="127"/>
      <c r="CX434" s="127"/>
      <c r="DH434" s="127"/>
      <c r="DR434" s="127"/>
      <c r="EB434" s="127"/>
      <c r="EL434" s="127"/>
      <c r="EV434" s="127"/>
      <c r="FF434" s="127"/>
      <c r="FP434" s="127"/>
      <c r="FZ434" s="127"/>
      <c r="GJ434" s="127"/>
      <c r="GT434" s="127"/>
      <c r="HD434" s="127"/>
      <c r="HN434" s="127"/>
      <c r="HX434" s="127"/>
      <c r="IH434" s="127"/>
      <c r="IR434" s="127"/>
      <c r="JB434" s="127"/>
    </row>
    <row xmlns:x14ac="http://schemas.microsoft.com/office/spreadsheetml/2009/9/ac" r="435" s="3" customFormat="true" x14ac:dyDescent="0.25">
      <c r="A435" s="406"/>
      <c r="B435" s="127"/>
      <c r="L435" s="127"/>
      <c r="V435" s="127"/>
      <c r="AF435" s="127"/>
      <c r="AP435" s="127"/>
      <c r="AZ435" s="127"/>
      <c r="BA435" s="127"/>
      <c r="BB435" s="127"/>
      <c r="BC435" s="127"/>
      <c r="BD435" s="127"/>
      <c r="BE435" s="127"/>
      <c r="BF435" s="127"/>
      <c r="BG435" s="127"/>
      <c r="BJ435" s="127"/>
      <c r="BT435" s="127"/>
      <c r="CD435" s="127"/>
      <c r="CN435" s="127"/>
      <c r="CX435" s="127"/>
      <c r="DH435" s="127"/>
      <c r="DR435" s="127"/>
      <c r="EB435" s="127"/>
      <c r="EL435" s="127"/>
      <c r="EV435" s="127"/>
      <c r="FF435" s="127"/>
      <c r="FP435" s="127"/>
      <c r="FZ435" s="127"/>
      <c r="GJ435" s="127"/>
      <c r="GT435" s="127"/>
      <c r="HD435" s="127"/>
      <c r="HN435" s="127"/>
      <c r="HX435" s="127"/>
      <c r="IH435" s="127"/>
      <c r="IR435" s="127"/>
      <c r="JB435" s="127"/>
    </row>
    <row xmlns:x14ac="http://schemas.microsoft.com/office/spreadsheetml/2009/9/ac" r="436" s="3" customFormat="true" x14ac:dyDescent="0.25">
      <c r="A436" s="406"/>
      <c r="B436" s="127"/>
      <c r="L436" s="127"/>
      <c r="V436" s="127"/>
      <c r="AF436" s="127"/>
      <c r="AP436" s="127"/>
      <c r="AZ436" s="127"/>
      <c r="BA436" s="127"/>
      <c r="BB436" s="127"/>
      <c r="BC436" s="127"/>
      <c r="BD436" s="127"/>
      <c r="BE436" s="127"/>
      <c r="BF436" s="127"/>
      <c r="BG436" s="127"/>
      <c r="BJ436" s="127"/>
      <c r="BT436" s="127"/>
      <c r="CD436" s="127"/>
      <c r="CN436" s="127"/>
      <c r="CX436" s="127"/>
      <c r="DH436" s="127"/>
      <c r="DR436" s="127"/>
      <c r="EB436" s="127"/>
      <c r="EL436" s="127"/>
      <c r="EV436" s="127"/>
      <c r="FF436" s="127"/>
      <c r="FP436" s="127"/>
      <c r="FZ436" s="127"/>
      <c r="GJ436" s="127"/>
      <c r="GT436" s="127"/>
      <c r="HD436" s="127"/>
      <c r="HN436" s="127"/>
      <c r="HX436" s="127"/>
      <c r="IH436" s="127"/>
      <c r="IR436" s="127"/>
      <c r="JB436" s="127"/>
    </row>
    <row xmlns:x14ac="http://schemas.microsoft.com/office/spreadsheetml/2009/9/ac" r="437" s="3" customFormat="true" x14ac:dyDescent="0.25">
      <c r="A437" s="406"/>
      <c r="B437" s="127"/>
      <c r="L437" s="127"/>
      <c r="V437" s="127"/>
      <c r="AF437" s="127"/>
      <c r="AP437" s="127"/>
      <c r="AZ437" s="127"/>
      <c r="BA437" s="127"/>
      <c r="BB437" s="127"/>
      <c r="BC437" s="127"/>
      <c r="BD437" s="127"/>
      <c r="BE437" s="127"/>
      <c r="BF437" s="127"/>
      <c r="BG437" s="127"/>
      <c r="BJ437" s="127"/>
      <c r="BT437" s="127"/>
      <c r="CD437" s="127"/>
      <c r="CN437" s="127"/>
      <c r="CX437" s="127"/>
      <c r="DH437" s="127"/>
      <c r="DR437" s="127"/>
      <c r="EB437" s="127"/>
      <c r="EL437" s="127"/>
      <c r="EV437" s="127"/>
      <c r="FF437" s="127"/>
      <c r="FP437" s="127"/>
      <c r="FZ437" s="127"/>
      <c r="GJ437" s="127"/>
      <c r="GT437" s="127"/>
      <c r="HD437" s="127"/>
      <c r="HN437" s="127"/>
      <c r="HX437" s="127"/>
      <c r="IH437" s="127"/>
      <c r="IR437" s="127"/>
      <c r="JB437" s="127"/>
    </row>
    <row xmlns:x14ac="http://schemas.microsoft.com/office/spreadsheetml/2009/9/ac" r="438" s="3" customFormat="true" x14ac:dyDescent="0.25">
      <c r="A438" s="406"/>
      <c r="B438" s="127"/>
      <c r="L438" s="127"/>
      <c r="V438" s="127"/>
      <c r="AF438" s="127"/>
      <c r="AP438" s="127"/>
      <c r="AZ438" s="127"/>
      <c r="BA438" s="127"/>
      <c r="BB438" s="127"/>
      <c r="BC438" s="127"/>
      <c r="BD438" s="127"/>
      <c r="BE438" s="127"/>
      <c r="BF438" s="127"/>
      <c r="BG438" s="127"/>
      <c r="BJ438" s="127"/>
      <c r="BT438" s="127"/>
      <c r="CD438" s="127"/>
      <c r="CN438" s="127"/>
      <c r="CX438" s="127"/>
      <c r="DH438" s="127"/>
      <c r="DR438" s="127"/>
      <c r="EB438" s="127"/>
      <c r="EL438" s="127"/>
      <c r="EV438" s="127"/>
      <c r="FF438" s="127"/>
      <c r="FP438" s="127"/>
      <c r="FZ438" s="127"/>
      <c r="GJ438" s="127"/>
      <c r="GT438" s="127"/>
      <c r="HD438" s="127"/>
      <c r="HN438" s="127"/>
      <c r="HX438" s="127"/>
      <c r="IH438" s="127"/>
      <c r="IR438" s="127"/>
      <c r="JB438" s="127"/>
    </row>
    <row xmlns:x14ac="http://schemas.microsoft.com/office/spreadsheetml/2009/9/ac" r="439" s="3" customFormat="true" x14ac:dyDescent="0.25">
      <c r="A439" s="406"/>
      <c r="B439" s="127"/>
      <c r="L439" s="127"/>
      <c r="V439" s="127"/>
      <c r="AF439" s="127"/>
      <c r="AP439" s="127"/>
      <c r="AZ439" s="127"/>
      <c r="BA439" s="127"/>
      <c r="BB439" s="127"/>
      <c r="BC439" s="127"/>
      <c r="BD439" s="127"/>
      <c r="BE439" s="127"/>
      <c r="BF439" s="127"/>
      <c r="BG439" s="127"/>
      <c r="BJ439" s="127"/>
      <c r="BT439" s="127"/>
      <c r="CD439" s="127"/>
      <c r="CN439" s="127"/>
      <c r="CX439" s="127"/>
      <c r="DH439" s="127"/>
      <c r="DR439" s="127"/>
      <c r="EB439" s="127"/>
      <c r="EL439" s="127"/>
      <c r="EV439" s="127"/>
      <c r="FF439" s="127"/>
      <c r="FP439" s="127"/>
      <c r="FZ439" s="127"/>
      <c r="GJ439" s="127"/>
      <c r="GT439" s="127"/>
      <c r="HD439" s="127"/>
      <c r="HN439" s="127"/>
      <c r="HX439" s="127"/>
      <c r="IH439" s="127"/>
      <c r="IR439" s="127"/>
      <c r="JB439" s="127"/>
    </row>
    <row xmlns:x14ac="http://schemas.microsoft.com/office/spreadsheetml/2009/9/ac" r="440" s="3" customFormat="true" x14ac:dyDescent="0.25">
      <c r="A440" s="406"/>
      <c r="B440" s="127"/>
      <c r="L440" s="127"/>
      <c r="V440" s="127"/>
      <c r="AF440" s="127"/>
      <c r="AP440" s="127"/>
      <c r="AZ440" s="127"/>
      <c r="BA440" s="127"/>
      <c r="BB440" s="127"/>
      <c r="BC440" s="127"/>
      <c r="BD440" s="127"/>
      <c r="BE440" s="127"/>
      <c r="BF440" s="127"/>
      <c r="BG440" s="127"/>
      <c r="BJ440" s="127"/>
      <c r="BT440" s="127"/>
      <c r="CD440" s="127"/>
      <c r="CN440" s="127"/>
      <c r="CX440" s="127"/>
      <c r="DH440" s="127"/>
      <c r="DR440" s="127"/>
      <c r="EB440" s="127"/>
      <c r="EL440" s="127"/>
      <c r="EV440" s="127"/>
      <c r="FF440" s="127"/>
      <c r="FP440" s="127"/>
      <c r="FZ440" s="127"/>
      <c r="GJ440" s="127"/>
      <c r="GT440" s="127"/>
      <c r="HD440" s="127"/>
      <c r="HN440" s="127"/>
      <c r="HX440" s="127"/>
      <c r="IH440" s="127"/>
      <c r="IR440" s="127"/>
      <c r="JB440" s="127"/>
    </row>
    <row xmlns:x14ac="http://schemas.microsoft.com/office/spreadsheetml/2009/9/ac" r="441" s="3" customFormat="true" x14ac:dyDescent="0.25">
      <c r="A441" s="406"/>
      <c r="B441" s="127"/>
      <c r="L441" s="127"/>
      <c r="V441" s="127"/>
      <c r="AF441" s="127"/>
      <c r="AP441" s="127"/>
      <c r="AZ441" s="127"/>
      <c r="BA441" s="127"/>
      <c r="BB441" s="127"/>
      <c r="BC441" s="127"/>
      <c r="BD441" s="127"/>
      <c r="BE441" s="127"/>
      <c r="BF441" s="127"/>
      <c r="BG441" s="127"/>
      <c r="BJ441" s="127"/>
      <c r="BT441" s="127"/>
      <c r="CD441" s="127"/>
      <c r="CN441" s="127"/>
      <c r="CX441" s="127"/>
      <c r="DH441" s="127"/>
      <c r="DR441" s="127"/>
      <c r="EB441" s="127"/>
      <c r="EL441" s="127"/>
      <c r="EV441" s="127"/>
      <c r="FF441" s="127"/>
      <c r="FP441" s="127"/>
      <c r="FZ441" s="127"/>
      <c r="GJ441" s="127"/>
      <c r="GT441" s="127"/>
      <c r="HD441" s="127"/>
      <c r="HN441" s="127"/>
      <c r="HX441" s="127"/>
      <c r="IH441" s="127"/>
      <c r="IR441" s="127"/>
      <c r="JB441" s="127"/>
    </row>
    <row xmlns:x14ac="http://schemas.microsoft.com/office/spreadsheetml/2009/9/ac" r="442" s="3" customFormat="true" x14ac:dyDescent="0.25">
      <c r="A442" s="406"/>
      <c r="B442" s="127"/>
      <c r="L442" s="127"/>
      <c r="V442" s="127"/>
      <c r="AF442" s="127"/>
      <c r="AP442" s="127"/>
      <c r="AZ442" s="127"/>
      <c r="BA442" s="127"/>
      <c r="BB442" s="127"/>
      <c r="BC442" s="127"/>
      <c r="BD442" s="127"/>
      <c r="BE442" s="127"/>
      <c r="BF442" s="127"/>
      <c r="BG442" s="127"/>
      <c r="BJ442" s="127"/>
      <c r="BT442" s="127"/>
      <c r="CD442" s="127"/>
      <c r="CN442" s="127"/>
      <c r="CX442" s="127"/>
      <c r="DH442" s="127"/>
      <c r="DR442" s="127"/>
      <c r="EB442" s="127"/>
      <c r="EL442" s="127"/>
      <c r="EV442" s="127"/>
      <c r="FF442" s="127"/>
      <c r="FP442" s="127"/>
      <c r="FZ442" s="127"/>
      <c r="GJ442" s="127"/>
      <c r="GT442" s="127"/>
      <c r="HD442" s="127"/>
      <c r="HN442" s="127"/>
      <c r="HX442" s="127"/>
      <c r="IH442" s="127"/>
      <c r="IR442" s="127"/>
      <c r="JB442" s="127"/>
    </row>
    <row xmlns:x14ac="http://schemas.microsoft.com/office/spreadsheetml/2009/9/ac" r="443" s="3" customFormat="true" x14ac:dyDescent="0.25">
      <c r="A443" s="406"/>
      <c r="B443" s="127"/>
      <c r="L443" s="127"/>
      <c r="V443" s="127"/>
      <c r="AF443" s="127"/>
      <c r="AP443" s="127"/>
      <c r="AZ443" s="127"/>
      <c r="BA443" s="127"/>
      <c r="BB443" s="127"/>
      <c r="BC443" s="127"/>
      <c r="BD443" s="127"/>
      <c r="BE443" s="127"/>
      <c r="BF443" s="127"/>
      <c r="BG443" s="127"/>
      <c r="BJ443" s="127"/>
      <c r="BT443" s="127"/>
      <c r="CD443" s="127"/>
      <c r="CN443" s="127"/>
      <c r="CX443" s="127"/>
      <c r="DH443" s="127"/>
      <c r="DR443" s="127"/>
      <c r="EB443" s="127"/>
      <c r="EL443" s="127"/>
      <c r="EV443" s="127"/>
      <c r="FF443" s="127"/>
      <c r="FP443" s="127"/>
      <c r="FZ443" s="127"/>
      <c r="GJ443" s="127"/>
      <c r="GT443" s="127"/>
      <c r="HD443" s="127"/>
      <c r="HN443" s="127"/>
      <c r="HX443" s="127"/>
      <c r="IH443" s="127"/>
      <c r="IR443" s="127"/>
      <c r="JB443" s="127"/>
    </row>
    <row xmlns:x14ac="http://schemas.microsoft.com/office/spreadsheetml/2009/9/ac" r="444" s="3" customFormat="true" x14ac:dyDescent="0.25">
      <c r="A444" s="406"/>
      <c r="B444" s="127"/>
      <c r="L444" s="127"/>
      <c r="V444" s="127"/>
      <c r="AF444" s="127"/>
      <c r="AP444" s="127"/>
      <c r="AZ444" s="127"/>
      <c r="BA444" s="127"/>
      <c r="BB444" s="127"/>
      <c r="BC444" s="127"/>
      <c r="BD444" s="127"/>
      <c r="BE444" s="127"/>
      <c r="BF444" s="127"/>
      <c r="BG444" s="127"/>
      <c r="BJ444" s="127"/>
      <c r="BT444" s="127"/>
      <c r="CD444" s="127"/>
      <c r="CN444" s="127"/>
      <c r="CX444" s="127"/>
      <c r="DH444" s="127"/>
      <c r="DR444" s="127"/>
      <c r="EB444" s="127"/>
      <c r="EL444" s="127"/>
      <c r="EV444" s="127"/>
      <c r="FF444" s="127"/>
      <c r="FP444" s="127"/>
      <c r="FZ444" s="127"/>
      <c r="GJ444" s="127"/>
      <c r="GT444" s="127"/>
      <c r="HD444" s="127"/>
      <c r="HN444" s="127"/>
      <c r="HX444" s="127"/>
      <c r="IH444" s="127"/>
      <c r="IR444" s="127"/>
      <c r="JB444" s="127"/>
    </row>
    <row xmlns:x14ac="http://schemas.microsoft.com/office/spreadsheetml/2009/9/ac" r="445" s="3" customFormat="true" x14ac:dyDescent="0.25">
      <c r="A445" s="406"/>
      <c r="B445" s="127"/>
      <c r="L445" s="127"/>
      <c r="V445" s="127"/>
      <c r="AF445" s="127"/>
      <c r="AP445" s="127"/>
      <c r="AZ445" s="127"/>
      <c r="BA445" s="127"/>
      <c r="BB445" s="127"/>
      <c r="BC445" s="127"/>
      <c r="BD445" s="127"/>
      <c r="BE445" s="127"/>
      <c r="BF445" s="127"/>
      <c r="BG445" s="127"/>
      <c r="BJ445" s="127"/>
      <c r="BT445" s="127"/>
      <c r="CD445" s="127"/>
      <c r="CN445" s="127"/>
      <c r="CX445" s="127"/>
      <c r="DH445" s="127"/>
      <c r="DR445" s="127"/>
      <c r="EB445" s="127"/>
      <c r="EL445" s="127"/>
      <c r="EV445" s="127"/>
      <c r="FF445" s="127"/>
      <c r="FP445" s="127"/>
      <c r="FZ445" s="127"/>
      <c r="GJ445" s="127"/>
      <c r="GT445" s="127"/>
      <c r="HD445" s="127"/>
      <c r="HN445" s="127"/>
      <c r="HX445" s="127"/>
      <c r="IH445" s="127"/>
      <c r="IR445" s="127"/>
      <c r="JB445" s="127"/>
    </row>
    <row xmlns:x14ac="http://schemas.microsoft.com/office/spreadsheetml/2009/9/ac" r="446" s="3" customFormat="true" x14ac:dyDescent="0.25">
      <c r="A446" s="406"/>
      <c r="B446" s="127"/>
      <c r="L446" s="127"/>
      <c r="V446" s="127"/>
      <c r="AF446" s="127"/>
      <c r="AP446" s="127"/>
      <c r="AZ446" s="127"/>
      <c r="BA446" s="127"/>
      <c r="BB446" s="127"/>
      <c r="BC446" s="127"/>
      <c r="BD446" s="127"/>
      <c r="BE446" s="127"/>
      <c r="BF446" s="127"/>
      <c r="BG446" s="127"/>
      <c r="BJ446" s="127"/>
      <c r="BT446" s="127"/>
      <c r="CD446" s="127"/>
      <c r="CN446" s="127"/>
      <c r="CX446" s="127"/>
      <c r="DH446" s="127"/>
      <c r="DR446" s="127"/>
      <c r="EB446" s="127"/>
      <c r="EL446" s="127"/>
      <c r="EV446" s="127"/>
      <c r="FF446" s="127"/>
      <c r="FP446" s="127"/>
      <c r="FZ446" s="127"/>
      <c r="GJ446" s="127"/>
      <c r="GT446" s="127"/>
      <c r="HD446" s="127"/>
      <c r="HN446" s="127"/>
      <c r="HX446" s="127"/>
      <c r="IH446" s="127"/>
      <c r="IR446" s="127"/>
      <c r="JB446" s="127"/>
    </row>
    <row xmlns:x14ac="http://schemas.microsoft.com/office/spreadsheetml/2009/9/ac" r="447" s="3" customFormat="true" x14ac:dyDescent="0.25">
      <c r="A447" s="406"/>
      <c r="B447" s="127"/>
      <c r="L447" s="127"/>
      <c r="V447" s="127"/>
      <c r="AF447" s="127"/>
      <c r="AP447" s="127"/>
      <c r="AZ447" s="127"/>
      <c r="BA447" s="127"/>
      <c r="BB447" s="127"/>
      <c r="BC447" s="127"/>
      <c r="BD447" s="127"/>
      <c r="BE447" s="127"/>
      <c r="BF447" s="127"/>
      <c r="BG447" s="127"/>
      <c r="BJ447" s="127"/>
      <c r="BT447" s="127"/>
      <c r="CD447" s="127"/>
      <c r="CN447" s="127"/>
      <c r="CX447" s="127"/>
      <c r="DH447" s="127"/>
      <c r="DR447" s="127"/>
      <c r="EB447" s="127"/>
      <c r="EL447" s="127"/>
      <c r="EV447" s="127"/>
      <c r="FF447" s="127"/>
      <c r="FP447" s="127"/>
      <c r="FZ447" s="127"/>
      <c r="GJ447" s="127"/>
      <c r="GT447" s="127"/>
      <c r="HD447" s="127"/>
      <c r="HN447" s="127"/>
      <c r="HX447" s="127"/>
      <c r="IH447" s="127"/>
      <c r="IR447" s="127"/>
      <c r="JB447" s="127"/>
    </row>
    <row xmlns:x14ac="http://schemas.microsoft.com/office/spreadsheetml/2009/9/ac" r="448" s="3" customFormat="true" x14ac:dyDescent="0.25">
      <c r="A448" s="406"/>
      <c r="B448" s="127"/>
      <c r="L448" s="127"/>
      <c r="V448" s="127"/>
      <c r="AF448" s="127"/>
      <c r="AP448" s="127"/>
      <c r="AZ448" s="127"/>
      <c r="BA448" s="127"/>
      <c r="BB448" s="127"/>
      <c r="BC448" s="127"/>
      <c r="BD448" s="127"/>
      <c r="BE448" s="127"/>
      <c r="BF448" s="127"/>
      <c r="BG448" s="127"/>
      <c r="BJ448" s="127"/>
      <c r="BT448" s="127"/>
      <c r="CD448" s="127"/>
      <c r="CN448" s="127"/>
      <c r="CX448" s="127"/>
      <c r="DH448" s="127"/>
      <c r="DR448" s="127"/>
      <c r="EB448" s="127"/>
      <c r="EL448" s="127"/>
      <c r="EV448" s="127"/>
      <c r="FF448" s="127"/>
      <c r="FP448" s="127"/>
      <c r="FZ448" s="127"/>
      <c r="GJ448" s="127"/>
      <c r="GT448" s="127"/>
      <c r="HD448" s="127"/>
      <c r="HN448" s="127"/>
      <c r="HX448" s="127"/>
      <c r="IH448" s="127"/>
      <c r="IR448" s="127"/>
      <c r="JB448" s="127"/>
    </row>
    <row xmlns:x14ac="http://schemas.microsoft.com/office/spreadsheetml/2009/9/ac" r="449" s="3" customFormat="true" x14ac:dyDescent="0.25">
      <c r="A449" s="406"/>
      <c r="B449" s="127"/>
      <c r="L449" s="127"/>
      <c r="V449" s="127"/>
      <c r="AF449" s="127"/>
      <c r="AP449" s="127"/>
      <c r="AZ449" s="127"/>
      <c r="BA449" s="127"/>
      <c r="BB449" s="127"/>
      <c r="BC449" s="127"/>
      <c r="BD449" s="127"/>
      <c r="BE449" s="127"/>
      <c r="BF449" s="127"/>
      <c r="BG449" s="127"/>
      <c r="BJ449" s="127"/>
      <c r="BT449" s="127"/>
      <c r="CD449" s="127"/>
      <c r="CN449" s="127"/>
      <c r="CX449" s="127"/>
      <c r="DH449" s="127"/>
      <c r="DR449" s="127"/>
      <c r="EB449" s="127"/>
      <c r="EL449" s="127"/>
      <c r="EV449" s="127"/>
      <c r="FF449" s="127"/>
      <c r="FP449" s="127"/>
      <c r="FZ449" s="127"/>
      <c r="GJ449" s="127"/>
      <c r="GT449" s="127"/>
      <c r="HD449" s="127"/>
      <c r="HN449" s="127"/>
      <c r="HX449" s="127"/>
      <c r="IH449" s="127"/>
      <c r="IR449" s="127"/>
      <c r="JB449" s="127"/>
    </row>
    <row xmlns:x14ac="http://schemas.microsoft.com/office/spreadsheetml/2009/9/ac" r="450" s="3" customFormat="true" x14ac:dyDescent="0.25">
      <c r="A450" s="406"/>
      <c r="B450" s="127"/>
      <c r="L450" s="127"/>
      <c r="V450" s="127"/>
      <c r="AF450" s="127"/>
      <c r="AP450" s="127"/>
      <c r="AZ450" s="127"/>
      <c r="BA450" s="127"/>
      <c r="BB450" s="127"/>
      <c r="BC450" s="127"/>
      <c r="BD450" s="127"/>
      <c r="BE450" s="127"/>
      <c r="BF450" s="127"/>
      <c r="BG450" s="127"/>
      <c r="BJ450" s="127"/>
      <c r="BT450" s="127"/>
      <c r="CD450" s="127"/>
      <c r="CN450" s="127"/>
      <c r="CX450" s="127"/>
      <c r="DH450" s="127"/>
      <c r="DR450" s="127"/>
      <c r="EB450" s="127"/>
      <c r="EL450" s="127"/>
      <c r="EV450" s="127"/>
      <c r="FF450" s="127"/>
      <c r="FP450" s="127"/>
      <c r="FZ450" s="127"/>
      <c r="GJ450" s="127"/>
      <c r="GT450" s="127"/>
      <c r="HD450" s="127"/>
      <c r="HN450" s="127"/>
      <c r="HX450" s="127"/>
      <c r="IH450" s="127"/>
      <c r="IR450" s="127"/>
      <c r="JB450" s="127"/>
    </row>
    <row xmlns:x14ac="http://schemas.microsoft.com/office/spreadsheetml/2009/9/ac" r="451" s="3" customFormat="true" x14ac:dyDescent="0.25">
      <c r="A451" s="406"/>
      <c r="B451" s="127"/>
      <c r="L451" s="127"/>
      <c r="V451" s="127"/>
      <c r="AF451" s="127"/>
      <c r="AP451" s="127"/>
      <c r="AZ451" s="127"/>
      <c r="BA451" s="127"/>
      <c r="BB451" s="127"/>
      <c r="BC451" s="127"/>
      <c r="BD451" s="127"/>
      <c r="BE451" s="127"/>
      <c r="BF451" s="127"/>
      <c r="BG451" s="127"/>
      <c r="BJ451" s="127"/>
      <c r="BT451" s="127"/>
      <c r="CD451" s="127"/>
      <c r="CN451" s="127"/>
      <c r="CX451" s="127"/>
      <c r="DH451" s="127"/>
      <c r="DR451" s="127"/>
      <c r="EB451" s="127"/>
      <c r="EL451" s="127"/>
      <c r="EV451" s="127"/>
      <c r="FF451" s="127"/>
      <c r="FP451" s="127"/>
      <c r="FZ451" s="127"/>
      <c r="GJ451" s="127"/>
      <c r="GT451" s="127"/>
      <c r="HD451" s="127"/>
      <c r="HN451" s="127"/>
      <c r="HX451" s="127"/>
      <c r="IH451" s="127"/>
      <c r="IR451" s="127"/>
      <c r="JB451" s="127"/>
    </row>
    <row xmlns:x14ac="http://schemas.microsoft.com/office/spreadsheetml/2009/9/ac" r="452" s="3" customFormat="true" x14ac:dyDescent="0.25">
      <c r="A452" s="406"/>
      <c r="B452" s="127"/>
      <c r="L452" s="127"/>
      <c r="V452" s="127"/>
      <c r="AF452" s="127"/>
      <c r="AP452" s="127"/>
      <c r="AZ452" s="127"/>
      <c r="BA452" s="127"/>
      <c r="BB452" s="127"/>
      <c r="BC452" s="127"/>
      <c r="BD452" s="127"/>
      <c r="BE452" s="127"/>
      <c r="BF452" s="127"/>
      <c r="BG452" s="127"/>
      <c r="BJ452" s="127"/>
      <c r="BT452" s="127"/>
      <c r="CD452" s="127"/>
      <c r="CN452" s="127"/>
      <c r="CX452" s="127"/>
      <c r="DH452" s="127"/>
      <c r="DR452" s="127"/>
      <c r="EB452" s="127"/>
      <c r="EL452" s="127"/>
      <c r="EV452" s="127"/>
      <c r="FF452" s="127"/>
      <c r="FP452" s="127"/>
      <c r="FZ452" s="127"/>
      <c r="GJ452" s="127"/>
      <c r="GT452" s="127"/>
      <c r="HD452" s="127"/>
      <c r="HN452" s="127"/>
      <c r="HX452" s="127"/>
      <c r="IH452" s="127"/>
      <c r="IR452" s="127"/>
      <c r="JB452" s="127"/>
    </row>
    <row xmlns:x14ac="http://schemas.microsoft.com/office/spreadsheetml/2009/9/ac" r="453" s="3" customFormat="true" x14ac:dyDescent="0.25">
      <c r="A453" s="406"/>
      <c r="B453" s="127"/>
      <c r="L453" s="127"/>
      <c r="V453" s="127"/>
      <c r="AF453" s="127"/>
      <c r="AP453" s="127"/>
      <c r="AZ453" s="127"/>
      <c r="BA453" s="127"/>
      <c r="BB453" s="127"/>
      <c r="BC453" s="127"/>
      <c r="BD453" s="127"/>
      <c r="BE453" s="127"/>
      <c r="BF453" s="127"/>
      <c r="BG453" s="127"/>
      <c r="BJ453" s="127"/>
      <c r="BT453" s="127"/>
      <c r="CD453" s="127"/>
      <c r="CN453" s="127"/>
      <c r="CX453" s="127"/>
      <c r="DH453" s="127"/>
      <c r="DR453" s="127"/>
      <c r="EB453" s="127"/>
      <c r="EL453" s="127"/>
      <c r="EV453" s="127"/>
      <c r="FF453" s="127"/>
      <c r="FP453" s="127"/>
      <c r="FZ453" s="127"/>
      <c r="GJ453" s="127"/>
      <c r="GT453" s="127"/>
      <c r="HD453" s="127"/>
      <c r="HN453" s="127"/>
      <c r="HX453" s="127"/>
      <c r="IH453" s="127"/>
      <c r="IR453" s="127"/>
      <c r="JB453" s="127"/>
    </row>
    <row xmlns:x14ac="http://schemas.microsoft.com/office/spreadsheetml/2009/9/ac" r="454" s="3" customFormat="true" x14ac:dyDescent="0.25">
      <c r="A454" s="406"/>
      <c r="B454" s="127"/>
      <c r="L454" s="127"/>
      <c r="V454" s="127"/>
      <c r="AF454" s="127"/>
      <c r="AP454" s="127"/>
      <c r="AZ454" s="127"/>
      <c r="BA454" s="127"/>
      <c r="BB454" s="127"/>
      <c r="BC454" s="127"/>
      <c r="BD454" s="127"/>
      <c r="BE454" s="127"/>
      <c r="BF454" s="127"/>
      <c r="BG454" s="127"/>
      <c r="BJ454" s="127"/>
      <c r="BT454" s="127"/>
      <c r="CD454" s="127"/>
      <c r="CN454" s="127"/>
      <c r="CX454" s="127"/>
      <c r="DH454" s="127"/>
      <c r="DR454" s="127"/>
      <c r="EB454" s="127"/>
      <c r="EL454" s="127"/>
      <c r="EV454" s="127"/>
      <c r="FF454" s="127"/>
      <c r="FP454" s="127"/>
      <c r="FZ454" s="127"/>
      <c r="GJ454" s="127"/>
      <c r="GT454" s="127"/>
      <c r="HD454" s="127"/>
      <c r="HN454" s="127"/>
      <c r="HX454" s="127"/>
      <c r="IH454" s="127"/>
      <c r="IR454" s="127"/>
      <c r="JB454" s="127"/>
    </row>
    <row xmlns:x14ac="http://schemas.microsoft.com/office/spreadsheetml/2009/9/ac" r="455" s="3" customFormat="true" x14ac:dyDescent="0.25">
      <c r="A455" s="406"/>
      <c r="B455" s="127"/>
      <c r="L455" s="127"/>
      <c r="V455" s="127"/>
      <c r="AF455" s="127"/>
      <c r="AP455" s="127"/>
      <c r="AZ455" s="127"/>
      <c r="BA455" s="127"/>
      <c r="BB455" s="127"/>
      <c r="BC455" s="127"/>
      <c r="BD455" s="127"/>
      <c r="BE455" s="127"/>
      <c r="BF455" s="127"/>
      <c r="BG455" s="127"/>
      <c r="BJ455" s="127"/>
      <c r="BT455" s="127"/>
      <c r="CD455" s="127"/>
      <c r="CN455" s="127"/>
      <c r="CX455" s="127"/>
      <c r="DH455" s="127"/>
      <c r="DR455" s="127"/>
      <c r="EB455" s="127"/>
      <c r="EL455" s="127"/>
      <c r="EV455" s="127"/>
      <c r="FF455" s="127"/>
      <c r="FP455" s="127"/>
      <c r="FZ455" s="127"/>
      <c r="GJ455" s="127"/>
      <c r="GT455" s="127"/>
      <c r="HD455" s="127"/>
      <c r="HN455" s="127"/>
      <c r="HX455" s="127"/>
      <c r="IH455" s="127"/>
      <c r="IR455" s="127"/>
      <c r="JB455" s="127"/>
    </row>
    <row xmlns:x14ac="http://schemas.microsoft.com/office/spreadsheetml/2009/9/ac" r="456" s="3" customFormat="true" x14ac:dyDescent="0.25">
      <c r="A456" s="406"/>
      <c r="B456" s="127"/>
      <c r="L456" s="127"/>
      <c r="V456" s="127"/>
      <c r="AF456" s="127"/>
      <c r="AP456" s="127"/>
      <c r="AZ456" s="127"/>
      <c r="BA456" s="127"/>
      <c r="BB456" s="127"/>
      <c r="BC456" s="127"/>
      <c r="BD456" s="127"/>
      <c r="BE456" s="127"/>
      <c r="BF456" s="127"/>
      <c r="BG456" s="127"/>
      <c r="BJ456" s="127"/>
      <c r="BT456" s="127"/>
      <c r="CD456" s="127"/>
      <c r="CN456" s="127"/>
      <c r="CX456" s="127"/>
      <c r="DH456" s="127"/>
      <c r="DR456" s="127"/>
      <c r="EB456" s="127"/>
      <c r="EL456" s="127"/>
      <c r="EV456" s="127"/>
      <c r="FF456" s="127"/>
      <c r="FP456" s="127"/>
      <c r="FZ456" s="127"/>
      <c r="GJ456" s="127"/>
      <c r="GT456" s="127"/>
      <c r="HD456" s="127"/>
      <c r="HN456" s="127"/>
      <c r="HX456" s="127"/>
      <c r="IH456" s="127"/>
      <c r="IR456" s="127"/>
      <c r="JB456" s="127"/>
    </row>
    <row xmlns:x14ac="http://schemas.microsoft.com/office/spreadsheetml/2009/9/ac" r="457" s="3" customFormat="true" x14ac:dyDescent="0.25">
      <c r="A457" s="406"/>
      <c r="B457" s="127"/>
      <c r="L457" s="127"/>
      <c r="V457" s="127"/>
      <c r="AF457" s="127"/>
      <c r="AP457" s="127"/>
      <c r="AZ457" s="127"/>
      <c r="BA457" s="127"/>
      <c r="BB457" s="127"/>
      <c r="BC457" s="127"/>
      <c r="BD457" s="127"/>
      <c r="BE457" s="127"/>
      <c r="BF457" s="127"/>
      <c r="BG457" s="127"/>
      <c r="BJ457" s="127"/>
      <c r="BT457" s="127"/>
      <c r="CD457" s="127"/>
      <c r="CN457" s="127"/>
      <c r="CX457" s="127"/>
      <c r="DH457" s="127"/>
      <c r="DR457" s="127"/>
      <c r="EB457" s="127"/>
      <c r="EL457" s="127"/>
      <c r="EV457" s="127"/>
      <c r="FF457" s="127"/>
      <c r="FP457" s="127"/>
      <c r="FZ457" s="127"/>
      <c r="GJ457" s="127"/>
      <c r="GT457" s="127"/>
      <c r="HD457" s="127"/>
      <c r="HN457" s="127"/>
      <c r="HX457" s="127"/>
      <c r="IH457" s="127"/>
      <c r="IR457" s="127"/>
      <c r="JB457" s="127"/>
    </row>
    <row xmlns:x14ac="http://schemas.microsoft.com/office/spreadsheetml/2009/9/ac" r="458" s="3" customFormat="true" x14ac:dyDescent="0.25">
      <c r="A458" s="406"/>
      <c r="B458" s="127"/>
      <c r="L458" s="127"/>
      <c r="V458" s="127"/>
      <c r="AF458" s="127"/>
      <c r="AP458" s="127"/>
      <c r="AZ458" s="127"/>
      <c r="BA458" s="127"/>
      <c r="BB458" s="127"/>
      <c r="BC458" s="127"/>
      <c r="BD458" s="127"/>
      <c r="BE458" s="127"/>
      <c r="BF458" s="127"/>
      <c r="BG458" s="127"/>
      <c r="BJ458" s="127"/>
      <c r="BT458" s="127"/>
      <c r="CD458" s="127"/>
      <c r="CN458" s="127"/>
      <c r="CX458" s="127"/>
      <c r="DH458" s="127"/>
      <c r="DR458" s="127"/>
      <c r="EB458" s="127"/>
      <c r="EL458" s="127"/>
      <c r="EV458" s="127"/>
      <c r="FF458" s="127"/>
      <c r="FP458" s="127"/>
      <c r="FZ458" s="127"/>
      <c r="GJ458" s="127"/>
      <c r="GT458" s="127"/>
      <c r="HD458" s="127"/>
      <c r="HN458" s="127"/>
      <c r="HX458" s="127"/>
      <c r="IH458" s="127"/>
      <c r="IR458" s="127"/>
      <c r="JB458" s="127"/>
    </row>
    <row xmlns:x14ac="http://schemas.microsoft.com/office/spreadsheetml/2009/9/ac" r="459" s="3" customFormat="true" x14ac:dyDescent="0.25">
      <c r="A459" s="406"/>
      <c r="B459" s="127"/>
      <c r="L459" s="127"/>
      <c r="V459" s="127"/>
      <c r="AF459" s="127"/>
      <c r="AP459" s="127"/>
      <c r="AZ459" s="127"/>
      <c r="BA459" s="127"/>
      <c r="BB459" s="127"/>
      <c r="BC459" s="127"/>
      <c r="BD459" s="127"/>
      <c r="BE459" s="127"/>
      <c r="BF459" s="127"/>
      <c r="BG459" s="127"/>
      <c r="BJ459" s="127"/>
      <c r="BT459" s="127"/>
      <c r="CD459" s="127"/>
      <c r="CN459" s="127"/>
      <c r="CX459" s="127"/>
      <c r="DH459" s="127"/>
      <c r="DR459" s="127"/>
      <c r="EB459" s="127"/>
      <c r="EL459" s="127"/>
      <c r="EV459" s="127"/>
      <c r="FF459" s="127"/>
      <c r="FP459" s="127"/>
      <c r="FZ459" s="127"/>
      <c r="GJ459" s="127"/>
      <c r="GT459" s="127"/>
      <c r="HD459" s="127"/>
      <c r="HN459" s="127"/>
      <c r="HX459" s="127"/>
      <c r="IH459" s="127"/>
      <c r="IR459" s="127"/>
      <c r="JB459" s="127"/>
    </row>
    <row xmlns:x14ac="http://schemas.microsoft.com/office/spreadsheetml/2009/9/ac" r="460" s="3" customFormat="true" x14ac:dyDescent="0.25">
      <c r="A460" s="406"/>
      <c r="B460" s="127"/>
      <c r="L460" s="127"/>
      <c r="V460" s="127"/>
      <c r="AF460" s="127"/>
      <c r="AP460" s="127"/>
      <c r="AZ460" s="127"/>
      <c r="BA460" s="127"/>
      <c r="BB460" s="127"/>
      <c r="BC460" s="127"/>
      <c r="BD460" s="127"/>
      <c r="BE460" s="127"/>
      <c r="BF460" s="127"/>
      <c r="BG460" s="127"/>
      <c r="BJ460" s="127"/>
      <c r="BT460" s="127"/>
      <c r="CD460" s="127"/>
      <c r="CN460" s="127"/>
      <c r="CX460" s="127"/>
      <c r="DH460" s="127"/>
      <c r="DR460" s="127"/>
      <c r="EB460" s="127"/>
      <c r="EL460" s="127"/>
      <c r="EV460" s="127"/>
      <c r="FF460" s="127"/>
      <c r="FP460" s="127"/>
      <c r="FZ460" s="127"/>
      <c r="GJ460" s="127"/>
      <c r="GT460" s="127"/>
      <c r="HD460" s="127"/>
      <c r="HN460" s="127"/>
      <c r="HX460" s="127"/>
      <c r="IH460" s="127"/>
      <c r="IR460" s="127"/>
      <c r="JB460" s="127"/>
    </row>
    <row xmlns:x14ac="http://schemas.microsoft.com/office/spreadsheetml/2009/9/ac" r="461" s="3" customFormat="true" x14ac:dyDescent="0.25">
      <c r="A461" s="406"/>
      <c r="B461" s="127"/>
      <c r="L461" s="127"/>
      <c r="V461" s="127"/>
      <c r="AF461" s="127"/>
      <c r="AP461" s="127"/>
      <c r="AZ461" s="127"/>
      <c r="BA461" s="127"/>
      <c r="BB461" s="127"/>
      <c r="BC461" s="127"/>
      <c r="BD461" s="127"/>
      <c r="BE461" s="127"/>
      <c r="BF461" s="127"/>
      <c r="BG461" s="127"/>
      <c r="BJ461" s="127"/>
      <c r="BT461" s="127"/>
      <c r="CD461" s="127"/>
      <c r="CN461" s="127"/>
      <c r="CX461" s="127"/>
      <c r="DH461" s="127"/>
      <c r="DR461" s="127"/>
      <c r="EB461" s="127"/>
      <c r="EL461" s="127"/>
      <c r="EV461" s="127"/>
      <c r="FF461" s="127"/>
      <c r="FP461" s="127"/>
      <c r="FZ461" s="127"/>
      <c r="GJ461" s="127"/>
      <c r="GT461" s="127"/>
      <c r="HD461" s="127"/>
      <c r="HN461" s="127"/>
      <c r="HX461" s="127"/>
      <c r="IH461" s="127"/>
      <c r="IR461" s="127"/>
      <c r="JB461" s="127"/>
    </row>
    <row xmlns:x14ac="http://schemas.microsoft.com/office/spreadsheetml/2009/9/ac" r="462" s="3" customFormat="true" x14ac:dyDescent="0.25">
      <c r="A462" s="406"/>
      <c r="B462" s="127"/>
      <c r="L462" s="127"/>
      <c r="V462" s="127"/>
      <c r="AF462" s="127"/>
      <c r="AP462" s="127"/>
      <c r="AZ462" s="127"/>
      <c r="BA462" s="127"/>
      <c r="BB462" s="127"/>
      <c r="BC462" s="127"/>
      <c r="BD462" s="127"/>
      <c r="BE462" s="127"/>
      <c r="BF462" s="127"/>
      <c r="BG462" s="127"/>
      <c r="BJ462" s="127"/>
      <c r="BT462" s="127"/>
      <c r="CD462" s="127"/>
      <c r="CN462" s="127"/>
      <c r="CX462" s="127"/>
      <c r="DH462" s="127"/>
      <c r="DR462" s="127"/>
      <c r="EB462" s="127"/>
      <c r="EL462" s="127"/>
      <c r="EV462" s="127"/>
      <c r="FF462" s="127"/>
      <c r="FP462" s="127"/>
      <c r="FZ462" s="127"/>
      <c r="GJ462" s="127"/>
      <c r="GT462" s="127"/>
      <c r="HD462" s="127"/>
      <c r="HN462" s="127"/>
      <c r="HX462" s="127"/>
      <c r="IH462" s="127"/>
      <c r="IR462" s="127"/>
      <c r="JB462" s="127"/>
    </row>
    <row xmlns:x14ac="http://schemas.microsoft.com/office/spreadsheetml/2009/9/ac" r="463" s="3" customFormat="true" x14ac:dyDescent="0.25">
      <c r="A463" s="406"/>
      <c r="B463" s="127"/>
      <c r="L463" s="127"/>
      <c r="V463" s="127"/>
      <c r="AF463" s="127"/>
      <c r="AP463" s="127"/>
      <c r="AZ463" s="127"/>
      <c r="BA463" s="127"/>
      <c r="BB463" s="127"/>
      <c r="BC463" s="127"/>
      <c r="BD463" s="127"/>
      <c r="BE463" s="127"/>
      <c r="BF463" s="127"/>
      <c r="BG463" s="127"/>
      <c r="BJ463" s="127"/>
      <c r="BT463" s="127"/>
      <c r="CD463" s="127"/>
      <c r="CN463" s="127"/>
      <c r="CX463" s="127"/>
      <c r="DH463" s="127"/>
      <c r="DR463" s="127"/>
      <c r="EB463" s="127"/>
      <c r="EL463" s="127"/>
      <c r="EV463" s="127"/>
      <c r="FF463" s="127"/>
      <c r="FP463" s="127"/>
      <c r="FZ463" s="127"/>
      <c r="GJ463" s="127"/>
      <c r="GT463" s="127"/>
      <c r="HD463" s="127"/>
      <c r="HN463" s="127"/>
      <c r="HX463" s="127"/>
      <c r="IH463" s="127"/>
      <c r="IR463" s="127"/>
      <c r="JB463" s="127"/>
    </row>
    <row xmlns:x14ac="http://schemas.microsoft.com/office/spreadsheetml/2009/9/ac" r="464" s="3" customFormat="true" x14ac:dyDescent="0.25">
      <c r="A464" s="406"/>
      <c r="B464" s="127"/>
      <c r="L464" s="127"/>
      <c r="V464" s="127"/>
      <c r="AF464" s="127"/>
      <c r="AP464" s="127"/>
      <c r="AZ464" s="127"/>
      <c r="BA464" s="127"/>
      <c r="BB464" s="127"/>
      <c r="BC464" s="127"/>
      <c r="BD464" s="127"/>
      <c r="BE464" s="127"/>
      <c r="BF464" s="127"/>
      <c r="BG464" s="127"/>
      <c r="BJ464" s="127"/>
      <c r="BT464" s="127"/>
      <c r="CD464" s="127"/>
      <c r="CN464" s="127"/>
      <c r="CX464" s="127"/>
      <c r="DH464" s="127"/>
      <c r="DR464" s="127"/>
      <c r="EB464" s="127"/>
      <c r="EL464" s="127"/>
      <c r="EV464" s="127"/>
      <c r="FF464" s="127"/>
      <c r="FP464" s="127"/>
      <c r="FZ464" s="127"/>
      <c r="GJ464" s="127"/>
      <c r="GT464" s="127"/>
      <c r="HD464" s="127"/>
      <c r="HN464" s="127"/>
      <c r="HX464" s="127"/>
      <c r="IH464" s="127"/>
      <c r="IR464" s="127"/>
      <c r="JB464" s="127"/>
    </row>
    <row xmlns:x14ac="http://schemas.microsoft.com/office/spreadsheetml/2009/9/ac" r="465" s="3" customFormat="true" x14ac:dyDescent="0.25">
      <c r="A465" s="406"/>
      <c r="B465" s="127"/>
      <c r="L465" s="127"/>
      <c r="V465" s="127"/>
      <c r="AF465" s="127"/>
      <c r="AP465" s="127"/>
      <c r="AZ465" s="127"/>
      <c r="BA465" s="127"/>
      <c r="BB465" s="127"/>
      <c r="BC465" s="127"/>
      <c r="BD465" s="127"/>
      <c r="BE465" s="127"/>
      <c r="BF465" s="127"/>
      <c r="BG465" s="127"/>
      <c r="BJ465" s="127"/>
      <c r="BT465" s="127"/>
      <c r="CD465" s="127"/>
      <c r="CN465" s="127"/>
      <c r="CX465" s="127"/>
      <c r="DH465" s="127"/>
      <c r="DR465" s="127"/>
      <c r="EB465" s="127"/>
      <c r="EL465" s="127"/>
      <c r="EV465" s="127"/>
      <c r="FF465" s="127"/>
      <c r="FP465" s="127"/>
      <c r="FZ465" s="127"/>
      <c r="GJ465" s="127"/>
      <c r="GT465" s="127"/>
      <c r="HD465" s="127"/>
      <c r="HN465" s="127"/>
      <c r="HX465" s="127"/>
      <c r="IH465" s="127"/>
      <c r="IR465" s="127"/>
      <c r="JB465" s="127"/>
    </row>
    <row xmlns:x14ac="http://schemas.microsoft.com/office/spreadsheetml/2009/9/ac" r="466" s="3" customFormat="true" x14ac:dyDescent="0.25">
      <c r="A466" s="406"/>
      <c r="B466" s="127"/>
      <c r="L466" s="127"/>
      <c r="V466" s="127"/>
      <c r="AF466" s="127"/>
      <c r="AP466" s="127"/>
      <c r="AZ466" s="127"/>
      <c r="BA466" s="127"/>
      <c r="BB466" s="127"/>
      <c r="BC466" s="127"/>
      <c r="BD466" s="127"/>
      <c r="BE466" s="127"/>
      <c r="BF466" s="127"/>
      <c r="BG466" s="127"/>
      <c r="BJ466" s="127"/>
      <c r="BT466" s="127"/>
      <c r="CD466" s="127"/>
      <c r="CN466" s="127"/>
      <c r="CX466" s="127"/>
      <c r="DH466" s="127"/>
      <c r="DR466" s="127"/>
      <c r="EB466" s="127"/>
      <c r="EL466" s="127"/>
      <c r="EV466" s="127"/>
      <c r="FF466" s="127"/>
      <c r="FP466" s="127"/>
      <c r="FZ466" s="127"/>
      <c r="GJ466" s="127"/>
      <c r="GT466" s="127"/>
      <c r="HD466" s="127"/>
      <c r="HN466" s="127"/>
      <c r="HX466" s="127"/>
      <c r="IH466" s="127"/>
      <c r="IR466" s="127"/>
      <c r="JB466" s="127"/>
    </row>
    <row xmlns:x14ac="http://schemas.microsoft.com/office/spreadsheetml/2009/9/ac" r="467" s="3" customFormat="true" x14ac:dyDescent="0.25">
      <c r="A467" s="406"/>
      <c r="B467" s="127"/>
      <c r="L467" s="127"/>
      <c r="V467" s="127"/>
      <c r="AF467" s="127"/>
      <c r="AP467" s="127"/>
      <c r="AZ467" s="127"/>
      <c r="BA467" s="127"/>
      <c r="BB467" s="127"/>
      <c r="BC467" s="127"/>
      <c r="BD467" s="127"/>
      <c r="BE467" s="127"/>
      <c r="BF467" s="127"/>
      <c r="BG467" s="127"/>
      <c r="BJ467" s="127"/>
      <c r="BT467" s="127"/>
      <c r="CD467" s="127"/>
      <c r="CN467" s="127"/>
      <c r="CX467" s="127"/>
      <c r="DH467" s="127"/>
      <c r="DR467" s="127"/>
      <c r="EB467" s="127"/>
      <c r="EL467" s="127"/>
      <c r="EV467" s="127"/>
      <c r="FF467" s="127"/>
      <c r="FP467" s="127"/>
      <c r="FZ467" s="127"/>
      <c r="GJ467" s="127"/>
      <c r="GT467" s="127"/>
      <c r="HD467" s="127"/>
      <c r="HN467" s="127"/>
      <c r="HX467" s="127"/>
      <c r="IH467" s="127"/>
      <c r="IR467" s="127"/>
      <c r="JB467" s="127"/>
    </row>
    <row xmlns:x14ac="http://schemas.microsoft.com/office/spreadsheetml/2009/9/ac" r="468" s="3" customFormat="true" x14ac:dyDescent="0.25">
      <c r="A468" s="406"/>
      <c r="B468" s="127"/>
      <c r="L468" s="127"/>
      <c r="V468" s="127"/>
      <c r="AF468" s="127"/>
      <c r="AP468" s="127"/>
      <c r="AZ468" s="127"/>
      <c r="BA468" s="127"/>
      <c r="BB468" s="127"/>
      <c r="BC468" s="127"/>
      <c r="BD468" s="127"/>
      <c r="BE468" s="127"/>
      <c r="BF468" s="127"/>
      <c r="BG468" s="127"/>
      <c r="BJ468" s="127"/>
      <c r="BT468" s="127"/>
      <c r="CD468" s="127"/>
      <c r="CN468" s="127"/>
      <c r="CX468" s="127"/>
      <c r="DH468" s="127"/>
      <c r="DR468" s="127"/>
      <c r="EB468" s="127"/>
      <c r="EL468" s="127"/>
      <c r="EV468" s="127"/>
      <c r="FF468" s="127"/>
      <c r="FP468" s="127"/>
      <c r="FZ468" s="127"/>
      <c r="GJ468" s="127"/>
      <c r="GT468" s="127"/>
      <c r="HD468" s="127"/>
      <c r="HN468" s="127"/>
      <c r="HX468" s="127"/>
      <c r="IH468" s="127"/>
      <c r="IR468" s="127"/>
      <c r="JB468" s="127"/>
    </row>
    <row xmlns:x14ac="http://schemas.microsoft.com/office/spreadsheetml/2009/9/ac" r="469" s="3" customFormat="true" x14ac:dyDescent="0.25">
      <c r="A469" s="406"/>
      <c r="B469" s="127"/>
      <c r="L469" s="127"/>
      <c r="V469" s="127"/>
      <c r="AF469" s="127"/>
      <c r="AP469" s="127"/>
      <c r="AZ469" s="127"/>
      <c r="BA469" s="127"/>
      <c r="BB469" s="127"/>
      <c r="BC469" s="127"/>
      <c r="BD469" s="127"/>
      <c r="BE469" s="127"/>
      <c r="BF469" s="127"/>
      <c r="BG469" s="127"/>
      <c r="BJ469" s="127"/>
      <c r="BT469" s="127"/>
      <c r="CD469" s="127"/>
      <c r="CN469" s="127"/>
      <c r="CX469" s="127"/>
      <c r="DH469" s="127"/>
      <c r="DR469" s="127"/>
      <c r="EB469" s="127"/>
      <c r="EL469" s="127"/>
      <c r="EV469" s="127"/>
      <c r="FF469" s="127"/>
      <c r="FP469" s="127"/>
      <c r="FZ469" s="127"/>
      <c r="GJ469" s="127"/>
      <c r="GT469" s="127"/>
      <c r="HD469" s="127"/>
      <c r="HN469" s="127"/>
      <c r="HX469" s="127"/>
      <c r="IH469" s="127"/>
      <c r="IR469" s="127"/>
      <c r="JB469" s="127"/>
    </row>
    <row xmlns:x14ac="http://schemas.microsoft.com/office/spreadsheetml/2009/9/ac" r="470" s="3" customFormat="true" x14ac:dyDescent="0.25">
      <c r="A470" s="406"/>
      <c r="B470" s="127"/>
      <c r="L470" s="127"/>
      <c r="V470" s="127"/>
      <c r="AF470" s="127"/>
      <c r="AP470" s="127"/>
      <c r="AZ470" s="127"/>
      <c r="BA470" s="127"/>
      <c r="BB470" s="127"/>
      <c r="BC470" s="127"/>
      <c r="BD470" s="127"/>
      <c r="BE470" s="127"/>
      <c r="BF470" s="127"/>
      <c r="BG470" s="127"/>
      <c r="BJ470" s="127"/>
      <c r="BT470" s="127"/>
      <c r="CD470" s="127"/>
      <c r="CN470" s="127"/>
      <c r="CX470" s="127"/>
      <c r="DH470" s="127"/>
      <c r="DR470" s="127"/>
      <c r="EB470" s="127"/>
      <c r="EL470" s="127"/>
      <c r="EV470" s="127"/>
      <c r="FF470" s="127"/>
      <c r="FP470" s="127"/>
      <c r="FZ470" s="127"/>
      <c r="GJ470" s="127"/>
      <c r="GT470" s="127"/>
      <c r="HD470" s="127"/>
      <c r="HN470" s="127"/>
      <c r="HX470" s="127"/>
      <c r="IH470" s="127"/>
      <c r="IR470" s="127"/>
      <c r="JB470" s="127"/>
    </row>
    <row xmlns:x14ac="http://schemas.microsoft.com/office/spreadsheetml/2009/9/ac" r="471" s="3" customFormat="true" x14ac:dyDescent="0.25">
      <c r="A471" s="406"/>
      <c r="B471" s="127"/>
      <c r="L471" s="127"/>
      <c r="V471" s="127"/>
      <c r="AF471" s="127"/>
      <c r="AP471" s="127"/>
      <c r="AZ471" s="127"/>
      <c r="BA471" s="127"/>
      <c r="BB471" s="127"/>
      <c r="BC471" s="127"/>
      <c r="BD471" s="127"/>
      <c r="BE471" s="127"/>
      <c r="BF471" s="127"/>
      <c r="BG471" s="127"/>
      <c r="BJ471" s="127"/>
      <c r="BT471" s="127"/>
      <c r="CD471" s="127"/>
      <c r="CN471" s="127"/>
      <c r="CX471" s="127"/>
      <c r="DH471" s="127"/>
      <c r="DR471" s="127"/>
      <c r="EB471" s="127"/>
      <c r="EL471" s="127"/>
      <c r="EV471" s="127"/>
      <c r="FF471" s="127"/>
      <c r="FP471" s="127"/>
      <c r="FZ471" s="127"/>
      <c r="GJ471" s="127"/>
      <c r="GT471" s="127"/>
      <c r="HD471" s="127"/>
      <c r="HN471" s="127"/>
      <c r="HX471" s="127"/>
      <c r="IH471" s="127"/>
      <c r="IR471" s="127"/>
      <c r="JB471" s="127"/>
    </row>
    <row xmlns:x14ac="http://schemas.microsoft.com/office/spreadsheetml/2009/9/ac" r="472" s="3" customFormat="true" x14ac:dyDescent="0.25">
      <c r="A472" s="406"/>
      <c r="B472" s="127"/>
      <c r="L472" s="127"/>
      <c r="V472" s="127"/>
      <c r="AF472" s="127"/>
      <c r="AP472" s="127"/>
      <c r="AZ472" s="127"/>
      <c r="BA472" s="127"/>
      <c r="BB472" s="127"/>
      <c r="BC472" s="127"/>
      <c r="BD472" s="127"/>
      <c r="BE472" s="127"/>
      <c r="BF472" s="127"/>
      <c r="BG472" s="127"/>
      <c r="BJ472" s="127"/>
      <c r="BT472" s="127"/>
      <c r="CD472" s="127"/>
      <c r="CN472" s="127"/>
      <c r="CX472" s="127"/>
      <c r="DH472" s="127"/>
      <c r="DR472" s="127"/>
      <c r="EB472" s="127"/>
      <c r="EL472" s="127"/>
      <c r="EV472" s="127"/>
      <c r="FF472" s="127"/>
      <c r="FP472" s="127"/>
      <c r="FZ472" s="127"/>
      <c r="GJ472" s="127"/>
      <c r="GT472" s="127"/>
      <c r="HD472" s="127"/>
      <c r="HN472" s="127"/>
      <c r="HX472" s="127"/>
      <c r="IH472" s="127"/>
      <c r="IR472" s="127"/>
      <c r="JB472" s="127"/>
    </row>
    <row xmlns:x14ac="http://schemas.microsoft.com/office/spreadsheetml/2009/9/ac" r="473" s="3" customFormat="true" x14ac:dyDescent="0.25">
      <c r="A473" s="406"/>
      <c r="B473" s="127"/>
      <c r="L473" s="127"/>
      <c r="V473" s="127"/>
      <c r="AF473" s="127"/>
      <c r="AP473" s="127"/>
      <c r="AZ473" s="127"/>
      <c r="BA473" s="127"/>
      <c r="BB473" s="127"/>
      <c r="BC473" s="127"/>
      <c r="BD473" s="127"/>
      <c r="BE473" s="127"/>
      <c r="BF473" s="127"/>
      <c r="BG473" s="127"/>
      <c r="BJ473" s="127"/>
      <c r="BT473" s="127"/>
      <c r="CD473" s="127"/>
      <c r="CN473" s="127"/>
      <c r="CX473" s="127"/>
      <c r="DH473" s="127"/>
      <c r="DR473" s="127"/>
      <c r="EB473" s="127"/>
      <c r="EL473" s="127"/>
      <c r="EV473" s="127"/>
      <c r="FF473" s="127"/>
      <c r="FP473" s="127"/>
      <c r="FZ473" s="127"/>
      <c r="GJ473" s="127"/>
      <c r="GT473" s="127"/>
      <c r="HD473" s="127"/>
      <c r="HN473" s="127"/>
      <c r="HX473" s="127"/>
      <c r="IH473" s="127"/>
      <c r="IR473" s="127"/>
      <c r="JB473" s="127"/>
    </row>
    <row xmlns:x14ac="http://schemas.microsoft.com/office/spreadsheetml/2009/9/ac" r="474" s="3" customFormat="true" x14ac:dyDescent="0.25">
      <c r="A474" s="406"/>
      <c r="B474" s="127"/>
      <c r="L474" s="127"/>
      <c r="V474" s="127"/>
      <c r="AF474" s="127"/>
      <c r="AP474" s="127"/>
      <c r="AZ474" s="127"/>
      <c r="BA474" s="127"/>
      <c r="BB474" s="127"/>
      <c r="BC474" s="127"/>
      <c r="BD474" s="127"/>
      <c r="BE474" s="127"/>
      <c r="BF474" s="127"/>
      <c r="BG474" s="127"/>
      <c r="BJ474" s="127"/>
      <c r="BT474" s="127"/>
      <c r="CD474" s="127"/>
      <c r="CN474" s="127"/>
      <c r="CX474" s="127"/>
      <c r="DH474" s="127"/>
      <c r="DR474" s="127"/>
      <c r="EB474" s="127"/>
      <c r="EL474" s="127"/>
      <c r="EV474" s="127"/>
      <c r="FF474" s="127"/>
      <c r="FP474" s="127"/>
      <c r="FZ474" s="127"/>
      <c r="GJ474" s="127"/>
      <c r="GT474" s="127"/>
      <c r="HD474" s="127"/>
      <c r="HN474" s="127"/>
      <c r="HX474" s="127"/>
      <c r="IH474" s="127"/>
      <c r="IR474" s="127"/>
      <c r="JB474" s="127"/>
    </row>
    <row xmlns:x14ac="http://schemas.microsoft.com/office/spreadsheetml/2009/9/ac" r="475" s="3" customFormat="true" x14ac:dyDescent="0.25">
      <c r="A475" s="406"/>
      <c r="B475" s="127"/>
      <c r="L475" s="127"/>
      <c r="V475" s="127"/>
      <c r="AF475" s="127"/>
      <c r="AP475" s="127"/>
      <c r="AZ475" s="127"/>
      <c r="BA475" s="127"/>
      <c r="BB475" s="127"/>
      <c r="BC475" s="127"/>
      <c r="BD475" s="127"/>
      <c r="BE475" s="127"/>
      <c r="BF475" s="127"/>
      <c r="BG475" s="127"/>
      <c r="BJ475" s="127"/>
      <c r="BT475" s="127"/>
      <c r="CD475" s="127"/>
      <c r="CN475" s="127"/>
      <c r="CX475" s="127"/>
      <c r="DH475" s="127"/>
      <c r="DR475" s="127"/>
      <c r="EB475" s="127"/>
      <c r="EL475" s="127"/>
      <c r="EV475" s="127"/>
      <c r="FF475" s="127"/>
      <c r="FP475" s="127"/>
      <c r="FZ475" s="127"/>
      <c r="GJ475" s="127"/>
      <c r="GT475" s="127"/>
      <c r="HD475" s="127"/>
      <c r="HN475" s="127"/>
      <c r="HX475" s="127"/>
      <c r="IH475" s="127"/>
      <c r="IR475" s="127"/>
      <c r="JB475" s="127"/>
    </row>
    <row xmlns:x14ac="http://schemas.microsoft.com/office/spreadsheetml/2009/9/ac" r="476" s="3" customFormat="true" x14ac:dyDescent="0.25">
      <c r="A476" s="406"/>
      <c r="B476" s="127"/>
      <c r="L476" s="127"/>
      <c r="V476" s="127"/>
      <c r="AF476" s="127"/>
      <c r="AP476" s="127"/>
      <c r="AZ476" s="127"/>
      <c r="BA476" s="127"/>
      <c r="BB476" s="127"/>
      <c r="BC476" s="127"/>
      <c r="BD476" s="127"/>
      <c r="BE476" s="127"/>
      <c r="BF476" s="127"/>
      <c r="BG476" s="127"/>
      <c r="BJ476" s="127"/>
      <c r="BT476" s="127"/>
      <c r="CD476" s="127"/>
      <c r="CN476" s="127"/>
      <c r="CX476" s="127"/>
      <c r="DH476" s="127"/>
      <c r="DR476" s="127"/>
      <c r="EB476" s="127"/>
      <c r="EL476" s="127"/>
      <c r="EV476" s="127"/>
      <c r="FF476" s="127"/>
      <c r="FP476" s="127"/>
      <c r="FZ476" s="127"/>
      <c r="GJ476" s="127"/>
      <c r="GT476" s="127"/>
      <c r="HD476" s="127"/>
      <c r="HN476" s="127"/>
      <c r="HX476" s="127"/>
      <c r="IH476" s="127"/>
      <c r="IR476" s="127"/>
      <c r="JB476" s="127"/>
    </row>
    <row xmlns:x14ac="http://schemas.microsoft.com/office/spreadsheetml/2009/9/ac" r="477" s="3" customFormat="true" x14ac:dyDescent="0.25">
      <c r="A477" s="406"/>
      <c r="B477" s="127"/>
      <c r="L477" s="127"/>
      <c r="V477" s="127"/>
      <c r="AF477" s="127"/>
      <c r="AP477" s="127"/>
      <c r="AZ477" s="127"/>
      <c r="BA477" s="127"/>
      <c r="BB477" s="127"/>
      <c r="BC477" s="127"/>
      <c r="BD477" s="127"/>
      <c r="BE477" s="127"/>
      <c r="BF477" s="127"/>
      <c r="BG477" s="127"/>
      <c r="BJ477" s="127"/>
      <c r="BT477" s="127"/>
      <c r="CD477" s="127"/>
      <c r="CN477" s="127"/>
      <c r="CX477" s="127"/>
      <c r="DH477" s="127"/>
      <c r="DR477" s="127"/>
      <c r="EB477" s="127"/>
      <c r="EL477" s="127"/>
      <c r="EV477" s="127"/>
      <c r="FF477" s="127"/>
      <c r="FP477" s="127"/>
      <c r="FZ477" s="127"/>
      <c r="GJ477" s="127"/>
      <c r="GT477" s="127"/>
      <c r="HD477" s="127"/>
      <c r="HN477" s="127"/>
      <c r="HX477" s="127"/>
      <c r="IH477" s="127"/>
      <c r="IR477" s="127"/>
      <c r="JB477" s="127"/>
    </row>
    <row xmlns:x14ac="http://schemas.microsoft.com/office/spreadsheetml/2009/9/ac" r="478" s="3" customFormat="true" x14ac:dyDescent="0.25">
      <c r="A478" s="406"/>
      <c r="B478" s="127"/>
      <c r="L478" s="127"/>
      <c r="V478" s="127"/>
      <c r="AF478" s="127"/>
      <c r="AP478" s="127"/>
      <c r="AZ478" s="127"/>
      <c r="BA478" s="127"/>
      <c r="BB478" s="127"/>
      <c r="BC478" s="127"/>
      <c r="BD478" s="127"/>
      <c r="BE478" s="127"/>
      <c r="BF478" s="127"/>
      <c r="BG478" s="127"/>
      <c r="BJ478" s="127"/>
      <c r="BT478" s="127"/>
      <c r="CD478" s="127"/>
      <c r="CN478" s="127"/>
      <c r="CX478" s="127"/>
      <c r="DH478" s="127"/>
      <c r="DR478" s="127"/>
      <c r="EB478" s="127"/>
      <c r="EL478" s="127"/>
      <c r="EV478" s="127"/>
      <c r="FF478" s="127"/>
      <c r="FP478" s="127"/>
      <c r="FZ478" s="127"/>
      <c r="GJ478" s="127"/>
      <c r="GT478" s="127"/>
      <c r="HD478" s="127"/>
      <c r="HN478" s="127"/>
      <c r="HX478" s="127"/>
      <c r="IH478" s="127"/>
      <c r="IR478" s="127"/>
      <c r="JB478" s="127"/>
    </row>
    <row xmlns:x14ac="http://schemas.microsoft.com/office/spreadsheetml/2009/9/ac" r="479" s="3" customFormat="true" x14ac:dyDescent="0.25">
      <c r="A479" s="406"/>
      <c r="B479" s="127"/>
      <c r="L479" s="127"/>
      <c r="V479" s="127"/>
      <c r="AF479" s="127"/>
      <c r="AP479" s="127"/>
      <c r="AZ479" s="127"/>
      <c r="BA479" s="127"/>
      <c r="BB479" s="127"/>
      <c r="BC479" s="127"/>
      <c r="BD479" s="127"/>
      <c r="BE479" s="127"/>
      <c r="BF479" s="127"/>
      <c r="BG479" s="127"/>
      <c r="BJ479" s="127"/>
      <c r="BT479" s="127"/>
      <c r="CD479" s="127"/>
      <c r="CN479" s="127"/>
      <c r="CX479" s="127"/>
      <c r="DH479" s="127"/>
      <c r="DR479" s="127"/>
      <c r="EB479" s="127"/>
      <c r="EL479" s="127"/>
      <c r="EV479" s="127"/>
      <c r="FF479" s="127"/>
      <c r="FP479" s="127"/>
      <c r="FZ479" s="127"/>
      <c r="GJ479" s="127"/>
      <c r="GT479" s="127"/>
      <c r="HD479" s="127"/>
      <c r="HN479" s="127"/>
      <c r="HX479" s="127"/>
      <c r="IH479" s="127"/>
      <c r="IR479" s="127"/>
      <c r="JB479" s="127"/>
    </row>
    <row xmlns:x14ac="http://schemas.microsoft.com/office/spreadsheetml/2009/9/ac" r="480" s="3" customFormat="true" x14ac:dyDescent="0.25">
      <c r="A480" s="406"/>
      <c r="B480" s="127"/>
      <c r="L480" s="127"/>
      <c r="V480" s="127"/>
      <c r="AF480" s="127"/>
      <c r="AP480" s="127"/>
      <c r="AZ480" s="127"/>
      <c r="BA480" s="127"/>
      <c r="BB480" s="127"/>
      <c r="BC480" s="127"/>
      <c r="BD480" s="127"/>
      <c r="BE480" s="127"/>
      <c r="BF480" s="127"/>
      <c r="BG480" s="127"/>
      <c r="BJ480" s="127"/>
      <c r="BT480" s="127"/>
      <c r="CD480" s="127"/>
      <c r="CN480" s="127"/>
      <c r="CX480" s="127"/>
      <c r="DH480" s="127"/>
      <c r="DR480" s="127"/>
      <c r="EB480" s="127"/>
      <c r="EL480" s="127"/>
      <c r="EV480" s="127"/>
      <c r="FF480" s="127"/>
      <c r="FP480" s="127"/>
      <c r="FZ480" s="127"/>
      <c r="GJ480" s="127"/>
      <c r="GT480" s="127"/>
      <c r="HD480" s="127"/>
      <c r="HN480" s="127"/>
      <c r="HX480" s="127"/>
      <c r="IH480" s="127"/>
      <c r="IR480" s="127"/>
      <c r="JB480" s="127"/>
    </row>
    <row xmlns:x14ac="http://schemas.microsoft.com/office/spreadsheetml/2009/9/ac" r="481" s="3" customFormat="true" x14ac:dyDescent="0.25">
      <c r="A481" s="406"/>
      <c r="B481" s="127"/>
      <c r="L481" s="127"/>
      <c r="V481" s="127"/>
      <c r="AF481" s="127"/>
      <c r="AP481" s="127"/>
      <c r="AZ481" s="127"/>
      <c r="BA481" s="127"/>
      <c r="BB481" s="127"/>
      <c r="BC481" s="127"/>
      <c r="BD481" s="127"/>
      <c r="BE481" s="127"/>
      <c r="BF481" s="127"/>
      <c r="BG481" s="127"/>
      <c r="BJ481" s="127"/>
      <c r="BT481" s="127"/>
      <c r="CD481" s="127"/>
      <c r="CN481" s="127"/>
      <c r="CX481" s="127"/>
      <c r="DH481" s="127"/>
      <c r="DR481" s="127"/>
      <c r="EB481" s="127"/>
      <c r="EL481" s="127"/>
      <c r="EV481" s="127"/>
      <c r="FF481" s="127"/>
      <c r="FP481" s="127"/>
      <c r="FZ481" s="127"/>
      <c r="GJ481" s="127"/>
      <c r="GT481" s="127"/>
      <c r="HD481" s="127"/>
      <c r="HN481" s="127"/>
      <c r="HX481" s="127"/>
      <c r="IH481" s="127"/>
      <c r="IR481" s="127"/>
      <c r="JB481" s="127"/>
    </row>
    <row xmlns:x14ac="http://schemas.microsoft.com/office/spreadsheetml/2009/9/ac" r="482" s="3" customFormat="true" x14ac:dyDescent="0.25">
      <c r="A482" s="406"/>
      <c r="B482" s="127"/>
      <c r="L482" s="127"/>
      <c r="V482" s="127"/>
      <c r="AF482" s="127"/>
      <c r="AP482" s="127"/>
      <c r="AZ482" s="127"/>
      <c r="BA482" s="127"/>
      <c r="BB482" s="127"/>
      <c r="BC482" s="127"/>
      <c r="BD482" s="127"/>
      <c r="BE482" s="127"/>
      <c r="BF482" s="127"/>
      <c r="BG482" s="127"/>
      <c r="BJ482" s="127"/>
      <c r="BT482" s="127"/>
      <c r="CD482" s="127"/>
      <c r="CN482" s="127"/>
      <c r="CX482" s="127"/>
      <c r="DH482" s="127"/>
      <c r="DR482" s="127"/>
      <c r="EB482" s="127"/>
      <c r="EL482" s="127"/>
      <c r="EV482" s="127"/>
      <c r="FF482" s="127"/>
      <c r="FP482" s="127"/>
      <c r="FZ482" s="127"/>
      <c r="GJ482" s="127"/>
      <c r="GT482" s="127"/>
      <c r="HD482" s="127"/>
      <c r="HN482" s="127"/>
      <c r="HX482" s="127"/>
      <c r="IH482" s="127"/>
      <c r="IR482" s="127"/>
      <c r="JB482" s="127"/>
    </row>
    <row xmlns:x14ac="http://schemas.microsoft.com/office/spreadsheetml/2009/9/ac" r="483" s="3" customFormat="true" x14ac:dyDescent="0.25">
      <c r="A483" s="406"/>
      <c r="B483" s="127"/>
      <c r="L483" s="127"/>
      <c r="V483" s="127"/>
      <c r="AF483" s="127"/>
      <c r="AP483" s="127"/>
      <c r="AZ483" s="127"/>
      <c r="BA483" s="127"/>
      <c r="BB483" s="127"/>
      <c r="BC483" s="127"/>
      <c r="BD483" s="127"/>
      <c r="BE483" s="127"/>
      <c r="BF483" s="127"/>
      <c r="BG483" s="127"/>
      <c r="BJ483" s="127"/>
      <c r="BT483" s="127"/>
      <c r="CD483" s="127"/>
      <c r="CN483" s="127"/>
      <c r="CX483" s="127"/>
      <c r="DH483" s="127"/>
      <c r="DR483" s="127"/>
      <c r="EB483" s="127"/>
      <c r="EL483" s="127"/>
      <c r="EV483" s="127"/>
      <c r="FF483" s="127"/>
      <c r="FP483" s="127"/>
      <c r="FZ483" s="127"/>
      <c r="GJ483" s="127"/>
      <c r="GT483" s="127"/>
      <c r="HD483" s="127"/>
      <c r="HN483" s="127"/>
      <c r="HX483" s="127"/>
      <c r="IH483" s="127"/>
      <c r="IR483" s="127"/>
      <c r="JB483" s="127"/>
    </row>
    <row xmlns:x14ac="http://schemas.microsoft.com/office/spreadsheetml/2009/9/ac" r="484" s="3" customFormat="true" x14ac:dyDescent="0.25">
      <c r="A484" s="406"/>
      <c r="B484" s="127"/>
      <c r="L484" s="127"/>
      <c r="V484" s="127"/>
      <c r="AF484" s="127"/>
      <c r="AP484" s="127"/>
      <c r="AZ484" s="127"/>
      <c r="BA484" s="127"/>
      <c r="BB484" s="127"/>
      <c r="BC484" s="127"/>
      <c r="BD484" s="127"/>
      <c r="BE484" s="127"/>
      <c r="BF484" s="127"/>
      <c r="BG484" s="127"/>
      <c r="BJ484" s="127"/>
      <c r="BT484" s="127"/>
      <c r="CD484" s="127"/>
      <c r="CN484" s="127"/>
      <c r="CX484" s="127"/>
      <c r="DH484" s="127"/>
      <c r="DR484" s="127"/>
      <c r="EB484" s="127"/>
      <c r="EL484" s="127"/>
      <c r="EV484" s="127"/>
      <c r="FF484" s="127"/>
      <c r="FP484" s="127"/>
      <c r="FZ484" s="127"/>
      <c r="GJ484" s="127"/>
      <c r="GT484" s="127"/>
      <c r="HD484" s="127"/>
      <c r="HN484" s="127"/>
      <c r="HX484" s="127"/>
      <c r="IH484" s="127"/>
      <c r="IR484" s="127"/>
      <c r="JB484" s="127"/>
    </row>
    <row xmlns:x14ac="http://schemas.microsoft.com/office/spreadsheetml/2009/9/ac" r="485" s="3" customFormat="true" x14ac:dyDescent="0.25">
      <c r="A485" s="406"/>
      <c r="B485" s="127"/>
      <c r="L485" s="127"/>
      <c r="V485" s="127"/>
      <c r="AF485" s="127"/>
      <c r="AP485" s="127"/>
      <c r="AZ485" s="127"/>
      <c r="BA485" s="127"/>
      <c r="BB485" s="127"/>
      <c r="BC485" s="127"/>
      <c r="BD485" s="127"/>
      <c r="BE485" s="127"/>
      <c r="BF485" s="127"/>
      <c r="BG485" s="127"/>
      <c r="BJ485" s="127"/>
      <c r="BT485" s="127"/>
      <c r="CD485" s="127"/>
      <c r="CN485" s="127"/>
      <c r="CX485" s="127"/>
      <c r="DH485" s="127"/>
      <c r="DR485" s="127"/>
      <c r="EB485" s="127"/>
      <c r="EL485" s="127"/>
      <c r="EV485" s="127"/>
      <c r="FF485" s="127"/>
      <c r="FP485" s="127"/>
      <c r="FZ485" s="127"/>
      <c r="GJ485" s="127"/>
      <c r="GT485" s="127"/>
      <c r="HD485" s="127"/>
      <c r="HN485" s="127"/>
      <c r="HX485" s="127"/>
      <c r="IH485" s="127"/>
      <c r="IR485" s="127"/>
      <c r="JB485" s="127"/>
    </row>
    <row xmlns:x14ac="http://schemas.microsoft.com/office/spreadsheetml/2009/9/ac" r="486" s="3" customFormat="true" x14ac:dyDescent="0.25">
      <c r="A486" s="406"/>
      <c r="B486" s="127"/>
      <c r="L486" s="127"/>
      <c r="V486" s="127"/>
      <c r="AF486" s="127"/>
      <c r="AP486" s="127"/>
      <c r="AZ486" s="127"/>
      <c r="BA486" s="127"/>
      <c r="BB486" s="127"/>
      <c r="BC486" s="127"/>
      <c r="BD486" s="127"/>
      <c r="BE486" s="127"/>
      <c r="BF486" s="127"/>
      <c r="BG486" s="127"/>
      <c r="BJ486" s="127"/>
      <c r="BT486" s="127"/>
      <c r="CD486" s="127"/>
      <c r="CN486" s="127"/>
      <c r="CX486" s="127"/>
      <c r="DH486" s="127"/>
      <c r="DR486" s="127"/>
      <c r="EB486" s="127"/>
      <c r="EL486" s="127"/>
      <c r="EV486" s="127"/>
      <c r="FF486" s="127"/>
      <c r="FP486" s="127"/>
      <c r="FZ486" s="127"/>
      <c r="GJ486" s="127"/>
      <c r="GT486" s="127"/>
      <c r="HD486" s="127"/>
      <c r="HN486" s="127"/>
      <c r="HX486" s="127"/>
      <c r="IH486" s="127"/>
      <c r="IR486" s="127"/>
      <c r="JB486" s="127"/>
    </row>
    <row xmlns:x14ac="http://schemas.microsoft.com/office/spreadsheetml/2009/9/ac" r="487" s="3" customFormat="true" x14ac:dyDescent="0.25">
      <c r="A487" s="406"/>
      <c r="B487" s="127"/>
      <c r="L487" s="127"/>
      <c r="V487" s="127"/>
      <c r="AF487" s="127"/>
      <c r="AP487" s="127"/>
      <c r="AZ487" s="127"/>
      <c r="BA487" s="127"/>
      <c r="BB487" s="127"/>
      <c r="BC487" s="127"/>
      <c r="BD487" s="127"/>
      <c r="BE487" s="127"/>
      <c r="BF487" s="127"/>
      <c r="BG487" s="127"/>
      <c r="BJ487" s="127"/>
      <c r="BT487" s="127"/>
      <c r="CD487" s="127"/>
      <c r="CN487" s="127"/>
      <c r="CX487" s="127"/>
      <c r="DH487" s="127"/>
      <c r="DR487" s="127"/>
      <c r="EB487" s="127"/>
      <c r="EL487" s="127"/>
      <c r="EV487" s="127"/>
      <c r="FF487" s="127"/>
      <c r="FP487" s="127"/>
      <c r="FZ487" s="127"/>
      <c r="GJ487" s="127"/>
      <c r="GT487" s="127"/>
      <c r="HD487" s="127"/>
      <c r="HN487" s="127"/>
      <c r="HX487" s="127"/>
      <c r="IH487" s="127"/>
      <c r="IR487" s="127"/>
      <c r="JB487" s="127"/>
    </row>
    <row xmlns:x14ac="http://schemas.microsoft.com/office/spreadsheetml/2009/9/ac" r="488" s="3" customFormat="true" x14ac:dyDescent="0.25">
      <c r="A488" s="406"/>
      <c r="B488" s="127"/>
      <c r="L488" s="127"/>
      <c r="V488" s="127"/>
      <c r="AF488" s="127"/>
      <c r="AP488" s="127"/>
      <c r="AZ488" s="127"/>
      <c r="BA488" s="127"/>
      <c r="BB488" s="127"/>
      <c r="BC488" s="127"/>
      <c r="BD488" s="127"/>
      <c r="BE488" s="127"/>
      <c r="BF488" s="127"/>
      <c r="BG488" s="127"/>
      <c r="BJ488" s="127"/>
      <c r="BT488" s="127"/>
      <c r="CD488" s="127"/>
      <c r="CN488" s="127"/>
      <c r="CX488" s="127"/>
      <c r="DH488" s="127"/>
      <c r="DR488" s="127"/>
      <c r="EB488" s="127"/>
      <c r="EL488" s="127"/>
      <c r="EV488" s="127"/>
      <c r="FF488" s="127"/>
      <c r="FP488" s="127"/>
      <c r="FZ488" s="127"/>
      <c r="GJ488" s="127"/>
      <c r="GT488" s="127"/>
      <c r="HD488" s="127"/>
      <c r="HN488" s="127"/>
      <c r="HX488" s="127"/>
      <c r="IH488" s="127"/>
      <c r="IR488" s="127"/>
      <c r="JB488" s="127"/>
    </row>
    <row xmlns:x14ac="http://schemas.microsoft.com/office/spreadsheetml/2009/9/ac" r="489" s="3" customFormat="true" x14ac:dyDescent="0.25">
      <c r="A489" s="406"/>
      <c r="B489" s="127"/>
      <c r="L489" s="127"/>
      <c r="V489" s="127"/>
      <c r="AF489" s="127"/>
      <c r="AP489" s="127"/>
      <c r="AZ489" s="127"/>
      <c r="BA489" s="127"/>
      <c r="BB489" s="127"/>
      <c r="BC489" s="127"/>
      <c r="BD489" s="127"/>
      <c r="BE489" s="127"/>
      <c r="BF489" s="127"/>
      <c r="BG489" s="127"/>
      <c r="BJ489" s="127"/>
      <c r="BT489" s="127"/>
      <c r="CD489" s="127"/>
      <c r="CN489" s="127"/>
      <c r="CX489" s="127"/>
      <c r="DH489" s="127"/>
      <c r="DR489" s="127"/>
      <c r="EB489" s="127"/>
      <c r="EL489" s="127"/>
      <c r="EV489" s="127"/>
      <c r="FF489" s="127"/>
      <c r="FP489" s="127"/>
      <c r="FZ489" s="127"/>
      <c r="GJ489" s="127"/>
      <c r="GT489" s="127"/>
      <c r="HD489" s="127"/>
      <c r="HN489" s="127"/>
      <c r="HX489" s="127"/>
      <c r="IH489" s="127"/>
      <c r="IR489" s="127"/>
      <c r="JB489" s="127"/>
    </row>
    <row xmlns:x14ac="http://schemas.microsoft.com/office/spreadsheetml/2009/9/ac" r="490" s="3" customFormat="true" x14ac:dyDescent="0.25">
      <c r="A490" s="406"/>
      <c r="B490" s="127"/>
      <c r="L490" s="127"/>
      <c r="V490" s="127"/>
      <c r="AF490" s="127"/>
      <c r="AP490" s="127"/>
      <c r="AZ490" s="127"/>
      <c r="BA490" s="127"/>
      <c r="BB490" s="127"/>
      <c r="BC490" s="127"/>
      <c r="BD490" s="127"/>
      <c r="BE490" s="127"/>
      <c r="BF490" s="127"/>
      <c r="BG490" s="127"/>
      <c r="BJ490" s="127"/>
      <c r="BT490" s="127"/>
      <c r="CD490" s="127"/>
      <c r="CN490" s="127"/>
      <c r="CX490" s="127"/>
      <c r="DH490" s="127"/>
      <c r="DR490" s="127"/>
      <c r="EB490" s="127"/>
      <c r="EL490" s="127"/>
      <c r="EV490" s="127"/>
      <c r="FF490" s="127"/>
      <c r="FP490" s="127"/>
      <c r="FZ490" s="127"/>
      <c r="GJ490" s="127"/>
      <c r="GT490" s="127"/>
      <c r="HD490" s="127"/>
      <c r="HN490" s="127"/>
      <c r="HX490" s="127"/>
      <c r="IH490" s="127"/>
      <c r="IR490" s="127"/>
      <c r="JB490" s="127"/>
    </row>
    <row xmlns:x14ac="http://schemas.microsoft.com/office/spreadsheetml/2009/9/ac" r="491" s="3" customFormat="true" x14ac:dyDescent="0.25">
      <c r="A491" s="406"/>
      <c r="B491" s="127"/>
      <c r="L491" s="127"/>
      <c r="V491" s="127"/>
      <c r="AF491" s="127"/>
      <c r="AP491" s="127"/>
      <c r="AZ491" s="127"/>
      <c r="BA491" s="127"/>
      <c r="BB491" s="127"/>
      <c r="BC491" s="127"/>
      <c r="BD491" s="127"/>
      <c r="BE491" s="127"/>
      <c r="BF491" s="127"/>
      <c r="BG491" s="127"/>
      <c r="BJ491" s="127"/>
      <c r="BT491" s="127"/>
      <c r="CD491" s="127"/>
      <c r="CN491" s="127"/>
      <c r="CX491" s="127"/>
      <c r="DH491" s="127"/>
      <c r="DR491" s="127"/>
      <c r="EB491" s="127"/>
      <c r="EL491" s="127"/>
      <c r="EV491" s="127"/>
      <c r="FF491" s="127"/>
      <c r="FP491" s="127"/>
      <c r="FZ491" s="127"/>
      <c r="GJ491" s="127"/>
      <c r="GT491" s="127"/>
      <c r="HD491" s="127"/>
      <c r="HN491" s="127"/>
      <c r="HX491" s="127"/>
      <c r="IH491" s="127"/>
      <c r="IR491" s="127"/>
      <c r="JB491" s="127"/>
    </row>
    <row xmlns:x14ac="http://schemas.microsoft.com/office/spreadsheetml/2009/9/ac" r="492" s="3" customFormat="true" x14ac:dyDescent="0.25">
      <c r="A492" s="406"/>
      <c r="B492" s="127"/>
      <c r="L492" s="127"/>
      <c r="V492" s="127"/>
      <c r="AF492" s="127"/>
      <c r="AP492" s="127"/>
      <c r="AZ492" s="127"/>
      <c r="BA492" s="127"/>
      <c r="BB492" s="127"/>
      <c r="BC492" s="127"/>
      <c r="BD492" s="127"/>
      <c r="BE492" s="127"/>
      <c r="BF492" s="127"/>
      <c r="BG492" s="127"/>
      <c r="BJ492" s="127"/>
      <c r="BT492" s="127"/>
      <c r="CD492" s="127"/>
      <c r="CN492" s="127"/>
      <c r="CX492" s="127"/>
      <c r="DH492" s="127"/>
      <c r="DR492" s="127"/>
      <c r="EB492" s="127"/>
      <c r="EL492" s="127"/>
      <c r="EV492" s="127"/>
      <c r="FF492" s="127"/>
      <c r="FP492" s="127"/>
      <c r="FZ492" s="127"/>
      <c r="GJ492" s="127"/>
      <c r="GT492" s="127"/>
      <c r="HD492" s="127"/>
      <c r="HN492" s="127"/>
      <c r="HX492" s="127"/>
      <c r="IH492" s="127"/>
      <c r="IR492" s="127"/>
      <c r="JB492" s="127"/>
    </row>
    <row xmlns:x14ac="http://schemas.microsoft.com/office/spreadsheetml/2009/9/ac" r="493" s="3" customFormat="true" x14ac:dyDescent="0.25">
      <c r="A493" s="406"/>
      <c r="B493" s="127"/>
      <c r="L493" s="127"/>
      <c r="V493" s="127"/>
      <c r="AF493" s="127"/>
      <c r="AP493" s="127"/>
      <c r="AZ493" s="127"/>
      <c r="BA493" s="127"/>
      <c r="BB493" s="127"/>
      <c r="BC493" s="127"/>
      <c r="BD493" s="127"/>
      <c r="BE493" s="127"/>
      <c r="BF493" s="127"/>
      <c r="BG493" s="127"/>
      <c r="BJ493" s="127"/>
      <c r="BT493" s="127"/>
      <c r="CD493" s="127"/>
      <c r="CN493" s="127"/>
      <c r="CX493" s="127"/>
      <c r="DH493" s="127"/>
      <c r="DR493" s="127"/>
      <c r="EB493" s="127"/>
      <c r="EL493" s="127"/>
      <c r="EV493" s="127"/>
      <c r="FF493" s="127"/>
      <c r="FP493" s="127"/>
      <c r="FZ493" s="127"/>
      <c r="GJ493" s="127"/>
      <c r="GT493" s="127"/>
      <c r="HD493" s="127"/>
      <c r="HN493" s="127"/>
      <c r="HX493" s="127"/>
      <c r="IH493" s="127"/>
      <c r="IR493" s="127"/>
      <c r="JB493" s="127"/>
    </row>
    <row xmlns:x14ac="http://schemas.microsoft.com/office/spreadsheetml/2009/9/ac" r="494" s="3" customFormat="true" x14ac:dyDescent="0.25">
      <c r="A494" s="406"/>
      <c r="B494" s="127"/>
      <c r="L494" s="127"/>
      <c r="V494" s="127"/>
      <c r="AF494" s="127"/>
      <c r="AP494" s="127"/>
      <c r="AZ494" s="127"/>
      <c r="BA494" s="127"/>
      <c r="BB494" s="127"/>
      <c r="BC494" s="127"/>
      <c r="BD494" s="127"/>
      <c r="BE494" s="127"/>
      <c r="BF494" s="127"/>
      <c r="BG494" s="127"/>
      <c r="BJ494" s="127"/>
      <c r="BT494" s="127"/>
      <c r="CD494" s="127"/>
      <c r="CN494" s="127"/>
      <c r="CX494" s="127"/>
      <c r="DH494" s="127"/>
      <c r="DR494" s="127"/>
      <c r="EB494" s="127"/>
      <c r="EL494" s="127"/>
      <c r="EV494" s="127"/>
      <c r="FF494" s="127"/>
      <c r="FP494" s="127"/>
      <c r="FZ494" s="127"/>
      <c r="GJ494" s="127"/>
      <c r="GT494" s="127"/>
      <c r="HD494" s="127"/>
      <c r="HN494" s="127"/>
      <c r="HX494" s="127"/>
      <c r="IH494" s="127"/>
      <c r="IR494" s="127"/>
      <c r="JB494" s="127"/>
    </row>
    <row xmlns:x14ac="http://schemas.microsoft.com/office/spreadsheetml/2009/9/ac" r="495" s="3" customFormat="true" x14ac:dyDescent="0.25">
      <c r="A495" s="406"/>
      <c r="B495" s="127"/>
      <c r="L495" s="127"/>
      <c r="V495" s="127"/>
      <c r="AF495" s="127"/>
      <c r="AP495" s="127"/>
      <c r="AZ495" s="127"/>
      <c r="BA495" s="127"/>
      <c r="BB495" s="127"/>
      <c r="BC495" s="127"/>
      <c r="BD495" s="127"/>
      <c r="BE495" s="127"/>
      <c r="BF495" s="127"/>
      <c r="BG495" s="127"/>
      <c r="BJ495" s="127"/>
      <c r="BT495" s="127"/>
      <c r="CD495" s="127"/>
      <c r="CN495" s="127"/>
      <c r="CX495" s="127"/>
      <c r="DH495" s="127"/>
      <c r="DR495" s="127"/>
      <c r="EB495" s="127"/>
      <c r="EL495" s="127"/>
      <c r="EV495" s="127"/>
      <c r="FF495" s="127"/>
      <c r="FP495" s="127"/>
      <c r="FZ495" s="127"/>
      <c r="GJ495" s="127"/>
      <c r="GT495" s="127"/>
      <c r="HD495" s="127"/>
      <c r="HN495" s="127"/>
      <c r="HX495" s="127"/>
      <c r="IH495" s="127"/>
      <c r="IR495" s="127"/>
      <c r="JB495" s="127"/>
    </row>
    <row xmlns:x14ac="http://schemas.microsoft.com/office/spreadsheetml/2009/9/ac" r="496" s="3" customFormat="true" x14ac:dyDescent="0.25">
      <c r="A496" s="406"/>
      <c r="B496" s="127"/>
      <c r="L496" s="127"/>
      <c r="V496" s="127"/>
      <c r="AF496" s="127"/>
      <c r="AP496" s="127"/>
      <c r="AZ496" s="127"/>
      <c r="BA496" s="127"/>
      <c r="BB496" s="127"/>
      <c r="BC496" s="127"/>
      <c r="BD496" s="127"/>
      <c r="BE496" s="127"/>
      <c r="BF496" s="127"/>
      <c r="BG496" s="127"/>
      <c r="BJ496" s="127"/>
      <c r="BT496" s="127"/>
      <c r="CD496" s="127"/>
      <c r="CN496" s="127"/>
      <c r="CX496" s="127"/>
      <c r="DH496" s="127"/>
      <c r="DR496" s="127"/>
      <c r="EB496" s="127"/>
      <c r="EL496" s="127"/>
      <c r="EV496" s="127"/>
      <c r="FF496" s="127"/>
      <c r="FP496" s="127"/>
      <c r="FZ496" s="127"/>
      <c r="GJ496" s="127"/>
      <c r="GT496" s="127"/>
      <c r="HD496" s="127"/>
      <c r="HN496" s="127"/>
      <c r="HX496" s="127"/>
      <c r="IH496" s="127"/>
      <c r="IR496" s="127"/>
      <c r="JB496" s="127"/>
    </row>
    <row xmlns:x14ac="http://schemas.microsoft.com/office/spreadsheetml/2009/9/ac" r="497" s="3" customFormat="true" x14ac:dyDescent="0.25">
      <c r="A497" s="406"/>
      <c r="B497" s="127"/>
      <c r="L497" s="127"/>
      <c r="V497" s="127"/>
      <c r="AF497" s="127"/>
      <c r="AP497" s="127"/>
      <c r="AZ497" s="127"/>
      <c r="BA497" s="127"/>
      <c r="BB497" s="127"/>
      <c r="BC497" s="127"/>
      <c r="BD497" s="127"/>
      <c r="BE497" s="127"/>
      <c r="BF497" s="127"/>
      <c r="BG497" s="127"/>
      <c r="BJ497" s="127"/>
      <c r="BT497" s="127"/>
      <c r="CD497" s="127"/>
      <c r="CN497" s="127"/>
      <c r="CX497" s="127"/>
      <c r="DH497" s="127"/>
      <c r="DR497" s="127"/>
      <c r="EB497" s="127"/>
      <c r="EL497" s="127"/>
      <c r="EV497" s="127"/>
      <c r="FF497" s="127"/>
      <c r="FP497" s="127"/>
      <c r="FZ497" s="127"/>
      <c r="GJ497" s="127"/>
      <c r="GT497" s="127"/>
      <c r="HD497" s="127"/>
      <c r="HN497" s="127"/>
      <c r="HX497" s="127"/>
      <c r="IH497" s="127"/>
      <c r="IR497" s="127"/>
      <c r="JB497" s="127"/>
    </row>
    <row xmlns:x14ac="http://schemas.microsoft.com/office/spreadsheetml/2009/9/ac" r="498" s="3" customFormat="true" x14ac:dyDescent="0.25">
      <c r="A498" s="406"/>
      <c r="B498" s="127"/>
      <c r="L498" s="127"/>
      <c r="V498" s="127"/>
      <c r="AF498" s="127"/>
      <c r="AP498" s="127"/>
      <c r="AZ498" s="127"/>
      <c r="BA498" s="127"/>
      <c r="BB498" s="127"/>
      <c r="BC498" s="127"/>
      <c r="BD498" s="127"/>
      <c r="BE498" s="127"/>
      <c r="BF498" s="127"/>
      <c r="BG498" s="127"/>
      <c r="BJ498" s="127"/>
      <c r="BT498" s="127"/>
      <c r="CD498" s="127"/>
      <c r="CN498" s="127"/>
      <c r="CX498" s="127"/>
      <c r="DH498" s="127"/>
      <c r="DR498" s="127"/>
      <c r="EB498" s="127"/>
      <c r="EL498" s="127"/>
      <c r="EV498" s="127"/>
      <c r="FF498" s="127"/>
      <c r="FP498" s="127"/>
      <c r="FZ498" s="127"/>
      <c r="GJ498" s="127"/>
      <c r="GT498" s="127"/>
      <c r="HD498" s="127"/>
      <c r="HN498" s="127"/>
      <c r="HX498" s="127"/>
      <c r="IH498" s="127"/>
      <c r="IR498" s="127"/>
      <c r="JB498" s="127"/>
    </row>
    <row xmlns:x14ac="http://schemas.microsoft.com/office/spreadsheetml/2009/9/ac" r="499" s="3" customFormat="true" x14ac:dyDescent="0.25">
      <c r="A499" s="406"/>
      <c r="B499" s="127"/>
      <c r="L499" s="127"/>
      <c r="V499" s="127"/>
      <c r="AF499" s="127"/>
      <c r="AP499" s="127"/>
      <c r="AZ499" s="127"/>
      <c r="BA499" s="127"/>
      <c r="BB499" s="127"/>
      <c r="BC499" s="127"/>
      <c r="BD499" s="127"/>
      <c r="BE499" s="127"/>
      <c r="BF499" s="127"/>
      <c r="BG499" s="127"/>
      <c r="BJ499" s="127"/>
      <c r="BT499" s="127"/>
      <c r="CD499" s="127"/>
      <c r="CN499" s="127"/>
      <c r="CX499" s="127"/>
      <c r="DH499" s="127"/>
      <c r="DR499" s="127"/>
      <c r="EB499" s="127"/>
      <c r="EL499" s="127"/>
      <c r="EV499" s="127"/>
      <c r="FF499" s="127"/>
      <c r="FP499" s="127"/>
      <c r="FZ499" s="127"/>
      <c r="GJ499" s="127"/>
      <c r="GT499" s="127"/>
      <c r="HD499" s="127"/>
      <c r="HN499" s="127"/>
      <c r="HX499" s="127"/>
      <c r="IH499" s="127"/>
      <c r="IR499" s="127"/>
      <c r="JB499" s="127"/>
    </row>
    <row xmlns:x14ac="http://schemas.microsoft.com/office/spreadsheetml/2009/9/ac" r="500" s="3" customFormat="true" x14ac:dyDescent="0.25">
      <c r="A500" s="406"/>
      <c r="B500" s="127"/>
      <c r="L500" s="127"/>
      <c r="V500" s="127"/>
      <c r="AF500" s="127"/>
      <c r="AP500" s="127"/>
      <c r="AZ500" s="127"/>
      <c r="BA500" s="127"/>
      <c r="BB500" s="127"/>
      <c r="BC500" s="127"/>
      <c r="BD500" s="127"/>
      <c r="BE500" s="127"/>
      <c r="BF500" s="127"/>
      <c r="BG500" s="127"/>
      <c r="BJ500" s="127"/>
      <c r="BT500" s="127"/>
      <c r="CD500" s="127"/>
      <c r="CN500" s="127"/>
      <c r="CX500" s="127"/>
      <c r="DH500" s="127"/>
      <c r="DR500" s="127"/>
      <c r="EB500" s="127"/>
      <c r="EL500" s="127"/>
      <c r="EV500" s="127"/>
      <c r="FF500" s="127"/>
      <c r="FP500" s="127"/>
      <c r="FZ500" s="127"/>
      <c r="GJ500" s="127"/>
      <c r="GT500" s="127"/>
      <c r="HD500" s="127"/>
      <c r="HN500" s="127"/>
      <c r="HX500" s="127"/>
      <c r="IH500" s="127"/>
      <c r="IR500" s="127"/>
      <c r="JB500" s="127"/>
    </row>
    <row xmlns:x14ac="http://schemas.microsoft.com/office/spreadsheetml/2009/9/ac" r="501" s="3" customFormat="true" x14ac:dyDescent="0.25">
      <c r="A501" s="406"/>
      <c r="B501" s="127"/>
      <c r="L501" s="127"/>
      <c r="V501" s="127"/>
      <c r="AF501" s="127"/>
      <c r="AP501" s="127"/>
      <c r="AZ501" s="127"/>
      <c r="BA501" s="127"/>
      <c r="BB501" s="127"/>
      <c r="BC501" s="127"/>
      <c r="BD501" s="127"/>
      <c r="BE501" s="127"/>
      <c r="BF501" s="127"/>
      <c r="BG501" s="127"/>
      <c r="BJ501" s="127"/>
      <c r="BT501" s="127"/>
      <c r="CD501" s="127"/>
      <c r="CN501" s="127"/>
      <c r="CX501" s="127"/>
      <c r="DH501" s="127"/>
      <c r="DR501" s="127"/>
      <c r="EB501" s="127"/>
      <c r="EL501" s="127"/>
      <c r="EV501" s="127"/>
      <c r="FF501" s="127"/>
      <c r="FP501" s="127"/>
      <c r="FZ501" s="127"/>
      <c r="GJ501" s="127"/>
      <c r="GT501" s="127"/>
      <c r="HD501" s="127"/>
      <c r="HN501" s="127"/>
      <c r="HX501" s="127"/>
      <c r="IH501" s="127"/>
      <c r="IR501" s="127"/>
      <c r="JB501" s="127"/>
    </row>
    <row xmlns:x14ac="http://schemas.microsoft.com/office/spreadsheetml/2009/9/ac" r="502" s="3" customFormat="true" x14ac:dyDescent="0.25">
      <c r="A502" s="406"/>
      <c r="B502" s="127"/>
      <c r="L502" s="127"/>
      <c r="V502" s="127"/>
      <c r="AF502" s="127"/>
      <c r="AP502" s="127"/>
      <c r="AZ502" s="127"/>
      <c r="BA502" s="127"/>
      <c r="BB502" s="127"/>
      <c r="BC502" s="127"/>
      <c r="BD502" s="127"/>
      <c r="BE502" s="127"/>
      <c r="BF502" s="127"/>
      <c r="BG502" s="127"/>
      <c r="BJ502" s="127"/>
      <c r="BT502" s="127"/>
      <c r="CD502" s="127"/>
      <c r="CN502" s="127"/>
      <c r="CX502" s="127"/>
      <c r="DH502" s="127"/>
      <c r="DR502" s="127"/>
      <c r="EB502" s="127"/>
      <c r="EL502" s="127"/>
      <c r="EV502" s="127"/>
      <c r="FF502" s="127"/>
      <c r="FP502" s="127"/>
      <c r="FZ502" s="127"/>
      <c r="GJ502" s="127"/>
      <c r="GT502" s="127"/>
      <c r="HD502" s="127"/>
      <c r="HN502" s="127"/>
      <c r="HX502" s="127"/>
      <c r="IH502" s="127"/>
      <c r="IR502" s="127"/>
      <c r="JB502" s="127"/>
    </row>
    <row xmlns:x14ac="http://schemas.microsoft.com/office/spreadsheetml/2009/9/ac" r="503" s="3" customFormat="true" x14ac:dyDescent="0.25">
      <c r="A503" s="406"/>
      <c r="B503" s="127"/>
      <c r="L503" s="127"/>
      <c r="V503" s="127"/>
      <c r="AF503" s="127"/>
      <c r="AP503" s="127"/>
      <c r="AZ503" s="127"/>
      <c r="BA503" s="127"/>
      <c r="BB503" s="127"/>
      <c r="BC503" s="127"/>
      <c r="BD503" s="127"/>
      <c r="BE503" s="127"/>
      <c r="BF503" s="127"/>
      <c r="BG503" s="127"/>
      <c r="BJ503" s="127"/>
      <c r="BT503" s="127"/>
      <c r="CD503" s="127"/>
      <c r="CN503" s="127"/>
      <c r="CX503" s="127"/>
      <c r="DH503" s="127"/>
      <c r="DR503" s="127"/>
      <c r="EB503" s="127"/>
      <c r="EL503" s="127"/>
      <c r="EV503" s="127"/>
      <c r="FF503" s="127"/>
      <c r="FP503" s="127"/>
      <c r="FZ503" s="127"/>
      <c r="GJ503" s="127"/>
      <c r="GT503" s="127"/>
      <c r="HD503" s="127"/>
      <c r="HN503" s="127"/>
      <c r="HX503" s="127"/>
      <c r="IH503" s="127"/>
      <c r="IR503" s="127"/>
      <c r="JB503" s="127"/>
    </row>
    <row xmlns:x14ac="http://schemas.microsoft.com/office/spreadsheetml/2009/9/ac" r="504" s="3" customFormat="true" x14ac:dyDescent="0.25">
      <c r="A504" s="406"/>
      <c r="B504" s="127"/>
      <c r="L504" s="127"/>
      <c r="V504" s="127"/>
      <c r="AF504" s="127"/>
      <c r="AP504" s="127"/>
      <c r="AZ504" s="127"/>
      <c r="BA504" s="127"/>
      <c r="BB504" s="127"/>
      <c r="BC504" s="127"/>
      <c r="BD504" s="127"/>
      <c r="BE504" s="127"/>
      <c r="BF504" s="127"/>
      <c r="BG504" s="127"/>
      <c r="BJ504" s="127"/>
      <c r="BT504" s="127"/>
      <c r="CD504" s="127"/>
      <c r="CN504" s="127"/>
      <c r="CX504" s="127"/>
      <c r="DH504" s="127"/>
      <c r="DR504" s="127"/>
      <c r="EB504" s="127"/>
      <c r="EL504" s="127"/>
      <c r="EV504" s="127"/>
      <c r="FF504" s="127"/>
      <c r="FP504" s="127"/>
      <c r="FZ504" s="127"/>
      <c r="GJ504" s="127"/>
      <c r="GT504" s="127"/>
      <c r="HD504" s="127"/>
      <c r="HN504" s="127"/>
      <c r="HX504" s="127"/>
      <c r="IH504" s="127"/>
      <c r="IR504" s="127"/>
      <c r="JB504" s="127"/>
    </row>
    <row xmlns:x14ac="http://schemas.microsoft.com/office/spreadsheetml/2009/9/ac" r="505" s="3" customFormat="true" x14ac:dyDescent="0.25">
      <c r="A505" s="406"/>
      <c r="B505" s="127"/>
      <c r="L505" s="127"/>
      <c r="V505" s="127"/>
      <c r="AF505" s="127"/>
      <c r="AP505" s="127"/>
      <c r="AZ505" s="127"/>
      <c r="BA505" s="127"/>
      <c r="BB505" s="127"/>
      <c r="BC505" s="127"/>
      <c r="BD505" s="127"/>
      <c r="BE505" s="127"/>
      <c r="BF505" s="127"/>
      <c r="BG505" s="127"/>
      <c r="BJ505" s="127"/>
      <c r="BT505" s="127"/>
      <c r="CD505" s="127"/>
      <c r="CN505" s="127"/>
      <c r="CX505" s="127"/>
      <c r="DH505" s="127"/>
      <c r="DR505" s="127"/>
      <c r="EB505" s="127"/>
      <c r="EL505" s="127"/>
      <c r="EV505" s="127"/>
      <c r="FF505" s="127"/>
      <c r="FP505" s="127"/>
      <c r="FZ505" s="127"/>
      <c r="GJ505" s="127"/>
      <c r="GT505" s="127"/>
      <c r="HD505" s="127"/>
      <c r="HN505" s="127"/>
      <c r="HX505" s="127"/>
      <c r="IH505" s="127"/>
      <c r="IR505" s="127"/>
      <c r="JB505" s="127"/>
    </row>
    <row xmlns:x14ac="http://schemas.microsoft.com/office/spreadsheetml/2009/9/ac" r="506" s="3" customFormat="true" x14ac:dyDescent="0.25">
      <c r="A506" s="406"/>
      <c r="B506" s="127"/>
      <c r="L506" s="127"/>
      <c r="V506" s="127"/>
      <c r="AF506" s="127"/>
      <c r="AP506" s="127"/>
      <c r="AZ506" s="127"/>
      <c r="BA506" s="127"/>
      <c r="BB506" s="127"/>
      <c r="BC506" s="127"/>
      <c r="BD506" s="127"/>
      <c r="BE506" s="127"/>
      <c r="BF506" s="127"/>
      <c r="BG506" s="127"/>
      <c r="BJ506" s="127"/>
      <c r="BT506" s="127"/>
      <c r="CD506" s="127"/>
      <c r="CN506" s="127"/>
      <c r="CX506" s="127"/>
      <c r="DH506" s="127"/>
      <c r="DR506" s="127"/>
      <c r="EB506" s="127"/>
      <c r="EL506" s="127"/>
      <c r="EV506" s="127"/>
      <c r="FF506" s="127"/>
      <c r="FP506" s="127"/>
      <c r="FZ506" s="127"/>
      <c r="GJ506" s="127"/>
      <c r="GT506" s="127"/>
      <c r="HD506" s="127"/>
      <c r="HN506" s="127"/>
      <c r="HX506" s="127"/>
      <c r="IH506" s="127"/>
      <c r="IR506" s="127"/>
      <c r="JB506" s="127"/>
    </row>
    <row xmlns:x14ac="http://schemas.microsoft.com/office/spreadsheetml/2009/9/ac" r="507" s="3" customFormat="true" x14ac:dyDescent="0.25">
      <c r="A507" s="406"/>
      <c r="B507" s="127"/>
      <c r="L507" s="127"/>
      <c r="V507" s="127"/>
      <c r="AF507" s="127"/>
      <c r="AP507" s="127"/>
      <c r="AZ507" s="127"/>
      <c r="BA507" s="127"/>
      <c r="BB507" s="127"/>
      <c r="BC507" s="127"/>
      <c r="BD507" s="127"/>
      <c r="BE507" s="127"/>
      <c r="BF507" s="127"/>
      <c r="BG507" s="127"/>
      <c r="BJ507" s="127"/>
      <c r="BT507" s="127"/>
      <c r="CD507" s="127"/>
      <c r="CN507" s="127"/>
      <c r="CX507" s="127"/>
      <c r="DH507" s="127"/>
      <c r="DR507" s="127"/>
      <c r="EB507" s="127"/>
      <c r="EL507" s="127"/>
      <c r="EV507" s="127"/>
      <c r="FF507" s="127"/>
      <c r="FP507" s="127"/>
      <c r="FZ507" s="127"/>
      <c r="GJ507" s="127"/>
      <c r="GT507" s="127"/>
      <c r="HD507" s="127"/>
      <c r="HN507" s="127"/>
      <c r="HX507" s="127"/>
      <c r="IH507" s="127"/>
      <c r="IR507" s="127"/>
      <c r="JB507" s="127"/>
    </row>
    <row xmlns:x14ac="http://schemas.microsoft.com/office/spreadsheetml/2009/9/ac" r="508" s="3" customFormat="true" x14ac:dyDescent="0.25">
      <c r="A508" s="406"/>
      <c r="B508" s="127"/>
      <c r="L508" s="127"/>
      <c r="V508" s="127"/>
      <c r="AF508" s="127"/>
      <c r="AP508" s="127"/>
      <c r="AZ508" s="127"/>
      <c r="BA508" s="127"/>
      <c r="BB508" s="127"/>
      <c r="BC508" s="127"/>
      <c r="BD508" s="127"/>
      <c r="BE508" s="127"/>
      <c r="BF508" s="127"/>
      <c r="BG508" s="127"/>
      <c r="BJ508" s="127"/>
      <c r="BT508" s="127"/>
      <c r="CD508" s="127"/>
      <c r="CN508" s="127"/>
      <c r="CX508" s="127"/>
      <c r="DH508" s="127"/>
      <c r="DR508" s="127"/>
      <c r="EB508" s="127"/>
      <c r="EL508" s="127"/>
      <c r="EV508" s="127"/>
      <c r="FF508" s="127"/>
      <c r="FP508" s="127"/>
      <c r="FZ508" s="127"/>
      <c r="GJ508" s="127"/>
      <c r="GT508" s="127"/>
      <c r="HD508" s="127"/>
      <c r="HN508" s="127"/>
      <c r="HX508" s="127"/>
      <c r="IH508" s="127"/>
      <c r="IR508" s="127"/>
      <c r="JB508" s="127"/>
    </row>
    <row xmlns:x14ac="http://schemas.microsoft.com/office/spreadsheetml/2009/9/ac" r="509" s="3" customFormat="true" x14ac:dyDescent="0.25">
      <c r="A509" s="406"/>
      <c r="B509" s="127"/>
      <c r="L509" s="127"/>
      <c r="V509" s="127"/>
      <c r="AF509" s="127"/>
      <c r="AP509" s="127"/>
      <c r="AZ509" s="127"/>
      <c r="BA509" s="127"/>
      <c r="BB509" s="127"/>
      <c r="BC509" s="127"/>
      <c r="BD509" s="127"/>
      <c r="BE509" s="127"/>
      <c r="BF509" s="127"/>
      <c r="BG509" s="127"/>
      <c r="BJ509" s="127"/>
      <c r="BT509" s="127"/>
      <c r="CD509" s="127"/>
      <c r="CN509" s="127"/>
      <c r="CX509" s="127"/>
      <c r="DH509" s="127"/>
      <c r="DR509" s="127"/>
      <c r="EB509" s="127"/>
      <c r="EL509" s="127"/>
      <c r="EV509" s="127"/>
      <c r="FF509" s="127"/>
      <c r="FP509" s="127"/>
      <c r="FZ509" s="127"/>
      <c r="GJ509" s="127"/>
      <c r="GT509" s="127"/>
      <c r="HD509" s="127"/>
      <c r="HN509" s="127"/>
      <c r="HX509" s="127"/>
      <c r="IH509" s="127"/>
      <c r="IR509" s="127"/>
      <c r="JB509" s="127"/>
    </row>
    <row xmlns:x14ac="http://schemas.microsoft.com/office/spreadsheetml/2009/9/ac" r="510" s="3" customFormat="true" x14ac:dyDescent="0.25">
      <c r="A510" s="406"/>
      <c r="B510" s="127"/>
      <c r="L510" s="127"/>
      <c r="V510" s="127"/>
      <c r="AF510" s="127"/>
      <c r="AP510" s="127"/>
      <c r="AZ510" s="127"/>
      <c r="BA510" s="127"/>
      <c r="BB510" s="127"/>
      <c r="BC510" s="127"/>
      <c r="BD510" s="127"/>
      <c r="BE510" s="127"/>
      <c r="BF510" s="127"/>
      <c r="BG510" s="127"/>
      <c r="BJ510" s="127"/>
      <c r="BT510" s="127"/>
      <c r="CD510" s="127"/>
      <c r="CN510" s="127"/>
      <c r="CX510" s="127"/>
      <c r="DH510" s="127"/>
      <c r="DR510" s="127"/>
      <c r="EB510" s="127"/>
      <c r="EL510" s="127"/>
      <c r="EV510" s="127"/>
      <c r="FF510" s="127"/>
      <c r="FP510" s="127"/>
      <c r="FZ510" s="127"/>
      <c r="GJ510" s="127"/>
      <c r="GT510" s="127"/>
      <c r="HD510" s="127"/>
      <c r="HN510" s="127"/>
      <c r="HX510" s="127"/>
      <c r="IH510" s="127"/>
      <c r="IR510" s="127"/>
      <c r="JB510" s="127"/>
    </row>
    <row xmlns:x14ac="http://schemas.microsoft.com/office/spreadsheetml/2009/9/ac" r="511" s="3" customFormat="true" x14ac:dyDescent="0.25">
      <c r="A511" s="406"/>
      <c r="B511" s="127"/>
      <c r="L511" s="127"/>
      <c r="V511" s="127"/>
      <c r="AF511" s="127"/>
      <c r="AP511" s="127"/>
      <c r="AZ511" s="127"/>
      <c r="BA511" s="127"/>
      <c r="BB511" s="127"/>
      <c r="BC511" s="127"/>
      <c r="BD511" s="127"/>
      <c r="BE511" s="127"/>
      <c r="BF511" s="127"/>
      <c r="BG511" s="127"/>
      <c r="BJ511" s="127"/>
      <c r="BT511" s="127"/>
      <c r="CD511" s="127"/>
      <c r="CN511" s="127"/>
      <c r="CX511" s="127"/>
      <c r="DH511" s="127"/>
      <c r="DR511" s="127"/>
      <c r="EB511" s="127"/>
      <c r="EL511" s="127"/>
      <c r="EV511" s="127"/>
      <c r="FF511" s="127"/>
      <c r="FP511" s="127"/>
      <c r="FZ511" s="127"/>
      <c r="GJ511" s="127"/>
      <c r="GT511" s="127"/>
      <c r="HD511" s="127"/>
      <c r="HN511" s="127"/>
      <c r="HX511" s="127"/>
      <c r="IH511" s="127"/>
      <c r="IR511" s="127"/>
      <c r="JB511" s="127"/>
    </row>
    <row xmlns:x14ac="http://schemas.microsoft.com/office/spreadsheetml/2009/9/ac" r="512" s="3" customFormat="true" x14ac:dyDescent="0.25">
      <c r="A512" s="406"/>
      <c r="B512" s="127"/>
      <c r="L512" s="127"/>
      <c r="V512" s="127"/>
      <c r="AF512" s="127"/>
      <c r="AP512" s="127"/>
      <c r="AZ512" s="127"/>
      <c r="BA512" s="127"/>
      <c r="BB512" s="127"/>
      <c r="BC512" s="127"/>
      <c r="BD512" s="127"/>
      <c r="BE512" s="127"/>
      <c r="BF512" s="127"/>
      <c r="BG512" s="127"/>
      <c r="BJ512" s="127"/>
      <c r="BT512" s="127"/>
      <c r="CD512" s="127"/>
      <c r="CN512" s="127"/>
      <c r="CX512" s="127"/>
      <c r="DH512" s="127"/>
      <c r="DR512" s="127"/>
      <c r="EB512" s="127"/>
      <c r="EL512" s="127"/>
      <c r="EV512" s="127"/>
      <c r="FF512" s="127"/>
      <c r="FP512" s="127"/>
      <c r="FZ512" s="127"/>
      <c r="GJ512" s="127"/>
      <c r="GT512" s="127"/>
      <c r="HD512" s="127"/>
      <c r="HN512" s="127"/>
      <c r="HX512" s="127"/>
      <c r="IH512" s="127"/>
      <c r="IR512" s="127"/>
      <c r="JB512" s="127"/>
    </row>
    <row xmlns:x14ac="http://schemas.microsoft.com/office/spreadsheetml/2009/9/ac" r="513" s="3" customFormat="true" x14ac:dyDescent="0.25">
      <c r="A513" s="406"/>
      <c r="B513" s="127"/>
      <c r="L513" s="127"/>
      <c r="V513" s="127"/>
      <c r="AF513" s="127"/>
      <c r="AP513" s="127"/>
      <c r="AZ513" s="127"/>
      <c r="BA513" s="127"/>
      <c r="BB513" s="127"/>
      <c r="BC513" s="127"/>
      <c r="BD513" s="127"/>
      <c r="BE513" s="127"/>
      <c r="BF513" s="127"/>
      <c r="BG513" s="127"/>
      <c r="BJ513" s="127"/>
      <c r="BT513" s="127"/>
      <c r="CD513" s="127"/>
      <c r="CN513" s="127"/>
      <c r="CX513" s="127"/>
      <c r="DH513" s="127"/>
      <c r="DR513" s="127"/>
      <c r="EB513" s="127"/>
      <c r="EL513" s="127"/>
      <c r="EV513" s="127"/>
      <c r="FF513" s="127"/>
      <c r="FP513" s="127"/>
      <c r="FZ513" s="127"/>
      <c r="GJ513" s="127"/>
      <c r="GT513" s="127"/>
      <c r="HD513" s="127"/>
      <c r="HN513" s="127"/>
      <c r="HX513" s="127"/>
      <c r="IH513" s="127"/>
      <c r="IR513" s="127"/>
      <c r="JB513" s="127"/>
    </row>
    <row xmlns:x14ac="http://schemas.microsoft.com/office/spreadsheetml/2009/9/ac" r="514" s="3" customFormat="true" x14ac:dyDescent="0.25">
      <c r="A514" s="406"/>
      <c r="B514" s="127"/>
      <c r="L514" s="127"/>
      <c r="V514" s="127"/>
      <c r="AF514" s="127"/>
      <c r="AP514" s="127"/>
      <c r="AZ514" s="127"/>
      <c r="BA514" s="127"/>
      <c r="BB514" s="127"/>
      <c r="BC514" s="127"/>
      <c r="BD514" s="127"/>
      <c r="BE514" s="127"/>
      <c r="BF514" s="127"/>
      <c r="BG514" s="127"/>
      <c r="BJ514" s="127"/>
      <c r="BT514" s="127"/>
      <c r="CD514" s="127"/>
      <c r="CN514" s="127"/>
      <c r="CX514" s="127"/>
      <c r="DH514" s="127"/>
      <c r="DR514" s="127"/>
      <c r="EB514" s="127"/>
      <c r="EL514" s="127"/>
      <c r="EV514" s="127"/>
      <c r="FF514" s="127"/>
      <c r="FP514" s="127"/>
      <c r="FZ514" s="127"/>
      <c r="GJ514" s="127"/>
      <c r="GT514" s="127"/>
      <c r="HD514" s="127"/>
      <c r="HN514" s="127"/>
      <c r="HX514" s="127"/>
      <c r="IH514" s="127"/>
      <c r="IR514" s="127"/>
      <c r="JB514" s="127"/>
    </row>
    <row xmlns:x14ac="http://schemas.microsoft.com/office/spreadsheetml/2009/9/ac" r="515" s="3" customFormat="true" x14ac:dyDescent="0.25">
      <c r="A515" s="406"/>
      <c r="B515" s="127"/>
      <c r="L515" s="127"/>
      <c r="V515" s="127"/>
      <c r="AF515" s="127"/>
      <c r="AP515" s="127"/>
      <c r="AZ515" s="127"/>
      <c r="BA515" s="127"/>
      <c r="BB515" s="127"/>
      <c r="BC515" s="127"/>
      <c r="BD515" s="127"/>
      <c r="BE515" s="127"/>
      <c r="BF515" s="127"/>
      <c r="BG515" s="127"/>
      <c r="BJ515" s="127"/>
      <c r="BT515" s="127"/>
      <c r="CD515" s="127"/>
      <c r="CN515" s="127"/>
      <c r="CX515" s="127"/>
      <c r="DH515" s="127"/>
      <c r="DR515" s="127"/>
      <c r="EB515" s="127"/>
      <c r="EL515" s="127"/>
      <c r="EV515" s="127"/>
      <c r="FF515" s="127"/>
      <c r="FP515" s="127"/>
      <c r="FZ515" s="127"/>
      <c r="GJ515" s="127"/>
      <c r="GT515" s="127"/>
      <c r="HD515" s="127"/>
      <c r="HN515" s="127"/>
      <c r="HX515" s="127"/>
      <c r="IH515" s="127"/>
      <c r="IR515" s="127"/>
      <c r="JB515" s="127"/>
    </row>
    <row xmlns:x14ac="http://schemas.microsoft.com/office/spreadsheetml/2009/9/ac" r="516" s="3" customFormat="true" x14ac:dyDescent="0.25">
      <c r="A516" s="406"/>
      <c r="B516" s="127"/>
      <c r="L516" s="127"/>
      <c r="V516" s="127"/>
      <c r="AF516" s="127"/>
      <c r="AP516" s="127"/>
      <c r="AZ516" s="127"/>
      <c r="BA516" s="127"/>
      <c r="BB516" s="127"/>
      <c r="BC516" s="127"/>
      <c r="BD516" s="127"/>
      <c r="BE516" s="127"/>
      <c r="BF516" s="127"/>
      <c r="BG516" s="127"/>
      <c r="BJ516" s="127"/>
      <c r="BT516" s="127"/>
      <c r="CD516" s="127"/>
      <c r="CN516" s="127"/>
      <c r="CX516" s="127"/>
      <c r="DH516" s="127"/>
      <c r="DR516" s="127"/>
      <c r="EB516" s="127"/>
      <c r="EL516" s="127"/>
      <c r="EV516" s="127"/>
      <c r="FF516" s="127"/>
      <c r="FP516" s="127"/>
      <c r="FZ516" s="127"/>
      <c r="GJ516" s="127"/>
      <c r="GT516" s="127"/>
      <c r="HD516" s="127"/>
      <c r="HN516" s="127"/>
      <c r="HX516" s="127"/>
      <c r="IH516" s="127"/>
      <c r="IR516" s="127"/>
      <c r="JB516" s="127"/>
    </row>
    <row xmlns:x14ac="http://schemas.microsoft.com/office/spreadsheetml/2009/9/ac" r="517" s="3" customFormat="true" x14ac:dyDescent="0.25">
      <c r="A517" s="406"/>
      <c r="B517" s="127"/>
      <c r="L517" s="127"/>
      <c r="V517" s="127"/>
      <c r="AF517" s="127"/>
      <c r="AP517" s="127"/>
      <c r="AZ517" s="127"/>
      <c r="BA517" s="127"/>
      <c r="BB517" s="127"/>
      <c r="BC517" s="127"/>
      <c r="BD517" s="127"/>
      <c r="BE517" s="127"/>
      <c r="BF517" s="127"/>
      <c r="BG517" s="127"/>
      <c r="BJ517" s="127"/>
      <c r="BT517" s="127"/>
      <c r="CD517" s="127"/>
      <c r="CN517" s="127"/>
      <c r="CX517" s="127"/>
      <c r="DH517" s="127"/>
      <c r="DR517" s="127"/>
      <c r="EB517" s="127"/>
      <c r="EL517" s="127"/>
      <c r="EV517" s="127"/>
      <c r="FF517" s="127"/>
      <c r="FP517" s="127"/>
      <c r="FZ517" s="127"/>
      <c r="GJ517" s="127"/>
      <c r="GT517" s="127"/>
      <c r="HD517" s="127"/>
      <c r="HN517" s="127"/>
      <c r="HX517" s="127"/>
      <c r="IH517" s="127"/>
      <c r="IR517" s="127"/>
      <c r="JB517" s="127"/>
    </row>
    <row xmlns:x14ac="http://schemas.microsoft.com/office/spreadsheetml/2009/9/ac" r="518" s="3" customFormat="true" x14ac:dyDescent="0.25">
      <c r="A518" s="406"/>
      <c r="B518" s="127"/>
      <c r="L518" s="127"/>
      <c r="V518" s="127"/>
      <c r="AF518" s="127"/>
      <c r="AP518" s="127"/>
      <c r="AZ518" s="127"/>
      <c r="BA518" s="127"/>
      <c r="BB518" s="127"/>
      <c r="BC518" s="127"/>
      <c r="BD518" s="127"/>
      <c r="BE518" s="127"/>
      <c r="BF518" s="127"/>
      <c r="BG518" s="127"/>
      <c r="BJ518" s="127"/>
      <c r="BT518" s="127"/>
      <c r="CD518" s="127"/>
      <c r="CN518" s="127"/>
      <c r="CX518" s="127"/>
      <c r="DH518" s="127"/>
      <c r="DR518" s="127"/>
      <c r="EB518" s="127"/>
      <c r="EL518" s="127"/>
      <c r="EV518" s="127"/>
      <c r="FF518" s="127"/>
      <c r="FP518" s="127"/>
      <c r="FZ518" s="127"/>
      <c r="GJ518" s="127"/>
      <c r="GT518" s="127"/>
      <c r="HD518" s="127"/>
      <c r="HN518" s="127"/>
      <c r="HX518" s="127"/>
      <c r="IH518" s="127"/>
      <c r="IR518" s="127"/>
      <c r="JB518" s="127"/>
    </row>
    <row xmlns:x14ac="http://schemas.microsoft.com/office/spreadsheetml/2009/9/ac" r="519" s="3" customFormat="true" x14ac:dyDescent="0.25">
      <c r="A519" s="406"/>
      <c r="B519" s="127"/>
      <c r="L519" s="127"/>
      <c r="V519" s="127"/>
      <c r="AF519" s="127"/>
      <c r="AP519" s="127"/>
      <c r="AZ519" s="127"/>
      <c r="BA519" s="127"/>
      <c r="BB519" s="127"/>
      <c r="BC519" s="127"/>
      <c r="BD519" s="127"/>
      <c r="BE519" s="127"/>
      <c r="BF519" s="127"/>
      <c r="BG519" s="127"/>
      <c r="BJ519" s="127"/>
      <c r="BT519" s="127"/>
      <c r="CD519" s="127"/>
      <c r="CN519" s="127"/>
      <c r="CX519" s="127"/>
      <c r="DH519" s="127"/>
      <c r="DR519" s="127"/>
      <c r="EB519" s="127"/>
      <c r="EL519" s="127"/>
      <c r="EV519" s="127"/>
      <c r="FF519" s="127"/>
      <c r="FP519" s="127"/>
      <c r="FZ519" s="127"/>
      <c r="GJ519" s="127"/>
      <c r="GT519" s="127"/>
      <c r="HD519" s="127"/>
      <c r="HN519" s="127"/>
      <c r="HX519" s="127"/>
      <c r="IH519" s="127"/>
      <c r="IR519" s="127"/>
      <c r="JB519" s="127"/>
    </row>
    <row xmlns:x14ac="http://schemas.microsoft.com/office/spreadsheetml/2009/9/ac" r="520" s="3" customFormat="true" x14ac:dyDescent="0.25">
      <c r="A520" s="406"/>
      <c r="B520" s="127"/>
      <c r="L520" s="127"/>
      <c r="V520" s="127"/>
      <c r="AF520" s="127"/>
      <c r="AP520" s="127"/>
      <c r="AZ520" s="127"/>
      <c r="BA520" s="127"/>
      <c r="BB520" s="127"/>
      <c r="BC520" s="127"/>
      <c r="BD520" s="127"/>
      <c r="BE520" s="127"/>
      <c r="BF520" s="127"/>
      <c r="BG520" s="127"/>
      <c r="BJ520" s="127"/>
      <c r="BT520" s="127"/>
      <c r="CD520" s="127"/>
      <c r="CN520" s="127"/>
      <c r="CX520" s="127"/>
      <c r="DH520" s="127"/>
      <c r="DR520" s="127"/>
      <c r="EB520" s="127"/>
      <c r="EL520" s="127"/>
      <c r="EV520" s="127"/>
      <c r="FF520" s="127"/>
      <c r="FP520" s="127"/>
      <c r="FZ520" s="127"/>
      <c r="GJ520" s="127"/>
      <c r="GT520" s="127"/>
      <c r="HD520" s="127"/>
      <c r="HN520" s="127"/>
      <c r="HX520" s="127"/>
      <c r="IH520" s="127"/>
      <c r="IR520" s="127"/>
      <c r="JB520" s="127"/>
    </row>
    <row xmlns:x14ac="http://schemas.microsoft.com/office/spreadsheetml/2009/9/ac" r="521" s="3" customFormat="true" x14ac:dyDescent="0.25">
      <c r="A521" s="406"/>
      <c r="B521" s="127"/>
      <c r="L521" s="127"/>
      <c r="V521" s="127"/>
      <c r="AF521" s="127"/>
      <c r="AP521" s="127"/>
      <c r="AZ521" s="127"/>
      <c r="BA521" s="127"/>
      <c r="BB521" s="127"/>
      <c r="BC521" s="127"/>
      <c r="BD521" s="127"/>
      <c r="BE521" s="127"/>
      <c r="BF521" s="127"/>
      <c r="BG521" s="127"/>
      <c r="BJ521" s="127"/>
      <c r="BT521" s="127"/>
      <c r="CD521" s="127"/>
      <c r="CN521" s="127"/>
      <c r="CX521" s="127"/>
      <c r="DH521" s="127"/>
      <c r="DR521" s="127"/>
      <c r="EB521" s="127"/>
      <c r="EL521" s="127"/>
      <c r="EV521" s="127"/>
      <c r="FF521" s="127"/>
      <c r="FP521" s="127"/>
      <c r="FZ521" s="127"/>
      <c r="GJ521" s="127"/>
      <c r="GT521" s="127"/>
      <c r="HD521" s="127"/>
      <c r="HN521" s="127"/>
      <c r="HX521" s="127"/>
      <c r="IH521" s="127"/>
      <c r="IR521" s="127"/>
      <c r="JB521" s="127"/>
    </row>
    <row xmlns:x14ac="http://schemas.microsoft.com/office/spreadsheetml/2009/9/ac" r="522" s="3" customFormat="true" x14ac:dyDescent="0.25">
      <c r="A522" s="406"/>
      <c r="B522" s="127"/>
      <c r="L522" s="127"/>
      <c r="V522" s="127"/>
      <c r="AF522" s="127"/>
      <c r="AP522" s="127"/>
      <c r="AZ522" s="127"/>
      <c r="BA522" s="127"/>
      <c r="BB522" s="127"/>
      <c r="BC522" s="127"/>
      <c r="BD522" s="127"/>
      <c r="BE522" s="127"/>
      <c r="BF522" s="127"/>
      <c r="BG522" s="127"/>
      <c r="BJ522" s="127"/>
      <c r="BT522" s="127"/>
      <c r="CD522" s="127"/>
      <c r="CN522" s="127"/>
      <c r="CX522" s="127"/>
      <c r="DH522" s="127"/>
      <c r="DR522" s="127"/>
      <c r="EB522" s="127"/>
      <c r="EL522" s="127"/>
      <c r="EV522" s="127"/>
      <c r="FF522" s="127"/>
      <c r="FP522" s="127"/>
      <c r="FZ522" s="127"/>
      <c r="GJ522" s="127"/>
      <c r="GT522" s="127"/>
      <c r="HD522" s="127"/>
      <c r="HN522" s="127"/>
      <c r="HX522" s="127"/>
      <c r="IH522" s="127"/>
      <c r="IR522" s="127"/>
      <c r="JB522" s="127"/>
    </row>
    <row xmlns:x14ac="http://schemas.microsoft.com/office/spreadsheetml/2009/9/ac" r="523" s="3" customFormat="true" x14ac:dyDescent="0.25">
      <c r="A523" s="406"/>
      <c r="B523" s="127"/>
      <c r="L523" s="127"/>
      <c r="V523" s="127"/>
      <c r="AF523" s="127"/>
      <c r="AP523" s="127"/>
      <c r="AZ523" s="127"/>
      <c r="BA523" s="127"/>
      <c r="BB523" s="127"/>
      <c r="BC523" s="127"/>
      <c r="BD523" s="127"/>
      <c r="BE523" s="127"/>
      <c r="BF523" s="127"/>
      <c r="BG523" s="127"/>
      <c r="BJ523" s="127"/>
      <c r="BT523" s="127"/>
      <c r="CD523" s="127"/>
      <c r="CN523" s="127"/>
      <c r="CX523" s="127"/>
      <c r="DH523" s="127"/>
      <c r="DR523" s="127"/>
      <c r="EB523" s="127"/>
      <c r="EL523" s="127"/>
      <c r="EV523" s="127"/>
      <c r="FF523" s="127"/>
      <c r="FP523" s="127"/>
      <c r="FZ523" s="127"/>
      <c r="GJ523" s="127"/>
      <c r="GT523" s="127"/>
      <c r="HD523" s="127"/>
      <c r="HN523" s="127"/>
      <c r="HX523" s="127"/>
      <c r="IH523" s="127"/>
      <c r="IR523" s="127"/>
      <c r="JB523" s="127"/>
    </row>
    <row xmlns:x14ac="http://schemas.microsoft.com/office/spreadsheetml/2009/9/ac" r="524" s="3" customFormat="true" x14ac:dyDescent="0.25">
      <c r="A524" s="406"/>
      <c r="B524" s="127"/>
      <c r="L524" s="127"/>
      <c r="V524" s="127"/>
      <c r="AF524" s="127"/>
      <c r="AP524" s="127"/>
      <c r="AZ524" s="127"/>
      <c r="BA524" s="127"/>
      <c r="BB524" s="127"/>
      <c r="BC524" s="127"/>
      <c r="BD524" s="127"/>
      <c r="BE524" s="127"/>
      <c r="BF524" s="127"/>
      <c r="BG524" s="127"/>
      <c r="BJ524" s="127"/>
      <c r="BT524" s="127"/>
      <c r="CD524" s="127"/>
      <c r="CN524" s="127"/>
      <c r="CX524" s="127"/>
      <c r="DH524" s="127"/>
      <c r="DR524" s="127"/>
      <c r="EB524" s="127"/>
      <c r="EL524" s="127"/>
      <c r="EV524" s="127"/>
      <c r="FF524" s="127"/>
      <c r="FP524" s="127"/>
      <c r="FZ524" s="127"/>
      <c r="GJ524" s="127"/>
      <c r="GT524" s="127"/>
      <c r="HD524" s="127"/>
      <c r="HN524" s="127"/>
      <c r="HX524" s="127"/>
      <c r="IH524" s="127"/>
      <c r="IR524" s="127"/>
      <c r="JB524" s="127"/>
    </row>
    <row xmlns:x14ac="http://schemas.microsoft.com/office/spreadsheetml/2009/9/ac" r="525" s="3" customFormat="true" x14ac:dyDescent="0.25">
      <c r="A525" s="406"/>
      <c r="B525" s="127"/>
      <c r="L525" s="127"/>
      <c r="V525" s="127"/>
      <c r="AF525" s="127"/>
      <c r="AP525" s="127"/>
      <c r="AZ525" s="127"/>
      <c r="BA525" s="127"/>
      <c r="BB525" s="127"/>
      <c r="BC525" s="127"/>
      <c r="BD525" s="127"/>
      <c r="BE525" s="127"/>
      <c r="BF525" s="127"/>
      <c r="BG525" s="127"/>
      <c r="BJ525" s="127"/>
      <c r="BT525" s="127"/>
      <c r="CD525" s="127"/>
      <c r="CN525" s="127"/>
      <c r="CX525" s="127"/>
      <c r="DH525" s="127"/>
      <c r="DR525" s="127"/>
      <c r="EB525" s="127"/>
      <c r="EL525" s="127"/>
      <c r="EV525" s="127"/>
      <c r="FF525" s="127"/>
      <c r="FP525" s="127"/>
      <c r="FZ525" s="127"/>
      <c r="GJ525" s="127"/>
      <c r="GT525" s="127"/>
      <c r="HD525" s="127"/>
      <c r="HN525" s="127"/>
      <c r="HX525" s="127"/>
      <c r="IH525" s="127"/>
      <c r="IR525" s="127"/>
      <c r="JB525" s="127"/>
    </row>
    <row xmlns:x14ac="http://schemas.microsoft.com/office/spreadsheetml/2009/9/ac" r="526" s="3" customFormat="true" x14ac:dyDescent="0.25">
      <c r="A526" s="406"/>
      <c r="B526" s="127"/>
      <c r="L526" s="127"/>
      <c r="V526" s="127"/>
      <c r="AF526" s="127"/>
      <c r="AP526" s="127"/>
      <c r="AZ526" s="127"/>
      <c r="BA526" s="127"/>
      <c r="BB526" s="127"/>
      <c r="BC526" s="127"/>
      <c r="BD526" s="127"/>
      <c r="BE526" s="127"/>
      <c r="BF526" s="127"/>
      <c r="BG526" s="127"/>
      <c r="BJ526" s="127"/>
      <c r="BT526" s="127"/>
      <c r="CD526" s="127"/>
      <c r="CN526" s="127"/>
      <c r="CX526" s="127"/>
      <c r="DH526" s="127"/>
      <c r="DR526" s="127"/>
      <c r="EB526" s="127"/>
      <c r="EL526" s="127"/>
      <c r="EV526" s="127"/>
      <c r="FF526" s="127"/>
      <c r="FP526" s="127"/>
      <c r="FZ526" s="127"/>
      <c r="GJ526" s="127"/>
      <c r="GT526" s="127"/>
      <c r="HD526" s="127"/>
      <c r="HN526" s="127"/>
      <c r="HX526" s="127"/>
      <c r="IH526" s="127"/>
      <c r="IR526" s="127"/>
      <c r="JB526" s="127"/>
    </row>
    <row xmlns:x14ac="http://schemas.microsoft.com/office/spreadsheetml/2009/9/ac" r="527" s="3" customFormat="true" x14ac:dyDescent="0.25">
      <c r="A527" s="406"/>
      <c r="B527" s="127"/>
      <c r="L527" s="127"/>
      <c r="V527" s="127"/>
      <c r="AF527" s="127"/>
      <c r="AP527" s="127"/>
      <c r="AZ527" s="127"/>
      <c r="BA527" s="127"/>
      <c r="BB527" s="127"/>
      <c r="BC527" s="127"/>
      <c r="BD527" s="127"/>
      <c r="BE527" s="127"/>
      <c r="BF527" s="127"/>
      <c r="BG527" s="127"/>
      <c r="BJ527" s="127"/>
      <c r="BT527" s="127"/>
      <c r="CD527" s="127"/>
      <c r="CN527" s="127"/>
      <c r="CX527" s="127"/>
      <c r="DH527" s="127"/>
      <c r="DR527" s="127"/>
      <c r="EB527" s="127"/>
      <c r="EL527" s="127"/>
      <c r="EV527" s="127"/>
      <c r="FF527" s="127"/>
      <c r="FP527" s="127"/>
      <c r="FZ527" s="127"/>
      <c r="GJ527" s="127"/>
      <c r="GT527" s="127"/>
      <c r="HD527" s="127"/>
      <c r="HN527" s="127"/>
      <c r="HX527" s="127"/>
      <c r="IH527" s="127"/>
      <c r="IR527" s="127"/>
      <c r="JB527" s="127"/>
    </row>
    <row xmlns:x14ac="http://schemas.microsoft.com/office/spreadsheetml/2009/9/ac" r="528" s="3" customFormat="true" x14ac:dyDescent="0.25">
      <c r="A528" s="406"/>
      <c r="B528" s="127"/>
      <c r="L528" s="127"/>
      <c r="V528" s="127"/>
      <c r="AF528" s="127"/>
      <c r="AP528" s="127"/>
      <c r="AZ528" s="127"/>
      <c r="BA528" s="127"/>
      <c r="BB528" s="127"/>
      <c r="BC528" s="127"/>
      <c r="BD528" s="127"/>
      <c r="BE528" s="127"/>
      <c r="BF528" s="127"/>
      <c r="BG528" s="127"/>
      <c r="BJ528" s="127"/>
      <c r="BT528" s="127"/>
      <c r="CD528" s="127"/>
      <c r="CN528" s="127"/>
      <c r="CX528" s="127"/>
      <c r="DH528" s="127"/>
      <c r="DR528" s="127"/>
      <c r="EB528" s="127"/>
      <c r="EL528" s="127"/>
      <c r="EV528" s="127"/>
      <c r="FF528" s="127"/>
      <c r="FP528" s="127"/>
      <c r="FZ528" s="127"/>
      <c r="GJ528" s="127"/>
      <c r="GT528" s="127"/>
      <c r="HD528" s="127"/>
      <c r="HN528" s="127"/>
      <c r="HX528" s="127"/>
      <c r="IH528" s="127"/>
      <c r="IR528" s="127"/>
      <c r="JB528" s="127"/>
    </row>
    <row xmlns:x14ac="http://schemas.microsoft.com/office/spreadsheetml/2009/9/ac" r="529" s="3" customFormat="true" x14ac:dyDescent="0.25">
      <c r="A529" s="406"/>
      <c r="B529" s="127"/>
      <c r="L529" s="127"/>
      <c r="V529" s="127"/>
      <c r="AF529" s="127"/>
      <c r="AP529" s="127"/>
      <c r="AZ529" s="127"/>
      <c r="BA529" s="127"/>
      <c r="BB529" s="127"/>
      <c r="BC529" s="127"/>
      <c r="BD529" s="127"/>
      <c r="BE529" s="127"/>
      <c r="BF529" s="127"/>
      <c r="BG529" s="127"/>
      <c r="BJ529" s="127"/>
      <c r="BT529" s="127"/>
      <c r="CD529" s="127"/>
      <c r="CN529" s="127"/>
      <c r="CX529" s="127"/>
      <c r="DH529" s="127"/>
      <c r="DR529" s="127"/>
      <c r="EB529" s="127"/>
      <c r="EL529" s="127"/>
      <c r="EV529" s="127"/>
      <c r="FF529" s="127"/>
      <c r="FP529" s="127"/>
      <c r="FZ529" s="127"/>
      <c r="GJ529" s="127"/>
      <c r="GT529" s="127"/>
      <c r="HD529" s="127"/>
      <c r="HN529" s="127"/>
      <c r="HX529" s="127"/>
      <c r="IH529" s="127"/>
      <c r="IR529" s="127"/>
      <c r="JB529" s="127"/>
    </row>
    <row xmlns:x14ac="http://schemas.microsoft.com/office/spreadsheetml/2009/9/ac" r="530" s="3" customFormat="true" x14ac:dyDescent="0.25">
      <c r="A530" s="406"/>
      <c r="B530" s="127"/>
      <c r="L530" s="127"/>
      <c r="V530" s="127"/>
      <c r="AF530" s="127"/>
      <c r="AP530" s="127"/>
      <c r="AZ530" s="127"/>
      <c r="BA530" s="127"/>
      <c r="BB530" s="127"/>
      <c r="BC530" s="127"/>
      <c r="BD530" s="127"/>
      <c r="BE530" s="127"/>
      <c r="BF530" s="127"/>
      <c r="BG530" s="127"/>
      <c r="BJ530" s="127"/>
      <c r="BT530" s="127"/>
      <c r="CD530" s="127"/>
      <c r="CN530" s="127"/>
      <c r="CX530" s="127"/>
      <c r="DH530" s="127"/>
      <c r="DR530" s="127"/>
      <c r="EB530" s="127"/>
      <c r="EL530" s="127"/>
      <c r="EV530" s="127"/>
      <c r="FF530" s="127"/>
      <c r="FP530" s="127"/>
      <c r="FZ530" s="127"/>
      <c r="GJ530" s="127"/>
      <c r="GT530" s="127"/>
      <c r="HD530" s="127"/>
      <c r="HN530" s="127"/>
      <c r="HX530" s="127"/>
      <c r="IH530" s="127"/>
      <c r="IR530" s="127"/>
      <c r="JB530" s="127"/>
    </row>
    <row xmlns:x14ac="http://schemas.microsoft.com/office/spreadsheetml/2009/9/ac" r="531" s="3" customFormat="true" x14ac:dyDescent="0.25">
      <c r="A531" s="406"/>
      <c r="B531" s="127"/>
      <c r="L531" s="127"/>
      <c r="V531" s="127"/>
      <c r="AF531" s="127"/>
      <c r="AP531" s="127"/>
      <c r="AZ531" s="127"/>
      <c r="BA531" s="127"/>
      <c r="BB531" s="127"/>
      <c r="BC531" s="127"/>
      <c r="BD531" s="127"/>
      <c r="BE531" s="127"/>
      <c r="BF531" s="127"/>
      <c r="BG531" s="127"/>
      <c r="BJ531" s="127"/>
      <c r="BT531" s="127"/>
      <c r="CD531" s="127"/>
      <c r="CN531" s="127"/>
      <c r="CX531" s="127"/>
      <c r="DH531" s="127"/>
      <c r="DR531" s="127"/>
      <c r="EB531" s="127"/>
      <c r="EL531" s="127"/>
      <c r="EV531" s="127"/>
      <c r="FF531" s="127"/>
      <c r="FP531" s="127"/>
      <c r="FZ531" s="127"/>
      <c r="GJ531" s="127"/>
      <c r="GT531" s="127"/>
      <c r="HD531" s="127"/>
      <c r="HN531" s="127"/>
      <c r="HX531" s="127"/>
      <c r="IH531" s="127"/>
      <c r="IR531" s="127"/>
      <c r="JB531" s="127"/>
    </row>
    <row xmlns:x14ac="http://schemas.microsoft.com/office/spreadsheetml/2009/9/ac" r="532" s="3" customFormat="true" x14ac:dyDescent="0.25">
      <c r="A532" s="406"/>
      <c r="B532" s="127"/>
      <c r="L532" s="127"/>
      <c r="V532" s="127"/>
      <c r="AF532" s="127"/>
      <c r="AP532" s="127"/>
      <c r="AZ532" s="127"/>
      <c r="BA532" s="127"/>
      <c r="BB532" s="127"/>
      <c r="BC532" s="127"/>
      <c r="BD532" s="127"/>
      <c r="BE532" s="127"/>
      <c r="BF532" s="127"/>
      <c r="BG532" s="127"/>
      <c r="BJ532" s="127"/>
      <c r="BT532" s="127"/>
      <c r="CD532" s="127"/>
      <c r="CN532" s="127"/>
      <c r="CX532" s="127"/>
      <c r="DH532" s="127"/>
      <c r="DR532" s="127"/>
      <c r="EB532" s="127"/>
      <c r="EL532" s="127"/>
      <c r="EV532" s="127"/>
      <c r="FF532" s="127"/>
      <c r="FP532" s="127"/>
      <c r="FZ532" s="127"/>
      <c r="GJ532" s="127"/>
      <c r="GT532" s="127"/>
      <c r="HD532" s="127"/>
      <c r="HN532" s="127"/>
      <c r="HX532" s="127"/>
      <c r="IH532" s="127"/>
      <c r="IR532" s="127"/>
      <c r="JB532" s="127"/>
    </row>
    <row xmlns:x14ac="http://schemas.microsoft.com/office/spreadsheetml/2009/9/ac" r="533" s="3" customFormat="true" x14ac:dyDescent="0.25">
      <c r="A533" s="406"/>
      <c r="B533" s="127"/>
      <c r="L533" s="127"/>
      <c r="V533" s="127"/>
      <c r="AF533" s="127"/>
      <c r="AP533" s="127"/>
      <c r="AZ533" s="127"/>
      <c r="BA533" s="127"/>
      <c r="BB533" s="127"/>
      <c r="BC533" s="127"/>
      <c r="BD533" s="127"/>
      <c r="BE533" s="127"/>
      <c r="BF533" s="127"/>
      <c r="BG533" s="127"/>
      <c r="BJ533" s="127"/>
      <c r="BT533" s="127"/>
      <c r="CD533" s="127"/>
      <c r="CN533" s="127"/>
      <c r="CX533" s="127"/>
      <c r="DH533" s="127"/>
      <c r="DR533" s="127"/>
      <c r="EB533" s="127"/>
      <c r="EL533" s="127"/>
      <c r="EV533" s="127"/>
      <c r="FF533" s="127"/>
      <c r="FP533" s="127"/>
      <c r="FZ533" s="127"/>
      <c r="GJ533" s="127"/>
      <c r="GT533" s="127"/>
      <c r="HD533" s="127"/>
      <c r="HN533" s="127"/>
      <c r="HX533" s="127"/>
      <c r="IH533" s="127"/>
      <c r="IR533" s="127"/>
      <c r="JB533" s="127"/>
    </row>
    <row xmlns:x14ac="http://schemas.microsoft.com/office/spreadsheetml/2009/9/ac" r="534" s="3" customFormat="true" x14ac:dyDescent="0.25">
      <c r="A534" s="406"/>
      <c r="B534" s="127"/>
      <c r="L534" s="127"/>
      <c r="V534" s="127"/>
      <c r="AF534" s="127"/>
      <c r="AP534" s="127"/>
      <c r="AZ534" s="127"/>
      <c r="BA534" s="127"/>
      <c r="BB534" s="127"/>
      <c r="BC534" s="127"/>
      <c r="BD534" s="127"/>
      <c r="BE534" s="127"/>
      <c r="BF534" s="127"/>
      <c r="BG534" s="127"/>
      <c r="BJ534" s="127"/>
      <c r="BT534" s="127"/>
      <c r="CD534" s="127"/>
      <c r="CN534" s="127"/>
      <c r="CX534" s="127"/>
      <c r="DH534" s="127"/>
      <c r="DR534" s="127"/>
      <c r="EB534" s="127"/>
      <c r="EL534" s="127"/>
      <c r="EV534" s="127"/>
      <c r="FF534" s="127"/>
      <c r="FP534" s="127"/>
      <c r="FZ534" s="127"/>
      <c r="GJ534" s="127"/>
      <c r="GT534" s="127"/>
      <c r="HD534" s="127"/>
      <c r="HN534" s="127"/>
      <c r="HX534" s="127"/>
      <c r="IH534" s="127"/>
      <c r="IR534" s="127"/>
      <c r="JB534" s="127"/>
    </row>
    <row xmlns:x14ac="http://schemas.microsoft.com/office/spreadsheetml/2009/9/ac" r="535" s="3" customFormat="true" x14ac:dyDescent="0.25">
      <c r="A535" s="406"/>
      <c r="B535" s="127"/>
      <c r="L535" s="127"/>
      <c r="V535" s="127"/>
      <c r="AF535" s="127"/>
      <c r="AP535" s="127"/>
      <c r="AZ535" s="127"/>
      <c r="BA535" s="127"/>
      <c r="BB535" s="127"/>
      <c r="BC535" s="127"/>
      <c r="BD535" s="127"/>
      <c r="BE535" s="127"/>
      <c r="BF535" s="127"/>
      <c r="BG535" s="127"/>
      <c r="BJ535" s="127"/>
      <c r="BT535" s="127"/>
      <c r="CD535" s="127"/>
      <c r="CN535" s="127"/>
      <c r="CX535" s="127"/>
      <c r="DH535" s="127"/>
      <c r="DR535" s="127"/>
      <c r="EB535" s="127"/>
      <c r="EL535" s="127"/>
      <c r="EV535" s="127"/>
      <c r="FF535" s="127"/>
      <c r="FP535" s="127"/>
      <c r="FZ535" s="127"/>
      <c r="GJ535" s="127"/>
      <c r="GT535" s="127"/>
      <c r="HD535" s="127"/>
      <c r="HN535" s="127"/>
      <c r="HX535" s="127"/>
      <c r="IH535" s="127"/>
      <c r="IR535" s="127"/>
      <c r="JB535" s="127"/>
    </row>
    <row xmlns:x14ac="http://schemas.microsoft.com/office/spreadsheetml/2009/9/ac" r="536" s="3" customFormat="true" x14ac:dyDescent="0.25">
      <c r="A536" s="406"/>
      <c r="B536" s="127"/>
      <c r="L536" s="127"/>
      <c r="V536" s="127"/>
      <c r="AF536" s="127"/>
      <c r="AP536" s="127"/>
      <c r="AZ536" s="127"/>
      <c r="BA536" s="127"/>
      <c r="BB536" s="127"/>
      <c r="BC536" s="127"/>
      <c r="BD536" s="127"/>
      <c r="BE536" s="127"/>
      <c r="BF536" s="127"/>
      <c r="BG536" s="127"/>
      <c r="BJ536" s="127"/>
      <c r="BT536" s="127"/>
      <c r="CD536" s="127"/>
      <c r="CN536" s="127"/>
      <c r="CX536" s="127"/>
      <c r="DH536" s="127"/>
      <c r="DR536" s="127"/>
      <c r="EB536" s="127"/>
      <c r="EL536" s="127"/>
      <c r="EV536" s="127"/>
      <c r="FF536" s="127"/>
      <c r="FP536" s="127"/>
      <c r="FZ536" s="127"/>
      <c r="GJ536" s="127"/>
      <c r="GT536" s="127"/>
      <c r="HD536" s="127"/>
      <c r="HN536" s="127"/>
      <c r="HX536" s="127"/>
      <c r="IH536" s="127"/>
      <c r="IR536" s="127"/>
      <c r="JB536" s="127"/>
    </row>
    <row xmlns:x14ac="http://schemas.microsoft.com/office/spreadsheetml/2009/9/ac" r="537" s="3" customFormat="true" x14ac:dyDescent="0.25">
      <c r="A537" s="406"/>
      <c r="B537" s="127"/>
      <c r="L537" s="127"/>
      <c r="V537" s="127"/>
      <c r="AF537" s="127"/>
      <c r="AP537" s="127"/>
      <c r="AZ537" s="127"/>
      <c r="BA537" s="127"/>
      <c r="BB537" s="127"/>
      <c r="BC537" s="127"/>
      <c r="BD537" s="127"/>
      <c r="BE537" s="127"/>
      <c r="BF537" s="127"/>
      <c r="BG537" s="127"/>
      <c r="BJ537" s="127"/>
      <c r="BT537" s="127"/>
      <c r="CD537" s="127"/>
      <c r="CN537" s="127"/>
      <c r="CX537" s="127"/>
      <c r="DH537" s="127"/>
      <c r="DR537" s="127"/>
      <c r="EB537" s="127"/>
      <c r="EL537" s="127"/>
      <c r="EV537" s="127"/>
      <c r="FF537" s="127"/>
      <c r="FP537" s="127"/>
      <c r="FZ537" s="127"/>
      <c r="GJ537" s="127"/>
      <c r="GT537" s="127"/>
      <c r="HD537" s="127"/>
      <c r="HN537" s="127"/>
      <c r="HX537" s="127"/>
      <c r="IH537" s="127"/>
      <c r="IR537" s="127"/>
      <c r="JB537" s="127"/>
    </row>
    <row xmlns:x14ac="http://schemas.microsoft.com/office/spreadsheetml/2009/9/ac" r="538" s="3" customFormat="true" x14ac:dyDescent="0.25">
      <c r="A538" s="406"/>
      <c r="B538" s="127"/>
      <c r="L538" s="127"/>
      <c r="V538" s="127"/>
      <c r="AF538" s="127"/>
      <c r="AP538" s="127"/>
      <c r="AZ538" s="127"/>
      <c r="BA538" s="127"/>
      <c r="BB538" s="127"/>
      <c r="BC538" s="127"/>
      <c r="BD538" s="127"/>
      <c r="BE538" s="127"/>
      <c r="BF538" s="127"/>
      <c r="BG538" s="127"/>
      <c r="BJ538" s="127"/>
      <c r="BT538" s="127"/>
      <c r="CD538" s="127"/>
      <c r="CN538" s="127"/>
      <c r="CX538" s="127"/>
      <c r="DH538" s="127"/>
      <c r="DR538" s="127"/>
      <c r="EB538" s="127"/>
      <c r="EL538" s="127"/>
      <c r="EV538" s="127"/>
      <c r="FF538" s="127"/>
      <c r="FP538" s="127"/>
      <c r="FZ538" s="127"/>
      <c r="GJ538" s="127"/>
      <c r="GT538" s="127"/>
      <c r="HD538" s="127"/>
      <c r="HN538" s="127"/>
      <c r="HX538" s="127"/>
      <c r="IH538" s="127"/>
      <c r="IR538" s="127"/>
      <c r="JB538" s="127"/>
    </row>
    <row xmlns:x14ac="http://schemas.microsoft.com/office/spreadsheetml/2009/9/ac" r="539" s="3" customFormat="true" x14ac:dyDescent="0.25">
      <c r="A539" s="406"/>
      <c r="B539" s="127"/>
      <c r="L539" s="127"/>
      <c r="V539" s="127"/>
      <c r="AF539" s="127"/>
      <c r="AP539" s="127"/>
      <c r="AZ539" s="127"/>
      <c r="BA539" s="127"/>
      <c r="BB539" s="127"/>
      <c r="BC539" s="127"/>
      <c r="BD539" s="127"/>
      <c r="BE539" s="127"/>
      <c r="BF539" s="127"/>
      <c r="BG539" s="127"/>
      <c r="BJ539" s="127"/>
      <c r="BT539" s="127"/>
      <c r="CD539" s="127"/>
      <c r="CN539" s="127"/>
      <c r="CX539" s="127"/>
      <c r="DH539" s="127"/>
      <c r="DR539" s="127"/>
      <c r="EB539" s="127"/>
      <c r="EL539" s="127"/>
      <c r="EV539" s="127"/>
      <c r="FF539" s="127"/>
      <c r="FP539" s="127"/>
      <c r="FZ539" s="127"/>
      <c r="GJ539" s="127"/>
      <c r="GT539" s="127"/>
      <c r="HD539" s="127"/>
      <c r="HN539" s="127"/>
      <c r="HX539" s="127"/>
      <c r="IH539" s="127"/>
      <c r="IR539" s="127"/>
      <c r="JB539" s="127"/>
    </row>
    <row xmlns:x14ac="http://schemas.microsoft.com/office/spreadsheetml/2009/9/ac" r="540" s="3" customFormat="true" x14ac:dyDescent="0.25">
      <c r="A540" s="406"/>
      <c r="B540" s="127"/>
      <c r="L540" s="127"/>
      <c r="V540" s="127"/>
      <c r="AF540" s="127"/>
      <c r="AP540" s="127"/>
      <c r="AZ540" s="127"/>
      <c r="BA540" s="127"/>
      <c r="BB540" s="127"/>
      <c r="BC540" s="127"/>
      <c r="BD540" s="127"/>
      <c r="BE540" s="127"/>
      <c r="BF540" s="127"/>
      <c r="BG540" s="127"/>
      <c r="BJ540" s="127"/>
      <c r="BT540" s="127"/>
      <c r="CD540" s="127"/>
      <c r="CN540" s="127"/>
      <c r="CX540" s="127"/>
      <c r="DH540" s="127"/>
      <c r="DR540" s="127"/>
      <c r="EB540" s="127"/>
      <c r="EL540" s="127"/>
      <c r="EV540" s="127"/>
      <c r="FF540" s="127"/>
      <c r="FP540" s="127"/>
      <c r="FZ540" s="127"/>
      <c r="GJ540" s="127"/>
      <c r="GT540" s="127"/>
      <c r="HD540" s="127"/>
      <c r="HN540" s="127"/>
      <c r="HX540" s="127"/>
      <c r="IH540" s="127"/>
      <c r="IR540" s="127"/>
      <c r="JB540" s="127"/>
    </row>
    <row xmlns:x14ac="http://schemas.microsoft.com/office/spreadsheetml/2009/9/ac" r="541" s="3" customFormat="true" x14ac:dyDescent="0.25">
      <c r="A541" s="406"/>
      <c r="B541" s="127"/>
      <c r="L541" s="127"/>
      <c r="V541" s="127"/>
      <c r="AF541" s="127"/>
      <c r="AP541" s="127"/>
      <c r="AZ541" s="127"/>
      <c r="BA541" s="127"/>
      <c r="BB541" s="127"/>
      <c r="BC541" s="127"/>
      <c r="BD541" s="127"/>
      <c r="BE541" s="127"/>
      <c r="BF541" s="127"/>
      <c r="BG541" s="127"/>
      <c r="BJ541" s="127"/>
      <c r="BT541" s="127"/>
      <c r="CD541" s="127"/>
      <c r="CN541" s="127"/>
      <c r="CX541" s="127"/>
      <c r="DH541" s="127"/>
      <c r="DR541" s="127"/>
      <c r="EB541" s="127"/>
      <c r="EL541" s="127"/>
      <c r="EV541" s="127"/>
      <c r="FF541" s="127"/>
      <c r="FP541" s="127"/>
      <c r="FZ541" s="127"/>
      <c r="GJ541" s="127"/>
      <c r="GT541" s="127"/>
      <c r="HD541" s="127"/>
      <c r="HN541" s="127"/>
      <c r="HX541" s="127"/>
      <c r="IH541" s="127"/>
      <c r="IR541" s="127"/>
      <c r="JB541" s="127"/>
    </row>
    <row xmlns:x14ac="http://schemas.microsoft.com/office/spreadsheetml/2009/9/ac" r="542" s="3" customFormat="true" x14ac:dyDescent="0.25">
      <c r="A542" s="406"/>
      <c r="B542" s="127"/>
      <c r="L542" s="127"/>
      <c r="V542" s="127"/>
      <c r="AF542" s="127"/>
      <c r="AP542" s="127"/>
      <c r="AZ542" s="127"/>
      <c r="BA542" s="127"/>
      <c r="BB542" s="127"/>
      <c r="BC542" s="127"/>
      <c r="BD542" s="127"/>
      <c r="BE542" s="127"/>
      <c r="BF542" s="127"/>
      <c r="BG542" s="127"/>
      <c r="BJ542" s="127"/>
      <c r="BT542" s="127"/>
      <c r="CD542" s="127"/>
      <c r="CN542" s="127"/>
      <c r="CX542" s="127"/>
      <c r="DH542" s="127"/>
      <c r="DR542" s="127"/>
      <c r="EB542" s="127"/>
      <c r="EL542" s="127"/>
      <c r="EV542" s="127"/>
      <c r="FF542" s="127"/>
      <c r="FP542" s="127"/>
      <c r="FZ542" s="127"/>
      <c r="GJ542" s="127"/>
      <c r="GT542" s="127"/>
      <c r="HD542" s="127"/>
      <c r="HN542" s="127"/>
      <c r="HX542" s="127"/>
      <c r="IH542" s="127"/>
      <c r="IR542" s="127"/>
      <c r="JB542" s="127"/>
    </row>
    <row xmlns:x14ac="http://schemas.microsoft.com/office/spreadsheetml/2009/9/ac" r="543" s="3" customFormat="true" x14ac:dyDescent="0.25">
      <c r="A543" s="406"/>
      <c r="B543" s="127"/>
      <c r="L543" s="127"/>
      <c r="V543" s="127"/>
      <c r="AF543" s="127"/>
      <c r="AP543" s="127"/>
      <c r="AZ543" s="127"/>
      <c r="BA543" s="127"/>
      <c r="BB543" s="127"/>
      <c r="BC543" s="127"/>
      <c r="BD543" s="127"/>
      <c r="BE543" s="127"/>
      <c r="BF543" s="127"/>
      <c r="BG543" s="127"/>
      <c r="BJ543" s="127"/>
      <c r="BT543" s="127"/>
      <c r="CD543" s="127"/>
      <c r="CN543" s="127"/>
      <c r="CX543" s="127"/>
      <c r="DH543" s="127"/>
      <c r="DR543" s="127"/>
      <c r="EB543" s="127"/>
      <c r="EL543" s="127"/>
      <c r="EV543" s="127"/>
      <c r="FF543" s="127"/>
      <c r="FP543" s="127"/>
      <c r="FZ543" s="127"/>
      <c r="GJ543" s="127"/>
      <c r="GT543" s="127"/>
      <c r="HD543" s="127"/>
      <c r="HN543" s="127"/>
      <c r="HX543" s="127"/>
      <c r="IH543" s="127"/>
      <c r="IR543" s="127"/>
      <c r="JB543" s="127"/>
    </row>
    <row xmlns:x14ac="http://schemas.microsoft.com/office/spreadsheetml/2009/9/ac" r="544" s="3" customFormat="true" x14ac:dyDescent="0.25">
      <c r="A544" s="406"/>
      <c r="B544" s="127"/>
      <c r="L544" s="127"/>
      <c r="V544" s="127"/>
      <c r="AF544" s="127"/>
      <c r="AP544" s="127"/>
      <c r="AZ544" s="127"/>
      <c r="BA544" s="127"/>
      <c r="BB544" s="127"/>
      <c r="BC544" s="127"/>
      <c r="BD544" s="127"/>
      <c r="BE544" s="127"/>
      <c r="BF544" s="127"/>
      <c r="BG544" s="127"/>
      <c r="BJ544" s="127"/>
      <c r="BT544" s="127"/>
      <c r="CD544" s="127"/>
      <c r="CN544" s="127"/>
      <c r="CX544" s="127"/>
      <c r="DH544" s="127"/>
      <c r="DR544" s="127"/>
      <c r="EB544" s="127"/>
      <c r="EL544" s="127"/>
      <c r="EV544" s="127"/>
      <c r="FF544" s="127"/>
      <c r="FP544" s="127"/>
      <c r="FZ544" s="127"/>
      <c r="GJ544" s="127"/>
      <c r="GT544" s="127"/>
      <c r="HD544" s="127"/>
      <c r="HN544" s="127"/>
      <c r="HX544" s="127"/>
      <c r="IH544" s="127"/>
      <c r="IR544" s="127"/>
      <c r="JB544" s="127"/>
    </row>
    <row xmlns:x14ac="http://schemas.microsoft.com/office/spreadsheetml/2009/9/ac" r="545" s="3" customFormat="true" x14ac:dyDescent="0.25">
      <c r="A545" s="406"/>
      <c r="B545" s="127"/>
      <c r="L545" s="127"/>
      <c r="V545" s="127"/>
      <c r="AF545" s="127"/>
      <c r="AP545" s="127"/>
      <c r="AZ545" s="127"/>
      <c r="BA545" s="127"/>
      <c r="BB545" s="127"/>
      <c r="BC545" s="127"/>
      <c r="BD545" s="127"/>
      <c r="BE545" s="127"/>
      <c r="BF545" s="127"/>
      <c r="BG545" s="127"/>
      <c r="BJ545" s="127"/>
      <c r="BT545" s="127"/>
      <c r="CD545" s="127"/>
      <c r="CN545" s="127"/>
      <c r="CX545" s="127"/>
      <c r="DH545" s="127"/>
      <c r="DR545" s="127"/>
      <c r="EB545" s="127"/>
      <c r="EL545" s="127"/>
      <c r="EV545" s="127"/>
      <c r="FF545" s="127"/>
      <c r="FP545" s="127"/>
      <c r="FZ545" s="127"/>
      <c r="GJ545" s="127"/>
      <c r="GT545" s="127"/>
      <c r="HD545" s="127"/>
      <c r="HN545" s="127"/>
      <c r="HX545" s="127"/>
      <c r="IH545" s="127"/>
      <c r="IR545" s="127"/>
      <c r="JB545" s="127"/>
    </row>
    <row xmlns:x14ac="http://schemas.microsoft.com/office/spreadsheetml/2009/9/ac" r="546" s="3" customFormat="true" x14ac:dyDescent="0.25">
      <c r="A546" s="406"/>
      <c r="B546" s="127"/>
      <c r="L546" s="127"/>
      <c r="V546" s="127"/>
      <c r="AF546" s="127"/>
      <c r="AP546" s="127"/>
      <c r="AZ546" s="127"/>
      <c r="BA546" s="127"/>
      <c r="BB546" s="127"/>
      <c r="BC546" s="127"/>
      <c r="BD546" s="127"/>
      <c r="BE546" s="127"/>
      <c r="BF546" s="127"/>
      <c r="BG546" s="127"/>
      <c r="BJ546" s="127"/>
      <c r="BT546" s="127"/>
      <c r="CD546" s="127"/>
      <c r="CN546" s="127"/>
      <c r="CX546" s="127"/>
      <c r="DH546" s="127"/>
      <c r="DR546" s="127"/>
      <c r="EB546" s="127"/>
      <c r="EL546" s="127"/>
      <c r="EV546" s="127"/>
      <c r="FF546" s="127"/>
      <c r="FP546" s="127"/>
      <c r="FZ546" s="127"/>
      <c r="GJ546" s="127"/>
      <c r="GT546" s="127"/>
      <c r="HD546" s="127"/>
      <c r="HN546" s="127"/>
      <c r="HX546" s="127"/>
      <c r="IH546" s="127"/>
      <c r="IR546" s="127"/>
      <c r="JB546" s="127"/>
    </row>
    <row xmlns:x14ac="http://schemas.microsoft.com/office/spreadsheetml/2009/9/ac" r="547" s="3" customFormat="true" x14ac:dyDescent="0.25">
      <c r="A547" s="406"/>
      <c r="B547" s="127"/>
      <c r="L547" s="127"/>
      <c r="V547" s="127"/>
      <c r="AF547" s="127"/>
      <c r="AP547" s="127"/>
      <c r="AZ547" s="127"/>
      <c r="BA547" s="127"/>
      <c r="BB547" s="127"/>
      <c r="BC547" s="127"/>
      <c r="BD547" s="127"/>
      <c r="BE547" s="127"/>
      <c r="BF547" s="127"/>
      <c r="BG547" s="127"/>
      <c r="BJ547" s="127"/>
      <c r="BT547" s="127"/>
      <c r="CD547" s="127"/>
      <c r="CN547" s="127"/>
      <c r="CX547" s="127"/>
      <c r="DH547" s="127"/>
      <c r="DR547" s="127"/>
      <c r="EB547" s="127"/>
      <c r="EL547" s="127"/>
      <c r="EV547" s="127"/>
      <c r="FF547" s="127"/>
      <c r="FP547" s="127"/>
      <c r="FZ547" s="127"/>
      <c r="GJ547" s="127"/>
      <c r="GT547" s="127"/>
      <c r="HD547" s="127"/>
      <c r="HN547" s="127"/>
      <c r="HX547" s="127"/>
      <c r="IH547" s="127"/>
      <c r="IR547" s="127"/>
      <c r="JB547" s="127"/>
    </row>
    <row xmlns:x14ac="http://schemas.microsoft.com/office/spreadsheetml/2009/9/ac" r="548" s="3" customFormat="true" x14ac:dyDescent="0.25">
      <c r="A548" s="406"/>
      <c r="B548" s="127"/>
      <c r="L548" s="127"/>
      <c r="V548" s="127"/>
      <c r="AF548" s="127"/>
      <c r="AP548" s="127"/>
      <c r="AZ548" s="127"/>
      <c r="BA548" s="127"/>
      <c r="BB548" s="127"/>
      <c r="BC548" s="127"/>
      <c r="BD548" s="127"/>
      <c r="BE548" s="127"/>
      <c r="BF548" s="127"/>
      <c r="BG548" s="127"/>
      <c r="BJ548" s="127"/>
      <c r="BT548" s="127"/>
      <c r="CD548" s="127"/>
      <c r="CN548" s="127"/>
      <c r="CX548" s="127"/>
      <c r="DH548" s="127"/>
      <c r="DR548" s="127"/>
      <c r="EB548" s="127"/>
      <c r="EL548" s="127"/>
      <c r="EV548" s="127"/>
      <c r="FF548" s="127"/>
      <c r="FP548" s="127"/>
      <c r="FZ548" s="127"/>
      <c r="GJ548" s="127"/>
      <c r="GT548" s="127"/>
      <c r="HD548" s="127"/>
      <c r="HN548" s="127"/>
      <c r="HX548" s="127"/>
      <c r="IH548" s="127"/>
      <c r="IR548" s="127"/>
      <c r="JB548" s="127"/>
    </row>
    <row xmlns:x14ac="http://schemas.microsoft.com/office/spreadsheetml/2009/9/ac" r="549" s="3" customFormat="true" x14ac:dyDescent="0.25">
      <c r="A549" s="406"/>
      <c r="B549" s="127"/>
      <c r="L549" s="127"/>
      <c r="V549" s="127"/>
      <c r="AF549" s="127"/>
      <c r="AP549" s="127"/>
      <c r="AZ549" s="127"/>
      <c r="BA549" s="127"/>
      <c r="BB549" s="127"/>
      <c r="BC549" s="127"/>
      <c r="BD549" s="127"/>
      <c r="BE549" s="127"/>
      <c r="BF549" s="127"/>
      <c r="BG549" s="127"/>
      <c r="BJ549" s="127"/>
      <c r="BT549" s="127"/>
      <c r="CD549" s="127"/>
      <c r="CN549" s="127"/>
      <c r="CX549" s="127"/>
      <c r="DH549" s="127"/>
      <c r="DR549" s="127"/>
      <c r="EB549" s="127"/>
      <c r="EL549" s="127"/>
      <c r="EV549" s="127"/>
      <c r="FF549" s="127"/>
      <c r="FP549" s="127"/>
      <c r="FZ549" s="127"/>
      <c r="GJ549" s="127"/>
      <c r="GT549" s="127"/>
      <c r="HD549" s="127"/>
      <c r="HN549" s="127"/>
      <c r="HX549" s="127"/>
      <c r="IH549" s="127"/>
      <c r="IR549" s="127"/>
      <c r="JB549" s="127"/>
    </row>
    <row xmlns:x14ac="http://schemas.microsoft.com/office/spreadsheetml/2009/9/ac" r="550" s="3" customFormat="true" x14ac:dyDescent="0.25">
      <c r="A550" s="406"/>
      <c r="B550" s="127"/>
      <c r="L550" s="127"/>
      <c r="V550" s="127"/>
      <c r="AF550" s="127"/>
      <c r="AP550" s="127"/>
      <c r="AZ550" s="127"/>
      <c r="BA550" s="127"/>
      <c r="BB550" s="127"/>
      <c r="BC550" s="127"/>
      <c r="BD550" s="127"/>
      <c r="BE550" s="127"/>
      <c r="BF550" s="127"/>
      <c r="BG550" s="127"/>
      <c r="BJ550" s="127"/>
      <c r="BT550" s="127"/>
      <c r="CD550" s="127"/>
      <c r="CN550" s="127"/>
      <c r="CX550" s="127"/>
      <c r="DH550" s="127"/>
      <c r="DR550" s="127"/>
      <c r="EB550" s="127"/>
      <c r="EL550" s="127"/>
      <c r="EV550" s="127"/>
      <c r="FF550" s="127"/>
      <c r="FP550" s="127"/>
      <c r="FZ550" s="127"/>
      <c r="GJ550" s="127"/>
      <c r="GT550" s="127"/>
      <c r="HD550" s="127"/>
      <c r="HN550" s="127"/>
      <c r="HX550" s="127"/>
      <c r="IH550" s="127"/>
      <c r="IR550" s="127"/>
      <c r="JB550" s="127"/>
    </row>
    <row xmlns:x14ac="http://schemas.microsoft.com/office/spreadsheetml/2009/9/ac" r="551" s="3" customFormat="true" x14ac:dyDescent="0.25">
      <c r="A551" s="406"/>
      <c r="B551" s="127"/>
      <c r="L551" s="127"/>
      <c r="V551" s="127"/>
      <c r="AF551" s="127"/>
      <c r="AP551" s="127"/>
      <c r="AZ551" s="127"/>
      <c r="BA551" s="127"/>
      <c r="BB551" s="127"/>
      <c r="BC551" s="127"/>
      <c r="BD551" s="127"/>
      <c r="BE551" s="127"/>
      <c r="BF551" s="127"/>
      <c r="BG551" s="127"/>
      <c r="BJ551" s="127"/>
      <c r="BT551" s="127"/>
      <c r="CD551" s="127"/>
      <c r="CN551" s="127"/>
      <c r="CX551" s="127"/>
      <c r="DH551" s="127"/>
      <c r="DR551" s="127"/>
      <c r="EB551" s="127"/>
      <c r="EL551" s="127"/>
      <c r="EV551" s="127"/>
      <c r="FF551" s="127"/>
      <c r="FP551" s="127"/>
      <c r="FZ551" s="127"/>
      <c r="GJ551" s="127"/>
      <c r="GT551" s="127"/>
      <c r="HD551" s="127"/>
      <c r="HN551" s="127"/>
      <c r="HX551" s="127"/>
      <c r="IH551" s="127"/>
      <c r="IR551" s="127"/>
      <c r="JB551" s="127"/>
    </row>
    <row xmlns:x14ac="http://schemas.microsoft.com/office/spreadsheetml/2009/9/ac" r="552" s="3" customFormat="true" x14ac:dyDescent="0.25">
      <c r="A552" s="406"/>
      <c r="B552" s="127"/>
      <c r="L552" s="127"/>
      <c r="V552" s="127"/>
      <c r="AF552" s="127"/>
      <c r="AP552" s="127"/>
      <c r="AZ552" s="127"/>
      <c r="BA552" s="127"/>
      <c r="BB552" s="127"/>
      <c r="BC552" s="127"/>
      <c r="BD552" s="127"/>
      <c r="BE552" s="127"/>
      <c r="BF552" s="127"/>
      <c r="BG552" s="127"/>
      <c r="BJ552" s="127"/>
      <c r="BT552" s="127"/>
      <c r="CD552" s="127"/>
      <c r="CN552" s="127"/>
      <c r="CX552" s="127"/>
      <c r="DH552" s="127"/>
      <c r="DR552" s="127"/>
      <c r="EB552" s="127"/>
      <c r="EL552" s="127"/>
      <c r="EV552" s="127"/>
      <c r="FF552" s="127"/>
      <c r="FP552" s="127"/>
      <c r="FZ552" s="127"/>
      <c r="GJ552" s="127"/>
      <c r="GT552" s="127"/>
      <c r="HD552" s="127"/>
      <c r="HN552" s="127"/>
      <c r="HX552" s="127"/>
      <c r="IH552" s="127"/>
      <c r="IR552" s="127"/>
      <c r="JB552" s="127"/>
    </row>
    <row xmlns:x14ac="http://schemas.microsoft.com/office/spreadsheetml/2009/9/ac" r="553" s="3" customFormat="true" x14ac:dyDescent="0.25">
      <c r="A553" s="406"/>
      <c r="B553" s="127"/>
      <c r="L553" s="127"/>
      <c r="V553" s="127"/>
      <c r="AF553" s="127"/>
      <c r="AP553" s="127"/>
      <c r="AZ553" s="127"/>
      <c r="BA553" s="127"/>
      <c r="BB553" s="127"/>
      <c r="BC553" s="127"/>
      <c r="BD553" s="127"/>
      <c r="BE553" s="127"/>
      <c r="BF553" s="127"/>
      <c r="BG553" s="127"/>
      <c r="BJ553" s="127"/>
      <c r="BT553" s="127"/>
      <c r="CD553" s="127"/>
      <c r="CN553" s="127"/>
      <c r="CX553" s="127"/>
      <c r="DH553" s="127"/>
      <c r="DR553" s="127"/>
      <c r="EB553" s="127"/>
      <c r="EL553" s="127"/>
      <c r="EV553" s="127"/>
      <c r="FF553" s="127"/>
      <c r="FP553" s="127"/>
      <c r="FZ553" s="127"/>
      <c r="GJ553" s="127"/>
      <c r="GT553" s="127"/>
      <c r="HD553" s="127"/>
      <c r="HN553" s="127"/>
      <c r="HX553" s="127"/>
      <c r="IH553" s="127"/>
      <c r="IR553" s="127"/>
      <c r="JB553" s="127"/>
    </row>
    <row xmlns:x14ac="http://schemas.microsoft.com/office/spreadsheetml/2009/9/ac" r="554" s="3" customFormat="true" x14ac:dyDescent="0.25">
      <c r="A554" s="406"/>
      <c r="B554" s="127"/>
      <c r="L554" s="127"/>
      <c r="V554" s="127"/>
      <c r="AF554" s="127"/>
      <c r="AP554" s="127"/>
      <c r="AZ554" s="127"/>
      <c r="BA554" s="127"/>
      <c r="BB554" s="127"/>
      <c r="BC554" s="127"/>
      <c r="BD554" s="127"/>
      <c r="BE554" s="127"/>
      <c r="BF554" s="127"/>
      <c r="BG554" s="127"/>
      <c r="BJ554" s="127"/>
      <c r="BT554" s="127"/>
      <c r="CD554" s="127"/>
      <c r="CN554" s="127"/>
      <c r="CX554" s="127"/>
      <c r="DH554" s="127"/>
      <c r="DR554" s="127"/>
      <c r="EB554" s="127"/>
      <c r="EL554" s="127"/>
      <c r="EV554" s="127"/>
      <c r="FF554" s="127"/>
      <c r="FP554" s="127"/>
      <c r="FZ554" s="127"/>
      <c r="GJ554" s="127"/>
      <c r="GT554" s="127"/>
      <c r="HD554" s="127"/>
      <c r="HN554" s="127"/>
      <c r="HX554" s="127"/>
      <c r="IH554" s="127"/>
      <c r="IR554" s="127"/>
      <c r="JB554" s="127"/>
    </row>
    <row xmlns:x14ac="http://schemas.microsoft.com/office/spreadsheetml/2009/9/ac" r="555" s="3" customFormat="true" x14ac:dyDescent="0.25">
      <c r="A555" s="406"/>
      <c r="B555" s="127"/>
      <c r="L555" s="127"/>
      <c r="V555" s="127"/>
      <c r="AF555" s="127"/>
      <c r="AP555" s="127"/>
      <c r="AZ555" s="127"/>
      <c r="BA555" s="127"/>
      <c r="BB555" s="127"/>
      <c r="BC555" s="127"/>
      <c r="BD555" s="127"/>
      <c r="BE555" s="127"/>
      <c r="BF555" s="127"/>
      <c r="BG555" s="127"/>
      <c r="BJ555" s="127"/>
      <c r="BT555" s="127"/>
      <c r="CD555" s="127"/>
      <c r="CN555" s="127"/>
      <c r="CX555" s="127"/>
      <c r="DH555" s="127"/>
      <c r="DR555" s="127"/>
      <c r="EB555" s="127"/>
      <c r="EL555" s="127"/>
      <c r="EV555" s="127"/>
      <c r="FF555" s="127"/>
      <c r="FP555" s="127"/>
      <c r="FZ555" s="127"/>
      <c r="GJ555" s="127"/>
      <c r="GT555" s="127"/>
      <c r="HD555" s="127"/>
      <c r="HN555" s="127"/>
      <c r="HX555" s="127"/>
      <c r="IH555" s="127"/>
      <c r="IR555" s="127"/>
      <c r="JB555" s="127"/>
    </row>
    <row xmlns:x14ac="http://schemas.microsoft.com/office/spreadsheetml/2009/9/ac" r="556" s="3" customFormat="true" x14ac:dyDescent="0.25">
      <c r="A556" s="406"/>
      <c r="B556" s="127"/>
      <c r="L556" s="127"/>
      <c r="V556" s="127"/>
      <c r="AF556" s="127"/>
      <c r="AP556" s="127"/>
      <c r="AZ556" s="127"/>
      <c r="BA556" s="127"/>
      <c r="BB556" s="127"/>
      <c r="BC556" s="127"/>
      <c r="BD556" s="127"/>
      <c r="BE556" s="127"/>
      <c r="BF556" s="127"/>
      <c r="BG556" s="127"/>
      <c r="BJ556" s="127"/>
      <c r="BT556" s="127"/>
      <c r="CD556" s="127"/>
      <c r="CN556" s="127"/>
      <c r="CX556" s="127"/>
      <c r="DH556" s="127"/>
      <c r="DR556" s="127"/>
      <c r="EB556" s="127"/>
      <c r="EL556" s="127"/>
      <c r="EV556" s="127"/>
      <c r="FF556" s="127"/>
      <c r="FP556" s="127"/>
      <c r="FZ556" s="127"/>
      <c r="GJ556" s="127"/>
      <c r="GT556" s="127"/>
      <c r="HD556" s="127"/>
      <c r="HN556" s="127"/>
      <c r="HX556" s="127"/>
      <c r="IH556" s="127"/>
      <c r="IR556" s="127"/>
      <c r="JB556" s="127"/>
    </row>
    <row xmlns:x14ac="http://schemas.microsoft.com/office/spreadsheetml/2009/9/ac" r="557" s="3" customFormat="true" x14ac:dyDescent="0.25">
      <c r="A557" s="406"/>
      <c r="B557" s="127"/>
      <c r="L557" s="127"/>
      <c r="V557" s="127"/>
      <c r="AF557" s="127"/>
      <c r="AP557" s="127"/>
      <c r="AZ557" s="127"/>
      <c r="BA557" s="127"/>
      <c r="BB557" s="127"/>
      <c r="BC557" s="127"/>
      <c r="BD557" s="127"/>
      <c r="BE557" s="127"/>
      <c r="BF557" s="127"/>
      <c r="BG557" s="127"/>
      <c r="BJ557" s="127"/>
      <c r="BT557" s="127"/>
      <c r="CD557" s="127"/>
      <c r="CN557" s="127"/>
      <c r="CX557" s="127"/>
      <c r="DH557" s="127"/>
      <c r="DR557" s="127"/>
      <c r="EB557" s="127"/>
      <c r="EL557" s="127"/>
      <c r="EV557" s="127"/>
      <c r="FF557" s="127"/>
      <c r="FP557" s="127"/>
      <c r="FZ557" s="127"/>
      <c r="GJ557" s="127"/>
      <c r="GT557" s="127"/>
      <c r="HD557" s="127"/>
      <c r="HN557" s="127"/>
      <c r="HX557" s="127"/>
      <c r="IH557" s="127"/>
      <c r="IR557" s="127"/>
      <c r="JB557" s="127"/>
    </row>
    <row xmlns:x14ac="http://schemas.microsoft.com/office/spreadsheetml/2009/9/ac" r="558" s="3" customFormat="true" x14ac:dyDescent="0.25">
      <c r="A558" s="406"/>
      <c r="B558" s="127"/>
      <c r="L558" s="127"/>
      <c r="V558" s="127"/>
      <c r="AF558" s="127"/>
      <c r="AP558" s="127"/>
      <c r="AZ558" s="127"/>
      <c r="BA558" s="127"/>
      <c r="BB558" s="127"/>
      <c r="BC558" s="127"/>
      <c r="BD558" s="127"/>
      <c r="BE558" s="127"/>
      <c r="BF558" s="127"/>
      <c r="BG558" s="127"/>
      <c r="BJ558" s="127"/>
      <c r="BT558" s="127"/>
      <c r="CD558" s="127"/>
      <c r="CN558" s="127"/>
      <c r="CX558" s="127"/>
      <c r="DH558" s="127"/>
      <c r="DR558" s="127"/>
      <c r="EB558" s="127"/>
      <c r="EL558" s="127"/>
      <c r="EV558" s="127"/>
      <c r="FF558" s="127"/>
      <c r="FP558" s="127"/>
      <c r="FZ558" s="127"/>
      <c r="GJ558" s="127"/>
      <c r="GT558" s="127"/>
      <c r="HD558" s="127"/>
      <c r="HN558" s="127"/>
      <c r="HX558" s="127"/>
      <c r="IH558" s="127"/>
      <c r="IR558" s="127"/>
      <c r="JB558" s="127"/>
    </row>
    <row xmlns:x14ac="http://schemas.microsoft.com/office/spreadsheetml/2009/9/ac" r="559" s="3" customFormat="true" x14ac:dyDescent="0.25">
      <c r="A559" s="406"/>
      <c r="B559" s="127"/>
      <c r="L559" s="127"/>
      <c r="V559" s="127"/>
      <c r="AF559" s="127"/>
      <c r="AP559" s="127"/>
      <c r="AZ559" s="127"/>
      <c r="BA559" s="127"/>
      <c r="BB559" s="127"/>
      <c r="BC559" s="127"/>
      <c r="BD559" s="127"/>
      <c r="BE559" s="127"/>
      <c r="BF559" s="127"/>
      <c r="BG559" s="127"/>
      <c r="BJ559" s="127"/>
      <c r="BT559" s="127"/>
      <c r="CD559" s="127"/>
      <c r="CN559" s="127"/>
      <c r="CX559" s="127"/>
      <c r="DH559" s="127"/>
      <c r="DR559" s="127"/>
      <c r="EB559" s="127"/>
      <c r="EL559" s="127"/>
      <c r="EV559" s="127"/>
      <c r="FF559" s="127"/>
      <c r="FP559" s="127"/>
      <c r="FZ559" s="127"/>
      <c r="GJ559" s="127"/>
      <c r="GT559" s="127"/>
      <c r="HD559" s="127"/>
      <c r="HN559" s="127"/>
      <c r="HX559" s="127"/>
      <c r="IH559" s="127"/>
      <c r="IR559" s="127"/>
      <c r="JB559" s="127"/>
    </row>
    <row xmlns:x14ac="http://schemas.microsoft.com/office/spreadsheetml/2009/9/ac" r="560" s="3" customFormat="true" x14ac:dyDescent="0.25">
      <c r="A560" s="406"/>
      <c r="B560" s="127"/>
      <c r="L560" s="127"/>
      <c r="V560" s="127"/>
      <c r="AF560" s="127"/>
      <c r="AP560" s="127"/>
      <c r="AZ560" s="127"/>
      <c r="BA560" s="127"/>
      <c r="BB560" s="127"/>
      <c r="BC560" s="127"/>
      <c r="BD560" s="127"/>
      <c r="BE560" s="127"/>
      <c r="BF560" s="127"/>
      <c r="BG560" s="127"/>
      <c r="BJ560" s="127"/>
      <c r="BT560" s="127"/>
      <c r="CD560" s="127"/>
      <c r="CN560" s="127"/>
      <c r="CX560" s="127"/>
      <c r="DH560" s="127"/>
      <c r="DR560" s="127"/>
      <c r="EB560" s="127"/>
      <c r="EL560" s="127"/>
      <c r="EV560" s="127"/>
      <c r="FF560" s="127"/>
      <c r="FP560" s="127"/>
      <c r="FZ560" s="127"/>
      <c r="GJ560" s="127"/>
      <c r="GT560" s="127"/>
      <c r="HD560" s="127"/>
      <c r="HN560" s="127"/>
      <c r="HX560" s="127"/>
      <c r="IH560" s="127"/>
      <c r="IR560" s="127"/>
      <c r="JB560" s="127"/>
    </row>
    <row xmlns:x14ac="http://schemas.microsoft.com/office/spreadsheetml/2009/9/ac" r="561" s="3" customFormat="true" x14ac:dyDescent="0.25">
      <c r="A561" s="406"/>
      <c r="B561" s="127"/>
      <c r="L561" s="127"/>
      <c r="V561" s="127"/>
      <c r="AF561" s="127"/>
      <c r="AP561" s="127"/>
      <c r="AZ561" s="127"/>
      <c r="BA561" s="127"/>
      <c r="BB561" s="127"/>
      <c r="BC561" s="127"/>
      <c r="BD561" s="127"/>
      <c r="BE561" s="127"/>
      <c r="BF561" s="127"/>
      <c r="BG561" s="127"/>
      <c r="BJ561" s="127"/>
      <c r="BT561" s="127"/>
      <c r="CD561" s="127"/>
      <c r="CN561" s="127"/>
      <c r="CX561" s="127"/>
      <c r="DH561" s="127"/>
      <c r="DR561" s="127"/>
      <c r="EB561" s="127"/>
      <c r="EL561" s="127"/>
      <c r="EV561" s="127"/>
      <c r="FF561" s="127"/>
      <c r="FP561" s="127"/>
      <c r="FZ561" s="127"/>
      <c r="GJ561" s="127"/>
      <c r="GT561" s="127"/>
      <c r="HD561" s="127"/>
      <c r="HN561" s="127"/>
      <c r="HX561" s="127"/>
      <c r="IH561" s="127"/>
      <c r="IR561" s="127"/>
      <c r="JB561" s="127"/>
    </row>
    <row xmlns:x14ac="http://schemas.microsoft.com/office/spreadsheetml/2009/9/ac" r="562" s="3" customFormat="true" x14ac:dyDescent="0.25">
      <c r="A562" s="406"/>
      <c r="B562" s="127"/>
      <c r="L562" s="127"/>
      <c r="V562" s="127"/>
      <c r="AF562" s="127"/>
      <c r="AP562" s="127"/>
      <c r="AZ562" s="127"/>
      <c r="BA562" s="127"/>
      <c r="BB562" s="127"/>
      <c r="BC562" s="127"/>
      <c r="BD562" s="127"/>
      <c r="BE562" s="127"/>
      <c r="BF562" s="127"/>
      <c r="BG562" s="127"/>
      <c r="BJ562" s="127"/>
      <c r="BT562" s="127"/>
      <c r="CD562" s="127"/>
      <c r="CN562" s="127"/>
      <c r="CX562" s="127"/>
      <c r="DH562" s="127"/>
      <c r="DR562" s="127"/>
      <c r="EB562" s="127"/>
      <c r="EL562" s="127"/>
      <c r="EV562" s="127"/>
      <c r="FF562" s="127"/>
      <c r="FP562" s="127"/>
      <c r="FZ562" s="127"/>
      <c r="GJ562" s="127"/>
      <c r="GT562" s="127"/>
      <c r="HD562" s="127"/>
      <c r="HN562" s="127"/>
      <c r="HX562" s="127"/>
      <c r="IH562" s="127"/>
      <c r="IR562" s="127"/>
      <c r="JB562" s="127"/>
    </row>
    <row xmlns:x14ac="http://schemas.microsoft.com/office/spreadsheetml/2009/9/ac" r="563" s="3" customFormat="true" x14ac:dyDescent="0.25">
      <c r="A563" s="406"/>
      <c r="B563" s="127"/>
      <c r="L563" s="127"/>
      <c r="V563" s="127"/>
      <c r="AF563" s="127"/>
      <c r="AP563" s="127"/>
      <c r="AZ563" s="127"/>
      <c r="BA563" s="127"/>
      <c r="BB563" s="127"/>
      <c r="BC563" s="127"/>
      <c r="BD563" s="127"/>
      <c r="BE563" s="127"/>
      <c r="BF563" s="127"/>
      <c r="BG563" s="127"/>
      <c r="BJ563" s="127"/>
      <c r="BT563" s="127"/>
      <c r="CD563" s="127"/>
      <c r="CN563" s="127"/>
      <c r="CX563" s="127"/>
      <c r="DH563" s="127"/>
      <c r="DR563" s="127"/>
      <c r="EB563" s="127"/>
      <c r="EL563" s="127"/>
      <c r="EV563" s="127"/>
      <c r="FF563" s="127"/>
      <c r="FP563" s="127"/>
      <c r="FZ563" s="127"/>
      <c r="GJ563" s="127"/>
      <c r="GT563" s="127"/>
      <c r="HD563" s="127"/>
      <c r="HN563" s="127"/>
      <c r="HX563" s="127"/>
      <c r="IH563" s="127"/>
      <c r="IR563" s="127"/>
      <c r="JB563" s="127"/>
    </row>
    <row xmlns:x14ac="http://schemas.microsoft.com/office/spreadsheetml/2009/9/ac" r="564" s="3" customFormat="true" x14ac:dyDescent="0.25">
      <c r="A564" s="406"/>
      <c r="B564" s="127"/>
      <c r="L564" s="127"/>
      <c r="V564" s="127"/>
      <c r="AF564" s="127"/>
      <c r="AP564" s="127"/>
      <c r="AZ564" s="127"/>
      <c r="BA564" s="127"/>
      <c r="BB564" s="127"/>
      <c r="BC564" s="127"/>
      <c r="BD564" s="127"/>
      <c r="BE564" s="127"/>
      <c r="BF564" s="127"/>
      <c r="BG564" s="127"/>
      <c r="BJ564" s="127"/>
      <c r="BT564" s="127"/>
      <c r="CD564" s="127"/>
      <c r="CN564" s="127"/>
      <c r="CX564" s="127"/>
      <c r="DH564" s="127"/>
      <c r="DR564" s="127"/>
      <c r="EB564" s="127"/>
      <c r="EL564" s="127"/>
      <c r="EV564" s="127"/>
      <c r="FF564" s="127"/>
      <c r="FP564" s="127"/>
      <c r="FZ564" s="127"/>
      <c r="GJ564" s="127"/>
      <c r="GT564" s="127"/>
      <c r="HD564" s="127"/>
      <c r="HN564" s="127"/>
      <c r="HX564" s="127"/>
      <c r="IH564" s="127"/>
      <c r="IR564" s="127"/>
      <c r="JB564" s="127"/>
    </row>
    <row xmlns:x14ac="http://schemas.microsoft.com/office/spreadsheetml/2009/9/ac" r="565" s="3" customFormat="true" x14ac:dyDescent="0.25">
      <c r="A565" s="406"/>
      <c r="B565" s="127"/>
      <c r="L565" s="127"/>
      <c r="V565" s="127"/>
      <c r="AF565" s="127"/>
      <c r="AP565" s="127"/>
      <c r="AZ565" s="127"/>
      <c r="BA565" s="127"/>
      <c r="BB565" s="127"/>
      <c r="BC565" s="127"/>
      <c r="BD565" s="127"/>
      <c r="BE565" s="127"/>
      <c r="BF565" s="127"/>
      <c r="BG565" s="127"/>
      <c r="BJ565" s="127"/>
      <c r="BT565" s="127"/>
      <c r="CD565" s="127"/>
      <c r="CN565" s="127"/>
      <c r="CX565" s="127"/>
      <c r="DH565" s="127"/>
      <c r="DR565" s="127"/>
      <c r="EB565" s="127"/>
      <c r="EL565" s="127"/>
      <c r="EV565" s="127"/>
      <c r="FF565" s="127"/>
      <c r="FP565" s="127"/>
      <c r="FZ565" s="127"/>
      <c r="GJ565" s="127"/>
      <c r="GT565" s="127"/>
      <c r="HD565" s="127"/>
      <c r="HN565" s="127"/>
      <c r="HX565" s="127"/>
      <c r="IH565" s="127"/>
      <c r="IR565" s="127"/>
      <c r="JB565" s="127"/>
    </row>
    <row xmlns:x14ac="http://schemas.microsoft.com/office/spreadsheetml/2009/9/ac" r="566" s="3" customFormat="true" x14ac:dyDescent="0.25">
      <c r="A566" s="406"/>
      <c r="B566" s="127"/>
      <c r="L566" s="127"/>
      <c r="V566" s="127"/>
      <c r="AF566" s="127"/>
      <c r="AP566" s="127"/>
      <c r="AZ566" s="127"/>
      <c r="BA566" s="127"/>
      <c r="BB566" s="127"/>
      <c r="BC566" s="127"/>
      <c r="BD566" s="127"/>
      <c r="BE566" s="127"/>
      <c r="BF566" s="127"/>
      <c r="BG566" s="127"/>
      <c r="BJ566" s="127"/>
      <c r="BT566" s="127"/>
      <c r="CD566" s="127"/>
      <c r="CN566" s="127"/>
      <c r="CX566" s="127"/>
      <c r="DH566" s="127"/>
      <c r="DR566" s="127"/>
      <c r="EB566" s="127"/>
      <c r="EL566" s="127"/>
      <c r="EV566" s="127"/>
      <c r="FF566" s="127"/>
      <c r="FP566" s="127"/>
      <c r="FZ566" s="127"/>
      <c r="GJ566" s="127"/>
      <c r="GT566" s="127"/>
      <c r="HD566" s="127"/>
      <c r="HN566" s="127"/>
      <c r="HX566" s="127"/>
      <c r="IH566" s="127"/>
      <c r="IR566" s="127"/>
      <c r="JB566" s="127"/>
    </row>
    <row xmlns:x14ac="http://schemas.microsoft.com/office/spreadsheetml/2009/9/ac" r="567" s="3" customFormat="true" x14ac:dyDescent="0.25">
      <c r="A567" s="406"/>
      <c r="B567" s="127"/>
      <c r="L567" s="127"/>
      <c r="V567" s="127"/>
      <c r="AF567" s="127"/>
      <c r="AP567" s="127"/>
      <c r="AZ567" s="127"/>
      <c r="BA567" s="127"/>
      <c r="BB567" s="127"/>
      <c r="BC567" s="127"/>
      <c r="BD567" s="127"/>
      <c r="BE567" s="127"/>
      <c r="BF567" s="127"/>
      <c r="BG567" s="127"/>
      <c r="BJ567" s="127"/>
      <c r="BT567" s="127"/>
      <c r="CD567" s="127"/>
      <c r="CN567" s="127"/>
      <c r="CX567" s="127"/>
      <c r="DH567" s="127"/>
      <c r="DR567" s="127"/>
      <c r="EB567" s="127"/>
      <c r="EL567" s="127"/>
      <c r="EV567" s="127"/>
      <c r="FF567" s="127"/>
      <c r="FP567" s="127"/>
      <c r="FZ567" s="127"/>
      <c r="GJ567" s="127"/>
      <c r="GT567" s="127"/>
      <c r="HD567" s="127"/>
      <c r="HN567" s="127"/>
      <c r="HX567" s="127"/>
      <c r="IH567" s="127"/>
      <c r="IR567" s="127"/>
      <c r="JB567" s="127"/>
    </row>
    <row xmlns:x14ac="http://schemas.microsoft.com/office/spreadsheetml/2009/9/ac" r="568" s="3" customFormat="true" x14ac:dyDescent="0.25">
      <c r="A568" s="406"/>
      <c r="B568" s="127"/>
      <c r="L568" s="127"/>
      <c r="V568" s="127"/>
      <c r="AF568" s="127"/>
      <c r="AP568" s="127"/>
      <c r="AZ568" s="127"/>
      <c r="BA568" s="127"/>
      <c r="BB568" s="127"/>
      <c r="BC568" s="127"/>
      <c r="BD568" s="127"/>
      <c r="BE568" s="127"/>
      <c r="BF568" s="127"/>
      <c r="BG568" s="127"/>
      <c r="BJ568" s="127"/>
      <c r="BT568" s="127"/>
      <c r="CD568" s="127"/>
      <c r="CN568" s="127"/>
      <c r="CX568" s="127"/>
      <c r="DH568" s="127"/>
      <c r="DR568" s="127"/>
      <c r="EB568" s="127"/>
      <c r="EL568" s="127"/>
      <c r="EV568" s="127"/>
      <c r="FF568" s="127"/>
      <c r="FP568" s="127"/>
      <c r="FZ568" s="127"/>
      <c r="GJ568" s="127"/>
      <c r="GT568" s="127"/>
      <c r="HD568" s="127"/>
      <c r="HN568" s="127"/>
      <c r="HX568" s="127"/>
      <c r="IH568" s="127"/>
      <c r="IR568" s="127"/>
      <c r="JB568" s="127"/>
    </row>
    <row xmlns:x14ac="http://schemas.microsoft.com/office/spreadsheetml/2009/9/ac" r="569" s="3" customFormat="true" x14ac:dyDescent="0.25">
      <c r="A569" s="406"/>
      <c r="B569" s="127"/>
      <c r="L569" s="127"/>
      <c r="V569" s="127"/>
      <c r="AF569" s="127"/>
      <c r="AP569" s="127"/>
      <c r="AZ569" s="127"/>
      <c r="BA569" s="127"/>
      <c r="BB569" s="127"/>
      <c r="BC569" s="127"/>
      <c r="BD569" s="127"/>
      <c r="BE569" s="127"/>
      <c r="BF569" s="127"/>
      <c r="BG569" s="127"/>
      <c r="BJ569" s="127"/>
      <c r="BT569" s="127"/>
      <c r="CD569" s="127"/>
      <c r="CN569" s="127"/>
      <c r="CX569" s="127"/>
      <c r="DH569" s="127"/>
      <c r="DR569" s="127"/>
      <c r="EB569" s="127"/>
      <c r="EL569" s="127"/>
      <c r="EV569" s="127"/>
      <c r="FF569" s="127"/>
      <c r="FP569" s="127"/>
      <c r="FZ569" s="127"/>
      <c r="GJ569" s="127"/>
      <c r="GT569" s="127"/>
      <c r="HD569" s="127"/>
      <c r="HN569" s="127"/>
      <c r="HX569" s="127"/>
      <c r="IH569" s="127"/>
      <c r="IR569" s="127"/>
      <c r="JB569" s="127"/>
    </row>
    <row xmlns:x14ac="http://schemas.microsoft.com/office/spreadsheetml/2009/9/ac" r="570" s="3" customFormat="true" x14ac:dyDescent="0.25">
      <c r="A570" s="406"/>
      <c r="B570" s="127"/>
      <c r="L570" s="127"/>
      <c r="V570" s="127"/>
      <c r="AF570" s="127"/>
      <c r="AP570" s="127"/>
      <c r="AZ570" s="127"/>
      <c r="BA570" s="127"/>
      <c r="BB570" s="127"/>
      <c r="BC570" s="127"/>
      <c r="BD570" s="127"/>
      <c r="BE570" s="127"/>
      <c r="BF570" s="127"/>
      <c r="BG570" s="127"/>
      <c r="BJ570" s="127"/>
      <c r="BT570" s="127"/>
      <c r="CD570" s="127"/>
      <c r="CN570" s="127"/>
      <c r="CX570" s="127"/>
      <c r="DH570" s="127"/>
      <c r="DR570" s="127"/>
      <c r="EB570" s="127"/>
      <c r="EL570" s="127"/>
      <c r="EV570" s="127"/>
      <c r="FF570" s="127"/>
      <c r="FP570" s="127"/>
      <c r="FZ570" s="127"/>
      <c r="GJ570" s="127"/>
      <c r="GT570" s="127"/>
      <c r="HD570" s="127"/>
      <c r="HN570" s="127"/>
      <c r="HX570" s="127"/>
      <c r="IH570" s="127"/>
      <c r="IR570" s="127"/>
      <c r="JB570" s="127"/>
    </row>
    <row xmlns:x14ac="http://schemas.microsoft.com/office/spreadsheetml/2009/9/ac" r="571" s="3" customFormat="true" x14ac:dyDescent="0.25">
      <c r="A571" s="406"/>
      <c r="B571" s="127"/>
      <c r="L571" s="127"/>
      <c r="V571" s="127"/>
      <c r="AF571" s="127"/>
      <c r="AP571" s="127"/>
      <c r="AZ571" s="127"/>
      <c r="BA571" s="127"/>
      <c r="BB571" s="127"/>
      <c r="BC571" s="127"/>
      <c r="BD571" s="127"/>
      <c r="BE571" s="127"/>
      <c r="BF571" s="127"/>
      <c r="BG571" s="127"/>
      <c r="BJ571" s="127"/>
      <c r="BT571" s="127"/>
      <c r="CD571" s="127"/>
      <c r="CN571" s="127"/>
      <c r="CX571" s="127"/>
      <c r="DH571" s="127"/>
      <c r="DR571" s="127"/>
      <c r="EB571" s="127"/>
      <c r="EL571" s="127"/>
      <c r="EV571" s="127"/>
      <c r="FF571" s="127"/>
      <c r="FP571" s="127"/>
      <c r="FZ571" s="127"/>
      <c r="GJ571" s="127"/>
      <c r="GT571" s="127"/>
      <c r="HD571" s="127"/>
      <c r="HN571" s="127"/>
      <c r="HX571" s="127"/>
      <c r="IH571" s="127"/>
      <c r="IR571" s="127"/>
      <c r="JB571" s="127"/>
    </row>
    <row xmlns:x14ac="http://schemas.microsoft.com/office/spreadsheetml/2009/9/ac" r="572" s="3" customFormat="true" x14ac:dyDescent="0.25">
      <c r="A572" s="406"/>
      <c r="B572" s="127"/>
      <c r="L572" s="127"/>
      <c r="V572" s="127"/>
      <c r="AF572" s="127"/>
      <c r="AP572" s="127"/>
      <c r="AZ572" s="127"/>
      <c r="BA572" s="127"/>
      <c r="BB572" s="127"/>
      <c r="BC572" s="127"/>
      <c r="BD572" s="127"/>
      <c r="BE572" s="127"/>
      <c r="BF572" s="127"/>
      <c r="BG572" s="127"/>
      <c r="BJ572" s="127"/>
      <c r="BT572" s="127"/>
      <c r="CD572" s="127"/>
      <c r="CN572" s="127"/>
      <c r="CX572" s="127"/>
      <c r="DH572" s="127"/>
      <c r="DR572" s="127"/>
      <c r="EB572" s="127"/>
      <c r="EL572" s="127"/>
      <c r="EV572" s="127"/>
      <c r="FF572" s="127"/>
      <c r="FP572" s="127"/>
      <c r="FZ572" s="127"/>
      <c r="GJ572" s="127"/>
      <c r="GT572" s="127"/>
      <c r="HD572" s="127"/>
      <c r="HN572" s="127"/>
      <c r="HX572" s="127"/>
      <c r="IH572" s="127"/>
      <c r="IR572" s="127"/>
      <c r="JB572" s="127"/>
    </row>
    <row xmlns:x14ac="http://schemas.microsoft.com/office/spreadsheetml/2009/9/ac" r="573" s="3" customFormat="true" x14ac:dyDescent="0.25">
      <c r="A573" s="406"/>
      <c r="B573" s="127"/>
      <c r="L573" s="127"/>
      <c r="V573" s="127"/>
      <c r="AF573" s="127"/>
      <c r="AP573" s="127"/>
      <c r="AZ573" s="127"/>
      <c r="BA573" s="127"/>
      <c r="BB573" s="127"/>
      <c r="BC573" s="127"/>
      <c r="BD573" s="127"/>
      <c r="BE573" s="127"/>
      <c r="BF573" s="127"/>
      <c r="BG573" s="127"/>
      <c r="BJ573" s="127"/>
      <c r="BT573" s="127"/>
      <c r="CD573" s="127"/>
      <c r="CN573" s="127"/>
      <c r="CX573" s="127"/>
      <c r="DH573" s="127"/>
      <c r="DR573" s="127"/>
      <c r="EB573" s="127"/>
      <c r="EL573" s="127"/>
      <c r="EV573" s="127"/>
      <c r="FF573" s="127"/>
      <c r="FP573" s="127"/>
      <c r="FZ573" s="127"/>
      <c r="GJ573" s="127"/>
      <c r="GT573" s="127"/>
      <c r="HD573" s="127"/>
      <c r="HN573" s="127"/>
      <c r="HX573" s="127"/>
      <c r="IH573" s="127"/>
      <c r="IR573" s="127"/>
      <c r="JB573" s="127"/>
    </row>
    <row xmlns:x14ac="http://schemas.microsoft.com/office/spreadsheetml/2009/9/ac" r="574" s="3" customFormat="true" x14ac:dyDescent="0.25">
      <c r="A574" s="406"/>
      <c r="B574" s="127"/>
      <c r="L574" s="127"/>
      <c r="V574" s="127"/>
      <c r="AF574" s="127"/>
      <c r="AP574" s="127"/>
      <c r="AZ574" s="127"/>
      <c r="BA574" s="127"/>
      <c r="BB574" s="127"/>
      <c r="BC574" s="127"/>
      <c r="BD574" s="127"/>
      <c r="BE574" s="127"/>
      <c r="BF574" s="127"/>
      <c r="BG574" s="127"/>
      <c r="BJ574" s="127"/>
      <c r="BT574" s="127"/>
      <c r="CD574" s="127"/>
      <c r="CN574" s="127"/>
      <c r="CX574" s="127"/>
      <c r="DH574" s="127"/>
      <c r="DR574" s="127"/>
      <c r="EB574" s="127"/>
      <c r="EL574" s="127"/>
      <c r="EV574" s="127"/>
      <c r="FF574" s="127"/>
      <c r="FP574" s="127"/>
      <c r="FZ574" s="127"/>
      <c r="GJ574" s="127"/>
      <c r="GT574" s="127"/>
      <c r="HD574" s="127"/>
      <c r="HN574" s="127"/>
      <c r="HX574" s="127"/>
      <c r="IH574" s="127"/>
      <c r="IR574" s="127"/>
      <c r="JB574" s="127"/>
    </row>
    <row xmlns:x14ac="http://schemas.microsoft.com/office/spreadsheetml/2009/9/ac" r="575" s="3" customFormat="true" x14ac:dyDescent="0.25">
      <c r="A575" s="406"/>
      <c r="B575" s="127"/>
      <c r="L575" s="127"/>
      <c r="V575" s="127"/>
      <c r="AF575" s="127"/>
      <c r="AP575" s="127"/>
      <c r="AZ575" s="127"/>
      <c r="BA575" s="127"/>
      <c r="BB575" s="127"/>
      <c r="BC575" s="127"/>
      <c r="BD575" s="127"/>
      <c r="BE575" s="127"/>
      <c r="BF575" s="127"/>
      <c r="BG575" s="127"/>
      <c r="BJ575" s="127"/>
      <c r="BT575" s="127"/>
      <c r="CD575" s="127"/>
      <c r="CN575" s="127"/>
      <c r="CX575" s="127"/>
      <c r="DH575" s="127"/>
      <c r="DR575" s="127"/>
      <c r="EB575" s="127"/>
      <c r="EL575" s="127"/>
      <c r="EV575" s="127"/>
      <c r="FF575" s="127"/>
      <c r="FP575" s="127"/>
      <c r="FZ575" s="127"/>
      <c r="GJ575" s="127"/>
      <c r="GT575" s="127"/>
      <c r="HD575" s="127"/>
      <c r="HN575" s="127"/>
      <c r="HX575" s="127"/>
      <c r="IH575" s="127"/>
      <c r="IR575" s="127"/>
      <c r="JB575" s="127"/>
    </row>
    <row xmlns:x14ac="http://schemas.microsoft.com/office/spreadsheetml/2009/9/ac" r="576" s="3" customFormat="true" x14ac:dyDescent="0.25">
      <c r="A576" s="406"/>
      <c r="B576" s="127"/>
      <c r="L576" s="127"/>
      <c r="V576" s="127"/>
      <c r="AF576" s="127"/>
      <c r="AP576" s="127"/>
      <c r="AZ576" s="127"/>
      <c r="BA576" s="127"/>
      <c r="BB576" s="127"/>
      <c r="BC576" s="127"/>
      <c r="BD576" s="127"/>
      <c r="BE576" s="127"/>
      <c r="BF576" s="127"/>
      <c r="BG576" s="127"/>
      <c r="BJ576" s="127"/>
      <c r="BT576" s="127"/>
      <c r="CD576" s="127"/>
      <c r="CN576" s="127"/>
      <c r="CX576" s="127"/>
      <c r="DH576" s="127"/>
      <c r="DR576" s="127"/>
      <c r="EB576" s="127"/>
      <c r="EL576" s="127"/>
      <c r="EV576" s="127"/>
      <c r="FF576" s="127"/>
      <c r="FP576" s="127"/>
      <c r="FZ576" s="127"/>
      <c r="GJ576" s="127"/>
      <c r="GT576" s="127"/>
      <c r="HD576" s="127"/>
      <c r="HN576" s="127"/>
      <c r="HX576" s="127"/>
      <c r="IH576" s="127"/>
      <c r="IR576" s="127"/>
      <c r="JB576" s="127"/>
    </row>
    <row xmlns:x14ac="http://schemas.microsoft.com/office/spreadsheetml/2009/9/ac" r="577" s="3" customFormat="true" x14ac:dyDescent="0.25">
      <c r="A577" s="406"/>
      <c r="B577" s="127"/>
      <c r="L577" s="127"/>
      <c r="V577" s="127"/>
      <c r="AF577" s="127"/>
      <c r="AP577" s="127"/>
      <c r="AZ577" s="127"/>
      <c r="BA577" s="127"/>
      <c r="BB577" s="127"/>
      <c r="BC577" s="127"/>
      <c r="BD577" s="127"/>
      <c r="BE577" s="127"/>
      <c r="BF577" s="127"/>
      <c r="BG577" s="127"/>
      <c r="BJ577" s="127"/>
      <c r="BT577" s="127"/>
      <c r="CD577" s="127"/>
      <c r="CN577" s="127"/>
      <c r="CX577" s="127"/>
      <c r="DH577" s="127"/>
      <c r="DR577" s="127"/>
      <c r="EB577" s="127"/>
      <c r="EL577" s="127"/>
      <c r="EV577" s="127"/>
      <c r="FF577" s="127"/>
      <c r="FP577" s="127"/>
      <c r="FZ577" s="127"/>
      <c r="GJ577" s="127"/>
      <c r="GT577" s="127"/>
      <c r="HD577" s="127"/>
      <c r="HN577" s="127"/>
      <c r="HX577" s="127"/>
      <c r="IH577" s="127"/>
      <c r="IR577" s="127"/>
      <c r="JB577" s="127"/>
    </row>
    <row xmlns:x14ac="http://schemas.microsoft.com/office/spreadsheetml/2009/9/ac" r="578" s="3" customFormat="true" x14ac:dyDescent="0.25">
      <c r="A578" s="406"/>
      <c r="B578" s="127"/>
      <c r="L578" s="127"/>
      <c r="V578" s="127"/>
      <c r="AF578" s="127"/>
      <c r="AP578" s="127"/>
      <c r="AZ578" s="127"/>
      <c r="BA578" s="127"/>
      <c r="BB578" s="127"/>
      <c r="BC578" s="127"/>
      <c r="BD578" s="127"/>
      <c r="BE578" s="127"/>
      <c r="BF578" s="127"/>
      <c r="BG578" s="127"/>
      <c r="BJ578" s="127"/>
      <c r="BT578" s="127"/>
      <c r="CD578" s="127"/>
      <c r="CN578" s="127"/>
      <c r="CX578" s="127"/>
      <c r="DH578" s="127"/>
      <c r="DR578" s="127"/>
      <c r="EB578" s="127"/>
      <c r="EL578" s="127"/>
      <c r="EV578" s="127"/>
      <c r="FF578" s="127"/>
      <c r="FP578" s="127"/>
      <c r="FZ578" s="127"/>
      <c r="GJ578" s="127"/>
      <c r="GT578" s="127"/>
      <c r="HD578" s="127"/>
      <c r="HN578" s="127"/>
      <c r="HX578" s="127"/>
      <c r="IH578" s="127"/>
      <c r="IR578" s="127"/>
      <c r="JB578" s="127"/>
    </row>
    <row xmlns:x14ac="http://schemas.microsoft.com/office/spreadsheetml/2009/9/ac" r="579" s="3" customFormat="true" x14ac:dyDescent="0.25">
      <c r="A579" s="406"/>
      <c r="B579" s="127"/>
      <c r="L579" s="127"/>
      <c r="V579" s="127"/>
      <c r="AF579" s="127"/>
      <c r="AP579" s="127"/>
      <c r="AZ579" s="127"/>
      <c r="BA579" s="127"/>
      <c r="BB579" s="127"/>
      <c r="BC579" s="127"/>
      <c r="BD579" s="127"/>
      <c r="BE579" s="127"/>
      <c r="BF579" s="127"/>
      <c r="BG579" s="127"/>
      <c r="BJ579" s="127"/>
      <c r="BT579" s="127"/>
      <c r="CD579" s="127"/>
      <c r="CN579" s="127"/>
      <c r="CX579" s="127"/>
      <c r="DH579" s="127"/>
      <c r="DR579" s="127"/>
      <c r="EB579" s="127"/>
      <c r="EL579" s="127"/>
      <c r="EV579" s="127"/>
      <c r="FF579" s="127"/>
      <c r="FP579" s="127"/>
      <c r="FZ579" s="127"/>
      <c r="GJ579" s="127"/>
      <c r="GT579" s="127"/>
      <c r="HD579" s="127"/>
      <c r="HN579" s="127"/>
      <c r="HX579" s="127"/>
      <c r="IH579" s="127"/>
      <c r="IR579" s="127"/>
      <c r="JB579" s="127"/>
    </row>
    <row xmlns:x14ac="http://schemas.microsoft.com/office/spreadsheetml/2009/9/ac" r="580" s="3" customFormat="true" x14ac:dyDescent="0.25">
      <c r="A580" s="406"/>
      <c r="B580" s="127"/>
      <c r="L580" s="127"/>
      <c r="V580" s="127"/>
      <c r="AF580" s="127"/>
      <c r="AP580" s="127"/>
      <c r="AZ580" s="127"/>
      <c r="BA580" s="127"/>
      <c r="BB580" s="127"/>
      <c r="BC580" s="127"/>
      <c r="BD580" s="127"/>
      <c r="BE580" s="127"/>
      <c r="BF580" s="127"/>
      <c r="BG580" s="127"/>
      <c r="BJ580" s="127"/>
      <c r="BT580" s="127"/>
      <c r="CD580" s="127"/>
      <c r="CN580" s="127"/>
      <c r="CX580" s="127"/>
      <c r="DH580" s="127"/>
      <c r="DR580" s="127"/>
      <c r="EB580" s="127"/>
      <c r="EL580" s="127"/>
      <c r="EV580" s="127"/>
      <c r="FF580" s="127"/>
      <c r="FP580" s="127"/>
      <c r="FZ580" s="127"/>
      <c r="GJ580" s="127"/>
      <c r="GT580" s="127"/>
      <c r="HD580" s="127"/>
      <c r="HN580" s="127"/>
      <c r="HX580" s="127"/>
      <c r="IH580" s="127"/>
      <c r="IR580" s="127"/>
      <c r="JB580" s="127"/>
    </row>
    <row xmlns:x14ac="http://schemas.microsoft.com/office/spreadsheetml/2009/9/ac" r="581" s="3" customFormat="true" x14ac:dyDescent="0.25">
      <c r="A581" s="406"/>
      <c r="B581" s="127"/>
      <c r="L581" s="127"/>
      <c r="V581" s="127"/>
      <c r="AF581" s="127"/>
      <c r="AP581" s="127"/>
      <c r="AZ581" s="127"/>
      <c r="BA581" s="127"/>
      <c r="BB581" s="127"/>
      <c r="BC581" s="127"/>
      <c r="BD581" s="127"/>
      <c r="BE581" s="127"/>
      <c r="BF581" s="127"/>
      <c r="BG581" s="127"/>
      <c r="BJ581" s="127"/>
      <c r="BT581" s="127"/>
      <c r="CD581" s="127"/>
      <c r="CN581" s="127"/>
      <c r="CX581" s="127"/>
      <c r="DH581" s="127"/>
      <c r="DR581" s="127"/>
      <c r="EB581" s="127"/>
      <c r="EL581" s="127"/>
      <c r="EV581" s="127"/>
      <c r="FF581" s="127"/>
      <c r="FP581" s="127"/>
      <c r="FZ581" s="127"/>
      <c r="GJ581" s="127"/>
      <c r="GT581" s="127"/>
      <c r="HD581" s="127"/>
      <c r="HN581" s="127"/>
      <c r="HX581" s="127"/>
      <c r="IH581" s="127"/>
      <c r="IR581" s="127"/>
      <c r="JB581" s="127"/>
    </row>
    <row xmlns:x14ac="http://schemas.microsoft.com/office/spreadsheetml/2009/9/ac" r="582" s="3" customFormat="true" x14ac:dyDescent="0.25">
      <c r="A582" s="406"/>
      <c r="B582" s="127"/>
      <c r="L582" s="127"/>
      <c r="V582" s="127"/>
      <c r="AF582" s="127"/>
      <c r="AP582" s="127"/>
      <c r="AZ582" s="127"/>
      <c r="BA582" s="127"/>
      <c r="BB582" s="127"/>
      <c r="BC582" s="127"/>
      <c r="BD582" s="127"/>
      <c r="BE582" s="127"/>
      <c r="BF582" s="127"/>
      <c r="BG582" s="127"/>
      <c r="BJ582" s="127"/>
      <c r="BT582" s="127"/>
      <c r="CD582" s="127"/>
      <c r="CN582" s="127"/>
      <c r="CX582" s="127"/>
      <c r="DH582" s="127"/>
      <c r="DR582" s="127"/>
      <c r="EB582" s="127"/>
      <c r="EL582" s="127"/>
      <c r="EV582" s="127"/>
      <c r="FF582" s="127"/>
      <c r="FP582" s="127"/>
      <c r="FZ582" s="127"/>
      <c r="GJ582" s="127"/>
      <c r="GT582" s="127"/>
      <c r="HD582" s="127"/>
      <c r="HN582" s="127"/>
      <c r="HX582" s="127"/>
      <c r="IH582" s="127"/>
      <c r="IR582" s="127"/>
      <c r="JB582" s="127"/>
    </row>
    <row xmlns:x14ac="http://schemas.microsoft.com/office/spreadsheetml/2009/9/ac" r="583" s="3" customFormat="true" x14ac:dyDescent="0.25">
      <c r="A583" s="406"/>
      <c r="B583" s="127"/>
      <c r="L583" s="127"/>
      <c r="V583" s="127"/>
      <c r="AF583" s="127"/>
      <c r="AP583" s="127"/>
      <c r="AZ583" s="127"/>
      <c r="BA583" s="127"/>
      <c r="BB583" s="127"/>
      <c r="BC583" s="127"/>
      <c r="BD583" s="127"/>
      <c r="BE583" s="127"/>
      <c r="BF583" s="127"/>
      <c r="BG583" s="127"/>
      <c r="BJ583" s="127"/>
      <c r="BT583" s="127"/>
      <c r="CD583" s="127"/>
      <c r="CN583" s="127"/>
      <c r="CX583" s="127"/>
      <c r="DH583" s="127"/>
      <c r="DR583" s="127"/>
      <c r="EB583" s="127"/>
      <c r="EL583" s="127"/>
      <c r="EV583" s="127"/>
      <c r="FF583" s="127"/>
      <c r="FP583" s="127"/>
      <c r="FZ583" s="127"/>
      <c r="GJ583" s="127"/>
      <c r="GT583" s="127"/>
      <c r="HD583" s="127"/>
      <c r="HN583" s="127"/>
      <c r="HX583" s="127"/>
      <c r="IH583" s="127"/>
      <c r="IR583" s="127"/>
      <c r="JB583" s="127"/>
    </row>
    <row xmlns:x14ac="http://schemas.microsoft.com/office/spreadsheetml/2009/9/ac" r="584" s="3" customFormat="true" x14ac:dyDescent="0.25">
      <c r="A584" s="406"/>
      <c r="B584" s="127"/>
      <c r="L584" s="127"/>
      <c r="V584" s="127"/>
      <c r="AF584" s="127"/>
      <c r="AP584" s="127"/>
      <c r="AZ584" s="127"/>
      <c r="BA584" s="127"/>
      <c r="BB584" s="127"/>
      <c r="BC584" s="127"/>
      <c r="BD584" s="127"/>
      <c r="BE584" s="127"/>
      <c r="BF584" s="127"/>
      <c r="BG584" s="127"/>
      <c r="BJ584" s="127"/>
      <c r="BT584" s="127"/>
      <c r="CD584" s="127"/>
      <c r="CN584" s="127"/>
      <c r="CX584" s="127"/>
      <c r="DH584" s="127"/>
      <c r="DR584" s="127"/>
      <c r="EB584" s="127"/>
      <c r="EL584" s="127"/>
      <c r="EV584" s="127"/>
      <c r="FF584" s="127"/>
      <c r="FP584" s="127"/>
      <c r="FZ584" s="127"/>
      <c r="GJ584" s="127"/>
      <c r="GT584" s="127"/>
      <c r="HD584" s="127"/>
      <c r="HN584" s="127"/>
      <c r="HX584" s="127"/>
      <c r="IH584" s="127"/>
      <c r="IR584" s="127"/>
      <c r="JB584" s="127"/>
    </row>
    <row xmlns:x14ac="http://schemas.microsoft.com/office/spreadsheetml/2009/9/ac" r="585" s="3" customFormat="true" x14ac:dyDescent="0.25">
      <c r="A585" s="406"/>
      <c r="B585" s="127"/>
      <c r="L585" s="127"/>
      <c r="V585" s="127"/>
      <c r="AF585" s="127"/>
      <c r="AP585" s="127"/>
      <c r="AZ585" s="127"/>
      <c r="BA585" s="127"/>
      <c r="BB585" s="127"/>
      <c r="BC585" s="127"/>
      <c r="BD585" s="127"/>
      <c r="BE585" s="127"/>
      <c r="BF585" s="127"/>
      <c r="BG585" s="127"/>
      <c r="BJ585" s="127"/>
      <c r="BT585" s="127"/>
      <c r="CD585" s="127"/>
      <c r="CN585" s="127"/>
      <c r="CX585" s="127"/>
      <c r="DH585" s="127"/>
      <c r="DR585" s="127"/>
      <c r="EB585" s="127"/>
      <c r="EL585" s="127"/>
      <c r="EV585" s="127"/>
      <c r="FF585" s="127"/>
      <c r="FP585" s="127"/>
      <c r="FZ585" s="127"/>
      <c r="GJ585" s="127"/>
      <c r="GT585" s="127"/>
      <c r="HD585" s="127"/>
      <c r="HN585" s="127"/>
      <c r="HX585" s="127"/>
      <c r="IH585" s="127"/>
      <c r="IR585" s="127"/>
      <c r="JB585" s="127"/>
    </row>
    <row xmlns:x14ac="http://schemas.microsoft.com/office/spreadsheetml/2009/9/ac" r="586" s="3" customFormat="true" x14ac:dyDescent="0.25">
      <c r="A586" s="406"/>
      <c r="B586" s="127"/>
      <c r="L586" s="127"/>
      <c r="V586" s="127"/>
      <c r="AF586" s="127"/>
      <c r="AP586" s="127"/>
      <c r="AZ586" s="127"/>
      <c r="BA586" s="127"/>
      <c r="BB586" s="127"/>
      <c r="BC586" s="127"/>
      <c r="BD586" s="127"/>
      <c r="BE586" s="127"/>
      <c r="BF586" s="127"/>
      <c r="BG586" s="127"/>
      <c r="BJ586" s="127"/>
      <c r="BT586" s="127"/>
      <c r="CD586" s="127"/>
      <c r="CN586" s="127"/>
      <c r="CX586" s="127"/>
      <c r="DH586" s="127"/>
      <c r="DR586" s="127"/>
      <c r="EB586" s="127"/>
      <c r="EL586" s="127"/>
      <c r="EV586" s="127"/>
      <c r="FF586" s="127"/>
      <c r="FP586" s="127"/>
      <c r="FZ586" s="127"/>
      <c r="GJ586" s="127"/>
      <c r="GT586" s="127"/>
      <c r="HD586" s="127"/>
      <c r="HN586" s="127"/>
      <c r="HX586" s="127"/>
      <c r="IH586" s="127"/>
      <c r="IR586" s="127"/>
      <c r="JB586" s="127"/>
    </row>
    <row xmlns:x14ac="http://schemas.microsoft.com/office/spreadsheetml/2009/9/ac" r="587" s="3" customFormat="true" x14ac:dyDescent="0.25">
      <c r="A587" s="406"/>
      <c r="B587" s="127"/>
      <c r="L587" s="127"/>
      <c r="V587" s="127"/>
      <c r="AF587" s="127"/>
      <c r="AP587" s="127"/>
      <c r="AZ587" s="127"/>
      <c r="BA587" s="127"/>
      <c r="BB587" s="127"/>
      <c r="BC587" s="127"/>
      <c r="BD587" s="127"/>
      <c r="BE587" s="127"/>
      <c r="BF587" s="127"/>
      <c r="BG587" s="127"/>
      <c r="BJ587" s="127"/>
      <c r="BT587" s="127"/>
      <c r="CD587" s="127"/>
      <c r="CN587" s="127"/>
      <c r="CX587" s="127"/>
      <c r="DH587" s="127"/>
      <c r="DR587" s="127"/>
      <c r="EB587" s="127"/>
      <c r="EL587" s="127"/>
      <c r="EV587" s="127"/>
      <c r="FF587" s="127"/>
      <c r="FP587" s="127"/>
      <c r="FZ587" s="127"/>
      <c r="GJ587" s="127"/>
      <c r="GT587" s="127"/>
      <c r="HD587" s="127"/>
      <c r="HN587" s="127"/>
      <c r="HX587" s="127"/>
      <c r="IH587" s="127"/>
      <c r="IR587" s="127"/>
      <c r="JB587" s="127"/>
    </row>
    <row xmlns:x14ac="http://schemas.microsoft.com/office/spreadsheetml/2009/9/ac" r="588" s="3" customFormat="true" x14ac:dyDescent="0.25">
      <c r="A588" s="406"/>
      <c r="B588" s="127"/>
      <c r="L588" s="127"/>
      <c r="V588" s="127"/>
      <c r="AF588" s="127"/>
      <c r="AP588" s="127"/>
      <c r="AZ588" s="127"/>
      <c r="BA588" s="127"/>
      <c r="BB588" s="127"/>
      <c r="BC588" s="127"/>
      <c r="BD588" s="127"/>
      <c r="BE588" s="127"/>
      <c r="BF588" s="127"/>
      <c r="BG588" s="127"/>
      <c r="BJ588" s="127"/>
      <c r="BT588" s="127"/>
      <c r="CD588" s="127"/>
      <c r="CN588" s="127"/>
      <c r="CX588" s="127"/>
      <c r="DH588" s="127"/>
      <c r="DR588" s="127"/>
      <c r="EB588" s="127"/>
      <c r="EL588" s="127"/>
      <c r="EV588" s="127"/>
      <c r="FF588" s="127"/>
      <c r="FP588" s="127"/>
      <c r="FZ588" s="127"/>
      <c r="GJ588" s="127"/>
      <c r="GT588" s="127"/>
      <c r="HD588" s="127"/>
      <c r="HN588" s="127"/>
      <c r="HX588" s="127"/>
      <c r="IH588" s="127"/>
      <c r="IR588" s="127"/>
      <c r="JB588" s="127"/>
    </row>
    <row xmlns:x14ac="http://schemas.microsoft.com/office/spreadsheetml/2009/9/ac" r="589" s="3" customFormat="true" x14ac:dyDescent="0.25">
      <c r="A589" s="406"/>
      <c r="B589" s="127"/>
      <c r="L589" s="127"/>
      <c r="V589" s="127"/>
      <c r="AF589" s="127"/>
      <c r="AP589" s="127"/>
      <c r="AZ589" s="127"/>
      <c r="BA589" s="127"/>
      <c r="BB589" s="127"/>
      <c r="BC589" s="127"/>
      <c r="BD589" s="127"/>
      <c r="BE589" s="127"/>
      <c r="BF589" s="127"/>
      <c r="BG589" s="127"/>
      <c r="BJ589" s="127"/>
      <c r="BT589" s="127"/>
      <c r="CD589" s="127"/>
      <c r="CN589" s="127"/>
      <c r="CX589" s="127"/>
      <c r="DH589" s="127"/>
      <c r="DR589" s="127"/>
      <c r="EB589" s="127"/>
      <c r="EL589" s="127"/>
      <c r="EV589" s="127"/>
      <c r="FF589" s="127"/>
      <c r="FP589" s="127"/>
      <c r="FZ589" s="127"/>
      <c r="GJ589" s="127"/>
      <c r="GT589" s="127"/>
      <c r="HD589" s="127"/>
      <c r="HN589" s="127"/>
      <c r="HX589" s="127"/>
      <c r="IH589" s="127"/>
      <c r="IR589" s="127"/>
      <c r="JB589" s="127"/>
    </row>
    <row xmlns:x14ac="http://schemas.microsoft.com/office/spreadsheetml/2009/9/ac" r="590" s="3" customFormat="true" x14ac:dyDescent="0.25">
      <c r="A590" s="406"/>
      <c r="B590" s="127"/>
      <c r="L590" s="127"/>
      <c r="V590" s="127"/>
      <c r="AF590" s="127"/>
      <c r="AP590" s="127"/>
      <c r="AZ590" s="127"/>
      <c r="BA590" s="127"/>
      <c r="BB590" s="127"/>
      <c r="BC590" s="127"/>
      <c r="BD590" s="127"/>
      <c r="BE590" s="127"/>
      <c r="BF590" s="127"/>
      <c r="BG590" s="127"/>
      <c r="BJ590" s="127"/>
      <c r="BT590" s="127"/>
      <c r="CD590" s="127"/>
      <c r="CN590" s="127"/>
      <c r="CX590" s="127"/>
      <c r="DH590" s="127"/>
      <c r="DR590" s="127"/>
      <c r="EB590" s="127"/>
      <c r="EL590" s="127"/>
      <c r="EV590" s="127"/>
      <c r="FF590" s="127"/>
      <c r="FP590" s="127"/>
      <c r="FZ590" s="127"/>
      <c r="GJ590" s="127"/>
      <c r="GT590" s="127"/>
      <c r="HD590" s="127"/>
      <c r="HN590" s="127"/>
      <c r="HX590" s="127"/>
      <c r="IH590" s="127"/>
      <c r="IR590" s="127"/>
      <c r="JB590" s="127"/>
    </row>
    <row xmlns:x14ac="http://schemas.microsoft.com/office/spreadsheetml/2009/9/ac" r="591" s="3" customFormat="true" x14ac:dyDescent="0.25">
      <c r="A591" s="406"/>
      <c r="B591" s="127"/>
      <c r="L591" s="127"/>
      <c r="V591" s="127"/>
      <c r="AF591" s="127"/>
      <c r="AP591" s="127"/>
      <c r="AZ591" s="127"/>
      <c r="BA591" s="127"/>
      <c r="BB591" s="127"/>
      <c r="BC591" s="127"/>
      <c r="BD591" s="127"/>
      <c r="BE591" s="127"/>
      <c r="BF591" s="127"/>
      <c r="BG591" s="127"/>
      <c r="BJ591" s="127"/>
      <c r="BT591" s="127"/>
      <c r="CD591" s="127"/>
      <c r="CN591" s="127"/>
      <c r="CX591" s="127"/>
      <c r="DH591" s="127"/>
      <c r="DR591" s="127"/>
      <c r="EB591" s="127"/>
      <c r="EL591" s="127"/>
      <c r="EV591" s="127"/>
      <c r="FF591" s="127"/>
      <c r="FP591" s="127"/>
      <c r="FZ591" s="127"/>
      <c r="GJ591" s="127"/>
      <c r="GT591" s="127"/>
      <c r="HD591" s="127"/>
      <c r="HN591" s="127"/>
      <c r="HX591" s="127"/>
      <c r="IH591" s="127"/>
      <c r="IR591" s="127"/>
      <c r="JB591" s="127"/>
    </row>
    <row xmlns:x14ac="http://schemas.microsoft.com/office/spreadsheetml/2009/9/ac" r="592" s="3" customFormat="true" x14ac:dyDescent="0.25">
      <c r="A592" s="406"/>
      <c r="B592" s="127"/>
      <c r="L592" s="127"/>
      <c r="V592" s="127"/>
      <c r="AF592" s="127"/>
      <c r="AP592" s="127"/>
      <c r="AZ592" s="127"/>
      <c r="BA592" s="127"/>
      <c r="BB592" s="127"/>
      <c r="BC592" s="127"/>
      <c r="BD592" s="127"/>
      <c r="BE592" s="127"/>
      <c r="BF592" s="127"/>
      <c r="BG592" s="127"/>
      <c r="BJ592" s="127"/>
      <c r="BT592" s="127"/>
      <c r="CD592" s="127"/>
      <c r="CN592" s="127"/>
      <c r="CX592" s="127"/>
      <c r="DH592" s="127"/>
      <c r="DR592" s="127"/>
      <c r="EB592" s="127"/>
      <c r="EL592" s="127"/>
      <c r="EV592" s="127"/>
      <c r="FF592" s="127"/>
      <c r="FP592" s="127"/>
      <c r="FZ592" s="127"/>
      <c r="GJ592" s="127"/>
      <c r="GT592" s="127"/>
      <c r="HD592" s="127"/>
      <c r="HN592" s="127"/>
      <c r="HX592" s="127"/>
      <c r="IH592" s="127"/>
      <c r="IR592" s="127"/>
      <c r="JB592" s="127"/>
    </row>
    <row xmlns:x14ac="http://schemas.microsoft.com/office/spreadsheetml/2009/9/ac" r="593" s="3" customFormat="true" x14ac:dyDescent="0.25">
      <c r="A593" s="406"/>
      <c r="B593" s="127"/>
      <c r="L593" s="127"/>
      <c r="V593" s="127"/>
      <c r="AF593" s="127"/>
      <c r="AP593" s="127"/>
      <c r="AZ593" s="127"/>
      <c r="BA593" s="127"/>
      <c r="BB593" s="127"/>
      <c r="BC593" s="127"/>
      <c r="BD593" s="127"/>
      <c r="BE593" s="127"/>
      <c r="BF593" s="127"/>
      <c r="BG593" s="127"/>
      <c r="BJ593" s="127"/>
      <c r="BT593" s="127"/>
      <c r="CD593" s="127"/>
      <c r="CN593" s="127"/>
      <c r="CX593" s="127"/>
      <c r="DH593" s="127"/>
      <c r="DR593" s="127"/>
      <c r="EB593" s="127"/>
      <c r="EL593" s="127"/>
      <c r="EV593" s="127"/>
      <c r="FF593" s="127"/>
      <c r="FP593" s="127"/>
      <c r="FZ593" s="127"/>
      <c r="GJ593" s="127"/>
      <c r="GT593" s="127"/>
      <c r="HD593" s="127"/>
      <c r="HN593" s="127"/>
      <c r="HX593" s="127"/>
      <c r="IH593" s="127"/>
      <c r="IR593" s="127"/>
      <c r="JB593" s="127"/>
    </row>
    <row xmlns:x14ac="http://schemas.microsoft.com/office/spreadsheetml/2009/9/ac" r="594" s="3" customFormat="true" x14ac:dyDescent="0.25">
      <c r="A594" s="406"/>
      <c r="B594" s="127"/>
      <c r="L594" s="127"/>
      <c r="V594" s="127"/>
      <c r="AF594" s="127"/>
      <c r="AP594" s="127"/>
      <c r="AZ594" s="127"/>
      <c r="BA594" s="127"/>
      <c r="BB594" s="127"/>
      <c r="BC594" s="127"/>
      <c r="BD594" s="127"/>
      <c r="BE594" s="127"/>
      <c r="BF594" s="127"/>
      <c r="BG594" s="127"/>
      <c r="BJ594" s="127"/>
      <c r="BT594" s="127"/>
      <c r="CD594" s="127"/>
      <c r="CN594" s="127"/>
      <c r="CX594" s="127"/>
      <c r="DH594" s="127"/>
      <c r="DR594" s="127"/>
      <c r="EB594" s="127"/>
      <c r="EL594" s="127"/>
      <c r="EV594" s="127"/>
      <c r="FF594" s="127"/>
      <c r="FP594" s="127"/>
      <c r="FZ594" s="127"/>
      <c r="GJ594" s="127"/>
      <c r="GT594" s="127"/>
      <c r="HD594" s="127"/>
      <c r="HN594" s="127"/>
      <c r="HX594" s="127"/>
      <c r="IH594" s="127"/>
      <c r="IR594" s="127"/>
      <c r="JB594" s="127"/>
    </row>
    <row xmlns:x14ac="http://schemas.microsoft.com/office/spreadsheetml/2009/9/ac" r="595" s="3" customFormat="true" x14ac:dyDescent="0.25">
      <c r="A595" s="406"/>
      <c r="B595" s="127"/>
      <c r="L595" s="127"/>
      <c r="V595" s="127"/>
      <c r="AF595" s="127"/>
      <c r="AP595" s="127"/>
      <c r="AZ595" s="127"/>
      <c r="BA595" s="127"/>
      <c r="BB595" s="127"/>
      <c r="BC595" s="127"/>
      <c r="BD595" s="127"/>
      <c r="BE595" s="127"/>
      <c r="BF595" s="127"/>
      <c r="BG595" s="127"/>
      <c r="BJ595" s="127"/>
      <c r="BT595" s="127"/>
      <c r="CD595" s="127"/>
      <c r="CN595" s="127"/>
      <c r="CX595" s="127"/>
      <c r="DH595" s="127"/>
      <c r="DR595" s="127"/>
      <c r="EB595" s="127"/>
      <c r="EL595" s="127"/>
      <c r="EV595" s="127"/>
      <c r="FF595" s="127"/>
      <c r="FP595" s="127"/>
      <c r="FZ595" s="127"/>
      <c r="GJ595" s="127"/>
      <c r="GT595" s="127"/>
      <c r="HD595" s="127"/>
      <c r="HN595" s="127"/>
      <c r="HX595" s="127"/>
      <c r="IH595" s="127"/>
      <c r="IR595" s="127"/>
      <c r="JB595" s="127"/>
    </row>
    <row xmlns:x14ac="http://schemas.microsoft.com/office/spreadsheetml/2009/9/ac" r="596" s="3" customFormat="true" x14ac:dyDescent="0.25">
      <c r="A596" s="406"/>
      <c r="B596" s="127"/>
      <c r="L596" s="127"/>
      <c r="V596" s="127"/>
      <c r="AF596" s="127"/>
      <c r="AP596" s="127"/>
      <c r="AZ596" s="127"/>
      <c r="BA596" s="127"/>
      <c r="BB596" s="127"/>
      <c r="BC596" s="127"/>
      <c r="BD596" s="127"/>
      <c r="BE596" s="127"/>
      <c r="BF596" s="127"/>
      <c r="BG596" s="127"/>
      <c r="BJ596" s="127"/>
      <c r="BT596" s="127"/>
      <c r="CD596" s="127"/>
      <c r="CN596" s="127"/>
      <c r="CX596" s="127"/>
      <c r="DH596" s="127"/>
      <c r="DR596" s="127"/>
      <c r="EB596" s="127"/>
      <c r="EL596" s="127"/>
      <c r="EV596" s="127"/>
      <c r="FF596" s="127"/>
      <c r="FP596" s="127"/>
      <c r="FZ596" s="127"/>
      <c r="GJ596" s="127"/>
      <c r="GT596" s="127"/>
      <c r="HD596" s="127"/>
      <c r="HN596" s="127"/>
      <c r="HX596" s="127"/>
      <c r="IH596" s="127"/>
      <c r="IR596" s="127"/>
      <c r="JB596" s="127"/>
    </row>
    <row xmlns:x14ac="http://schemas.microsoft.com/office/spreadsheetml/2009/9/ac" r="597" s="3" customFormat="true" x14ac:dyDescent="0.25">
      <c r="A597" s="406"/>
      <c r="B597" s="127"/>
      <c r="L597" s="127"/>
      <c r="V597" s="127"/>
      <c r="AF597" s="127"/>
      <c r="AP597" s="127"/>
      <c r="AZ597" s="127"/>
      <c r="BA597" s="127"/>
      <c r="BB597" s="127"/>
      <c r="BC597" s="127"/>
      <c r="BD597" s="127"/>
      <c r="BE597" s="127"/>
      <c r="BF597" s="127"/>
      <c r="BG597" s="127"/>
      <c r="BJ597" s="127"/>
      <c r="BT597" s="127"/>
      <c r="CD597" s="127"/>
      <c r="CN597" s="127"/>
      <c r="CX597" s="127"/>
      <c r="DH597" s="127"/>
      <c r="DR597" s="127"/>
      <c r="EB597" s="127"/>
      <c r="EL597" s="127"/>
      <c r="EV597" s="127"/>
      <c r="FF597" s="127"/>
      <c r="FP597" s="127"/>
      <c r="FZ597" s="127"/>
      <c r="GJ597" s="127"/>
      <c r="GT597" s="127"/>
      <c r="HD597" s="127"/>
      <c r="HN597" s="127"/>
      <c r="HX597" s="127"/>
      <c r="IH597" s="127"/>
      <c r="IR597" s="127"/>
      <c r="JB597" s="127"/>
    </row>
    <row xmlns:x14ac="http://schemas.microsoft.com/office/spreadsheetml/2009/9/ac" r="598" s="3" customFormat="true" x14ac:dyDescent="0.25">
      <c r="A598" s="406"/>
      <c r="B598" s="127"/>
      <c r="L598" s="127"/>
      <c r="V598" s="127"/>
      <c r="AF598" s="127"/>
      <c r="AP598" s="127"/>
      <c r="AZ598" s="127"/>
      <c r="BA598" s="127"/>
      <c r="BB598" s="127"/>
      <c r="BC598" s="127"/>
      <c r="BD598" s="127"/>
      <c r="BE598" s="127"/>
      <c r="BF598" s="127"/>
      <c r="BG598" s="127"/>
      <c r="BJ598" s="127"/>
      <c r="BT598" s="127"/>
      <c r="CD598" s="127"/>
      <c r="CN598" s="127"/>
      <c r="CX598" s="127"/>
      <c r="DH598" s="127"/>
      <c r="DR598" s="127"/>
      <c r="EB598" s="127"/>
      <c r="EL598" s="127"/>
      <c r="EV598" s="127"/>
      <c r="FF598" s="127"/>
      <c r="FP598" s="127"/>
      <c r="FZ598" s="127"/>
      <c r="GJ598" s="127"/>
      <c r="GT598" s="127"/>
      <c r="HD598" s="127"/>
      <c r="HN598" s="127"/>
      <c r="HX598" s="127"/>
      <c r="IH598" s="127"/>
      <c r="IR598" s="127"/>
      <c r="JB598" s="127"/>
    </row>
    <row xmlns:x14ac="http://schemas.microsoft.com/office/spreadsheetml/2009/9/ac" r="599" s="3" customFormat="true" x14ac:dyDescent="0.25">
      <c r="A599" s="406"/>
      <c r="B599" s="127"/>
      <c r="L599" s="127"/>
      <c r="V599" s="127"/>
      <c r="AF599" s="127"/>
      <c r="AP599" s="127"/>
      <c r="AZ599" s="127"/>
      <c r="BA599" s="127"/>
      <c r="BB599" s="127"/>
      <c r="BC599" s="127"/>
      <c r="BD599" s="127"/>
      <c r="BE599" s="127"/>
      <c r="BF599" s="127"/>
      <c r="BG599" s="127"/>
      <c r="BJ599" s="127"/>
      <c r="BT599" s="127"/>
      <c r="CD599" s="127"/>
      <c r="CN599" s="127"/>
      <c r="CX599" s="127"/>
      <c r="DH599" s="127"/>
      <c r="DR599" s="127"/>
      <c r="EB599" s="127"/>
      <c r="EL599" s="127"/>
      <c r="EV599" s="127"/>
      <c r="FF599" s="127"/>
      <c r="FP599" s="127"/>
      <c r="FZ599" s="127"/>
      <c r="GJ599" s="127"/>
      <c r="GT599" s="127"/>
      <c r="HD599" s="127"/>
      <c r="HN599" s="127"/>
      <c r="HX599" s="127"/>
      <c r="IH599" s="127"/>
      <c r="IR599" s="127"/>
      <c r="JB599" s="127"/>
    </row>
    <row xmlns:x14ac="http://schemas.microsoft.com/office/spreadsheetml/2009/9/ac" r="600" s="3" customFormat="true" x14ac:dyDescent="0.25">
      <c r="A600" s="406"/>
      <c r="B600" s="127"/>
      <c r="L600" s="127"/>
      <c r="V600" s="127"/>
      <c r="AF600" s="127"/>
      <c r="AP600" s="127"/>
      <c r="AZ600" s="127"/>
      <c r="BA600" s="127"/>
      <c r="BB600" s="127"/>
      <c r="BC600" s="127"/>
      <c r="BD600" s="127"/>
      <c r="BE600" s="127"/>
      <c r="BF600" s="127"/>
      <c r="BG600" s="127"/>
      <c r="BJ600" s="127"/>
      <c r="BT600" s="127"/>
      <c r="CD600" s="127"/>
      <c r="CN600" s="127"/>
      <c r="CX600" s="127"/>
      <c r="DH600" s="127"/>
      <c r="DR600" s="127"/>
      <c r="EB600" s="127"/>
      <c r="EL600" s="127"/>
      <c r="EV600" s="127"/>
      <c r="FF600" s="127"/>
      <c r="FP600" s="127"/>
      <c r="FZ600" s="127"/>
      <c r="GJ600" s="127"/>
      <c r="GT600" s="127"/>
      <c r="HD600" s="127"/>
      <c r="HN600" s="127"/>
      <c r="HX600" s="127"/>
      <c r="IH600" s="127"/>
      <c r="IR600" s="127"/>
      <c r="JB600" s="127"/>
    </row>
    <row xmlns:x14ac="http://schemas.microsoft.com/office/spreadsheetml/2009/9/ac" r="601" s="3" customFormat="true" x14ac:dyDescent="0.25">
      <c r="A601" s="406"/>
      <c r="B601" s="127"/>
      <c r="L601" s="127"/>
      <c r="V601" s="127"/>
      <c r="AF601" s="127"/>
      <c r="AP601" s="127"/>
      <c r="AZ601" s="127"/>
      <c r="BA601" s="127"/>
      <c r="BB601" s="127"/>
      <c r="BC601" s="127"/>
      <c r="BD601" s="127"/>
      <c r="BE601" s="127"/>
      <c r="BF601" s="127"/>
      <c r="BG601" s="127"/>
      <c r="BJ601" s="127"/>
      <c r="BT601" s="127"/>
      <c r="CD601" s="127"/>
      <c r="CN601" s="127"/>
      <c r="CX601" s="127"/>
      <c r="DH601" s="127"/>
      <c r="DR601" s="127"/>
      <c r="EB601" s="127"/>
      <c r="EL601" s="127"/>
      <c r="EV601" s="127"/>
      <c r="FF601" s="127"/>
      <c r="FP601" s="127"/>
      <c r="FZ601" s="127"/>
      <c r="GJ601" s="127"/>
      <c r="GT601" s="127"/>
      <c r="HD601" s="127"/>
      <c r="HN601" s="127"/>
      <c r="HX601" s="127"/>
      <c r="IH601" s="127"/>
      <c r="IR601" s="127"/>
      <c r="JB601" s="127"/>
    </row>
    <row xmlns:x14ac="http://schemas.microsoft.com/office/spreadsheetml/2009/9/ac" r="602" s="3" customFormat="true" x14ac:dyDescent="0.25">
      <c r="A602" s="406"/>
      <c r="B602" s="127"/>
      <c r="L602" s="127"/>
      <c r="V602" s="127"/>
      <c r="AF602" s="127"/>
      <c r="AP602" s="127"/>
      <c r="AZ602" s="127"/>
      <c r="BA602" s="127"/>
      <c r="BB602" s="127"/>
      <c r="BC602" s="127"/>
      <c r="BD602" s="127"/>
      <c r="BE602" s="127"/>
      <c r="BF602" s="127"/>
      <c r="BG602" s="127"/>
      <c r="BJ602" s="127"/>
      <c r="BT602" s="127"/>
      <c r="CD602" s="127"/>
      <c r="CN602" s="127"/>
      <c r="CX602" s="127"/>
      <c r="DH602" s="127"/>
      <c r="DR602" s="127"/>
      <c r="EB602" s="127"/>
      <c r="EL602" s="127"/>
      <c r="EV602" s="127"/>
      <c r="FF602" s="127"/>
      <c r="FP602" s="127"/>
      <c r="FZ602" s="127"/>
      <c r="GJ602" s="127"/>
      <c r="GT602" s="127"/>
      <c r="HD602" s="127"/>
      <c r="HN602" s="127"/>
      <c r="HX602" s="127"/>
      <c r="IH602" s="127"/>
      <c r="IR602" s="127"/>
      <c r="JB602" s="127"/>
    </row>
    <row xmlns:x14ac="http://schemas.microsoft.com/office/spreadsheetml/2009/9/ac" r="603" s="3" customFormat="true" x14ac:dyDescent="0.25">
      <c r="A603" s="406"/>
      <c r="B603" s="127"/>
      <c r="L603" s="127"/>
      <c r="V603" s="127"/>
      <c r="AF603" s="127"/>
      <c r="AP603" s="127"/>
      <c r="AZ603" s="127"/>
      <c r="BA603" s="127"/>
      <c r="BB603" s="127"/>
      <c r="BC603" s="127"/>
      <c r="BD603" s="127"/>
      <c r="BE603" s="127"/>
      <c r="BF603" s="127"/>
      <c r="BG603" s="127"/>
      <c r="BJ603" s="127"/>
      <c r="BT603" s="127"/>
      <c r="CD603" s="127"/>
      <c r="CN603" s="127"/>
      <c r="CX603" s="127"/>
      <c r="DH603" s="127"/>
      <c r="DR603" s="127"/>
      <c r="EB603" s="127"/>
      <c r="EL603" s="127"/>
      <c r="EV603" s="127"/>
      <c r="FF603" s="127"/>
      <c r="FP603" s="127"/>
      <c r="FZ603" s="127"/>
      <c r="GJ603" s="127"/>
      <c r="GT603" s="127"/>
      <c r="HD603" s="127"/>
      <c r="HN603" s="127"/>
      <c r="HX603" s="127"/>
      <c r="IH603" s="127"/>
      <c r="IR603" s="127"/>
      <c r="JB603" s="127"/>
    </row>
    <row xmlns:x14ac="http://schemas.microsoft.com/office/spreadsheetml/2009/9/ac" r="604" s="3" customFormat="true" x14ac:dyDescent="0.25">
      <c r="A604" s="406"/>
      <c r="B604" s="127"/>
      <c r="L604" s="127"/>
      <c r="V604" s="127"/>
      <c r="AF604" s="127"/>
      <c r="AP604" s="127"/>
      <c r="AZ604" s="127"/>
      <c r="BA604" s="127"/>
      <c r="BB604" s="127"/>
      <c r="BC604" s="127"/>
      <c r="BD604" s="127"/>
      <c r="BE604" s="127"/>
      <c r="BF604" s="127"/>
      <c r="BG604" s="127"/>
      <c r="BJ604" s="127"/>
      <c r="BT604" s="127"/>
      <c r="CD604" s="127"/>
      <c r="CN604" s="127"/>
      <c r="CX604" s="127"/>
      <c r="DH604" s="127"/>
      <c r="DR604" s="127"/>
      <c r="EB604" s="127"/>
      <c r="EL604" s="127"/>
      <c r="EV604" s="127"/>
      <c r="FF604" s="127"/>
      <c r="FP604" s="127"/>
      <c r="FZ604" s="127"/>
      <c r="GJ604" s="127"/>
      <c r="GT604" s="127"/>
      <c r="HD604" s="127"/>
      <c r="HN604" s="127"/>
      <c r="HX604" s="127"/>
      <c r="IH604" s="127"/>
      <c r="IR604" s="127"/>
      <c r="JB604" s="127"/>
    </row>
    <row xmlns:x14ac="http://schemas.microsoft.com/office/spreadsheetml/2009/9/ac" r="605" s="3" customFormat="true" x14ac:dyDescent="0.25">
      <c r="A605" s="406"/>
      <c r="B605" s="127"/>
      <c r="L605" s="127"/>
      <c r="V605" s="127"/>
      <c r="AF605" s="127"/>
      <c r="AP605" s="127"/>
      <c r="AZ605" s="127"/>
      <c r="BA605" s="127"/>
      <c r="BB605" s="127"/>
      <c r="BC605" s="127"/>
      <c r="BD605" s="127"/>
      <c r="BE605" s="127"/>
      <c r="BF605" s="127"/>
      <c r="BG605" s="127"/>
      <c r="BJ605" s="127"/>
      <c r="BT605" s="127"/>
      <c r="CD605" s="127"/>
      <c r="CN605" s="127"/>
      <c r="CX605" s="127"/>
      <c r="DH605" s="127"/>
      <c r="DR605" s="127"/>
      <c r="EB605" s="127"/>
      <c r="EL605" s="127"/>
      <c r="EV605" s="127"/>
      <c r="FF605" s="127"/>
      <c r="FP605" s="127"/>
      <c r="FZ605" s="127"/>
      <c r="GJ605" s="127"/>
      <c r="GT605" s="127"/>
      <c r="HD605" s="127"/>
      <c r="HN605" s="127"/>
      <c r="HX605" s="127"/>
      <c r="IH605" s="127"/>
      <c r="IR605" s="127"/>
      <c r="JB605" s="127"/>
    </row>
    <row xmlns:x14ac="http://schemas.microsoft.com/office/spreadsheetml/2009/9/ac" r="606" s="3" customFormat="true" x14ac:dyDescent="0.25">
      <c r="A606" s="406"/>
      <c r="B606" s="127"/>
      <c r="L606" s="127"/>
      <c r="V606" s="127"/>
      <c r="AF606" s="127"/>
      <c r="AP606" s="127"/>
      <c r="AZ606" s="127"/>
      <c r="BA606" s="127"/>
      <c r="BB606" s="127"/>
      <c r="BC606" s="127"/>
      <c r="BD606" s="127"/>
      <c r="BE606" s="127"/>
      <c r="BF606" s="127"/>
      <c r="BG606" s="127"/>
      <c r="BJ606" s="127"/>
      <c r="BT606" s="127"/>
      <c r="CD606" s="127"/>
      <c r="CN606" s="127"/>
      <c r="CX606" s="127"/>
      <c r="DH606" s="127"/>
      <c r="DR606" s="127"/>
      <c r="EB606" s="127"/>
      <c r="EL606" s="127"/>
      <c r="EV606" s="127"/>
      <c r="FF606" s="127"/>
      <c r="FP606" s="127"/>
      <c r="FZ606" s="127"/>
      <c r="GJ606" s="127"/>
      <c r="GT606" s="127"/>
      <c r="HD606" s="127"/>
      <c r="HN606" s="127"/>
      <c r="HX606" s="127"/>
      <c r="IH606" s="127"/>
      <c r="IR606" s="127"/>
      <c r="JB606" s="127"/>
    </row>
    <row xmlns:x14ac="http://schemas.microsoft.com/office/spreadsheetml/2009/9/ac" r="607" s="3" customFormat="true" x14ac:dyDescent="0.25">
      <c r="A607" s="406"/>
      <c r="B607" s="127"/>
      <c r="L607" s="127"/>
      <c r="V607" s="127"/>
      <c r="AF607" s="127"/>
      <c r="AP607" s="127"/>
      <c r="AZ607" s="127"/>
      <c r="BA607" s="127"/>
      <c r="BB607" s="127"/>
      <c r="BC607" s="127"/>
      <c r="BD607" s="127"/>
      <c r="BE607" s="127"/>
      <c r="BF607" s="127"/>
      <c r="BG607" s="127"/>
      <c r="BJ607" s="127"/>
      <c r="BT607" s="127"/>
      <c r="CD607" s="127"/>
      <c r="CN607" s="127"/>
      <c r="CX607" s="127"/>
      <c r="DH607" s="127"/>
      <c r="DR607" s="127"/>
      <c r="EB607" s="127"/>
      <c r="EL607" s="127"/>
      <c r="EV607" s="127"/>
      <c r="FF607" s="127"/>
      <c r="FP607" s="127"/>
      <c r="FZ607" s="127"/>
      <c r="GJ607" s="127"/>
      <c r="GT607" s="127"/>
      <c r="HD607" s="127"/>
      <c r="HN607" s="127"/>
      <c r="HX607" s="127"/>
      <c r="IH607" s="127"/>
      <c r="IR607" s="127"/>
      <c r="JB607" s="127"/>
    </row>
    <row xmlns:x14ac="http://schemas.microsoft.com/office/spreadsheetml/2009/9/ac" r="608" s="3" customFormat="true" x14ac:dyDescent="0.25">
      <c r="A608" s="406"/>
      <c r="B608" s="127"/>
      <c r="L608" s="127"/>
      <c r="V608" s="127"/>
      <c r="AF608" s="127"/>
      <c r="AP608" s="127"/>
      <c r="AZ608" s="127"/>
      <c r="BA608" s="127"/>
      <c r="BB608" s="127"/>
      <c r="BC608" s="127"/>
      <c r="BD608" s="127"/>
      <c r="BE608" s="127"/>
      <c r="BF608" s="127"/>
      <c r="BG608" s="127"/>
      <c r="BJ608" s="127"/>
      <c r="BT608" s="127"/>
      <c r="CD608" s="127"/>
      <c r="CN608" s="127"/>
      <c r="CX608" s="127"/>
      <c r="DH608" s="127"/>
      <c r="DR608" s="127"/>
      <c r="EB608" s="127"/>
      <c r="EL608" s="127"/>
      <c r="EV608" s="127"/>
      <c r="FF608" s="127"/>
      <c r="FP608" s="127"/>
      <c r="FZ608" s="127"/>
      <c r="GJ608" s="127"/>
      <c r="GT608" s="127"/>
      <c r="HD608" s="127"/>
      <c r="HN608" s="127"/>
      <c r="HX608" s="127"/>
      <c r="IH608" s="127"/>
      <c r="IR608" s="127"/>
      <c r="JB608" s="127"/>
    </row>
    <row xmlns:x14ac="http://schemas.microsoft.com/office/spreadsheetml/2009/9/ac" r="609" s="3" customFormat="true" x14ac:dyDescent="0.25">
      <c r="A609" s="406"/>
      <c r="B609" s="127"/>
      <c r="L609" s="127"/>
      <c r="V609" s="127"/>
      <c r="AF609" s="127"/>
      <c r="AP609" s="127"/>
      <c r="AZ609" s="127"/>
      <c r="BA609" s="127"/>
      <c r="BB609" s="127"/>
      <c r="BC609" s="127"/>
      <c r="BD609" s="127"/>
      <c r="BE609" s="127"/>
      <c r="BF609" s="127"/>
      <c r="BG609" s="127"/>
      <c r="BJ609" s="127"/>
      <c r="BT609" s="127"/>
      <c r="CD609" s="127"/>
      <c r="CN609" s="127"/>
      <c r="CX609" s="127"/>
      <c r="DH609" s="127"/>
      <c r="DR609" s="127"/>
      <c r="EB609" s="127"/>
      <c r="EL609" s="127"/>
      <c r="EV609" s="127"/>
      <c r="FF609" s="127"/>
      <c r="FP609" s="127"/>
      <c r="FZ609" s="127"/>
      <c r="GJ609" s="127"/>
      <c r="GT609" s="127"/>
      <c r="HD609" s="127"/>
      <c r="HN609" s="127"/>
      <c r="HX609" s="127"/>
      <c r="IH609" s="127"/>
      <c r="IR609" s="127"/>
      <c r="JB609" s="127"/>
    </row>
    <row xmlns:x14ac="http://schemas.microsoft.com/office/spreadsheetml/2009/9/ac" r="610" s="3" customFormat="true" x14ac:dyDescent="0.25">
      <c r="A610" s="406"/>
      <c r="B610" s="127"/>
      <c r="L610" s="127"/>
      <c r="V610" s="127"/>
      <c r="AF610" s="127"/>
      <c r="AP610" s="127"/>
      <c r="AZ610" s="127"/>
      <c r="BA610" s="127"/>
      <c r="BB610" s="127"/>
      <c r="BC610" s="127"/>
      <c r="BD610" s="127"/>
      <c r="BE610" s="127"/>
      <c r="BF610" s="127"/>
      <c r="BG610" s="127"/>
      <c r="BJ610" s="127"/>
      <c r="BT610" s="127"/>
      <c r="CD610" s="127"/>
      <c r="CN610" s="127"/>
      <c r="CX610" s="127"/>
      <c r="DH610" s="127"/>
      <c r="DR610" s="127"/>
      <c r="EB610" s="127"/>
      <c r="EL610" s="127"/>
      <c r="EV610" s="127"/>
      <c r="FF610" s="127"/>
      <c r="FP610" s="127"/>
      <c r="FZ610" s="127"/>
      <c r="GJ610" s="127"/>
      <c r="GT610" s="127"/>
      <c r="HD610" s="127"/>
      <c r="HN610" s="127"/>
      <c r="HX610" s="127"/>
      <c r="IH610" s="127"/>
      <c r="IR610" s="127"/>
      <c r="JB610" s="127"/>
    </row>
    <row xmlns:x14ac="http://schemas.microsoft.com/office/spreadsheetml/2009/9/ac" r="611" s="3" customFormat="true" x14ac:dyDescent="0.25">
      <c r="A611" s="406"/>
      <c r="B611" s="127"/>
      <c r="L611" s="127"/>
      <c r="V611" s="127"/>
      <c r="AF611" s="127"/>
      <c r="AP611" s="127"/>
      <c r="AZ611" s="127"/>
      <c r="BA611" s="127"/>
      <c r="BB611" s="127"/>
      <c r="BC611" s="127"/>
      <c r="BD611" s="127"/>
      <c r="BE611" s="127"/>
      <c r="BF611" s="127"/>
      <c r="BG611" s="127"/>
      <c r="BJ611" s="127"/>
      <c r="BT611" s="127"/>
      <c r="CD611" s="127"/>
      <c r="CN611" s="127"/>
      <c r="CX611" s="127"/>
      <c r="DH611" s="127"/>
      <c r="DR611" s="127"/>
      <c r="EB611" s="127"/>
      <c r="EL611" s="127"/>
      <c r="EV611" s="127"/>
      <c r="FF611" s="127"/>
      <c r="FP611" s="127"/>
      <c r="FZ611" s="127"/>
      <c r="GJ611" s="127"/>
      <c r="GT611" s="127"/>
      <c r="HD611" s="127"/>
      <c r="HN611" s="127"/>
      <c r="HX611" s="127"/>
      <c r="IH611" s="127"/>
      <c r="IR611" s="127"/>
      <c r="JB611" s="127"/>
    </row>
    <row xmlns:x14ac="http://schemas.microsoft.com/office/spreadsheetml/2009/9/ac" r="612" s="3" customFormat="true" x14ac:dyDescent="0.25">
      <c r="A612" s="406"/>
      <c r="B612" s="127"/>
      <c r="L612" s="127"/>
      <c r="V612" s="127"/>
      <c r="AF612" s="127"/>
      <c r="AP612" s="127"/>
      <c r="AZ612" s="127"/>
      <c r="BA612" s="127"/>
      <c r="BB612" s="127"/>
      <c r="BC612" s="127"/>
      <c r="BD612" s="127"/>
      <c r="BE612" s="127"/>
      <c r="BF612" s="127"/>
      <c r="BG612" s="127"/>
      <c r="BJ612" s="127"/>
      <c r="BT612" s="127"/>
      <c r="CD612" s="127"/>
      <c r="CN612" s="127"/>
      <c r="CX612" s="127"/>
      <c r="DH612" s="127"/>
      <c r="DR612" s="127"/>
      <c r="EB612" s="127"/>
      <c r="EL612" s="127"/>
      <c r="EV612" s="127"/>
      <c r="FF612" s="127"/>
      <c r="FP612" s="127"/>
      <c r="FZ612" s="127"/>
      <c r="GJ612" s="127"/>
      <c r="GT612" s="127"/>
      <c r="HD612" s="127"/>
      <c r="HN612" s="127"/>
      <c r="HX612" s="127"/>
      <c r="IH612" s="127"/>
      <c r="IR612" s="127"/>
      <c r="JB612" s="127"/>
    </row>
    <row xmlns:x14ac="http://schemas.microsoft.com/office/spreadsheetml/2009/9/ac" r="613" s="3" customFormat="true" x14ac:dyDescent="0.25">
      <c r="A613" s="406"/>
      <c r="B613" s="127"/>
      <c r="L613" s="127"/>
      <c r="V613" s="127"/>
      <c r="AF613" s="127"/>
      <c r="AP613" s="127"/>
      <c r="AZ613" s="127"/>
      <c r="BA613" s="127"/>
      <c r="BB613" s="127"/>
      <c r="BC613" s="127"/>
      <c r="BD613" s="127"/>
      <c r="BE613" s="127"/>
      <c r="BF613" s="127"/>
      <c r="BG613" s="127"/>
      <c r="BJ613" s="127"/>
      <c r="BT613" s="127"/>
      <c r="CD613" s="127"/>
      <c r="CN613" s="127"/>
      <c r="CX613" s="127"/>
      <c r="DH613" s="127"/>
      <c r="DR613" s="127"/>
      <c r="EB613" s="127"/>
      <c r="EL613" s="127"/>
      <c r="EV613" s="127"/>
      <c r="FF613" s="127"/>
      <c r="FP613" s="127"/>
      <c r="FZ613" s="127"/>
      <c r="GJ613" s="127"/>
      <c r="GT613" s="127"/>
      <c r="HD613" s="127"/>
      <c r="HN613" s="127"/>
      <c r="HX613" s="127"/>
      <c r="IH613" s="127"/>
      <c r="IR613" s="127"/>
      <c r="JB613" s="127"/>
    </row>
    <row xmlns:x14ac="http://schemas.microsoft.com/office/spreadsheetml/2009/9/ac" r="614" s="3" customFormat="true" x14ac:dyDescent="0.25">
      <c r="A614" s="406"/>
      <c r="B614" s="127"/>
      <c r="L614" s="127"/>
      <c r="V614" s="127"/>
      <c r="AF614" s="127"/>
      <c r="AP614" s="127"/>
      <c r="AZ614" s="127"/>
      <c r="BA614" s="127"/>
      <c r="BB614" s="127"/>
      <c r="BC614" s="127"/>
      <c r="BD614" s="127"/>
      <c r="BE614" s="127"/>
      <c r="BF614" s="127"/>
      <c r="BG614" s="127"/>
      <c r="BJ614" s="127"/>
      <c r="BT614" s="127"/>
      <c r="CD614" s="127"/>
      <c r="CN614" s="127"/>
      <c r="CX614" s="127"/>
      <c r="DH614" s="127"/>
      <c r="DR614" s="127"/>
      <c r="EB614" s="127"/>
      <c r="EL614" s="127"/>
      <c r="EV614" s="127"/>
      <c r="FF614" s="127"/>
      <c r="FP614" s="127"/>
      <c r="FZ614" s="127"/>
      <c r="GJ614" s="127"/>
      <c r="GT614" s="127"/>
      <c r="HD614" s="127"/>
      <c r="HN614" s="127"/>
      <c r="HX614" s="127"/>
      <c r="IH614" s="127"/>
      <c r="IR614" s="127"/>
      <c r="JB614" s="127"/>
    </row>
    <row xmlns:x14ac="http://schemas.microsoft.com/office/spreadsheetml/2009/9/ac" r="615" s="3" customFormat="true" x14ac:dyDescent="0.25">
      <c r="A615" s="406"/>
      <c r="B615" s="127"/>
      <c r="L615" s="127"/>
      <c r="V615" s="127"/>
      <c r="AF615" s="127"/>
      <c r="AP615" s="127"/>
      <c r="AZ615" s="127"/>
      <c r="BA615" s="127"/>
      <c r="BB615" s="127"/>
      <c r="BC615" s="127"/>
      <c r="BD615" s="127"/>
      <c r="BE615" s="127"/>
      <c r="BF615" s="127"/>
      <c r="BG615" s="127"/>
      <c r="BJ615" s="127"/>
      <c r="BT615" s="127"/>
      <c r="CD615" s="127"/>
      <c r="CN615" s="127"/>
      <c r="CX615" s="127"/>
      <c r="DH615" s="127"/>
      <c r="DR615" s="127"/>
      <c r="EB615" s="127"/>
      <c r="EL615" s="127"/>
      <c r="EV615" s="127"/>
      <c r="FF615" s="127"/>
      <c r="FP615" s="127"/>
      <c r="FZ615" s="127"/>
      <c r="GJ615" s="127"/>
      <c r="GT615" s="127"/>
      <c r="HD615" s="127"/>
      <c r="HN615" s="127"/>
      <c r="HX615" s="127"/>
      <c r="IH615" s="127"/>
      <c r="IR615" s="127"/>
      <c r="JB615" s="127"/>
    </row>
    <row xmlns:x14ac="http://schemas.microsoft.com/office/spreadsheetml/2009/9/ac" r="616" s="3" customFormat="true" x14ac:dyDescent="0.25">
      <c r="A616" s="406"/>
      <c r="B616" s="127"/>
      <c r="L616" s="127"/>
      <c r="V616" s="127"/>
      <c r="AF616" s="127"/>
      <c r="AP616" s="127"/>
      <c r="AZ616" s="127"/>
      <c r="BA616" s="127"/>
      <c r="BB616" s="127"/>
      <c r="BC616" s="127"/>
      <c r="BD616" s="127"/>
      <c r="BE616" s="127"/>
      <c r="BF616" s="127"/>
      <c r="BG616" s="127"/>
      <c r="BJ616" s="127"/>
      <c r="BT616" s="127"/>
      <c r="CD616" s="127"/>
      <c r="CN616" s="127"/>
      <c r="CX616" s="127"/>
      <c r="DH616" s="127"/>
      <c r="DR616" s="127"/>
      <c r="EB616" s="127"/>
      <c r="EL616" s="127"/>
      <c r="EV616" s="127"/>
      <c r="FF616" s="127"/>
      <c r="FP616" s="127"/>
      <c r="FZ616" s="127"/>
      <c r="GJ616" s="127"/>
      <c r="GT616" s="127"/>
      <c r="HD616" s="127"/>
      <c r="HN616" s="127"/>
      <c r="HX616" s="127"/>
      <c r="IH616" s="127"/>
      <c r="IR616" s="127"/>
      <c r="JB616" s="127"/>
    </row>
    <row xmlns:x14ac="http://schemas.microsoft.com/office/spreadsheetml/2009/9/ac" r="617" s="3" customFormat="true" x14ac:dyDescent="0.25">
      <c r="A617" s="406"/>
      <c r="B617" s="127"/>
      <c r="L617" s="127"/>
      <c r="V617" s="127"/>
      <c r="AF617" s="127"/>
      <c r="AP617" s="127"/>
      <c r="AZ617" s="127"/>
      <c r="BA617" s="127"/>
      <c r="BB617" s="127"/>
      <c r="BC617" s="127"/>
      <c r="BD617" s="127"/>
      <c r="BE617" s="127"/>
      <c r="BF617" s="127"/>
      <c r="BG617" s="127"/>
      <c r="BJ617" s="127"/>
      <c r="BT617" s="127"/>
      <c r="CD617" s="127"/>
      <c r="CN617" s="127"/>
      <c r="CX617" s="127"/>
      <c r="DH617" s="127"/>
      <c r="DR617" s="127"/>
      <c r="EB617" s="127"/>
      <c r="EL617" s="127"/>
      <c r="EV617" s="127"/>
      <c r="FF617" s="127"/>
      <c r="FP617" s="127"/>
      <c r="FZ617" s="127"/>
      <c r="GJ617" s="127"/>
      <c r="GT617" s="127"/>
      <c r="HD617" s="127"/>
      <c r="HN617" s="127"/>
      <c r="HX617" s="127"/>
      <c r="IH617" s="127"/>
      <c r="IR617" s="127"/>
      <c r="JB617" s="127"/>
    </row>
    <row xmlns:x14ac="http://schemas.microsoft.com/office/spreadsheetml/2009/9/ac" r="618" s="3" customFormat="true" x14ac:dyDescent="0.25">
      <c r="A618" s="406"/>
      <c r="B618" s="127"/>
      <c r="L618" s="127"/>
      <c r="V618" s="127"/>
      <c r="AF618" s="127"/>
      <c r="AP618" s="127"/>
      <c r="AZ618" s="127"/>
      <c r="BA618" s="127"/>
      <c r="BB618" s="127"/>
      <c r="BC618" s="127"/>
      <c r="BD618" s="127"/>
      <c r="BE618" s="127"/>
      <c r="BF618" s="127"/>
      <c r="BG618" s="127"/>
      <c r="BJ618" s="127"/>
      <c r="BT618" s="127"/>
      <c r="CD618" s="127"/>
      <c r="CN618" s="127"/>
      <c r="CX618" s="127"/>
      <c r="DH618" s="127"/>
      <c r="DR618" s="127"/>
      <c r="EB618" s="127"/>
      <c r="EL618" s="127"/>
      <c r="EV618" s="127"/>
      <c r="FF618" s="127"/>
      <c r="FP618" s="127"/>
      <c r="FZ618" s="127"/>
      <c r="GJ618" s="127"/>
      <c r="GT618" s="127"/>
      <c r="HD618" s="127"/>
      <c r="HN618" s="127"/>
      <c r="HX618" s="127"/>
      <c r="IH618" s="127"/>
      <c r="IR618" s="127"/>
      <c r="JB618" s="127"/>
    </row>
    <row xmlns:x14ac="http://schemas.microsoft.com/office/spreadsheetml/2009/9/ac" r="619" s="3" customFormat="true" x14ac:dyDescent="0.25">
      <c r="A619" s="406"/>
      <c r="B619" s="127"/>
      <c r="L619" s="127"/>
      <c r="V619" s="127"/>
      <c r="AF619" s="127"/>
      <c r="AP619" s="127"/>
      <c r="AZ619" s="127"/>
      <c r="BA619" s="127"/>
      <c r="BB619" s="127"/>
      <c r="BC619" s="127"/>
      <c r="BD619" s="127"/>
      <c r="BE619" s="127"/>
      <c r="BF619" s="127"/>
      <c r="BG619" s="127"/>
      <c r="BJ619" s="127"/>
      <c r="BT619" s="127"/>
      <c r="CD619" s="127"/>
      <c r="CN619" s="127"/>
      <c r="CX619" s="127"/>
      <c r="DH619" s="127"/>
      <c r="DR619" s="127"/>
      <c r="EB619" s="127"/>
      <c r="EL619" s="127"/>
      <c r="EV619" s="127"/>
      <c r="FF619" s="127"/>
      <c r="FP619" s="127"/>
      <c r="FZ619" s="127"/>
      <c r="GJ619" s="127"/>
      <c r="GT619" s="127"/>
      <c r="HD619" s="127"/>
      <c r="HN619" s="127"/>
      <c r="HX619" s="127"/>
      <c r="IH619" s="127"/>
      <c r="IR619" s="127"/>
      <c r="JB619" s="127"/>
    </row>
    <row xmlns:x14ac="http://schemas.microsoft.com/office/spreadsheetml/2009/9/ac" r="620" s="3" customFormat="true" x14ac:dyDescent="0.25">
      <c r="A620" s="406"/>
      <c r="B620" s="127"/>
      <c r="L620" s="127"/>
      <c r="V620" s="127"/>
      <c r="AF620" s="127"/>
      <c r="AP620" s="127"/>
      <c r="AZ620" s="127"/>
      <c r="BA620" s="127"/>
      <c r="BB620" s="127"/>
      <c r="BC620" s="127"/>
      <c r="BD620" s="127"/>
      <c r="BE620" s="127"/>
      <c r="BF620" s="127"/>
      <c r="BG620" s="127"/>
      <c r="BJ620" s="127"/>
      <c r="BT620" s="127"/>
      <c r="CD620" s="127"/>
      <c r="CN620" s="127"/>
      <c r="CX620" s="127"/>
      <c r="DH620" s="127"/>
      <c r="DR620" s="127"/>
      <c r="EB620" s="127"/>
      <c r="EL620" s="127"/>
      <c r="EV620" s="127"/>
      <c r="FF620" s="127"/>
      <c r="FP620" s="127"/>
      <c r="FZ620" s="127"/>
      <c r="GJ620" s="127"/>
      <c r="GT620" s="127"/>
      <c r="HD620" s="127"/>
      <c r="HN620" s="127"/>
      <c r="HX620" s="127"/>
      <c r="IH620" s="127"/>
      <c r="IR620" s="127"/>
      <c r="JB620" s="127"/>
    </row>
    <row xmlns:x14ac="http://schemas.microsoft.com/office/spreadsheetml/2009/9/ac" r="621" s="3" customFormat="true" x14ac:dyDescent="0.25">
      <c r="A621" s="406"/>
      <c r="B621" s="127"/>
      <c r="L621" s="127"/>
      <c r="V621" s="127"/>
      <c r="AF621" s="127"/>
      <c r="AP621" s="127"/>
      <c r="AZ621" s="127"/>
      <c r="BA621" s="127"/>
      <c r="BB621" s="127"/>
      <c r="BC621" s="127"/>
      <c r="BD621" s="127"/>
      <c r="BE621" s="127"/>
      <c r="BF621" s="127"/>
      <c r="BG621" s="127"/>
      <c r="BJ621" s="127"/>
      <c r="BT621" s="127"/>
      <c r="CD621" s="127"/>
      <c r="CN621" s="127"/>
      <c r="CX621" s="127"/>
      <c r="DH621" s="127"/>
      <c r="DR621" s="127"/>
      <c r="EB621" s="127"/>
      <c r="EL621" s="127"/>
      <c r="EV621" s="127"/>
      <c r="FF621" s="127"/>
      <c r="FP621" s="127"/>
      <c r="FZ621" s="127"/>
      <c r="GJ621" s="127"/>
      <c r="GT621" s="127"/>
      <c r="HD621" s="127"/>
      <c r="HN621" s="127"/>
      <c r="HX621" s="127"/>
      <c r="IH621" s="127"/>
      <c r="IR621" s="127"/>
      <c r="JB621" s="127"/>
    </row>
    <row xmlns:x14ac="http://schemas.microsoft.com/office/spreadsheetml/2009/9/ac" r="622" s="3" customFormat="true" x14ac:dyDescent="0.25">
      <c r="A622" s="406"/>
      <c r="B622" s="127"/>
      <c r="L622" s="127"/>
      <c r="V622" s="127"/>
      <c r="AF622" s="127"/>
      <c r="AP622" s="127"/>
      <c r="AZ622" s="127"/>
      <c r="BA622" s="127"/>
      <c r="BB622" s="127"/>
      <c r="BC622" s="127"/>
      <c r="BD622" s="127"/>
      <c r="BE622" s="127"/>
      <c r="BF622" s="127"/>
      <c r="BG622" s="127"/>
      <c r="BJ622" s="127"/>
      <c r="BT622" s="127"/>
      <c r="CD622" s="127"/>
      <c r="CN622" s="127"/>
      <c r="CX622" s="127"/>
      <c r="DH622" s="127"/>
      <c r="DR622" s="127"/>
      <c r="EB622" s="127"/>
      <c r="EL622" s="127"/>
      <c r="EV622" s="127"/>
      <c r="FF622" s="127"/>
      <c r="FP622" s="127"/>
      <c r="FZ622" s="127"/>
      <c r="GJ622" s="127"/>
      <c r="GT622" s="127"/>
      <c r="HD622" s="127"/>
      <c r="HN622" s="127"/>
      <c r="HX622" s="127"/>
      <c r="IH622" s="127"/>
      <c r="IR622" s="127"/>
      <c r="JB622" s="127"/>
    </row>
  </sheetData>
  <mergeCells count="21">
    <mergeCell ref="DS10:DY10"/>
    <mergeCell ref="CE10:CK10"/>
    <mergeCell ref="GK10:GQ10"/>
    <mergeCell ref="FQ10:FW10"/>
    <mergeCell ref="GA10:GG10"/>
    <mergeCell ref="A2:A3"/>
    <mergeCell ref="FG10:FM10"/>
    <mergeCell ref="BA10:BG10"/>
    <mergeCell ref="C10:I10"/>
    <mergeCell ref="M10:S10"/>
    <mergeCell ref="W10:AC10"/>
    <mergeCell ref="AG10:AM10"/>
    <mergeCell ref="AQ10:AW10"/>
    <mergeCell ref="EC10:EI10"/>
    <mergeCell ref="EW10:FC10"/>
    <mergeCell ref="EM10:ES10"/>
    <mergeCell ref="BK10:BQ10"/>
    <mergeCell ref="BU10:CA10"/>
    <mergeCell ref="CO10:CU10"/>
    <mergeCell ref="CY10:DE10"/>
    <mergeCell ref="DI10:DO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 ref="A23" location="myrangeH19" display="myrangeH19"/>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5"/>
    <col min="3" max="7" width="11.75" style="115" customWidth="true"/>
    <col min="8" max="16384" width="9" style="115"/>
  </cols>
  <sheetData>
    <row xmlns:x14ac="http://schemas.microsoft.com/office/spreadsheetml/2009/9/ac" r="2" ht="20.25" x14ac:dyDescent="0.2">
      <c r="B2" s="111" t="str">
        <f>+Introduction!C7</f>
        <v>Uganda</v>
      </c>
      <c r="C2" s="112"/>
      <c r="D2" s="113"/>
      <c r="E2" s="113"/>
      <c r="F2" s="113"/>
      <c r="G2" s="114"/>
    </row>
    <row xmlns:x14ac="http://schemas.microsoft.com/office/spreadsheetml/2009/9/ac" r="3" x14ac:dyDescent="0.2">
      <c r="B3" s="610" t="s">
        <v>227</v>
      </c>
      <c r="C3" s="610"/>
      <c r="D3" s="610"/>
      <c r="E3" s="610"/>
      <c r="F3" s="610"/>
      <c r="G3" s="611"/>
    </row>
    <row xmlns:x14ac="http://schemas.microsoft.com/office/spreadsheetml/2009/9/ac" r="4" ht="13.5" x14ac:dyDescent="0.2">
      <c r="B4" s="116" t="s">
        <v>4</v>
      </c>
      <c r="C4" s="116" t="s">
        <v>60</v>
      </c>
      <c r="D4" s="116" t="s">
        <v>64</v>
      </c>
      <c r="E4" s="116" t="s">
        <v>61</v>
      </c>
      <c r="F4" s="116" t="s">
        <v>62</v>
      </c>
      <c r="G4" s="116" t="s">
        <v>63</v>
      </c>
    </row>
    <row xmlns:x14ac="http://schemas.microsoft.com/office/spreadsheetml/2009/9/ac" r="5" x14ac:dyDescent="0.2">
      <c r="B5" s="817">
        <v>2000</v>
      </c>
      <c r="C5" s="961">
        <v>10965970</v>
      </c>
      <c r="D5" s="962">
        <v>14.78600025177002</v>
      </c>
      <c r="E5" s="963">
        <v>2642197</v>
      </c>
      <c r="F5" s="964">
        <v>5086039</v>
      </c>
      <c r="G5" s="965">
        <v>3237734</v>
      </c>
    </row>
    <row xmlns:x14ac="http://schemas.microsoft.com/office/spreadsheetml/2009/9/ac" r="6" x14ac:dyDescent="0.2">
      <c r="B6" s="823">
        <v>2001</v>
      </c>
      <c r="C6" s="966">
        <v>11368910</v>
      </c>
      <c r="D6" s="967">
        <v>15.20099925994873</v>
      </c>
      <c r="E6" s="968">
        <v>2713438</v>
      </c>
      <c r="F6" s="969">
        <v>5273827</v>
      </c>
      <c r="G6" s="970">
        <v>3381645</v>
      </c>
    </row>
    <row xmlns:x14ac="http://schemas.microsoft.com/office/spreadsheetml/2009/9/ac" r="7" x14ac:dyDescent="0.2">
      <c r="B7" s="829">
        <v>2002</v>
      </c>
      <c r="C7" s="971">
        <v>11770178</v>
      </c>
      <c r="D7" s="972">
        <v>15.625999450683594</v>
      </c>
      <c r="E7" s="973">
        <v>2774733</v>
      </c>
      <c r="F7" s="974">
        <v>5465328</v>
      </c>
      <c r="G7" s="975">
        <v>3530117</v>
      </c>
    </row>
    <row xmlns:x14ac="http://schemas.microsoft.com/office/spreadsheetml/2009/9/ac" r="8" x14ac:dyDescent="0.2">
      <c r="B8" s="835">
        <v>2003</v>
      </c>
      <c r="C8" s="976">
        <v>12195687</v>
      </c>
      <c r="D8" s="977">
        <v>16.061000823974609</v>
      </c>
      <c r="E8" s="978">
        <v>2856727</v>
      </c>
      <c r="F8" s="979">
        <v>5647047</v>
      </c>
      <c r="G8" s="980">
        <v>3691913</v>
      </c>
    </row>
    <row xmlns:x14ac="http://schemas.microsoft.com/office/spreadsheetml/2009/9/ac" r="9" x14ac:dyDescent="0.2">
      <c r="B9" s="841">
        <v>2004</v>
      </c>
      <c r="C9" s="981">
        <v>12618927</v>
      </c>
      <c r="D9" s="982">
        <v>16.506999969482422</v>
      </c>
      <c r="E9" s="983">
        <v>2938268</v>
      </c>
      <c r="F9" s="984">
        <v>5828342</v>
      </c>
      <c r="G9" s="985">
        <v>3852317</v>
      </c>
    </row>
    <row xmlns:x14ac="http://schemas.microsoft.com/office/spreadsheetml/2009/9/ac" r="10" x14ac:dyDescent="0.2">
      <c r="B10" s="847">
        <v>2005</v>
      </c>
      <c r="C10" s="986">
        <v>13042959</v>
      </c>
      <c r="D10" s="987">
        <v>16.959999084472656</v>
      </c>
      <c r="E10" s="988">
        <v>3031497</v>
      </c>
      <c r="F10" s="989">
        <v>6005625</v>
      </c>
      <c r="G10" s="990">
        <v>4005837</v>
      </c>
    </row>
    <row xmlns:x14ac="http://schemas.microsoft.com/office/spreadsheetml/2009/9/ac" r="11" x14ac:dyDescent="0.2">
      <c r="B11" s="853">
        <v>2006</v>
      </c>
      <c r="C11" s="991">
        <v>13471236</v>
      </c>
      <c r="D11" s="992">
        <v>17.42500114440918</v>
      </c>
      <c r="E11" s="993">
        <v>3121720</v>
      </c>
      <c r="F11" s="994">
        <v>6186146</v>
      </c>
      <c r="G11" s="995">
        <v>4163370</v>
      </c>
    </row>
    <row xmlns:x14ac="http://schemas.microsoft.com/office/spreadsheetml/2009/9/ac" r="12" x14ac:dyDescent="0.2">
      <c r="B12" s="859">
        <v>2007</v>
      </c>
      <c r="C12" s="996">
        <v>13901695</v>
      </c>
      <c r="D12" s="997">
        <v>17.89900016784668</v>
      </c>
      <c r="E12" s="998">
        <v>3211615</v>
      </c>
      <c r="F12" s="999">
        <v>6367957</v>
      </c>
      <c r="G12" s="1000">
        <v>4322123</v>
      </c>
    </row>
    <row xmlns:x14ac="http://schemas.microsoft.com/office/spreadsheetml/2009/9/ac" r="13" x14ac:dyDescent="0.2">
      <c r="B13" s="865">
        <v>2008</v>
      </c>
      <c r="C13" s="1001">
        <v>14342993</v>
      </c>
      <c r="D13" s="1002">
        <v>18.384000778198242</v>
      </c>
      <c r="E13" s="1003">
        <v>3302316</v>
      </c>
      <c r="F13" s="1004">
        <v>6556968</v>
      </c>
      <c r="G13" s="1005">
        <v>4483709</v>
      </c>
    </row>
    <row xmlns:x14ac="http://schemas.microsoft.com/office/spreadsheetml/2009/9/ac" r="14" x14ac:dyDescent="0.2">
      <c r="B14" s="871">
        <v>2009</v>
      </c>
      <c r="C14" s="1006">
        <v>14784848</v>
      </c>
      <c r="D14" s="1007">
        <v>18.878000259399414</v>
      </c>
      <c r="E14" s="1008">
        <v>3388464</v>
      </c>
      <c r="F14" s="1009">
        <v>6746543</v>
      </c>
      <c r="G14" s="1010">
        <v>4649841</v>
      </c>
    </row>
    <row xmlns:x14ac="http://schemas.microsoft.com/office/spreadsheetml/2009/9/ac" r="15" x14ac:dyDescent="0.2">
      <c r="B15" s="877">
        <v>2010</v>
      </c>
      <c r="C15" s="1011">
        <v>15226113</v>
      </c>
      <c r="D15" s="1012">
        <v>19.382999420166016</v>
      </c>
      <c r="E15" s="1013">
        <v>3472616</v>
      </c>
      <c r="F15" s="1014">
        <v>6950006</v>
      </c>
      <c r="G15" s="1015">
        <v>4803491</v>
      </c>
    </row>
    <row xmlns:x14ac="http://schemas.microsoft.com/office/spreadsheetml/2009/9/ac" r="16" x14ac:dyDescent="0.2">
      <c r="B16" s="883">
        <v>2011</v>
      </c>
      <c r="C16" s="1016">
        <v>15667837</v>
      </c>
      <c r="D16" s="1017">
        <v>19.898000717163086</v>
      </c>
      <c r="E16" s="1018">
        <v>3547998</v>
      </c>
      <c r="F16" s="1019">
        <v>7158655</v>
      </c>
      <c r="G16" s="1020">
        <v>4961184</v>
      </c>
    </row>
    <row xmlns:x14ac="http://schemas.microsoft.com/office/spreadsheetml/2009/9/ac" r="17" x14ac:dyDescent="0.2">
      <c r="B17" s="889">
        <v>2012</v>
      </c>
      <c r="C17" s="1021">
        <v>16101594</v>
      </c>
      <c r="D17" s="1022">
        <v>20.423999786376953</v>
      </c>
      <c r="E17" s="1023">
        <v>3619787</v>
      </c>
      <c r="F17" s="1024">
        <v>7371941</v>
      </c>
      <c r="G17" s="1025">
        <v>5109866</v>
      </c>
    </row>
    <row xmlns:x14ac="http://schemas.microsoft.com/office/spreadsheetml/2009/9/ac" r="18" x14ac:dyDescent="0.2">
      <c r="B18" s="895">
        <v>2013</v>
      </c>
      <c r="C18" s="1026">
        <v>16540059</v>
      </c>
      <c r="D18" s="1027">
        <v>20.958000183105469</v>
      </c>
      <c r="E18" s="1028">
        <v>3697438</v>
      </c>
      <c r="F18" s="1029">
        <v>7578480</v>
      </c>
      <c r="G18" s="1030">
        <v>5264141</v>
      </c>
    </row>
    <row xmlns:x14ac="http://schemas.microsoft.com/office/spreadsheetml/2009/9/ac" r="19" x14ac:dyDescent="0.2">
      <c r="B19" s="901">
        <v>2014</v>
      </c>
      <c r="C19" s="1031">
        <v>16982844</v>
      </c>
      <c r="D19" s="1032">
        <v>21.503999710083008</v>
      </c>
      <c r="E19" s="1033">
        <v>3780227</v>
      </c>
      <c r="F19" s="1034">
        <v>7781019</v>
      </c>
      <c r="G19" s="1035">
        <v>5421598</v>
      </c>
    </row>
    <row xmlns:x14ac="http://schemas.microsoft.com/office/spreadsheetml/2009/9/ac" r="20" x14ac:dyDescent="0.2">
      <c r="B20" s="907">
        <v>2015</v>
      </c>
      <c r="C20" s="1036">
        <v>17433810</v>
      </c>
      <c r="D20" s="1037">
        <v>22.059999465942383</v>
      </c>
      <c r="E20" s="1038">
        <v>3868287</v>
      </c>
      <c r="F20" s="1039">
        <v>7975247</v>
      </c>
      <c r="G20" s="1040">
        <v>5590276</v>
      </c>
    </row>
    <row xmlns:x14ac="http://schemas.microsoft.com/office/spreadsheetml/2009/9/ac" r="21" x14ac:dyDescent="0.2">
      <c r="B21" s="913">
        <v>2016</v>
      </c>
      <c r="C21" s="1041">
        <v>17896646</v>
      </c>
      <c r="D21" s="1042">
        <v>22.623998641967773</v>
      </c>
      <c r="E21" s="1043">
        <v>3948415</v>
      </c>
      <c r="F21" s="1044">
        <v>8172628</v>
      </c>
      <c r="G21" s="1045">
        <v>5775603</v>
      </c>
    </row>
    <row xmlns:x14ac="http://schemas.microsoft.com/office/spreadsheetml/2009/9/ac" r="22" x14ac:dyDescent="0.2">
      <c r="B22" s="919">
        <v>2017</v>
      </c>
      <c r="C22" s="1046">
        <v>18376040</v>
      </c>
      <c r="D22" s="1047">
        <v>23.195999145507813</v>
      </c>
      <c r="E22" s="1048">
        <v>4022351</v>
      </c>
      <c r="F22" s="1049">
        <v>8377615</v>
      </c>
      <c r="G22" s="1050">
        <v>5976075</v>
      </c>
    </row>
    <row xmlns:x14ac="http://schemas.microsoft.com/office/spreadsheetml/2009/9/ac" r="23" x14ac:dyDescent="0.2">
      <c r="B23" s="925">
        <v>2018</v>
      </c>
      <c r="C23" s="1051">
        <v>18843674</v>
      </c>
      <c r="D23" s="1052">
        <v>23.77400016784668</v>
      </c>
      <c r="E23" s="1053">
        <v>4089167</v>
      </c>
      <c r="F23" s="1054">
        <v>8574338</v>
      </c>
      <c r="G23" s="1055">
        <v>6180169</v>
      </c>
    </row>
    <row xmlns:x14ac="http://schemas.microsoft.com/office/spreadsheetml/2009/9/ac" r="24" x14ac:dyDescent="0.2">
      <c r="B24" s="931">
        <v>2019</v>
      </c>
      <c r="C24" s="1056">
        <v>19292320</v>
      </c>
      <c r="D24" s="1057">
        <v>24.361000061035156</v>
      </c>
      <c r="E24" s="1058">
        <v>4153475</v>
      </c>
      <c r="F24" s="1059">
        <v>8768942</v>
      </c>
      <c r="G24" s="1060">
        <v>6369902</v>
      </c>
    </row>
    <row xmlns:x14ac="http://schemas.microsoft.com/office/spreadsheetml/2009/9/ac" r="25" x14ac:dyDescent="0.2">
      <c r="B25" s="937">
        <v>2020</v>
      </c>
      <c r="C25" s="1061">
        <v>19740010</v>
      </c>
      <c r="D25" s="1062">
        <v>24.954000473022461</v>
      </c>
      <c r="E25" s="1063">
        <v>4221989</v>
      </c>
      <c r="F25" s="1064">
        <v>8958537</v>
      </c>
      <c r="G25" s="1065">
        <v>6559484</v>
      </c>
    </row>
    <row xmlns:x14ac="http://schemas.microsoft.com/office/spreadsheetml/2009/9/ac" r="26" x14ac:dyDescent="0.2">
      <c r="B26" s="943">
        <v>2021</v>
      </c>
      <c r="C26" s="1066">
        <v>20182320</v>
      </c>
      <c r="D26" s="1067">
        <v>25.552999496459961</v>
      </c>
      <c r="E26" s="1068">
        <v>4308698</v>
      </c>
      <c r="F26" s="1069">
        <v>9140664</v>
      </c>
      <c r="G26" s="1070">
        <v>6732957</v>
      </c>
    </row>
    <row xmlns:x14ac="http://schemas.microsoft.com/office/spreadsheetml/2009/9/ac" r="27" x14ac:dyDescent="0.2">
      <c r="B27" s="949">
        <v>2022</v>
      </c>
      <c r="C27" s="950">
        <v>20636186</v>
      </c>
      <c r="D27" s="951">
        <v>26.159000396728516</v>
      </c>
      <c r="E27" s="952">
        <v>4414717</v>
      </c>
      <c r="F27" s="953">
        <v>9322692</v>
      </c>
      <c r="G27" s="954">
        <v>6898777</v>
      </c>
    </row>
    <row xmlns:x14ac="http://schemas.microsoft.com/office/spreadsheetml/2009/9/ac" r="28" x14ac:dyDescent="0.2">
      <c r="B28" s="955">
        <v>2023</v>
      </c>
      <c r="C28" s="1071">
        <v>21014362</v>
      </c>
      <c r="D28" s="957">
        <v>26.770999908447266</v>
      </c>
      <c r="E28" s="1072">
        <v>4497303</v>
      </c>
      <c r="F28" s="1073">
        <v>9525761</v>
      </c>
      <c r="G28" s="1074">
        <v>6991297</v>
      </c>
    </row>
    <row xmlns:x14ac="http://schemas.microsoft.com/office/spreadsheetml/2009/9/ac" r="29" x14ac:dyDescent="0.2">
      <c r="B29" s="207">
        <v>2024</v>
      </c>
      <c r="C29" s="378"/>
      <c r="D29" s="379"/>
      <c r="E29" s="380"/>
      <c r="F29" s="381"/>
      <c r="G29" s="382"/>
    </row>
    <row xmlns:x14ac="http://schemas.microsoft.com/office/spreadsheetml/2009/9/ac" r="30" x14ac:dyDescent="0.2">
      <c r="B30" s="206">
        <v>2025</v>
      </c>
      <c r="C30" s="378"/>
      <c r="D30" s="379"/>
      <c r="E30" s="380"/>
      <c r="F30" s="381"/>
      <c r="G30" s="382"/>
    </row>
    <row xmlns:x14ac="http://schemas.microsoft.com/office/spreadsheetml/2009/9/ac" r="31" x14ac:dyDescent="0.2">
      <c r="B31" s="207">
        <v>2026</v>
      </c>
      <c r="C31" s="378"/>
      <c r="D31" s="379"/>
      <c r="E31" s="380"/>
      <c r="F31" s="381"/>
      <c r="G31" s="382"/>
    </row>
    <row xmlns:x14ac="http://schemas.microsoft.com/office/spreadsheetml/2009/9/ac" r="32" x14ac:dyDescent="0.2">
      <c r="B32" s="206">
        <v>2027</v>
      </c>
      <c r="C32" s="378"/>
      <c r="D32" s="379"/>
      <c r="E32" s="380"/>
      <c r="F32" s="381"/>
      <c r="G32" s="382"/>
    </row>
    <row xmlns:x14ac="http://schemas.microsoft.com/office/spreadsheetml/2009/9/ac" r="33" x14ac:dyDescent="0.2">
      <c r="B33" s="207">
        <v>2028</v>
      </c>
      <c r="C33" s="378"/>
      <c r="D33" s="379"/>
      <c r="E33" s="380"/>
      <c r="F33" s="381"/>
      <c r="G33" s="382"/>
    </row>
    <row xmlns:x14ac="http://schemas.microsoft.com/office/spreadsheetml/2009/9/ac" r="34" x14ac:dyDescent="0.2">
      <c r="B34" s="206">
        <v>2029</v>
      </c>
      <c r="C34" s="378"/>
      <c r="D34" s="379"/>
      <c r="E34" s="380"/>
      <c r="F34" s="381"/>
      <c r="G34" s="382"/>
    </row>
    <row xmlns:x14ac="http://schemas.microsoft.com/office/spreadsheetml/2009/9/ac" r="35" x14ac:dyDescent="0.2">
      <c r="B35" s="207">
        <v>2030</v>
      </c>
      <c r="C35" s="211"/>
      <c r="D35" s="208"/>
      <c r="E35" s="212"/>
      <c r="F35" s="209"/>
      <c r="G35" s="210"/>
    </row>
    <row xmlns:x14ac="http://schemas.microsoft.com/office/spreadsheetml/2009/9/ac" r="36" ht="14.25" x14ac:dyDescent="0.2">
      <c r="B36" s="119" t="s">
        <v>229</v>
      </c>
      <c r="G36" s="117"/>
    </row>
    <row xmlns:x14ac="http://schemas.microsoft.com/office/spreadsheetml/2009/9/ac" r="37" ht="14.25" x14ac:dyDescent="0.2">
      <c r="B37" s="119" t="s">
        <v>254</v>
      </c>
    </row>
    <row xmlns:x14ac="http://schemas.microsoft.com/office/spreadsheetml/2009/9/ac" r="38" ht="14.25" x14ac:dyDescent="0.2">
      <c r="B38" s="119" t="s">
        <v>366</v>
      </c>
    </row>
    <row xmlns:x14ac="http://schemas.microsoft.com/office/spreadsheetml/2009/9/ac" r="39" x14ac:dyDescent="0.2">
      <c r="B39" s="1076" t="s">
        <v>280</v>
      </c>
    </row>
    <row xmlns:x14ac="http://schemas.microsoft.com/office/spreadsheetml/2009/9/ac" r="41" x14ac:dyDescent="0.2">
      <c r="B41" s="11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A0FC6-6C4B-4B47-817F-F1D34BE048CE}">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94" customWidth="true"/>
  </cols>
  <sheetData>
    <row xmlns:x14ac="http://schemas.microsoft.com/office/spreadsheetml/2009/9/ac" r="2" ht="33" customHeight="true" x14ac:dyDescent="0.25">
      <c r="B2" s="612" t="s">
        <v>332</v>
      </c>
      <c r="C2" s="612"/>
    </row>
    <row xmlns:x14ac="http://schemas.microsoft.com/office/spreadsheetml/2009/9/ac" r="3" ht="6" customHeight="true" x14ac:dyDescent="0.25">
      <c r="B3" s="393"/>
    </row>
    <row xmlns:x14ac="http://schemas.microsoft.com/office/spreadsheetml/2009/9/ac" r="4" ht="30" customHeight="true" x14ac:dyDescent="0.25">
      <c r="B4" s="395" t="s">
        <v>333</v>
      </c>
      <c r="C4" s="396" t="s">
        <v>334</v>
      </c>
    </row>
    <row xmlns:x14ac="http://schemas.microsoft.com/office/spreadsheetml/2009/9/ac" r="5" ht="30" customHeight="true" x14ac:dyDescent="0.25">
      <c r="B5" s="395" t="s">
        <v>48</v>
      </c>
      <c r="C5" s="396" t="s">
        <v>335</v>
      </c>
    </row>
    <row xmlns:x14ac="http://schemas.microsoft.com/office/spreadsheetml/2009/9/ac" r="6" ht="30" customHeight="true" x14ac:dyDescent="0.25">
      <c r="B6" s="395" t="s">
        <v>336</v>
      </c>
      <c r="C6" s="396" t="s">
        <v>337</v>
      </c>
    </row>
    <row xmlns:x14ac="http://schemas.microsoft.com/office/spreadsheetml/2009/9/ac" r="7" ht="30" customHeight="true" x14ac:dyDescent="0.25">
      <c r="B7" s="395" t="s">
        <v>338</v>
      </c>
      <c r="C7" s="396" t="s">
        <v>339</v>
      </c>
    </row>
    <row xmlns:x14ac="http://schemas.microsoft.com/office/spreadsheetml/2009/9/ac" r="8" ht="30" customHeight="true" x14ac:dyDescent="0.25">
      <c r="B8" s="395" t="s">
        <v>146</v>
      </c>
      <c r="C8" s="396" t="s">
        <v>340</v>
      </c>
    </row>
    <row xmlns:x14ac="http://schemas.microsoft.com/office/spreadsheetml/2009/9/ac" r="9" ht="30" customHeight="true" x14ac:dyDescent="0.25">
      <c r="B9" s="395" t="s">
        <v>341</v>
      </c>
      <c r="C9" s="396" t="s">
        <v>342</v>
      </c>
    </row>
    <row xmlns:x14ac="http://schemas.microsoft.com/office/spreadsheetml/2009/9/ac" r="10" ht="30" customHeight="true" x14ac:dyDescent="0.25">
      <c r="B10" s="395" t="s">
        <v>150</v>
      </c>
      <c r="C10" s="396" t="s">
        <v>343</v>
      </c>
    </row>
    <row xmlns:x14ac="http://schemas.microsoft.com/office/spreadsheetml/2009/9/ac" r="11" s="399" customFormat="true" ht="6.75" customHeight="true" x14ac:dyDescent="0.25">
      <c r="B11" s="397"/>
      <c r="C11" s="398"/>
    </row>
    <row xmlns:x14ac="http://schemas.microsoft.com/office/spreadsheetml/2009/9/ac" r="12" s="401" customFormat="true" ht="11.25" x14ac:dyDescent="0.2">
      <c r="B12" s="400" t="s">
        <v>344</v>
      </c>
    </row>
    <row xmlns:x14ac="http://schemas.microsoft.com/office/spreadsheetml/2009/9/ac" r="13" x14ac:dyDescent="0.25">
      <c r="B13" s="400" t="s">
        <v>361</v>
      </c>
    </row>
    <row xmlns:x14ac="http://schemas.microsoft.com/office/spreadsheetml/2009/9/ac" r="14" x14ac:dyDescent="0.25">
      <c r="B14" s="402" t="s">
        <v>345</v>
      </c>
    </row>
    <row xmlns:x14ac="http://schemas.microsoft.com/office/spreadsheetml/2009/9/ac" r="15" ht="76.5" customHeight="true" x14ac:dyDescent="0.25">
      <c r="B15" s="613" t="s">
        <v>346</v>
      </c>
      <c r="C15" s="61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2AD0-4C45-4649-ABB1-5E05790F67C8}">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15" customWidth="true"/>
    <col min="2" max="2" width="12.375" style="615" customWidth="true"/>
    <col min="3" max="8" width="9" style="615" customWidth="true"/>
    <col min="9" max="9" width="12.375" style="615" customWidth="true"/>
    <col min="10" max="15" width="9" style="615" customWidth="true"/>
    <col min="16" max="16" width="12.375" style="615" customWidth="true"/>
    <col min="17" max="22" width="9" style="615" customWidth="true"/>
    <col min="23" max="38" width="9" style="615"/>
    <col min="39" max="16384" width="9" style="623"/>
  </cols>
  <sheetData>
    <row xmlns:x14ac="http://schemas.microsoft.com/office/spreadsheetml/2009/9/ac" r="1" s="615" customFormat="true" x14ac:dyDescent="0.2">
      <c r="A1" s="614" t="s">
        <v>152</v>
      </c>
      <c r="B1" s="614"/>
      <c r="C1" s="614"/>
      <c r="D1" s="614"/>
      <c r="E1" s="614"/>
      <c r="F1" s="614"/>
      <c r="G1" s="614"/>
      <c r="H1" s="614"/>
      <c r="I1" s="614"/>
      <c r="J1" s="614"/>
      <c r="K1" s="614"/>
      <c r="L1" s="614"/>
      <c r="M1" s="614"/>
      <c r="N1" s="614"/>
      <c r="O1" s="614"/>
      <c r="P1" s="614"/>
      <c r="Q1" s="614"/>
      <c r="R1" s="614"/>
      <c r="S1" s="614"/>
      <c r="T1" s="614"/>
      <c r="U1" s="614"/>
      <c r="V1" s="614"/>
    </row>
    <row xmlns:x14ac="http://schemas.microsoft.com/office/spreadsheetml/2009/9/ac" r="2" s="615" customFormat="true" x14ac:dyDescent="0.2">
      <c r="A2" s="614"/>
      <c r="B2" s="614"/>
      <c r="C2" s="614"/>
      <c r="D2" s="614"/>
      <c r="E2" s="614"/>
      <c r="F2" s="614"/>
      <c r="G2" s="614"/>
      <c r="H2" s="614"/>
      <c r="I2" s="614"/>
      <c r="J2" s="614"/>
      <c r="K2" s="614"/>
      <c r="L2" s="614"/>
      <c r="M2" s="614"/>
      <c r="N2" s="614"/>
      <c r="O2" s="614"/>
      <c r="P2" s="614"/>
      <c r="Q2" s="614"/>
      <c r="R2" s="614"/>
      <c r="S2" s="614"/>
      <c r="T2" s="614"/>
      <c r="U2" s="614"/>
      <c r="V2" s="614"/>
    </row>
    <row xmlns:x14ac="http://schemas.microsoft.com/office/spreadsheetml/2009/9/ac" r="3" s="615" customFormat="true" ht="18" x14ac:dyDescent="0.2">
      <c r="A3" s="616"/>
      <c r="B3" s="616"/>
      <c r="C3" s="616"/>
      <c r="D3" s="616"/>
      <c r="E3" s="616"/>
      <c r="F3" s="616"/>
      <c r="G3" s="616"/>
      <c r="H3" s="616"/>
      <c r="I3" s="616"/>
      <c r="J3" s="616"/>
      <c r="K3" s="616"/>
      <c r="L3" s="616"/>
      <c r="M3" s="616"/>
      <c r="N3" s="616"/>
      <c r="O3" s="616"/>
      <c r="P3" s="616"/>
      <c r="Q3" s="616"/>
      <c r="R3" s="616"/>
      <c r="S3" s="616"/>
      <c r="T3" s="616"/>
      <c r="U3" s="616"/>
      <c r="V3" s="616"/>
    </row>
    <row xmlns:x14ac="http://schemas.microsoft.com/office/spreadsheetml/2009/9/ac" r="4" ht="15.75" x14ac:dyDescent="0.25">
      <c r="B4" s="617" t="s">
        <v>13</v>
      </c>
      <c r="E4" s="618"/>
      <c r="I4" s="619" t="s">
        <v>14</v>
      </c>
      <c r="P4" s="620" t="s">
        <v>15</v>
      </c>
    </row>
    <row xmlns:x14ac="http://schemas.microsoft.com/office/spreadsheetml/2009/9/ac" r="6" x14ac:dyDescent="0.2">
      <c r="G6" s="621"/>
      <c r="H6" s="621"/>
      <c r="I6" s="621"/>
      <c r="K6" s="621"/>
      <c r="L6" s="621"/>
    </row>
    <row xmlns:x14ac="http://schemas.microsoft.com/office/spreadsheetml/2009/9/ac" r="7" ht="15.75" x14ac:dyDescent="0.2">
      <c r="G7" s="621"/>
      <c r="H7" s="621"/>
      <c r="I7" s="621"/>
      <c r="K7" s="622"/>
      <c r="L7" s="621"/>
    </row>
    <row xmlns:x14ac="http://schemas.microsoft.com/office/spreadsheetml/2009/9/ac" r="8" x14ac:dyDescent="0.2">
      <c r="G8" s="621"/>
      <c r="H8" s="621"/>
      <c r="I8" s="621"/>
      <c r="K8" s="621"/>
      <c r="L8" s="621"/>
    </row>
    <row xmlns:x14ac="http://schemas.microsoft.com/office/spreadsheetml/2009/9/ac" r="9" x14ac:dyDescent="0.2">
      <c r="G9" s="621"/>
      <c r="H9" s="621"/>
      <c r="I9" s="621"/>
      <c r="K9" s="621"/>
      <c r="L9" s="621"/>
    </row>
    <row xmlns:x14ac="http://schemas.microsoft.com/office/spreadsheetml/2009/9/ac" r="10" x14ac:dyDescent="0.2">
      <c r="G10" s="621"/>
      <c r="H10" s="621"/>
      <c r="I10" s="621"/>
      <c r="K10" s="621"/>
      <c r="L10" s="621"/>
    </row>
    <row xmlns:x14ac="http://schemas.microsoft.com/office/spreadsheetml/2009/9/ac" r="11" x14ac:dyDescent="0.2">
      <c r="G11" s="621"/>
      <c r="H11" s="621"/>
      <c r="I11" s="621"/>
      <c r="K11" s="621"/>
      <c r="L11" s="621"/>
    </row>
    <row xmlns:x14ac="http://schemas.microsoft.com/office/spreadsheetml/2009/9/ac" r="12" x14ac:dyDescent="0.2">
      <c r="G12" s="621"/>
      <c r="H12" s="621"/>
      <c r="I12" s="621"/>
      <c r="K12" s="621"/>
      <c r="L12" s="621"/>
    </row>
    <row xmlns:x14ac="http://schemas.microsoft.com/office/spreadsheetml/2009/9/ac" r="13" x14ac:dyDescent="0.2">
      <c r="G13" s="621"/>
      <c r="H13" s="621"/>
      <c r="I13" s="621"/>
      <c r="K13" s="621"/>
      <c r="L13" s="621"/>
    </row>
    <row xmlns:x14ac="http://schemas.microsoft.com/office/spreadsheetml/2009/9/ac" r="14" x14ac:dyDescent="0.2">
      <c r="G14" s="621"/>
      <c r="H14" s="621"/>
      <c r="I14" s="621"/>
      <c r="K14" s="621"/>
      <c r="L14" s="621"/>
    </row>
    <row xmlns:x14ac="http://schemas.microsoft.com/office/spreadsheetml/2009/9/ac" r="15" x14ac:dyDescent="0.2">
      <c r="G15" s="621"/>
      <c r="H15" s="621"/>
      <c r="I15" s="621"/>
      <c r="K15" s="621"/>
      <c r="L15" s="621"/>
    </row>
    <row xmlns:x14ac="http://schemas.microsoft.com/office/spreadsheetml/2009/9/ac" r="16" x14ac:dyDescent="0.2">
      <c r="G16" s="621"/>
      <c r="H16" s="621"/>
      <c r="I16" s="621"/>
      <c r="K16" s="621"/>
      <c r="L16" s="621"/>
    </row>
    <row xmlns:x14ac="http://schemas.microsoft.com/office/spreadsheetml/2009/9/ac" r="17" x14ac:dyDescent="0.2">
      <c r="G17" s="621"/>
      <c r="H17" s="621"/>
      <c r="I17" s="621"/>
      <c r="K17" s="621"/>
      <c r="L17" s="621"/>
    </row>
    <row xmlns:x14ac="http://schemas.microsoft.com/office/spreadsheetml/2009/9/ac" r="18" x14ac:dyDescent="0.2">
      <c r="G18" s="621"/>
      <c r="H18" s="621"/>
      <c r="I18" s="621"/>
      <c r="K18" s="621"/>
      <c r="L18" s="621"/>
    </row>
    <row xmlns:x14ac="http://schemas.microsoft.com/office/spreadsheetml/2009/9/ac" r="19" x14ac:dyDescent="0.2">
      <c r="G19" s="621"/>
      <c r="H19" s="621"/>
      <c r="I19" s="621"/>
      <c r="K19" s="621"/>
      <c r="L19" s="621"/>
    </row>
    <row xmlns:x14ac="http://schemas.microsoft.com/office/spreadsheetml/2009/9/ac" r="20" x14ac:dyDescent="0.2">
      <c r="G20" s="621"/>
      <c r="H20" s="621"/>
      <c r="I20" s="621"/>
      <c r="K20" s="621"/>
      <c r="L20" s="621"/>
    </row>
    <row xmlns:x14ac="http://schemas.microsoft.com/office/spreadsheetml/2009/9/ac" r="21" x14ac:dyDescent="0.2">
      <c r="G21" s="621"/>
      <c r="H21" s="621"/>
      <c r="I21" s="621"/>
      <c r="K21" s="621"/>
      <c r="L21" s="621"/>
    </row>
    <row xmlns:x14ac="http://schemas.microsoft.com/office/spreadsheetml/2009/9/ac" r="23" x14ac:dyDescent="0.2">
      <c r="B23" s="624"/>
    </row>
    <row xmlns:x14ac="http://schemas.microsoft.com/office/spreadsheetml/2009/9/ac" r="25" x14ac:dyDescent="0.2">
      <c r="B25" s="625"/>
      <c r="C25" s="625" t="str">
        <f>+IF(OR((C28="National*"),(D28="Urban*"),(E28="Rural*"),(F28="Pre-primary*"),(G28="Primary*"),(H28="Secondary^"),(C28="National*^"),(D28="Urban*^"),(E28="Rural*^"),(F28="Pre-primary*^"),(G28="Primary*^"),(H28="Secondary*^")),"*No basic service estimate available","")</f>
        <v>*No basic service estimate available</v>
      </c>
      <c r="J25" s="625" t="str">
        <f>+IF(OR((J28="National*"),(K28="Urban*"),(L28="Rural*"),(M28="Pre-primary*"),(N28="Primary*"),(O28="Secondary^"),(J28="National*^"),(K28="Urban*^"),(L28="Rural*^"),(M28="Pre-primary*^"),(N28="Primary*^"),(O28="Secondary*^")),"*No basic service estimate available","")</f>
        <v>*No basic service estimate available</v>
      </c>
      <c r="Q25" s="62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24"/>
      <c r="C26" s="625" t="str">
        <f>+IF(OR((C28="National*^"),(D28="Urban*^"),(E28="Rural*^"),(F28="Pre-primary*^"),(G28="Primary*^"),(H28="Secondary*^")),"^Facilities that cannot be classified as improved or unimproved are treated as limited","")</f>
        <v/>
      </c>
      <c r="J26" s="625" t="str">
        <f>+IF(OR((J28="National*^"),(K28="Urban*^"),(L28="Rural*^"),(M28="Pre-primary*^"),(N28="Primary*^"),(O28="Secondary*^")),"^Facilities that cannot be classified as improved or unimproved are treated as limited","")</f>
        <v/>
      </c>
      <c r="Q26" s="625" t="str">
        <f>+IF(OR((Q28="National*^"),(R28="Urban*^"),(S28="Rural*^"),(T28="Pre-primary*^"),(U28="Primary*^"),(V28="Secondary*^")),"^Facilities that cannot be classified as having water or not are treated as limited","")</f>
        <v/>
      </c>
    </row>
    <row xmlns:x14ac="http://schemas.microsoft.com/office/spreadsheetml/2009/9/ac" r="27" x14ac:dyDescent="0.2">
      <c r="B27" s="626" t="str">
        <f>+Introduction!C7</f>
        <v>Uganda</v>
      </c>
      <c r="C27" s="627" t="s">
        <v>248</v>
      </c>
      <c r="D27" s="627"/>
      <c r="E27" s="627"/>
      <c r="F27" s="627"/>
      <c r="G27" s="627"/>
      <c r="H27" s="627"/>
      <c r="I27" s="628" t="str">
        <f>+B27</f>
        <v>Uganda</v>
      </c>
      <c r="J27" s="629" t="s">
        <v>14</v>
      </c>
      <c r="K27" s="630"/>
      <c r="L27" s="630"/>
      <c r="M27" s="630"/>
      <c r="N27" s="630"/>
      <c r="O27" s="630"/>
      <c r="P27" s="631" t="str">
        <f>+B27</f>
        <v>Uganda</v>
      </c>
      <c r="Q27" s="632" t="s">
        <v>15</v>
      </c>
      <c r="R27" s="632"/>
      <c r="S27" s="632"/>
      <c r="T27" s="632"/>
      <c r="U27" s="632"/>
      <c r="V27" s="633"/>
      <c r="AM27" s="615"/>
      <c r="AN27" s="615"/>
      <c r="AO27" s="615"/>
      <c r="AP27" s="615"/>
      <c r="AQ27" s="615"/>
      <c r="AR27" s="615"/>
      <c r="AS27" s="615"/>
      <c r="AT27" s="615"/>
      <c r="AU27" s="615"/>
    </row>
    <row xmlns:x14ac="http://schemas.microsoft.com/office/spreadsheetml/2009/9/ac" r="28" x14ac:dyDescent="0.2">
      <c r="B28" s="634"/>
      <c r="C28" s="635" t="str">
        <f>IF(AND(C30=0.0000000001,C31=0.0000000001,C32=0.0000000001), "National*",IF(AND(C30=0.0000000001,ISNUMBER(C32)),"National*", "National"))</f>
        <v>National</v>
      </c>
      <c r="D28" s="636" t="str">
        <f>IF(AND(D30=0.0000000001,D31=0.0000000001,D32=0.0000000001), "Urban*",IF(AND(D30=0.0000000001,ISNUMBER(D32)),"Urban*", "Urban"))</f>
        <v>Urban*</v>
      </c>
      <c r="E28" s="636" t="str">
        <f>IF(AND(E30=0.0000000001,E31=0.0000000001,E32=0.0000000001), "Rural*",IF(AND(E30=0.0000000001,ISNUMBER(E32)),"Rural*", "Rural"))</f>
        <v>Rural</v>
      </c>
      <c r="F28" s="636" t="str">
        <f>IF(AND(F30=0.0000000001,F31=0.0000000001,F32=0.0000000001), "Pre-primary*",IF(AND(F30=0.0000000001,ISNUMBER(F32)),"Pre-primary*", "Pre-primary"))</f>
        <v>Pre-primary*</v>
      </c>
      <c r="G28" s="636" t="str">
        <f>IF(AND(G30=0.0000000001,G31=0.0000000001,G32=0.0000000001), "Primary*",IF(AND(G30=0.0000000001,ISNUMBER(G32)),"Primary*", "Primary"))</f>
        <v>Primary</v>
      </c>
      <c r="H28" s="636" t="str">
        <f>IF(AND(H30=0.0000000001,H31=0.0000000001,H32=0.0000000001), "Secondary*",IF(AND(H30=0.0000000001,ISNUMBER(H32)),"Secondary*", "Secondary"))</f>
        <v>Secondary*</v>
      </c>
      <c r="I28" s="634"/>
      <c r="J28" s="637" t="str">
        <f>IF(AND(J30=0.0000000001,J31=0.0000000001,J32=0.0000000001), "National*",IF(AND(J30=0.0000000001,ISNUMBER(J32)),"National*", "National"))</f>
        <v>National</v>
      </c>
      <c r="K28" s="636" t="str">
        <f>IF(AND(K30=0.0000000001,K31=0.0000000001,K32=0.0000000001), "Urban*",IF(AND(K30=0.0000000001,ISNUMBER(K32)),"Urban*", "Urban"))</f>
        <v>Urban</v>
      </c>
      <c r="L28" s="636" t="str">
        <f>IF(AND(L30=0.0000000001,L31=0.0000000001,L32=0.0000000001), "Rural*",IF(AND(L30=0.0000000001,ISNUMBER(L32)),"Rural*", "Rural"))</f>
        <v>Rural</v>
      </c>
      <c r="M28" s="636" t="str">
        <f>IF(AND(M30=0.0000000001,M31=0.0000000001,M32=0.0000000001), "Pre-primary*",IF(AND(M30=0.0000000001,ISNUMBER(M32)),"Pre-primary*", "Pre-primary"))</f>
        <v>Pre-primary*</v>
      </c>
      <c r="N28" s="636" t="str">
        <f>IF(AND(N30=0.0000000001,N31=0.0000000001,N32=0.0000000001), "Primary*",IF(AND(N30=0.0000000001,ISNUMBER(N32)),"Primary*", "Primary"))</f>
        <v>Primary</v>
      </c>
      <c r="O28" s="636" t="str">
        <f>IF(AND(O30=0.0000000001,O31=0.0000000001,O32=0.0000000001), "Secondary*",IF(AND(O30=0.0000000001,ISNUMBER(O32)),"Secondary*", "Secondary"))</f>
        <v>Secondary</v>
      </c>
      <c r="P28" s="638"/>
      <c r="Q28" s="639" t="str">
        <f>IF(AND(Q30=0.0000000001,Q31=0.0000000001,Q32=0.0000000001), "National*",IF(AND(Q30=0.0000000001,ISNUMBER(Q32)),"National*", "National"))</f>
        <v>National</v>
      </c>
      <c r="R28" s="636" t="str">
        <f>IF(AND(R30=0.0000000001,R31=0.0000000001,R32=0.0000000001), "Urban*",IF(AND(R30=0.0000000001,ISNUMBER(R32)),"Urban*", "Urban"))</f>
        <v>Urban*</v>
      </c>
      <c r="S28" s="636" t="str">
        <f>IF(AND(S30=0.0000000001,S31=0.0000000001,S32=0.0000000001), "Rural*",IF(AND(S30=0.0000000001,ISNUMBER(S32)),"Rural*", "Rural"))</f>
        <v>Rural</v>
      </c>
      <c r="T28" s="636" t="str">
        <f>IF(AND(T30=0.0000000001,T31=0.0000000001,T32=0.0000000001), "Pre-primary*",IF(AND(T30=0.0000000001,ISNUMBER(T32)),"Pre-primary*", "Pre-primary"))</f>
        <v>Pre-primary*</v>
      </c>
      <c r="U28" s="636" t="str">
        <f>IF(AND(U30=0.0000000001,U31=0.0000000001,U32=0.0000000001), "Primary*",IF(AND(U30=0.0000000001,ISNUMBER(U32)),"Primary*", "Primary"))</f>
        <v>Primary</v>
      </c>
      <c r="V28" s="640" t="str">
        <f>IF(AND(V30=0.0000000001,V31=0.0000000001,V32=0.0000000001), "Secondary*",IF(AND(V30=0.0000000001,ISNUMBER(V32)),"Secondary*", "Secondary"))</f>
        <v>Secondary*</v>
      </c>
      <c r="AM28" s="615"/>
      <c r="AN28" s="615"/>
      <c r="AO28" s="615"/>
      <c r="AP28" s="615"/>
      <c r="AQ28" s="615"/>
      <c r="AR28" s="615"/>
      <c r="AS28" s="615"/>
      <c r="AT28" s="615"/>
      <c r="AU28" s="615"/>
    </row>
    <row xmlns:x14ac="http://schemas.microsoft.com/office/spreadsheetml/2009/9/ac" r="29" ht="15.75" thickBot="true" x14ac:dyDescent="0.25">
      <c r="B29" s="634"/>
      <c r="C29" s="641">
        <f>IF(ISNUMBER(Regressions!B4), Regressions!B4, "-")</f>
        <v>2023</v>
      </c>
      <c r="D29" s="642">
        <f>C29</f>
        <v>2023</v>
      </c>
      <c r="E29" s="642">
        <f>D29</f>
        <v>2023</v>
      </c>
      <c r="F29" s="642">
        <f>E29</f>
        <v>2023</v>
      </c>
      <c r="G29" s="642">
        <f>F29</f>
        <v>2023</v>
      </c>
      <c r="H29" s="642">
        <f>F29</f>
        <v>2023</v>
      </c>
      <c r="I29" s="634"/>
      <c r="J29" s="643">
        <f>IF(ISNUMBER(Regressions!K4), Regressions!K4, "-")</f>
        <v>2023</v>
      </c>
      <c r="K29" s="644">
        <f>J29</f>
        <v>2023</v>
      </c>
      <c r="L29" s="644">
        <f>K29</f>
        <v>2023</v>
      </c>
      <c r="M29" s="644">
        <f>L29</f>
        <v>2023</v>
      </c>
      <c r="N29" s="644">
        <f>M29</f>
        <v>2023</v>
      </c>
      <c r="O29" s="644">
        <f>M29</f>
        <v>2023</v>
      </c>
      <c r="P29" s="638"/>
      <c r="Q29" s="645">
        <f>IF(ISNUMBER(Regressions!T4), Regressions!T4, "-")</f>
        <v>2023</v>
      </c>
      <c r="R29" s="646">
        <f>Q29</f>
        <v>2023</v>
      </c>
      <c r="S29" s="646">
        <f>R29</f>
        <v>2023</v>
      </c>
      <c r="T29" s="646">
        <f>S29</f>
        <v>2023</v>
      </c>
      <c r="U29" s="646">
        <f>T29</f>
        <v>2023</v>
      </c>
      <c r="V29" s="647">
        <f>T29</f>
        <v>2023</v>
      </c>
      <c r="AM29" s="615"/>
      <c r="AN29" s="615"/>
      <c r="AO29" s="615"/>
      <c r="AP29" s="615"/>
      <c r="AQ29" s="615"/>
      <c r="AR29" s="615"/>
      <c r="AS29" s="615"/>
      <c r="AT29" s="615"/>
      <c r="AU29" s="615"/>
    </row>
    <row xmlns:x14ac="http://schemas.microsoft.com/office/spreadsheetml/2009/9/ac" r="30" x14ac:dyDescent="0.2">
      <c r="B30" s="648" t="s">
        <v>155</v>
      </c>
      <c r="C30" s="649">
        <f>IF(ISNUMBER(Regressions!C4), Regressions!C4, 0.0000000001)</f>
        <v>54.774611419999999</v>
      </c>
      <c r="D30" s="649">
        <f>IF(ISNUMBER(Regressions!D4), Regressions!D4, 0.0000000001)</f>
        <v>1E-10</v>
      </c>
      <c r="E30" s="649">
        <f>IF(ISNUMBER(Regressions!E4), Regressions!E4, 0.0000000001)</f>
        <v>54.022825709999999</v>
      </c>
      <c r="F30" s="649">
        <f>IF(ISNUMBER(Regressions!F4), Regressions!F4, 0.0000000001)</f>
        <v>1E-10</v>
      </c>
      <c r="G30" s="649">
        <f>IF(ISNUMBER(Regressions!G4), Regressions!G4, 0.0000000001)</f>
        <v>43.878727130000001</v>
      </c>
      <c r="H30" s="649">
        <f>IF(ISNUMBER(Regressions!H4), Regressions!H4, 0.0000000001)</f>
        <v>1E-10</v>
      </c>
      <c r="I30" s="650" t="s">
        <v>155</v>
      </c>
      <c r="J30" s="649">
        <f>IF(ISNUMBER(Regressions!L4), Regressions!L4,0.0000000001)</f>
        <v>74.745622069999996</v>
      </c>
      <c r="K30" s="649">
        <f>IF(ISNUMBER(Regressions!M4), Regressions!M4,0.0000000001)</f>
        <v>71.424977389999995</v>
      </c>
      <c r="L30" s="649">
        <f>IF(ISNUMBER(Regressions!N4), Regressions!N4,0.0000000001)</f>
        <v>53.229646170000002</v>
      </c>
      <c r="M30" s="649">
        <f>IF(ISNUMBER(Regressions!O4), Regressions!O4,0.0000000001)</f>
        <v>1E-10</v>
      </c>
      <c r="N30" s="649">
        <f>IF(ISNUMBER(Regressions!P4), Regressions!P4,0.0000000001)</f>
        <v>60.651483200000001</v>
      </c>
      <c r="O30" s="649">
        <f>IF(ISNUMBER(Regressions!Q4), Regressions!Q4,0.0000000001)</f>
        <v>78.562685430000002</v>
      </c>
      <c r="P30" s="651" t="s">
        <v>155</v>
      </c>
      <c r="Q30" s="649">
        <f>IF(ISNUMBER(Regressions!U4), Regressions!U4,0.0000000001)</f>
        <v>38.54997985</v>
      </c>
      <c r="R30" s="649">
        <f>IF(ISNUMBER(Regressions!V4), Regressions!V4,0.0000000001)</f>
        <v>1E-10</v>
      </c>
      <c r="S30" s="649">
        <f>IF(ISNUMBER(Regressions!W4), Regressions!W4,0.0000000001)</f>
        <v>12.03376125</v>
      </c>
      <c r="T30" s="649">
        <f>IF(ISNUMBER(Regressions!X4), Regressions!X4,0.0000000001)</f>
        <v>1E-10</v>
      </c>
      <c r="U30" s="649">
        <f>IF(ISNUMBER(Regressions!Y4), Regressions!Y4,0.0000000001)</f>
        <v>35.32341255</v>
      </c>
      <c r="V30" s="652">
        <f>IF(ISNUMBER(Regressions!Z4), Regressions!Z4,0.0000000001)</f>
        <v>1E-10</v>
      </c>
      <c r="AM30" s="615"/>
      <c r="AN30" s="615"/>
      <c r="AO30" s="615"/>
      <c r="AP30" s="615"/>
      <c r="AQ30" s="615"/>
      <c r="AR30" s="615"/>
      <c r="AS30" s="615"/>
      <c r="AT30" s="615"/>
      <c r="AU30" s="615"/>
    </row>
    <row xmlns:x14ac="http://schemas.microsoft.com/office/spreadsheetml/2009/9/ac" r="31" x14ac:dyDescent="0.2">
      <c r="B31" s="653" t="s">
        <v>156</v>
      </c>
      <c r="C31" s="649">
        <f>IF(ISNUMBER(Regressions!C5), Regressions!C5, 0.0000000001)</f>
        <v>33.436674009999997</v>
      </c>
      <c r="D31" s="649">
        <f>IF(ISNUMBER(Regressions!D5), Regressions!D5, 0.0000000001)</f>
        <v>1E-10</v>
      </c>
      <c r="E31" s="649">
        <f>IF(ISNUMBER(Regressions!E5), Regressions!E5, 0.0000000001)</f>
        <v>35.260945</v>
      </c>
      <c r="F31" s="649">
        <f>IF(ISNUMBER(Regressions!F5), Regressions!F5, 0.0000000001)</f>
        <v>1E-10</v>
      </c>
      <c r="G31" s="649">
        <f>IF(ISNUMBER(Regressions!G5), Regressions!G5, 0.0000000001)</f>
        <v>41.995244939999999</v>
      </c>
      <c r="H31" s="649">
        <f>IF(ISNUMBER(Regressions!H5), Regressions!H5, 0.0000000001)</f>
        <v>1E-10</v>
      </c>
      <c r="I31" s="654" t="s">
        <v>156</v>
      </c>
      <c r="J31" s="649">
        <f>IF(ISNUMBER(Regressions!L5), Regressions!L5,0.0000000001)</f>
        <v>23.051734750000001</v>
      </c>
      <c r="K31" s="649">
        <f>IF(ISNUMBER(Regressions!M5), Regressions!M5,0.0000000001)</f>
        <v>22.011586049999998</v>
      </c>
      <c r="L31" s="649">
        <f>IF(ISNUMBER(Regressions!N5), Regressions!N5,0.0000000001)</f>
        <v>28.938838610000001</v>
      </c>
      <c r="M31" s="649">
        <f>IF(ISNUMBER(Regressions!O5), Regressions!O5,0.0000000001)</f>
        <v>1E-10</v>
      </c>
      <c r="N31" s="649">
        <f>IF(ISNUMBER(Regressions!P5), Regressions!P5,0.0000000001)</f>
        <v>29.329244460000002</v>
      </c>
      <c r="O31" s="649">
        <f>IF(ISNUMBER(Regressions!Q5), Regressions!Q5,0.0000000001)</f>
        <v>14.86781457</v>
      </c>
      <c r="P31" s="655" t="s">
        <v>156</v>
      </c>
      <c r="Q31" s="649">
        <f>IF(ISNUMBER(Regressions!U5), Regressions!U5,0.0000000001)</f>
        <v>16.31801192</v>
      </c>
      <c r="R31" s="649">
        <f>IF(ISNUMBER(Regressions!V5), Regressions!V5,0.0000000001)</f>
        <v>1E-10</v>
      </c>
      <c r="S31" s="649">
        <f>IF(ISNUMBER(Regressions!W5), Regressions!W5,0.0000000001)</f>
        <v>5.1150687499999998</v>
      </c>
      <c r="T31" s="649">
        <f>IF(ISNUMBER(Regressions!X5), Regressions!X5,0.0000000001)</f>
        <v>1E-10</v>
      </c>
      <c r="U31" s="649">
        <f>IF(ISNUMBER(Regressions!Y5), Regressions!Y5,0.0000000001)</f>
        <v>22.14826068</v>
      </c>
      <c r="V31" s="652">
        <f>IF(ISNUMBER(Regressions!Z5), Regressions!Z5,0.0000000001)</f>
        <v>1E-10</v>
      </c>
      <c r="AM31" s="615"/>
      <c r="AN31" s="615"/>
      <c r="AO31" s="615"/>
      <c r="AP31" s="615"/>
      <c r="AQ31" s="615"/>
      <c r="AR31" s="615"/>
      <c r="AS31" s="615"/>
      <c r="AT31" s="615"/>
      <c r="AU31" s="615"/>
    </row>
    <row xmlns:x14ac="http://schemas.microsoft.com/office/spreadsheetml/2009/9/ac" r="32" x14ac:dyDescent="0.2">
      <c r="B32" s="653" t="s">
        <v>154</v>
      </c>
      <c r="C32" s="649">
        <f>IF(ISNUMBER(Regressions!C6), Regressions!C6, 0.0000000001)</f>
        <v>11.788714560000001</v>
      </c>
      <c r="D32" s="649">
        <f>IF(ISNUMBER(Regressions!D6), Regressions!D6, 0.0000000001)</f>
        <v>1E-10</v>
      </c>
      <c r="E32" s="649">
        <f>IF(ISNUMBER(Regressions!E6), Regressions!E6, 0.0000000001)</f>
        <v>10.71622928</v>
      </c>
      <c r="F32" s="649">
        <f>IF(ISNUMBER(Regressions!F6), Regressions!F6, 0.0000000001)</f>
        <v>1E-10</v>
      </c>
      <c r="G32" s="649">
        <f>IF(ISNUMBER(Regressions!G6), Regressions!G6, 0.0000000001)</f>
        <v>14.126027929999999</v>
      </c>
      <c r="H32" s="649">
        <f>IF(ISNUMBER(Regressions!H6), Regressions!H6, 0.0000000001)</f>
        <v>1E-10</v>
      </c>
      <c r="I32" s="656" t="s">
        <v>154</v>
      </c>
      <c r="J32" s="649">
        <f>IF(ISNUMBER(Regressions!L6), Regressions!L6,0.0000000001)</f>
        <v>2.2026431720000001</v>
      </c>
      <c r="K32" s="649">
        <f>IF(ISNUMBER(Regressions!M6), Regressions!M6,0.0000000001)</f>
        <v>6.5634365629999998</v>
      </c>
      <c r="L32" s="649">
        <f>IF(ISNUMBER(Regressions!N6), Regressions!N6,0.0000000001)</f>
        <v>17.83151522</v>
      </c>
      <c r="M32" s="649">
        <f>IF(ISNUMBER(Regressions!O6), Regressions!O6,0.0000000001)</f>
        <v>1E-10</v>
      </c>
      <c r="N32" s="649">
        <f>IF(ISNUMBER(Regressions!P6), Regressions!P6,0.0000000001)</f>
        <v>10.019272340000001</v>
      </c>
      <c r="O32" s="649">
        <f>IF(ISNUMBER(Regressions!Q6), Regressions!Q6,0.0000000001)</f>
        <v>6.5694999999999997</v>
      </c>
      <c r="P32" s="657" t="s">
        <v>154</v>
      </c>
      <c r="Q32" s="649">
        <f>IF(ISNUMBER(Regressions!U6), Regressions!U6,0.0000000001)</f>
        <v>45.132008229999997</v>
      </c>
      <c r="R32" s="649">
        <f>IF(ISNUMBER(Regressions!V6), Regressions!V6,0.0000000001)</f>
        <v>1E-10</v>
      </c>
      <c r="S32" s="649">
        <f>IF(ISNUMBER(Regressions!W6), Regressions!W6,0.0000000001)</f>
        <v>82.851169999999996</v>
      </c>
      <c r="T32" s="649">
        <f>IF(ISNUMBER(Regressions!X6), Regressions!X6,0.0000000001)</f>
        <v>1E-10</v>
      </c>
      <c r="U32" s="649">
        <f>IF(ISNUMBER(Regressions!Y6), Regressions!Y6,0.0000000001)</f>
        <v>42.52832677</v>
      </c>
      <c r="V32" s="652">
        <f>IF(ISNUMBER(Regressions!Z6), Regressions!Z6,0.0000000001)</f>
        <v>24.324294269999999</v>
      </c>
      <c r="AM32" s="615"/>
      <c r="AN32" s="615"/>
      <c r="AO32" s="615"/>
      <c r="AP32" s="615"/>
      <c r="AQ32" s="615"/>
      <c r="AR32" s="615"/>
      <c r="AS32" s="615"/>
      <c r="AT32" s="615"/>
      <c r="AU32" s="615"/>
    </row>
    <row xmlns:x14ac="http://schemas.microsoft.com/office/spreadsheetml/2009/9/ac" r="33" ht="15.75" thickBot="true" x14ac:dyDescent="0.25">
      <c r="B33" s="658" t="s">
        <v>249</v>
      </c>
      <c r="C33" s="659">
        <f>IF(ISNUMBER(Regressions!C7), Regressions!C7, 0.0000000001)</f>
        <v>0</v>
      </c>
      <c r="D33" s="659">
        <f>IF(ISNUMBER(Regressions!D7), Regressions!D7, 0.0000000001)</f>
        <v>100</v>
      </c>
      <c r="E33" s="659">
        <f>IF(ISNUMBER(Regressions!E7), Regressions!E7, 0.0000000001)</f>
        <v>0</v>
      </c>
      <c r="F33" s="659">
        <f>IF(ISNUMBER(Regressions!F7), Regressions!F7, 0.0000000001)</f>
        <v>100</v>
      </c>
      <c r="G33" s="659">
        <f>IF(ISNUMBER(Regressions!G7), Regressions!G7, 0.0000000001)</f>
        <v>0</v>
      </c>
      <c r="H33" s="659">
        <f>IF(ISNUMBER(Regressions!H7), Regressions!H7, 0.0000000001)</f>
        <v>100</v>
      </c>
      <c r="I33" s="660" t="s">
        <v>249</v>
      </c>
      <c r="J33" s="661">
        <f>IF(ISNUMBER(Regressions!L7), Regressions!L7,0.0000000001)</f>
        <v>0</v>
      </c>
      <c r="K33" s="659">
        <f>IF(ISNUMBER(Regressions!M7), Regressions!M7,0.0000000001)</f>
        <v>0</v>
      </c>
      <c r="L33" s="659">
        <f>IF(ISNUMBER(Regressions!N7), Regressions!N7,0.0000000001)</f>
        <v>0</v>
      </c>
      <c r="M33" s="659">
        <f>IF(ISNUMBER(Regressions!O7), Regressions!O7,0.0000000001)</f>
        <v>100</v>
      </c>
      <c r="N33" s="659">
        <f>IF(ISNUMBER(Regressions!P7), Regressions!P7,0.0000000001)</f>
        <v>0</v>
      </c>
      <c r="O33" s="659">
        <f>IF(ISNUMBER(Regressions!Q7), Regressions!Q7,0.0000000001)</f>
        <v>0</v>
      </c>
      <c r="P33" s="662" t="s">
        <v>249</v>
      </c>
      <c r="Q33" s="661">
        <f>IF(ISNUMBER(Regressions!U7), Regressions!U7,0.0000000001)</f>
        <v>0</v>
      </c>
      <c r="R33" s="661">
        <f>IF(ISNUMBER(Regressions!V7), Regressions!V7,0.0000000001)</f>
        <v>100</v>
      </c>
      <c r="S33" s="659">
        <f>IF(ISNUMBER(Regressions!W7), Regressions!W7,0.0000000001)</f>
        <v>0</v>
      </c>
      <c r="T33" s="659">
        <f>IF(ISNUMBER(Regressions!X7), Regressions!X7,0.0000000001)</f>
        <v>100</v>
      </c>
      <c r="U33" s="659">
        <f>IF(ISNUMBER(Regressions!Y7), Regressions!Y7,0.0000000001)</f>
        <v>0</v>
      </c>
      <c r="V33" s="663">
        <f>IF(ISNUMBER(Regressions!Z7), Regressions!Z7,0.0000000001)</f>
        <v>75.675705730000004</v>
      </c>
    </row>
    <row xmlns:x14ac="http://schemas.microsoft.com/office/spreadsheetml/2009/9/ac" r="34" x14ac:dyDescent="0.2">
      <c r="B34" s="664" t="s">
        <v>364</v>
      </c>
    </row>
    <row xmlns:x14ac="http://schemas.microsoft.com/office/spreadsheetml/2009/9/ac" r="35" ht="6" customHeight="true" x14ac:dyDescent="0.2"/>
    <row xmlns:x14ac="http://schemas.microsoft.com/office/spreadsheetml/2009/9/ac" r="36" s="615" customFormat="true" ht="50.1" customHeight="true" x14ac:dyDescent="0.2">
      <c r="B36" s="665" t="s">
        <v>34</v>
      </c>
      <c r="C36" s="666" t="s">
        <v>393</v>
      </c>
      <c r="D36" s="666"/>
      <c r="E36" s="666"/>
      <c r="F36" s="666"/>
      <c r="G36" s="666"/>
      <c r="H36" s="666"/>
      <c r="I36" s="665" t="s">
        <v>34</v>
      </c>
      <c r="J36" s="667" t="s">
        <v>394</v>
      </c>
      <c r="K36" s="668"/>
      <c r="L36" s="668"/>
      <c r="M36" s="668"/>
      <c r="N36" s="668"/>
      <c r="O36" s="668"/>
      <c r="P36" s="665" t="s">
        <v>34</v>
      </c>
      <c r="Q36" s="669" t="s">
        <v>395</v>
      </c>
      <c r="R36" s="669"/>
      <c r="S36" s="669"/>
      <c r="T36" s="669"/>
      <c r="U36" s="669"/>
      <c r="V36" s="669"/>
    </row>
    <row xmlns:x14ac="http://schemas.microsoft.com/office/spreadsheetml/2009/9/ac" r="37" ht="50.1" customHeight="true" x14ac:dyDescent="0.2">
      <c r="B37" s="665" t="s">
        <v>35</v>
      </c>
      <c r="C37" s="670" t="s">
        <v>396</v>
      </c>
      <c r="D37" s="670"/>
      <c r="E37" s="670"/>
      <c r="F37" s="670"/>
      <c r="G37" s="670"/>
      <c r="H37" s="670"/>
      <c r="I37" s="665" t="s">
        <v>35</v>
      </c>
      <c r="J37" s="670" t="s">
        <v>397</v>
      </c>
      <c r="K37" s="670"/>
      <c r="L37" s="670"/>
      <c r="M37" s="670"/>
      <c r="N37" s="670"/>
      <c r="O37" s="670"/>
      <c r="P37" s="665" t="s">
        <v>35</v>
      </c>
      <c r="Q37" s="670" t="s">
        <v>398</v>
      </c>
      <c r="R37" s="670"/>
      <c r="S37" s="670"/>
      <c r="T37" s="670"/>
      <c r="U37" s="670"/>
      <c r="V37" s="670"/>
    </row>
    <row xmlns:x14ac="http://schemas.microsoft.com/office/spreadsheetml/2009/9/ac" r="38" ht="50.1" customHeight="true" x14ac:dyDescent="0.2">
      <c r="B38" s="665" t="s">
        <v>36</v>
      </c>
      <c r="C38" s="671" t="s">
        <v>399</v>
      </c>
      <c r="D38" s="671"/>
      <c r="E38" s="671"/>
      <c r="F38" s="671"/>
      <c r="G38" s="671"/>
      <c r="H38" s="671"/>
      <c r="I38" s="665" t="s">
        <v>36</v>
      </c>
      <c r="J38" s="671" t="s">
        <v>400</v>
      </c>
      <c r="K38" s="671"/>
      <c r="L38" s="671"/>
      <c r="M38" s="671"/>
      <c r="N38" s="671"/>
      <c r="O38" s="671"/>
      <c r="P38" s="665" t="s">
        <v>36</v>
      </c>
      <c r="Q38" s="671" t="s">
        <v>401</v>
      </c>
      <c r="R38" s="671"/>
      <c r="S38" s="671"/>
      <c r="T38" s="671"/>
      <c r="U38" s="671"/>
      <c r="V38" s="671"/>
    </row>
    <row xmlns:x14ac="http://schemas.microsoft.com/office/spreadsheetml/2009/9/ac" r="39" ht="50.1" customHeight="true" x14ac:dyDescent="0.2">
      <c r="B39" s="665" t="s">
        <v>249</v>
      </c>
      <c r="C39" s="672" t="s">
        <v>402</v>
      </c>
      <c r="D39" s="672"/>
      <c r="E39" s="672"/>
      <c r="F39" s="672"/>
      <c r="G39" s="672"/>
      <c r="H39" s="672"/>
      <c r="I39" s="665" t="s">
        <v>249</v>
      </c>
      <c r="J39" s="672" t="s">
        <v>402</v>
      </c>
      <c r="K39" s="672"/>
      <c r="L39" s="672"/>
      <c r="M39" s="672"/>
      <c r="N39" s="672"/>
      <c r="O39" s="672"/>
      <c r="P39" s="665" t="s">
        <v>249</v>
      </c>
      <c r="Q39" s="672" t="s">
        <v>402</v>
      </c>
      <c r="R39" s="672"/>
      <c r="S39" s="672"/>
      <c r="T39" s="672"/>
      <c r="U39" s="672"/>
      <c r="V39" s="67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topLeftCell="F1"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364</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364</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364</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121</v>
      </c>
      <c r="G4" s="137" t="s">
        <v>25</v>
      </c>
      <c r="H4" s="138" t="s">
        <v>19</v>
      </c>
      <c r="I4" s="139" t="s">
        <v>121</v>
      </c>
      <c r="J4" s="137" t="s">
        <v>25</v>
      </c>
      <c r="K4" s="138" t="s">
        <v>19</v>
      </c>
      <c r="L4" s="139" t="s">
        <v>121</v>
      </c>
      <c r="M4" s="137" t="s">
        <v>25</v>
      </c>
      <c r="N4" s="138" t="s">
        <v>19</v>
      </c>
      <c r="O4" s="139" t="s">
        <v>121</v>
      </c>
      <c r="P4" s="137" t="s">
        <v>25</v>
      </c>
      <c r="Q4" s="138" t="s">
        <v>19</v>
      </c>
      <c r="R4" s="139" t="s">
        <v>121</v>
      </c>
      <c r="S4" s="137" t="s">
        <v>25</v>
      </c>
      <c r="T4" s="138" t="s">
        <v>19</v>
      </c>
      <c r="U4" s="140" t="s">
        <v>121</v>
      </c>
      <c r="V4" s="141" t="s">
        <v>25</v>
      </c>
      <c r="W4" s="142" t="s">
        <v>19</v>
      </c>
      <c r="X4" s="142" t="s">
        <v>21</v>
      </c>
      <c r="Y4" s="142" t="s">
        <v>29</v>
      </c>
      <c r="Z4" s="144" t="s">
        <v>122</v>
      </c>
      <c r="AA4" s="141" t="s">
        <v>25</v>
      </c>
      <c r="AB4" s="142" t="s">
        <v>19</v>
      </c>
      <c r="AC4" s="142" t="s">
        <v>21</v>
      </c>
      <c r="AD4" s="142" t="s">
        <v>29</v>
      </c>
      <c r="AE4" s="144" t="s">
        <v>122</v>
      </c>
      <c r="AF4" s="141" t="s">
        <v>25</v>
      </c>
      <c r="AG4" s="142" t="s">
        <v>19</v>
      </c>
      <c r="AH4" s="142" t="s">
        <v>21</v>
      </c>
      <c r="AI4" s="142" t="s">
        <v>29</v>
      </c>
      <c r="AJ4" s="144" t="s">
        <v>122</v>
      </c>
      <c r="AK4" s="141" t="s">
        <v>25</v>
      </c>
      <c r="AL4" s="142" t="s">
        <v>19</v>
      </c>
      <c r="AM4" s="142" t="s">
        <v>21</v>
      </c>
      <c r="AN4" s="142" t="s">
        <v>29</v>
      </c>
      <c r="AO4" s="144" t="s">
        <v>122</v>
      </c>
      <c r="AP4" s="141" t="s">
        <v>25</v>
      </c>
      <c r="AQ4" s="142" t="s">
        <v>19</v>
      </c>
      <c r="AR4" s="142" t="s">
        <v>21</v>
      </c>
      <c r="AS4" s="142" t="s">
        <v>29</v>
      </c>
      <c r="AT4" s="144" t="s">
        <v>122</v>
      </c>
      <c r="AU4" s="141" t="s">
        <v>25</v>
      </c>
      <c r="AV4" s="142" t="s">
        <v>19</v>
      </c>
      <c r="AW4" s="142" t="s">
        <v>21</v>
      </c>
      <c r="AX4" s="142" t="s">
        <v>29</v>
      </c>
      <c r="AY4" s="145" t="s">
        <v>122</v>
      </c>
      <c r="AZ4" s="146" t="s">
        <v>25</v>
      </c>
      <c r="BA4" s="147" t="s">
        <v>141</v>
      </c>
      <c r="BB4" s="148" t="s">
        <v>143</v>
      </c>
      <c r="BC4" s="146" t="s">
        <v>25</v>
      </c>
      <c r="BD4" s="147" t="s">
        <v>141</v>
      </c>
      <c r="BE4" s="148" t="s">
        <v>143</v>
      </c>
      <c r="BF4" s="146" t="s">
        <v>25</v>
      </c>
      <c r="BG4" s="147" t="s">
        <v>141</v>
      </c>
      <c r="BH4" s="148" t="s">
        <v>143</v>
      </c>
      <c r="BI4" s="146" t="s">
        <v>25</v>
      </c>
      <c r="BJ4" s="147" t="s">
        <v>141</v>
      </c>
      <c r="BK4" s="148" t="s">
        <v>143</v>
      </c>
      <c r="BL4" s="146" t="s">
        <v>25</v>
      </c>
      <c r="BM4" s="147" t="s">
        <v>141</v>
      </c>
      <c r="BN4" s="148" t="s">
        <v>143</v>
      </c>
      <c r="BO4" s="146" t="s">
        <v>25</v>
      </c>
      <c r="BP4" s="147" t="s">
        <v>141</v>
      </c>
      <c r="BQ4" s="148" t="s">
        <v>143</v>
      </c>
    </row>
    <row xmlns:x14ac="http://schemas.microsoft.com/office/spreadsheetml/2009/9/ac" r="5" ht="48" hidden="true" x14ac:dyDescent="0.2">
      <c r="A5" s="43" t="s">
        <v>39</v>
      </c>
      <c r="B5" s="43" t="s">
        <v>40</v>
      </c>
      <c r="C5" s="43" t="s">
        <v>41</v>
      </c>
      <c r="D5" s="137" t="s">
        <v>135</v>
      </c>
      <c r="E5" s="138" t="s">
        <v>42</v>
      </c>
      <c r="F5" s="139" t="s">
        <v>230</v>
      </c>
      <c r="G5" s="137" t="s">
        <v>136</v>
      </c>
      <c r="H5" s="138" t="s">
        <v>43</v>
      </c>
      <c r="I5" s="139" t="s">
        <v>231</v>
      </c>
      <c r="J5" s="137" t="s">
        <v>137</v>
      </c>
      <c r="K5" s="138" t="s">
        <v>44</v>
      </c>
      <c r="L5" s="139" t="s">
        <v>232</v>
      </c>
      <c r="M5" s="137" t="s">
        <v>138</v>
      </c>
      <c r="N5" s="138" t="s">
        <v>86</v>
      </c>
      <c r="O5" s="139" t="s">
        <v>233</v>
      </c>
      <c r="P5" s="137" t="s">
        <v>139</v>
      </c>
      <c r="Q5" s="138" t="s">
        <v>87</v>
      </c>
      <c r="R5" s="139" t="s">
        <v>234</v>
      </c>
      <c r="S5" s="137" t="s">
        <v>140</v>
      </c>
      <c r="T5" s="138" t="s">
        <v>88</v>
      </c>
      <c r="U5" s="140" t="s">
        <v>235</v>
      </c>
      <c r="V5" s="141" t="s">
        <v>129</v>
      </c>
      <c r="W5" s="142" t="s">
        <v>45</v>
      </c>
      <c r="X5" s="143" t="s">
        <v>65</v>
      </c>
      <c r="Y5" s="143" t="s">
        <v>66</v>
      </c>
      <c r="Z5" s="144" t="s">
        <v>236</v>
      </c>
      <c r="AA5" s="141" t="s">
        <v>130</v>
      </c>
      <c r="AB5" s="142" t="s">
        <v>46</v>
      </c>
      <c r="AC5" s="143" t="s">
        <v>67</v>
      </c>
      <c r="AD5" s="143" t="s">
        <v>68</v>
      </c>
      <c r="AE5" s="144" t="s">
        <v>237</v>
      </c>
      <c r="AF5" s="141" t="s">
        <v>131</v>
      </c>
      <c r="AG5" s="142" t="s">
        <v>47</v>
      </c>
      <c r="AH5" s="143" t="s">
        <v>69</v>
      </c>
      <c r="AI5" s="143" t="s">
        <v>70</v>
      </c>
      <c r="AJ5" s="144" t="s">
        <v>238</v>
      </c>
      <c r="AK5" s="141" t="s">
        <v>132</v>
      </c>
      <c r="AL5" s="142" t="s">
        <v>71</v>
      </c>
      <c r="AM5" s="143" t="s">
        <v>72</v>
      </c>
      <c r="AN5" s="143" t="s">
        <v>73</v>
      </c>
      <c r="AO5" s="144" t="s">
        <v>239</v>
      </c>
      <c r="AP5" s="141" t="s">
        <v>133</v>
      </c>
      <c r="AQ5" s="142" t="s">
        <v>74</v>
      </c>
      <c r="AR5" s="143" t="s">
        <v>75</v>
      </c>
      <c r="AS5" s="143" t="s">
        <v>76</v>
      </c>
      <c r="AT5" s="144" t="s">
        <v>240</v>
      </c>
      <c r="AU5" s="141" t="s">
        <v>134</v>
      </c>
      <c r="AV5" s="142" t="s">
        <v>77</v>
      </c>
      <c r="AW5" s="143" t="s">
        <v>78</v>
      </c>
      <c r="AX5" s="143" t="s">
        <v>79</v>
      </c>
      <c r="AY5" s="145" t="s">
        <v>241</v>
      </c>
      <c r="AZ5" s="146" t="s">
        <v>80</v>
      </c>
      <c r="BA5" s="147" t="s">
        <v>114</v>
      </c>
      <c r="BB5" s="148" t="s">
        <v>242</v>
      </c>
      <c r="BC5" s="146" t="s">
        <v>85</v>
      </c>
      <c r="BD5" s="147" t="s">
        <v>115</v>
      </c>
      <c r="BE5" s="148" t="s">
        <v>243</v>
      </c>
      <c r="BF5" s="146" t="s">
        <v>84</v>
      </c>
      <c r="BG5" s="147" t="s">
        <v>116</v>
      </c>
      <c r="BH5" s="148" t="s">
        <v>244</v>
      </c>
      <c r="BI5" s="146" t="s">
        <v>83</v>
      </c>
      <c r="BJ5" s="147" t="s">
        <v>117</v>
      </c>
      <c r="BK5" s="148" t="s">
        <v>245</v>
      </c>
      <c r="BL5" s="146" t="s">
        <v>82</v>
      </c>
      <c r="BM5" s="147" t="s">
        <v>118</v>
      </c>
      <c r="BN5" s="148" t="s">
        <v>246</v>
      </c>
      <c r="BO5" s="146" t="s">
        <v>81</v>
      </c>
      <c r="BP5" s="147" t="s">
        <v>119</v>
      </c>
      <c r="BQ5" s="148" t="s">
        <v>247</v>
      </c>
    </row>
    <row xmlns:x14ac="http://schemas.microsoft.com/office/spreadsheetml/2009/9/ac" r="6" x14ac:dyDescent="0.2">
      <c r="A6" s="358" t="str">
        <f>+RIGHT('Data Summary'!A6,LEN('Data Summary'!A6)-9)</f>
        <v>SUR</v>
      </c>
      <c r="B6" s="36" t="str">
        <f>+IF(ISTEXT('Data Summary'!B6),'Data Summary'!B6,"")</f>
        <v>Survey</v>
      </c>
      <c r="C6" s="357">
        <f>+VALUE('Data Summary'!C6)</f>
        <v>2004</v>
      </c>
      <c r="D6" s="96">
        <f>+IF(AND(ISNUMBER('Water Data'!D4),'Data Summary'!BS6="Yes"),100-'Water Data'!D4,NA())</f>
        <v>98.4</v>
      </c>
      <c r="E6" s="96">
        <f>+IF(AND(ISNUMBER('Water Data'!D6),'Data Summary'!BT6="Yes"),'Water Data'!D6,NA())</f>
        <v>85.100000000000009</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97.6</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58" t="str">
        <f ca="true">+RIGHT('Data Summary'!A7,LEN('Data Summary'!A7)-9)</f>
        <v>SUR</v>
      </c>
      <c r="B7" s="36" t="str">
        <f ca="true">+IF(ISTEXT('Data Summary'!B7),'Data Summary'!B7,"")</f>
        <v>Survey</v>
      </c>
      <c r="C7" s="357">
        <f ca="true">+VALUE('Data Summary'!C7)</f>
        <v>2008</v>
      </c>
      <c r="D7" s="96" t="e">
        <f ca="true">+IF(AND(ISNUMBER(OFFSET('Water Data'!$D$4,0,10*ROW('Water Data'!D1))),'Data Summary'!BS7="Yes"),100-OFFSET('Water Data'!$D$4,0,10*ROW('Water Data'!D1)),NA())</f>
        <v>#N/A</v>
      </c>
      <c r="E7" s="96">
        <f ca="true">+IF(AND(ISNUMBER(OFFSET('Water Data'!$D$6,0,10*ROW('Water Data'!D1))),'Data Summary'!BT7="Yes"),OFFSET('Water Data'!$D$6,0,10*ROW('Water Data'!D1)),NA())</f>
        <v>90.41266625103907</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f ca="true">+IF(AND(ISNUMBER(OFFSET('Water Data'!$H$6,0,10*ROW('Water Data'!H1))),'Data Summary'!CF7="Yes"),OFFSET('Water Data'!$H$6,0,10*ROW('Water Data'!H1)),NA())</f>
        <v>89.699999999999989</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f ca="true">+IF(AND(ISNUMBER(OFFSET('Water Data'!$I$6,0,10*ROW('Water Data'!I1))),'Data Summary'!CI7="Yes"),OFFSET('Water Data'!$I$6,0,10*ROW('Water Data'!I1)),NA())</f>
        <v>95.05</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58" t="str">
        <f ca="true">+RIGHT('Data Summary'!A8,LEN('Data Summary'!A8)-9)</f>
        <v>UNPS</v>
      </c>
      <c r="B8" s="36" t="str">
        <f ca="true">+IF(ISTEXT('Data Summary'!B8),'Data Summary'!B8,"")</f>
        <v>Survey</v>
      </c>
      <c r="C8" s="357">
        <f ca="true">+VALUE('Data Summary'!C8)</f>
        <v>2010</v>
      </c>
      <c r="D8" s="96">
        <f ca="true">+IF(AND(ISNUMBER(OFFSET('Water Data'!$D$4,0,10*ROW('Water Data'!D2))),'Data Summary'!BS8="Yes"),100-OFFSET('Water Data'!$D$4,0,10*ROW('Water Data'!D2)),NA())</f>
        <v>95.76</v>
      </c>
      <c r="E8" s="96">
        <f ca="true">+IF(AND(ISNUMBER(OFFSET('Water Data'!$D$6,0,10*ROW('Water Data'!D2))),'Data Summary'!BT8="Yes"),OFFSET('Water Data'!$D$6,0,10*ROW('Water Data'!D2)),NA())</f>
        <v>88.509999999999991</v>
      </c>
      <c r="F8" s="96">
        <f ca="true">+IF(AND(ISNUMBER(OFFSET('Water Data'!$D$9,0,10*ROW('Water Data'!D2))),'Data Summary'!BU8="Yes"),OFFSET('Water Data'!$D$9,0,10*ROW('Water Data'!D2)),NA())</f>
        <v>72.22</v>
      </c>
      <c r="G8" s="96">
        <f ca="true">+IF(AND(ISNUMBER(OFFSET('Water Data'!$E$4,0,10*ROW('Water Data'!E2))),'Data Summary'!BV8="Yes"),100-OFFSET('Water Data'!$E$4,0,10*ROW('Water Data'!E2)),NA())</f>
        <v>100</v>
      </c>
      <c r="H8" s="96">
        <f ca="true">+IF(AND(ISNUMBER(OFFSET('Water Data'!$E$6,0,10*ROW('Water Data'!E2))),'Data Summary'!BW8="Yes"),OFFSET('Water Data'!$E$6,0,10*ROW('Water Data'!E2)),NA())</f>
        <v>95.89</v>
      </c>
      <c r="I8" s="96">
        <f ca="true">+IF(AND(ISNUMBER(OFFSET('Water Data'!$E$9,0,10*ROW('Water Data'!E2))),'Data Summary'!BX8="Yes"),OFFSET('Water Data'!$E$9,0,10*ROW('Water Data'!E2)),NA())</f>
        <v>81.94</v>
      </c>
      <c r="J8" s="96">
        <f ca="true">+IF(AND(ISNUMBER(OFFSET('Water Data'!$F$4,0,10*ROW('Water Data'!F2))),'Data Summary'!BY8="Yes"),100-OFFSET('Water Data'!$F$4,0,10*ROW('Water Data'!F2)),NA())</f>
        <v>94.29</v>
      </c>
      <c r="K8" s="96">
        <f ca="true">+IF(AND(ISNUMBER(OFFSET('Water Data'!$F$6,0,10*ROW('Water Data'!F2))),'Data Summary'!BZ8="Yes"),OFFSET('Water Data'!$F$6,0,10*ROW('Water Data'!F2)),NA())</f>
        <v>85.945000000000007</v>
      </c>
      <c r="L8" s="96">
        <f ca="true">+IF(AND(ISNUMBER(OFFSET('Water Data'!$F$9,0,10*ROW('Water Data'!F2))),'Data Summary'!CA8="Yes"),OFFSET('Water Data'!$F$9,0,10*ROW('Water Data'!F2)),NA())</f>
        <v>68.69</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98.52</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f ca="true">+IF(AND(ISNUMBER(OFFSET('Sanitation Data'!$D$12,0,10*ROW('Sanitation Data'!D2))),'Data Summary'!CO8="Yes"),OFFSET('Sanitation Data'!$D$12,0,10*ROW('Sanitation Data'!D2)),NA())</f>
        <v>78.599999999999994</v>
      </c>
      <c r="AA8" s="97">
        <f ca="true">+IF(AND(ISNUMBER(OFFSET('Sanitation Data'!$E$4,0,10*ROW('Sanitation Data'!E2))),'Data Summary'!CP8="Yes"),100-OFFSET('Sanitation Data'!$E$4,0,10*ROW('Sanitation Data'!E2)),NA())</f>
        <v>98.53</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f ca="true">+IF(AND(ISNUMBER(OFFSET('Sanitation Data'!$E$12,0,10*ROW('Sanitation Data'!E2))),'Data Summary'!CT8="Yes"),OFFSET('Sanitation Data'!$E$12,0,10*ROW('Sanitation Data'!E2)),NA())</f>
        <v>85.29</v>
      </c>
      <c r="AF8" s="97">
        <f ca="true">+IF(AND(ISNUMBER(OFFSET('Sanitation Data'!$F$4,0,10*ROW('Sanitation Data'!F2))),'Data Summary'!CU8="Yes"),100-OFFSET('Sanitation Data'!$F$4,0,10*ROW('Sanitation Data'!F2)),NA())</f>
        <v>98.52</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f ca="true">+IF(AND(ISNUMBER(OFFSET('Sanitation Data'!$F$12,0,10*ROW('Sanitation Data'!F2))),'Data Summary'!CY8="Yes"),OFFSET('Sanitation Data'!$F$12,0,10*ROW('Sanitation Data'!F2)),NA())</f>
        <v>76.349999999999994</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f ca="true">+IF(AND(ISNUMBER(OFFSET('Hygiene Data'!$D$7,0,10*ROW('Hygiene Data'!D2))),'Data Summary'!DP8="Yes"),OFFSET('Hygiene Data'!$D$7,0,10*ROW('Hygiene Data'!D2)),NA())</f>
        <v>44.900000000000006</v>
      </c>
      <c r="BB8" s="98">
        <f ca="true">+IF(AND(ISNUMBER(OFFSET('Hygiene Data'!$D$9,0,10*ROW('Hygiene Data'!D2))),'Data Summary'!DQ8="Yes"),OFFSET('Hygiene Data'!$D$9,0,10*ROW('Hygiene Data'!D2)),NA())</f>
        <v>16.600000000000001</v>
      </c>
      <c r="BC8" s="98" t="e">
        <f ca="true">+IF(AND(ISNUMBER(OFFSET('Hygiene Data'!$E$5,0,10*ROW('Hygiene Data'!E2))),'Data Summary'!DR8="Yes"),OFFSET('Hygiene Data'!$E$5,0,10*ROW('Hygiene Data'!E2)),NA())</f>
        <v>#N/A</v>
      </c>
      <c r="BD8" s="98">
        <f ca="true">+IF(AND(ISNUMBER(OFFSET('Hygiene Data'!$E$7,0,10*ROW('Hygiene Data'!E2))),'Data Summary'!DS8="Yes"),OFFSET('Hygiene Data'!$E$7,0,10*ROW('Hygiene Data'!E2)),NA())</f>
        <v>71.64</v>
      </c>
      <c r="BE8" s="98">
        <f ca="true">+IF(AND(ISNUMBER(OFFSET('Hygiene Data'!$E$9,0,10*ROW('Hygiene Data'!E2))),'Data Summary'!DT8="Yes"),OFFSET('Hygiene Data'!$E$9,0,10*ROW('Hygiene Data'!E2)),NA())</f>
        <v>28.4</v>
      </c>
      <c r="BF8" s="98" t="e">
        <f ca="true">+IF(AND(ISNUMBER(OFFSET('Hygiene Data'!$F$5,0,10*ROW('Hygiene Data'!F2))),'Data Summary'!DU8="Yes"),OFFSET('Hygiene Data'!$F$5,0,10*ROW('Hygiene Data'!F2)),NA())</f>
        <v>#N/A</v>
      </c>
      <c r="BG8" s="98">
        <f ca="true">+IF(AND(ISNUMBER(OFFSET('Hygiene Data'!$F$7,0,10*ROW('Hygiene Data'!F2))),'Data Summary'!DV8="Yes"),OFFSET('Hygiene Data'!$F$7,0,10*ROW('Hygiene Data'!F2)),NA())</f>
        <v>35.86</v>
      </c>
      <c r="BH8" s="98">
        <f ca="true">+IF(AND(ISNUMBER(OFFSET('Hygiene Data'!$F$9,0,10*ROW('Hygiene Data'!F2))),'Data Summary'!DW8="Yes"),OFFSET('Hygiene Data'!$F$9,0,10*ROW('Hygiene Data'!F2)),NA())</f>
        <v>12.6</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58" t="str">
        <f ca="true">+RIGHT('Data Summary'!A9,LEN('Data Summary'!A9)-9)</f>
        <v>EMIS</v>
      </c>
      <c r="B9" s="36" t="str">
        <f ca="true">+IF(ISTEXT('Data Summary'!B9),'Data Summary'!B9,"")</f>
        <v>EMIS</v>
      </c>
      <c r="C9" s="357">
        <f ca="true">+VALUE('Data Summary'!C9)</f>
        <v>2011</v>
      </c>
      <c r="D9" s="96" t="e">
        <f ca="true">+IF(AND(ISNUMBER(OFFSET('Water Data'!$D$4,0,10*ROW('Water Data'!D3))),'Data Summary'!BS9="Yes"),100-OFFSET('Water Data'!$D$4,0,10*ROW('Water Data'!D3)),NA())</f>
        <v>#N/A</v>
      </c>
      <c r="E9" s="96">
        <f ca="true">+IF(AND(ISNUMBER(OFFSET('Water Data'!$D$6,0,10*ROW('Water Data'!D3))),'Data Summary'!BT9="Yes"),OFFSET('Water Data'!$D$6,0,10*ROW('Water Data'!D3)),NA())</f>
        <v>86.869730205007173</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f ca="true">+IF(AND(ISNUMBER(OFFSET('Water Data'!$G$6,0,10*ROW('Water Data'!G3))),'Data Summary'!CC9="Yes"),OFFSET('Water Data'!$G$6,0,10*ROW('Water Data'!G3)),NA())</f>
        <v>97.776365946632794</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f ca="true">+IF(AND(ISNUMBER(OFFSET('Water Data'!$H$6,0,10*ROW('Water Data'!H3))),'Data Summary'!CF9="Yes"),OFFSET('Water Data'!$H$6,0,10*ROW('Water Data'!H3)),NA())</f>
        <v>84</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f ca="true">+IF(AND(ISNUMBER(OFFSET('Water Data'!$I$6,0,10*ROW('Water Data'!I3))),'Data Summary'!CI9="Yes"),OFFSET('Water Data'!$I$6,0,10*ROW('Water Data'!I3)),NA())</f>
        <v>95.5</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58" t="str">
        <f ca="true">+RIGHT('Data Summary'!A10,LEN('Data Summary'!A10)-9)</f>
        <v>UNPS</v>
      </c>
      <c r="B10" s="36" t="str">
        <f ca="true">+IF(ISTEXT('Data Summary'!B10),'Data Summary'!B10,"")</f>
        <v>Survey</v>
      </c>
      <c r="C10" s="357">
        <f ca="true">+VALUE('Data Summary'!C10)</f>
        <v>2011</v>
      </c>
      <c r="D10" s="96" t="e">
        <f ca="true">+IF(AND(ISNUMBER(OFFSET('Water Data'!$D$4,0,10*ROW('Water Data'!D4))),'Data Summary'!BS10="Yes"),100-OFFSET('Water Data'!$D$4,0,10*ROW('Water Data'!D4)),NA())</f>
        <v>#N/A</v>
      </c>
      <c r="E10" s="96">
        <f ca="true">+IF(AND(ISNUMBER(OFFSET('Water Data'!$D$6,0,10*ROW('Water Data'!D4))),'Data Summary'!BT10="Yes"),OFFSET('Water Data'!$D$6,0,10*ROW('Water Data'!D4)),NA())</f>
        <v>90.45</v>
      </c>
      <c r="F10" s="96">
        <f ca="true">+IF(AND(ISNUMBER(OFFSET('Water Data'!$D$9,0,10*ROW('Water Data'!D4))),'Data Summary'!BU10="Yes"),OFFSET('Water Data'!$D$9,0,10*ROW('Water Data'!D4)),NA())</f>
        <v>71.699714999999998</v>
      </c>
      <c r="G10" s="96" t="e">
        <f ca="true">+IF(AND(ISNUMBER(OFFSET('Water Data'!$E$4,0,10*ROW('Water Data'!E4))),'Data Summary'!BV10="Yes"),100-OFFSET('Water Data'!$E$4,0,10*ROW('Water Data'!E4)),NA())</f>
        <v>#N/A</v>
      </c>
      <c r="H10" s="96">
        <f ca="true">+IF(AND(ISNUMBER(OFFSET('Water Data'!$E$6,0,10*ROW('Water Data'!E4))),'Data Summary'!BW10="Yes"),OFFSET('Water Data'!$E$6,0,10*ROW('Water Data'!E4)),NA())</f>
        <v>98.444999999999993</v>
      </c>
      <c r="I10" s="96">
        <f ca="true">+IF(AND(ISNUMBER(OFFSET('Water Data'!$E$9,0,10*ROW('Water Data'!E4))),'Data Summary'!BX10="Yes"),OFFSET('Water Data'!$E$9,0,10*ROW('Water Data'!E4)),NA())</f>
        <v>83.062968749999996</v>
      </c>
      <c r="J10" s="96" t="e">
        <f ca="true">+IF(AND(ISNUMBER(OFFSET('Water Data'!$F$4,0,10*ROW('Water Data'!F4))),'Data Summary'!BY10="Yes"),100-OFFSET('Water Data'!$F$4,0,10*ROW('Water Data'!F4)),NA())</f>
        <v>#N/A</v>
      </c>
      <c r="K10" s="96">
        <f ca="true">+IF(AND(ISNUMBER(OFFSET('Water Data'!$F$6,0,10*ROW('Water Data'!F4))),'Data Summary'!BZ10="Yes"),OFFSET('Water Data'!$F$6,0,10*ROW('Water Data'!F4)),NA())</f>
        <v>87.64</v>
      </c>
      <c r="L10" s="96">
        <f ca="true">+IF(AND(ISNUMBER(OFFSET('Water Data'!$F$9,0,10*ROW('Water Data'!F4))),'Data Summary'!CA10="Yes"),OFFSET('Water Data'!$F$9,0,10*ROW('Water Data'!F4)),NA())</f>
        <v>67.894707999999994</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98.67</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f ca="true">+IF(AND(ISNUMBER(OFFSET('Sanitation Data'!$D$12,0,10*ROW('Sanitation Data'!D4))),'Data Summary'!CO10="Yes"),OFFSET('Sanitation Data'!$D$12,0,10*ROW('Sanitation Data'!D4)),NA())</f>
        <v>78.760000000000005</v>
      </c>
      <c r="AA10" s="97">
        <f ca="true">+IF(AND(ISNUMBER(OFFSET('Sanitation Data'!$E$4,0,10*ROW('Sanitation Data'!E4))),'Data Summary'!CP10="Yes"),100-OFFSET('Sanitation Data'!$E$4,0,10*ROW('Sanitation Data'!E4)),NA())</f>
        <v>98.41</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f ca="true">+IF(AND(ISNUMBER(OFFSET('Sanitation Data'!$E$12,0,10*ROW('Sanitation Data'!E4))),'Data Summary'!CT10="Yes"),OFFSET('Sanitation Data'!$E$12,0,10*ROW('Sanitation Data'!E4)),NA())</f>
        <v>79.364999999999995</v>
      </c>
      <c r="AF10" s="97">
        <f ca="true">+IF(AND(ISNUMBER(OFFSET('Sanitation Data'!$F$4,0,10*ROW('Sanitation Data'!F4))),'Data Summary'!CU10="Yes"),100-OFFSET('Sanitation Data'!$F$4,0,10*ROW('Sanitation Data'!F4)),NA())</f>
        <v>98.77</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f ca="true">+IF(AND(ISNUMBER(OFFSET('Sanitation Data'!$F$12,0,10*ROW('Sanitation Data'!F4))),'Data Summary'!CY10="Yes"),OFFSET('Sanitation Data'!$F$12,0,10*ROW('Sanitation Data'!F4)),NA())</f>
        <v>78.53</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f ca="true">+IF(AND(ISNUMBER(OFFSET('Hygiene Data'!$D$7,0,10*ROW('Hygiene Data'!D4))),'Data Summary'!DP10="Yes"),OFFSET('Hygiene Data'!$D$7,0,10*ROW('Hygiene Data'!D4)),NA())</f>
        <v>48.2</v>
      </c>
      <c r="BB10" s="98">
        <f ca="true">+IF(AND(ISNUMBER(OFFSET('Hygiene Data'!$D$9,0,10*ROW('Hygiene Data'!D4))),'Data Summary'!DQ10="Yes"),OFFSET('Hygiene Data'!$D$9,0,10*ROW('Hygiene Data'!D4)),NA())</f>
        <v>18</v>
      </c>
      <c r="BC10" s="98" t="e">
        <f ca="true">+IF(AND(ISNUMBER(OFFSET('Hygiene Data'!$E$5,0,10*ROW('Hygiene Data'!E4))),'Data Summary'!DR10="Yes"),OFFSET('Hygiene Data'!$E$5,0,10*ROW('Hygiene Data'!E4)),NA())</f>
        <v>#N/A</v>
      </c>
      <c r="BD10" s="98">
        <f ca="true">+IF(AND(ISNUMBER(OFFSET('Hygiene Data'!$E$7,0,10*ROW('Hygiene Data'!E4))),'Data Summary'!DS10="Yes"),OFFSET('Hygiene Data'!$E$7,0,10*ROW('Hygiene Data'!E4)),NA())</f>
        <v>75.41</v>
      </c>
      <c r="BE10" s="98">
        <f ca="true">+IF(AND(ISNUMBER(OFFSET('Hygiene Data'!$E$9,0,10*ROW('Hygiene Data'!E4))),'Data Summary'!DT10="Yes"),OFFSET('Hygiene Data'!$E$9,0,10*ROW('Hygiene Data'!E4)),NA())</f>
        <v>31.2</v>
      </c>
      <c r="BF10" s="98" t="e">
        <f ca="true">+IF(AND(ISNUMBER(OFFSET('Hygiene Data'!$F$5,0,10*ROW('Hygiene Data'!F4))),'Data Summary'!DU10="Yes"),OFFSET('Hygiene Data'!$F$5,0,10*ROW('Hygiene Data'!F4)),NA())</f>
        <v>#N/A</v>
      </c>
      <c r="BG10" s="98">
        <f ca="true">+IF(AND(ISNUMBER(OFFSET('Hygiene Data'!$F$7,0,10*ROW('Hygiene Data'!F4))),'Data Summary'!DV10="Yes"),OFFSET('Hygiene Data'!$F$7,0,10*ROW('Hygiene Data'!F4)),NA())</f>
        <v>37.879999999999995</v>
      </c>
      <c r="BH10" s="98">
        <f ca="true">+IF(AND(ISNUMBER(OFFSET('Hygiene Data'!$F$9,0,10*ROW('Hygiene Data'!F4))),'Data Summary'!DW10="Yes"),OFFSET('Hygiene Data'!$F$9,0,10*ROW('Hygiene Data'!F4)),NA())</f>
        <v>13.04</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58" t="str">
        <f ca="true">+RIGHT('Data Summary'!A11,LEN('Data Summary'!A11)-9)</f>
        <v>UIS</v>
      </c>
      <c r="B11" s="36" t="str">
        <f ca="true">+IF(ISTEXT('Data Summary'!B11),'Data Summary'!B11,"")</f>
        <v>Other</v>
      </c>
      <c r="C11" s="357">
        <f ca="true">+VALUE('Data Summary'!C11)</f>
        <v>2011</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58" t="str">
        <f ca="true">+RIGHT('Data Summary'!A12,LEN('Data Summary'!A12)-9)</f>
        <v>UNPS</v>
      </c>
      <c r="B12" s="36" t="str">
        <f ca="true">+IF(ISTEXT('Data Summary'!B12),'Data Summary'!B12,"")</f>
        <v>Survey</v>
      </c>
      <c r="C12" s="357">
        <f ca="true">+VALUE('Data Summary'!C12)</f>
        <v>2012</v>
      </c>
      <c r="D12" s="96" t="e">
        <f ca="true">+IF(AND(ISNUMBER(OFFSET('Water Data'!$D$4,0,10*ROW('Water Data'!D6))),'Data Summary'!BS12="Yes"),100-OFFSET('Water Data'!$D$4,0,10*ROW('Water Data'!D6)),NA())</f>
        <v>#N/A</v>
      </c>
      <c r="E12" s="96">
        <f ca="true">+IF(AND(ISNUMBER(OFFSET('Water Data'!$D$6,0,10*ROW('Water Data'!D6))),'Data Summary'!BT12="Yes"),OFFSET('Water Data'!$D$6,0,10*ROW('Water Data'!D6)),NA())</f>
        <v>92.88000000000001</v>
      </c>
      <c r="F12" s="96">
        <f ca="true">+IF(AND(ISNUMBER(OFFSET('Water Data'!$D$9,0,10*ROW('Water Data'!D6))),'Data Summary'!BU12="Yes"),OFFSET('Water Data'!$D$9,0,10*ROW('Water Data'!D6)),NA())</f>
        <v>78.180000000000007</v>
      </c>
      <c r="G12" s="96" t="e">
        <f ca="true">+IF(AND(ISNUMBER(OFFSET('Water Data'!$E$4,0,10*ROW('Water Data'!E6))),'Data Summary'!BV12="Yes"),100-OFFSET('Water Data'!$E$4,0,10*ROW('Water Data'!E6)),NA())</f>
        <v>#N/A</v>
      </c>
      <c r="H12" s="96">
        <f ca="true">+IF(AND(ISNUMBER(OFFSET('Water Data'!$E$6,0,10*ROW('Water Data'!E6))),'Data Summary'!BW12="Yes"),OFFSET('Water Data'!$E$6,0,10*ROW('Water Data'!E6)),NA())</f>
        <v>98.580000000000013</v>
      </c>
      <c r="I12" s="96">
        <f ca="true">+IF(AND(ISNUMBER(OFFSET('Water Data'!$E$9,0,10*ROW('Water Data'!E6))),'Data Summary'!BX12="Yes"),OFFSET('Water Data'!$E$9,0,10*ROW('Water Data'!E6)),NA())</f>
        <v>91.42</v>
      </c>
      <c r="J12" s="96" t="e">
        <f ca="true">+IF(AND(ISNUMBER(OFFSET('Water Data'!$F$4,0,10*ROW('Water Data'!F6))),'Data Summary'!BY12="Yes"),100-OFFSET('Water Data'!$F$4,0,10*ROW('Water Data'!F6)),NA())</f>
        <v>#N/A</v>
      </c>
      <c r="K12" s="96">
        <f ca="true">+IF(AND(ISNUMBER(OFFSET('Water Data'!$F$6,0,10*ROW('Water Data'!F6))),'Data Summary'!BZ12="Yes"),OFFSET('Water Data'!$F$6,0,10*ROW('Water Data'!F6)),NA())</f>
        <v>91.334999999999994</v>
      </c>
      <c r="L12" s="96">
        <f ca="true">+IF(AND(ISNUMBER(OFFSET('Water Data'!$F$9,0,10*ROW('Water Data'!F6))),'Data Summary'!CA12="Yes"),OFFSET('Water Data'!$F$9,0,10*ROW('Water Data'!F6)),NA())</f>
        <v>74.614999999999995</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99.614000000000004</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f ca="true">+IF(AND(ISNUMBER(OFFSET('Sanitation Data'!$E$4,0,10*ROW('Sanitation Data'!E6))),'Data Summary'!CP12="Yes"),100-OFFSET('Sanitation Data'!$E$4,0,10*ROW('Sanitation Data'!E6)),NA())</f>
        <v>100</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f ca="true">+IF(AND(ISNUMBER(OFFSET('Sanitation Data'!$F$4,0,10*ROW('Sanitation Data'!F6))),'Data Summary'!CU12="Yes"),100-OFFSET('Sanitation Data'!$F$4,0,10*ROW('Sanitation Data'!F6)),NA())</f>
        <v>99.481999999999999</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f ca="true">+IF(AND(ISNUMBER(OFFSET('Hygiene Data'!$D$7,0,10*ROW('Hygiene Data'!D6))),'Data Summary'!DP12="Yes"),OFFSET('Hygiene Data'!$D$7,0,10*ROW('Hygiene Data'!D6)),NA())</f>
        <v>46.900000000000006</v>
      </c>
      <c r="BB12" s="98">
        <f ca="true">+IF(AND(ISNUMBER(OFFSET('Hygiene Data'!$D$9,0,10*ROW('Hygiene Data'!D6))),'Data Summary'!DQ12="Yes"),OFFSET('Hygiene Data'!$D$9,0,10*ROW('Hygiene Data'!D6)),NA())</f>
        <v>13.95</v>
      </c>
      <c r="BC12" s="98" t="e">
        <f ca="true">+IF(AND(ISNUMBER(OFFSET('Hygiene Data'!$E$5,0,10*ROW('Hygiene Data'!E6))),'Data Summary'!DR12="Yes"),OFFSET('Hygiene Data'!$E$5,0,10*ROW('Hygiene Data'!E6)),NA())</f>
        <v>#N/A</v>
      </c>
      <c r="BD12" s="98">
        <f ca="true">+IF(AND(ISNUMBER(OFFSET('Hygiene Data'!$E$7,0,10*ROW('Hygiene Data'!E6))),'Data Summary'!DS12="Yes"),OFFSET('Hygiene Data'!$E$7,0,10*ROW('Hygiene Data'!E6)),NA())</f>
        <v>75.760000000000005</v>
      </c>
      <c r="BE12" s="98">
        <f ca="true">+IF(AND(ISNUMBER(OFFSET('Hygiene Data'!$E$9,0,10*ROW('Hygiene Data'!E6))),'Data Summary'!DT12="Yes"),OFFSET('Hygiene Data'!$E$9,0,10*ROW('Hygiene Data'!E6)),NA())</f>
        <v>25.76</v>
      </c>
      <c r="BF12" s="98" t="e">
        <f ca="true">+IF(AND(ISNUMBER(OFFSET('Hygiene Data'!$F$5,0,10*ROW('Hygiene Data'!F6))),'Data Summary'!DU12="Yes"),OFFSET('Hygiene Data'!$F$5,0,10*ROW('Hygiene Data'!F6)),NA())</f>
        <v>#N/A</v>
      </c>
      <c r="BG12" s="98">
        <f ca="true">+IF(AND(ISNUMBER(OFFSET('Hygiene Data'!$F$7,0,10*ROW('Hygiene Data'!F6))),'Data Summary'!DV12="Yes"),OFFSET('Hygiene Data'!$F$7,0,10*ROW('Hygiene Data'!F6)),NA())</f>
        <v>36.979999999999997</v>
      </c>
      <c r="BH12" s="98">
        <f ca="true">+IF(AND(ISNUMBER(OFFSET('Hygiene Data'!$F$9,0,10*ROW('Hygiene Data'!F6))),'Data Summary'!DW12="Yes"),OFFSET('Hygiene Data'!$F$9,0,10*ROW('Hygiene Data'!F6)),NA())</f>
        <v>9.9</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58" t="str">
        <f ca="true">+RIGHT('Data Summary'!A13,LEN('Data Summary'!A13)-9)</f>
        <v>SDI</v>
      </c>
      <c r="B13" s="36" t="str">
        <f ca="true">+IF(ISTEXT('Data Summary'!B13),'Data Summary'!B13,"")</f>
        <v>Survey</v>
      </c>
      <c r="C13" s="357">
        <f ca="true">+VALUE('Data Summary'!C13)</f>
        <v>2013</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f ca="true">+IF(AND(ISNUMBER(OFFSET('Sanitation Data'!$D$4,0,10*ROW('Sanitation Data'!D7))),'Data Summary'!CK13="Yes"),100-OFFSET('Sanitation Data'!$D$4,0,10*ROW('Sanitation Data'!D7)),NA())</f>
        <v>99.371390000000005</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f ca="true">+IF(AND(ISNUMBER(OFFSET('Sanitation Data'!$E$4,0,10*ROW('Sanitation Data'!E7))),'Data Summary'!CP13="Yes"),100-OFFSET('Sanitation Data'!$E$4,0,10*ROW('Sanitation Data'!E7)),NA())</f>
        <v>100</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f ca="true">+IF(AND(ISNUMBER(OFFSET('Sanitation Data'!$F$4,0,10*ROW('Sanitation Data'!F7))),'Data Summary'!CU13="Yes"),100-OFFSET('Sanitation Data'!$F$4,0,10*ROW('Sanitation Data'!F7)),NA())</f>
        <v>99.269829999999999</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f ca="true">+IF(AND(ISNUMBER(OFFSET('Hygiene Data'!$D$9,0,10*ROW('Hygiene Data'!D7))),'Data Summary'!DQ13="Yes"),OFFSET('Hygiene Data'!$D$9,0,10*ROW('Hygiene Data'!D7)),NA())</f>
        <v>27.338229999999999</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f ca="true">+IF(AND(ISNUMBER(OFFSET('Hygiene Data'!$E$9,0,10*ROW('Hygiene Data'!E7))),'Data Summary'!DT13="Yes"),OFFSET('Hygiene Data'!$E$9,0,10*ROW('Hygiene Data'!E7)),NA())</f>
        <v>41.283909999999999</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f ca="true">+IF(AND(ISNUMBER(OFFSET('Hygiene Data'!$F$9,0,10*ROW('Hygiene Data'!F7))),'Data Summary'!DW13="Yes"),OFFSET('Hygiene Data'!$F$9,0,10*ROW('Hygiene Data'!F7)),NA())</f>
        <v>25.01549</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58" t="str">
        <f ca="true">+RIGHT('Data Summary'!A14,LEN('Data Summary'!A14)-9)</f>
        <v>SACMEQ</v>
      </c>
      <c r="B14" s="36" t="str">
        <f ca="true">+IF(ISTEXT('Data Summary'!B14),'Data Summary'!B14,"")</f>
        <v>Survey</v>
      </c>
      <c r="C14" s="357">
        <f ca="true">+VALUE('Data Summary'!C14)</f>
        <v>2013</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f ca="true">+IF(AND(ISNUMBER(OFFSET('Water Data'!$H$4,0,10*ROW('Water Data'!H8))),'Data Summary'!CE14="Yes"),100-OFFSET('Water Data'!$H$4,0,10*ROW('Water Data'!H8)),NA())</f>
        <v>75.400000000000006</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58" t="str">
        <f ca="true">+RIGHT('Data Summary'!A15,LEN('Data Summary'!A15)-9)</f>
        <v>UNPS</v>
      </c>
      <c r="B15" s="36" t="str">
        <f ca="true">+IF(ISTEXT('Data Summary'!B15),'Data Summary'!B15,"")</f>
        <v>Survey</v>
      </c>
      <c r="C15" s="357">
        <f ca="true">+VALUE('Data Summary'!C15)</f>
        <v>2013</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f ca="true">+IF(AND(ISNUMBER(OFFSET('Sanitation Data'!$D$4,0,10*ROW('Sanitation Data'!D9))),'Data Summary'!CK15="Yes"),100-OFFSET('Sanitation Data'!$D$4,0,10*ROW('Sanitation Data'!D9)),NA())</f>
        <v>100</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f ca="true">+IF(AND(ISNUMBER(OFFSET('Sanitation Data'!$D$12,0,10*ROW('Sanitation Data'!D9))),'Data Summary'!CO15="Yes"),OFFSET('Sanitation Data'!$D$12,0,10*ROW('Sanitation Data'!D9)),NA())</f>
        <v>78.73</v>
      </c>
      <c r="AA15" s="97">
        <f ca="true">+IF(AND(ISNUMBER(OFFSET('Sanitation Data'!$E$4,0,10*ROW('Sanitation Data'!E9))),'Data Summary'!CP15="Yes"),100-OFFSET('Sanitation Data'!$E$4,0,10*ROW('Sanitation Data'!E9)),NA())</f>
        <v>100</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f ca="true">+IF(AND(ISNUMBER(OFFSET('Sanitation Data'!$E$12,0,10*ROW('Sanitation Data'!E9))),'Data Summary'!CT15="Yes"),OFFSET('Sanitation Data'!$E$12,0,10*ROW('Sanitation Data'!E9)),NA())</f>
        <v>78.38</v>
      </c>
      <c r="AF15" s="97">
        <f ca="true">+IF(AND(ISNUMBER(OFFSET('Sanitation Data'!$F$4,0,10*ROW('Sanitation Data'!F9))),'Data Summary'!CU15="Yes"),100-OFFSET('Sanitation Data'!$F$4,0,10*ROW('Sanitation Data'!F9)),NA())</f>
        <v>100</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f ca="true">+IF(AND(ISNUMBER(OFFSET('Sanitation Data'!$F$12,0,10*ROW('Sanitation Data'!F9))),'Data Summary'!CY15="Yes"),OFFSET('Sanitation Data'!$F$12,0,10*ROW('Sanitation Data'!F9)),NA())</f>
        <v>78.88</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f ca="true">+IF(AND(ISNUMBER(OFFSET('Hygiene Data'!$D$7,0,10*ROW('Hygiene Data'!D9))),'Data Summary'!DP15="Yes"),OFFSET('Hygiene Data'!$D$7,0,10*ROW('Hygiene Data'!D9)),NA())</f>
        <v>59.400000000000006</v>
      </c>
      <c r="BB15" s="98">
        <f ca="true">+IF(AND(ISNUMBER(OFFSET('Hygiene Data'!$D$9,0,10*ROW('Hygiene Data'!D9))),'Data Summary'!DQ15="Yes"),OFFSET('Hygiene Data'!$D$9,0,10*ROW('Hygiene Data'!D9)),NA())</f>
        <v>31.53</v>
      </c>
      <c r="BC15" s="98" t="e">
        <f ca="true">+IF(AND(ISNUMBER(OFFSET('Hygiene Data'!$E$5,0,10*ROW('Hygiene Data'!E9))),'Data Summary'!DR15="Yes"),OFFSET('Hygiene Data'!$E$5,0,10*ROW('Hygiene Data'!E9)),NA())</f>
        <v>#N/A</v>
      </c>
      <c r="BD15" s="98">
        <f ca="true">+IF(AND(ISNUMBER(OFFSET('Hygiene Data'!$E$7,0,10*ROW('Hygiene Data'!E9))),'Data Summary'!DS15="Yes"),OFFSET('Hygiene Data'!$E$7,0,10*ROW('Hygiene Data'!E9)),NA())</f>
        <v>67.929999999999993</v>
      </c>
      <c r="BE15" s="98">
        <f ca="true">+IF(AND(ISNUMBER(OFFSET('Hygiene Data'!$E$9,0,10*ROW('Hygiene Data'!E9))),'Data Summary'!DT15="Yes"),OFFSET('Hygiene Data'!$E$9,0,10*ROW('Hygiene Data'!E9)),NA())</f>
        <v>41.3</v>
      </c>
      <c r="BF15" s="98" t="e">
        <f ca="true">+IF(AND(ISNUMBER(OFFSET('Hygiene Data'!$F$5,0,10*ROW('Hygiene Data'!F9))),'Data Summary'!DU15="Yes"),OFFSET('Hygiene Data'!$F$5,0,10*ROW('Hygiene Data'!F9)),NA())</f>
        <v>#N/A</v>
      </c>
      <c r="BG15" s="98">
        <f ca="true">+IF(AND(ISNUMBER(OFFSET('Hygiene Data'!$F$7,0,10*ROW('Hygiene Data'!F9))),'Data Summary'!DV15="Yes"),OFFSET('Hygiene Data'!$F$7,0,10*ROW('Hygiene Data'!F9)),NA())</f>
        <v>55.86</v>
      </c>
      <c r="BH15" s="98">
        <f ca="true">+IF(AND(ISNUMBER(OFFSET('Hygiene Data'!$F$9,0,10*ROW('Hygiene Data'!F9))),'Data Summary'!DW15="Yes"),OFFSET('Hygiene Data'!$F$9,0,10*ROW('Hygiene Data'!F9)),NA())</f>
        <v>27.48</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58" t="str">
        <f ca="true">+RIGHT('Data Summary'!A16,LEN('Data Summary'!A16)-9)</f>
        <v>UNPS</v>
      </c>
      <c r="B16" s="36" t="str">
        <f ca="true">+IF(ISTEXT('Data Summary'!B16),'Data Summary'!B16,"")</f>
        <v>Survey</v>
      </c>
      <c r="C16" s="357">
        <f ca="true">+VALUE('Data Summary'!C16)</f>
        <v>2014</v>
      </c>
      <c r="D16" s="96" t="e">
        <f ca="true">+IF(AND(ISNUMBER(OFFSET('Water Data'!$D$4,0,10*ROW('Water Data'!D10))),'Data Summary'!BS16="Yes"),100-OFFSET('Water Data'!$D$4,0,10*ROW('Water Data'!D10)),NA())</f>
        <v>#N/A</v>
      </c>
      <c r="E16" s="96">
        <f ca="true">+IF(AND(ISNUMBER(OFFSET('Water Data'!$D$6,0,10*ROW('Water Data'!D10))),'Data Summary'!BT16="Yes"),OFFSET('Water Data'!$D$6,0,10*ROW('Water Data'!D10)),NA())</f>
        <v>91.35499999999999</v>
      </c>
      <c r="F16" s="96">
        <f ca="true">+IF(AND(ISNUMBER(OFFSET('Water Data'!$D$9,0,10*ROW('Water Data'!D10))),'Data Summary'!BU16="Yes"),OFFSET('Water Data'!$D$9,0,10*ROW('Water Data'!D10)),NA())</f>
        <v>68.27</v>
      </c>
      <c r="G16" s="96" t="e">
        <f ca="true">+IF(AND(ISNUMBER(OFFSET('Water Data'!$E$4,0,10*ROW('Water Data'!E10))),'Data Summary'!BV16="Yes"),100-OFFSET('Water Data'!$E$4,0,10*ROW('Water Data'!E10)),NA())</f>
        <v>#N/A</v>
      </c>
      <c r="H16" s="96">
        <f ca="true">+IF(AND(ISNUMBER(OFFSET('Water Data'!$E$6,0,10*ROW('Water Data'!E10))),'Data Summary'!BW16="Yes"),OFFSET('Water Data'!$E$6,0,10*ROW('Water Data'!E10)),NA())</f>
        <v>98.36</v>
      </c>
      <c r="I16" s="96">
        <f ca="true">+IF(AND(ISNUMBER(OFFSET('Water Data'!$E$9,0,10*ROW('Water Data'!E10))),'Data Summary'!BX16="Yes"),OFFSET('Water Data'!$E$9,0,10*ROW('Water Data'!E10)),NA())</f>
        <v>85.25</v>
      </c>
      <c r="J16" s="96" t="e">
        <f ca="true">+IF(AND(ISNUMBER(OFFSET('Water Data'!$F$4,0,10*ROW('Water Data'!F10))),'Data Summary'!BY16="Yes"),100-OFFSET('Water Data'!$F$4,0,10*ROW('Water Data'!F10)),NA())</f>
        <v>#N/A</v>
      </c>
      <c r="K16" s="96">
        <f ca="true">+IF(AND(ISNUMBER(OFFSET('Water Data'!$F$6,0,10*ROW('Water Data'!F10))),'Data Summary'!BZ16="Yes"),OFFSET('Water Data'!$F$6,0,10*ROW('Water Data'!F10)),NA())</f>
        <v>88.44</v>
      </c>
      <c r="L16" s="96">
        <f ca="true">+IF(AND(ISNUMBER(OFFSET('Water Data'!$F$9,0,10*ROW('Water Data'!F10))),'Data Summary'!CA16="Yes"),OFFSET('Water Data'!$F$9,0,10*ROW('Water Data'!F10)),NA())</f>
        <v>61.22</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99.01</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f ca="true">+IF(AND(ISNUMBER(OFFSET('Sanitation Data'!$D$12,0,10*ROW('Sanitation Data'!D10))),'Data Summary'!CO16="Yes"),OFFSET('Sanitation Data'!$D$12,0,10*ROW('Sanitation Data'!D10)),NA())</f>
        <v>75.739999999999995</v>
      </c>
      <c r="AA16" s="97">
        <f ca="true">+IF(AND(ISNUMBER(OFFSET('Sanitation Data'!$E$4,0,10*ROW('Sanitation Data'!E10))),'Data Summary'!CP16="Yes"),100-OFFSET('Sanitation Data'!$E$4,0,10*ROW('Sanitation Data'!E10)),NA())</f>
        <v>100</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f ca="true">+IF(AND(ISNUMBER(OFFSET('Sanitation Data'!$E$12,0,10*ROW('Sanitation Data'!E10))),'Data Summary'!CT16="Yes"),OFFSET('Sanitation Data'!$E$12,0,10*ROW('Sanitation Data'!E10)),NA())</f>
        <v>76.19</v>
      </c>
      <c r="AF16" s="97">
        <f ca="true">+IF(AND(ISNUMBER(OFFSET('Sanitation Data'!$F$4,0,10*ROW('Sanitation Data'!F10))),'Data Summary'!CU16="Yes"),100-OFFSET('Sanitation Data'!$F$4,0,10*ROW('Sanitation Data'!F10)),NA())</f>
        <v>98.561000000000007</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f ca="true">+IF(AND(ISNUMBER(OFFSET('Sanitation Data'!$F$12,0,10*ROW('Sanitation Data'!F10))),'Data Summary'!CY16="Yes"),OFFSET('Sanitation Data'!$F$12,0,10*ROW('Sanitation Data'!F10)),NA())</f>
        <v>75.540000000000006</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f ca="true">+IF(AND(ISNUMBER(OFFSET('Hygiene Data'!$D$7,0,10*ROW('Hygiene Data'!D10))),'Data Summary'!DP16="Yes"),OFFSET('Hygiene Data'!$D$7,0,10*ROW('Hygiene Data'!D10)),NA())</f>
        <v>52.97</v>
      </c>
      <c r="BB16" s="98">
        <f ca="true">+IF(AND(ISNUMBER(OFFSET('Hygiene Data'!$D$9,0,10*ROW('Hygiene Data'!D10))),'Data Summary'!DQ16="Yes"),OFFSET('Hygiene Data'!$D$9,0,10*ROW('Hygiene Data'!D10)),NA())</f>
        <v>24.26</v>
      </c>
      <c r="BC16" s="98" t="e">
        <f ca="true">+IF(AND(ISNUMBER(OFFSET('Hygiene Data'!$E$5,0,10*ROW('Hygiene Data'!E10))),'Data Summary'!DR16="Yes"),OFFSET('Hygiene Data'!$E$5,0,10*ROW('Hygiene Data'!E10)),NA())</f>
        <v>#N/A</v>
      </c>
      <c r="BD16" s="98">
        <f ca="true">+IF(AND(ISNUMBER(OFFSET('Hygiene Data'!$E$7,0,10*ROW('Hygiene Data'!E10))),'Data Summary'!DS16="Yes"),OFFSET('Hygiene Data'!$E$7,0,10*ROW('Hygiene Data'!E10)),NA())</f>
        <v>73.015000000000001</v>
      </c>
      <c r="BE16" s="98">
        <f ca="true">+IF(AND(ISNUMBER(OFFSET('Hygiene Data'!$E$9,0,10*ROW('Hygiene Data'!E10))),'Data Summary'!DT16="Yes"),OFFSET('Hygiene Data'!$E$9,0,10*ROW('Hygiene Data'!E10)),NA())</f>
        <v>34.92</v>
      </c>
      <c r="BF16" s="98" t="e">
        <f ca="true">+IF(AND(ISNUMBER(OFFSET('Hygiene Data'!$F$5,0,10*ROW('Hygiene Data'!F10))),'Data Summary'!DU16="Yes"),OFFSET('Hygiene Data'!$F$5,0,10*ROW('Hygiene Data'!F10)),NA())</f>
        <v>#N/A</v>
      </c>
      <c r="BG16" s="98">
        <f ca="true">+IF(AND(ISNUMBER(OFFSET('Hygiene Data'!$F$7,0,10*ROW('Hygiene Data'!F10))),'Data Summary'!DV16="Yes"),OFFSET('Hygiene Data'!$F$7,0,10*ROW('Hygiene Data'!F10)),NA())</f>
        <v>43.88</v>
      </c>
      <c r="BH16" s="98">
        <f ca="true">+IF(AND(ISNUMBER(OFFSET('Hygiene Data'!$F$9,0,10*ROW('Hygiene Data'!F10))),'Data Summary'!DW16="Yes"),OFFSET('Hygiene Data'!$F$9,0,10*ROW('Hygiene Data'!F10)),NA())</f>
        <v>19.420000000000002</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58" t="str">
        <f ca="true">+RIGHT('Data Summary'!A17,LEN('Data Summary'!A17)-9)</f>
        <v>UIS</v>
      </c>
      <c r="B17" s="36" t="str">
        <f ca="true">+IF(ISTEXT('Data Summary'!B17),'Data Summary'!B17,"")</f>
        <v>Other</v>
      </c>
      <c r="C17" s="357">
        <f ca="true">+VALUE('Data Summary'!C17)</f>
        <v>2015</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58" t="str">
        <f ca="true">+RIGHT('Data Summary'!A18,LEN('Data Summary'!A18)-9)</f>
        <v>SUR</v>
      </c>
      <c r="B18" s="36" t="str">
        <f ca="true">+IF(ISTEXT('Data Summary'!B18),'Data Summary'!B18,"")</f>
        <v>Survey</v>
      </c>
      <c r="C18" s="357">
        <f ca="true">+VALUE('Data Summary'!C18)</f>
        <v>2015</v>
      </c>
      <c r="D18" s="96" t="e">
        <f ca="true">+IF(AND(ISNUMBER(OFFSET('Water Data'!$D$4,0,10*ROW('Water Data'!D12))),'Data Summary'!BS18="Yes"),100-OFFSET('Water Data'!$D$4,0,10*ROW('Water Data'!D12)),NA())</f>
        <v>#N/A</v>
      </c>
      <c r="E18" s="96">
        <f ca="true">+IF(AND(ISNUMBER(OFFSET('Water Data'!$D$6,0,10*ROW('Water Data'!D12))),'Data Summary'!BT18="Yes"),OFFSET('Water Data'!$D$6,0,10*ROW('Water Data'!D12)),NA())</f>
        <v>90.133208645054026</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f ca="true">+IF(AND(ISNUMBER(OFFSET('Water Data'!$E$6,0,10*ROW('Water Data'!E12))),'Data Summary'!BW18="Yes"),OFFSET('Water Data'!$E$6,0,10*ROW('Water Data'!E12)),NA())</f>
        <v>90.666043225270158</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f ca="true">+IF(AND(ISNUMBER(OFFSET('Water Data'!$F$6,0,10*ROW('Water Data'!F12))),'Data Summary'!BZ18="Yes"),OFFSET('Water Data'!$F$6,0,10*ROW('Water Data'!F12)),NA())</f>
        <v>90</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f ca="true">+IF(AND(ISNUMBER(OFFSET('Water Data'!$H$6,0,10*ROW('Water Data'!H12))),'Data Summary'!CF18="Yes"),OFFSET('Water Data'!$H$6,0,10*ROW('Water Data'!H12)),NA())</f>
        <v>90</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f ca="true">+IF(AND(ISNUMBER(OFFSET('Water Data'!$I$6,0,10*ROW('Water Data'!I12))),'Data Summary'!CI18="Yes"),OFFSET('Water Data'!$I$6,0,10*ROW('Water Data'!I12)),NA())</f>
        <v>91</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99.3</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f ca="true">+IF(AND(ISNUMBER(OFFSET('Sanitation Data'!$E$4,0,10*ROW('Sanitation Data'!E12))),'Data Summary'!CP18="Yes"),100-OFFSET('Sanitation Data'!$E$4,0,10*ROW('Sanitation Data'!E12)),NA())</f>
        <v>99.479925187032421</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f ca="true">+IF(AND(ISNUMBER(OFFSET('Sanitation Data'!$F$4,0,10*ROW('Sanitation Data'!F12))),'Data Summary'!CU18="Yes"),100-OFFSET('Sanitation Data'!$F$4,0,10*ROW('Sanitation Data'!F12)),NA())</f>
        <v>99.1866791354946</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f ca="true">+IF(AND(ISNUMBER(OFFSET('Sanitation Data'!$H$4,0,10*ROW('Sanitation Data'!H12))),'Data Summary'!DE18="Yes"),100-OFFSET('Sanitation Data'!$H$4,0,10*ROW('Sanitation Data'!H12)),NA())</f>
        <v>99.3</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f ca="true">+IF(AND(ISNUMBER(OFFSET('Sanitation Data'!$I$4,0,10*ROW('Sanitation Data'!I12))),'Data Summary'!DJ18="Yes"),100-OFFSET('Sanitation Data'!$I$4,0,10*ROW('Sanitation Data'!I12)),NA())</f>
        <v>99.3</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58" t="str">
        <f ca="true">+RIGHT('Data Summary'!A19,LEN('Data Summary'!A19)-9)</f>
        <v>UNPS</v>
      </c>
      <c r="B19" s="36" t="str">
        <f ca="true">+IF(ISTEXT('Data Summary'!B19),'Data Summary'!B19,"")</f>
        <v>Survey</v>
      </c>
      <c r="C19" s="357">
        <f ca="true">+VALUE('Data Summary'!C19)</f>
        <v>2016</v>
      </c>
      <c r="D19" s="96">
        <f ca="true">+IF(AND(ISNUMBER(OFFSET('Water Data'!$D$4,0,10*ROW('Water Data'!D13))),'Data Summary'!BS19="Yes"),100-OFFSET('Water Data'!$D$4,0,10*ROW('Water Data'!D13)),NA())</f>
        <v>100</v>
      </c>
      <c r="E19" s="96">
        <f ca="true">+IF(AND(ISNUMBER(OFFSET('Water Data'!$D$6,0,10*ROW('Water Data'!D13))),'Data Summary'!BT19="Yes"),OFFSET('Water Data'!$D$6,0,10*ROW('Water Data'!D13)),NA())</f>
        <v>93.832605000000001</v>
      </c>
      <c r="F19" s="96">
        <f ca="true">+IF(AND(ISNUMBER(OFFSET('Water Data'!$D$9,0,10*ROW('Water Data'!D13))),'Data Summary'!BU19="Yes"),OFFSET('Water Data'!$D$9,0,10*ROW('Water Data'!D13)),NA())</f>
        <v>70.044052863436121</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f ca="true">+IF(AND(ISNUMBER(OFFSET('Water Data'!$H$4,0,10*ROW('Water Data'!H13))),'Data Summary'!CE19="Yes"),100-OFFSET('Water Data'!$H$4,0,10*ROW('Water Data'!H13)),NA())</f>
        <v>100</v>
      </c>
      <c r="Q19" s="96">
        <f ca="true">+IF(AND(ISNUMBER(OFFSET('Water Data'!$H$6,0,10*ROW('Water Data'!H13))),'Data Summary'!CF19="Yes"),OFFSET('Water Data'!$H$6,0,10*ROW('Water Data'!H13)),NA())</f>
        <v>93.832605000000001</v>
      </c>
      <c r="R19" s="96">
        <f ca="true">+IF(AND(ISNUMBER(OFFSET('Water Data'!$H$9,0,10*ROW('Water Data'!H13))),'Data Summary'!CG19="Yes"),OFFSET('Water Data'!$H$9,0,10*ROW('Water Data'!H13)),NA())</f>
        <v>70.044052863436121</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98.23788546255507</v>
      </c>
      <c r="W19" s="97">
        <f ca="true">+IF(AND(ISNUMBER(OFFSET('Sanitation Data'!$D$6,0,10*ROW('Sanitation Data'!D13))),'Data Summary'!CL19="Yes"),OFFSET('Sanitation Data'!$D$6,0,10*ROW('Sanitation Data'!D13)),NA())</f>
        <v>95.594713656387668</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f ca="true">+IF(AND(ISNUMBER(OFFSET('Sanitation Data'!$D$12,0,10*ROW('Sanitation Data'!D13))),'Data Summary'!CO19="Yes"),OFFSET('Sanitation Data'!$D$12,0,10*ROW('Sanitation Data'!D13)),NA())</f>
        <v>79.735682819383257</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f ca="true">+IF(AND(ISNUMBER(OFFSET('Sanitation Data'!$H$4,0,10*ROW('Sanitation Data'!H13))),'Data Summary'!DE19="Yes"),100-OFFSET('Sanitation Data'!$H$4,0,10*ROW('Sanitation Data'!H13)),NA())</f>
        <v>98.23788546255507</v>
      </c>
      <c r="AQ19" s="97">
        <f ca="true">+IF(AND(ISNUMBER(OFFSET('Sanitation Data'!$H$6,0,10*ROW('Sanitation Data'!H13))),'Data Summary'!DF19="Yes"),OFFSET('Sanitation Data'!$H$6,0,10*ROW('Sanitation Data'!H13)),NA())</f>
        <v>95.594713656387668</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f ca="true">+IF(AND(ISNUMBER(OFFSET('Sanitation Data'!$H$12,0,10*ROW('Sanitation Data'!H13))),'Data Summary'!DI19="Yes"),OFFSET('Sanitation Data'!$H$12,0,10*ROW('Sanitation Data'!H13)),NA())</f>
        <v>79.735682819383257</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f ca="true">+IF(AND(ISNUMBER(OFFSET('Hygiene Data'!$D$7,0,10*ROW('Hygiene Data'!D13))),'Data Summary'!DP19="Yes"),OFFSET('Hygiene Data'!$D$7,0,10*ROW('Hygiene Data'!D13)),NA())</f>
        <v>47.136563876651984</v>
      </c>
      <c r="BB19" s="98">
        <f ca="true">+IF(AND(ISNUMBER(OFFSET('Hygiene Data'!$D$9,0,10*ROW('Hygiene Data'!D13))),'Data Summary'!DQ19="Yes"),OFFSET('Hygiene Data'!$D$9,0,10*ROW('Hygiene Data'!D13)),NA())</f>
        <v>21.145374449339208</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f ca="true">+IF(AND(ISNUMBER(OFFSET('Hygiene Data'!$H$7,0,10*ROW('Hygiene Data'!H13))),'Data Summary'!EB19="Yes"),OFFSET('Hygiene Data'!$H$7,0,10*ROW('Hygiene Data'!H13)),NA())</f>
        <v>47.136563876651984</v>
      </c>
      <c r="BN19" s="98">
        <f ca="true">+IF(AND(ISNUMBER(OFFSET('Hygiene Data'!$H$9,0,10*ROW('Hygiene Data'!H13))),'Data Summary'!EC19="Yes"),OFFSET('Hygiene Data'!$H$9,0,10*ROW('Hygiene Data'!H13)),NA())</f>
        <v>21.145374449339208</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58" t="str">
        <f ca="true">+RIGHT('Data Summary'!A20,LEN('Data Summary'!A20)-9)</f>
        <v>UIS</v>
      </c>
      <c r="B20" s="36" t="str">
        <f ca="true">+IF(ISTEXT('Data Summary'!B20),'Data Summary'!B20,"")</f>
        <v>Other</v>
      </c>
      <c r="C20" s="357">
        <f ca="true">+VALUE('Data Summary'!C20)</f>
        <v>2017</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f ca="true">+IF(AND(ISNUMBER(OFFSET('Hygiene Data'!$D$9,0,10*ROW('Hygiene Data'!D14))),'Data Summary'!DQ20="Yes"),OFFSET('Hygiene Data'!$D$9,0,10*ROW('Hygiene Data'!D14)),NA())</f>
        <v>42.866404618859825</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f ca="true">+IF(AND(ISNUMBER(OFFSET('Hygiene Data'!$H$9,0,10*ROW('Hygiene Data'!H14))),'Data Summary'!EC20="Yes"),OFFSET('Hygiene Data'!$H$9,0,10*ROW('Hygiene Data'!H14)),NA())</f>
        <v>40.880000000000003</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f ca="true">+IF(AND(ISNUMBER(OFFSET('Hygiene Data'!$I$9,0,10*ROW('Hygiene Data'!I14))),'Data Summary'!EF20="Yes"),OFFSET('Hygiene Data'!$I$9,0,10*ROW('Hygiene Data'!I14)),NA())</f>
        <v>55.79197975967778</v>
      </c>
    </row>
    <row xmlns:x14ac="http://schemas.microsoft.com/office/spreadsheetml/2009/9/ac" r="21" x14ac:dyDescent="0.2">
      <c r="A21" s="358" t="str">
        <f ca="true">+RIGHT('Data Summary'!A21,LEN('Data Summary'!A21)-9)</f>
        <v>WV</v>
      </c>
      <c r="B21" s="36" t="str">
        <f ca="true">+IF(ISTEXT('Data Summary'!B21),'Data Summary'!B21,"")</f>
        <v>Survey</v>
      </c>
      <c r="C21" s="357">
        <f ca="true">+VALUE('Data Summary'!C21)</f>
        <v>2017</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f ca="true">+IF(AND(ISNUMBER(OFFSET('Water Data'!$F$4,0,10*ROW('Water Data'!F15))),'Data Summary'!BY21="Yes"),100-OFFSET('Water Data'!$F$4,0,10*ROW('Water Data'!F15)),NA())</f>
        <v>97.701149999999998</v>
      </c>
      <c r="K21" s="96">
        <f ca="true">+IF(AND(ISNUMBER(OFFSET('Water Data'!$F$6,0,10*ROW('Water Data'!F15))),'Data Summary'!BZ21="Yes"),OFFSET('Water Data'!$F$6,0,10*ROW('Water Data'!F15)),NA())</f>
        <v>87.356320000000011</v>
      </c>
      <c r="L21" s="96">
        <f ca="true">+IF(AND(ISNUMBER(OFFSET('Water Data'!$F$9,0,10*ROW('Water Data'!F15))),'Data Summary'!CA21="Yes"),OFFSET('Water Data'!$F$9,0,10*ROW('Water Data'!F15)),NA())</f>
        <v>57.471260000000001</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f ca="true">+IF(AND(ISNUMBER(OFFSET('Sanitation Data'!$F$4,0,10*ROW('Sanitation Data'!F15))),'Data Summary'!CU21="Yes"),100-OFFSET('Sanitation Data'!$F$4,0,10*ROW('Sanitation Data'!F15)),NA())</f>
        <v>98.850570000000005</v>
      </c>
      <c r="AG21" s="97">
        <f ca="true">+IF(AND(ISNUMBER(OFFSET('Sanitation Data'!$F$6,0,10*ROW('Sanitation Data'!F15))),'Data Summary'!CV21="Yes"),OFFSET('Sanitation Data'!$F$6,0,10*ROW('Sanitation Data'!F15)),NA())</f>
        <v>94.827595000000002</v>
      </c>
      <c r="AH21" s="97">
        <f ca="true">+IF(AND(ISNUMBER(OFFSET('Sanitation Data'!$F$10,0,10*ROW('Sanitation Data'!F15))),'Data Summary'!CW21="Yes"),OFFSET('Sanitation Data'!$F$10,0,10*ROW('Sanitation Data'!F15)),NA())</f>
        <v>57.471260000000001</v>
      </c>
      <c r="AI21" s="97">
        <f ca="true">+IF(AND(ISNUMBER(OFFSET('Sanitation Data'!$F$11,0,10*ROW('Sanitation Data'!F15))),'Data Summary'!CX21="Yes"),OFFSET('Sanitation Data'!$F$11,0,10*ROW('Sanitation Data'!F15)),NA())</f>
        <v>90.804599999999994</v>
      </c>
      <c r="AJ21" s="97">
        <f ca="true">+IF(AND(ISNUMBER(OFFSET('Sanitation Data'!$F$12,0,10*ROW('Sanitation Data'!F15))),'Data Summary'!CY21="Yes"),OFFSET('Sanitation Data'!$F$12,0,10*ROW('Sanitation Data'!F15)),NA())</f>
        <v>56.321840000000002</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f ca="true">+IF(AND(ISNUMBER(OFFSET('Hygiene Data'!$F$5,0,10*ROW('Hygiene Data'!F15))),'Data Summary'!DU21="Yes"),OFFSET('Hygiene Data'!$F$5,0,10*ROW('Hygiene Data'!F15)),NA())</f>
        <v>17.241379999999999</v>
      </c>
      <c r="BG21" s="98">
        <f ca="true">+IF(AND(ISNUMBER(OFFSET('Hygiene Data'!$F$7,0,10*ROW('Hygiene Data'!F15))),'Data Summary'!DV21="Yes"),OFFSET('Hygiene Data'!$F$7,0,10*ROW('Hygiene Data'!F15)),NA())</f>
        <v>10.34483</v>
      </c>
      <c r="BH21" s="98">
        <f ca="true">+IF(AND(ISNUMBER(OFFSET('Hygiene Data'!$F$9,0,10*ROW('Hygiene Data'!F15))),'Data Summary'!DW21="Yes"),OFFSET('Hygiene Data'!$F$9,0,10*ROW('Hygiene Data'!F15)),NA())</f>
        <v>4.5976999999999997</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58" t="str">
        <f ca="true">+RIGHT('Data Summary'!A22,LEN('Data Summary'!A22)-9)</f>
        <v>UNPS</v>
      </c>
      <c r="B22" s="36" t="str">
        <f ca="true">+IF(ISTEXT('Data Summary'!B22),'Data Summary'!B22,"")</f>
        <v>Survey</v>
      </c>
      <c r="C22" s="357">
        <f ca="true">+VALUE('Data Summary'!C22)</f>
        <v>2019</v>
      </c>
      <c r="D22" s="96">
        <f ca="true">+IF(AND(ISNUMBER(OFFSET('Water Data'!$D$4,0,10*ROW('Water Data'!D16))),'Data Summary'!BS22="Yes"),100-OFFSET('Water Data'!$D$4,0,10*ROW('Water Data'!D16)),NA())</f>
        <v>99.565219999999997</v>
      </c>
      <c r="E22" s="96">
        <f ca="true">+IF(AND(ISNUMBER(OFFSET('Water Data'!$D$6,0,10*ROW('Water Data'!D16))),'Data Summary'!BT22="Yes"),OFFSET('Water Data'!$D$6,0,10*ROW('Water Data'!D16)),NA())</f>
        <v>94.347830000000002</v>
      </c>
      <c r="F22" s="96">
        <f ca="true">+IF(AND(ISNUMBER(OFFSET('Water Data'!$D$9,0,10*ROW('Water Data'!D16))),'Data Summary'!BU22="Yes"),OFFSET('Water Data'!$D$9,0,10*ROW('Water Data'!D16)),NA())</f>
        <v>75.478263999999996</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f ca="true">+IF(AND(ISNUMBER(OFFSET('Water Data'!$H$4,0,10*ROW('Water Data'!H16))),'Data Summary'!CE22="Yes"),100-OFFSET('Water Data'!$H$4,0,10*ROW('Water Data'!H16)),NA())</f>
        <v>99.565219999999997</v>
      </c>
      <c r="Q22" s="96">
        <f ca="true">+IF(AND(ISNUMBER(OFFSET('Water Data'!$H$6,0,10*ROW('Water Data'!H16))),'Data Summary'!CF22="Yes"),OFFSET('Water Data'!$H$6,0,10*ROW('Water Data'!H16)),NA())</f>
        <v>94.347830000000002</v>
      </c>
      <c r="R22" s="96">
        <f ca="true">+IF(AND(ISNUMBER(OFFSET('Water Data'!$H$9,0,10*ROW('Water Data'!H16))),'Data Summary'!CG22="Yes"),OFFSET('Water Data'!$H$9,0,10*ROW('Water Data'!H16)),NA())</f>
        <v>75.478263999999996</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f ca="true">+IF(AND(ISNUMBER(OFFSET('Sanitation Data'!$D$4,0,10*ROW('Sanitation Data'!D16))),'Data Summary'!CK22="Yes"),100-OFFSET('Sanitation Data'!$D$4,0,10*ROW('Sanitation Data'!D16)),NA())</f>
        <v>100</v>
      </c>
      <c r="W22" s="97">
        <f ca="true">+IF(AND(ISNUMBER(OFFSET('Sanitation Data'!$D$6,0,10*ROW('Sanitation Data'!D16))),'Data Summary'!CL22="Yes"),OFFSET('Sanitation Data'!$D$6,0,10*ROW('Sanitation Data'!D16)),NA())</f>
        <v>100</v>
      </c>
      <c r="X22" s="97">
        <f ca="true">+IF(AND(ISNUMBER(OFFSET('Sanitation Data'!$D$10,0,10*ROW('Sanitation Data'!D16))),'Data Summary'!CM22="Yes"),OFFSET('Sanitation Data'!$D$10,0,10*ROW('Sanitation Data'!D16)),NA())</f>
        <v>76.712329999999994</v>
      </c>
      <c r="Y22" s="97">
        <f ca="true">+IF(AND(ISNUMBER(OFFSET('Sanitation Data'!$D$11,0,10*ROW('Sanitation Data'!D16))),'Data Summary'!CN22="Yes"),OFFSET('Sanitation Data'!$D$11,0,10*ROW('Sanitation Data'!D16)),NA())</f>
        <v>96.575339999999997</v>
      </c>
      <c r="Z22" s="97">
        <f ca="true">+IF(AND(ISNUMBER(OFFSET('Sanitation Data'!$D$12,0,10*ROW('Sanitation Data'!D16))),'Data Summary'!CO22="Yes"),OFFSET('Sanitation Data'!$D$12,0,10*ROW('Sanitation Data'!D16)),NA())</f>
        <v>74.085193519421992</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f ca="true">+IF(AND(ISNUMBER(OFFSET('Sanitation Data'!$H$4,0,10*ROW('Sanitation Data'!H16))),'Data Summary'!DE22="Yes"),100-OFFSET('Sanitation Data'!$H$4,0,10*ROW('Sanitation Data'!H16)),NA())</f>
        <v>100</v>
      </c>
      <c r="AQ22" s="97">
        <f ca="true">+IF(AND(ISNUMBER(OFFSET('Sanitation Data'!$H$6,0,10*ROW('Sanitation Data'!H16))),'Data Summary'!DF22="Yes"),OFFSET('Sanitation Data'!$H$6,0,10*ROW('Sanitation Data'!H16)),NA())</f>
        <v>100</v>
      </c>
      <c r="AR22" s="97">
        <f ca="true">+IF(AND(ISNUMBER(OFFSET('Sanitation Data'!$H$10,0,10*ROW('Sanitation Data'!H16))),'Data Summary'!DG22="Yes"),OFFSET('Sanitation Data'!$H$10,0,10*ROW('Sanitation Data'!H16)),NA())</f>
        <v>76.712329999999994</v>
      </c>
      <c r="AS22" s="97">
        <f ca="true">+IF(AND(ISNUMBER(OFFSET('Sanitation Data'!$H$11,0,10*ROW('Sanitation Data'!H16))),'Data Summary'!DH22="Yes"),OFFSET('Sanitation Data'!$H$11,0,10*ROW('Sanitation Data'!H16)),NA())</f>
        <v>96.575339999999997</v>
      </c>
      <c r="AT22" s="97">
        <f ca="true">+IF(AND(ISNUMBER(OFFSET('Sanitation Data'!$H$12,0,10*ROW('Sanitation Data'!H16))),'Data Summary'!DI22="Yes"),OFFSET('Sanitation Data'!$H$12,0,10*ROW('Sanitation Data'!H16)),NA())</f>
        <v>74.085193519421992</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f ca="true">+IF(AND(ISNUMBER(OFFSET('Hygiene Data'!$D$7,0,10*ROW('Hygiene Data'!D16))),'Data Summary'!DP22="Yes"),OFFSET('Hygiene Data'!$D$7,0,10*ROW('Hygiene Data'!D16)),NA())</f>
        <v>52.608689999999996</v>
      </c>
      <c r="BB22" s="98">
        <f ca="true">+IF(AND(ISNUMBER(OFFSET('Hygiene Data'!$D$9,0,10*ROW('Hygiene Data'!D16))),'Data Summary'!DQ22="Yes"),OFFSET('Hygiene Data'!$D$9,0,10*ROW('Hygiene Data'!D16)),NA())</f>
        <v>28.695650000000001</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f ca="true">+IF(AND(ISNUMBER(OFFSET('Hygiene Data'!$H$7,0,10*ROW('Hygiene Data'!H16))),'Data Summary'!EB22="Yes"),OFFSET('Hygiene Data'!$H$7,0,10*ROW('Hygiene Data'!H16)),NA())</f>
        <v>52.608689999999996</v>
      </c>
      <c r="BN22" s="98">
        <f ca="true">+IF(AND(ISNUMBER(OFFSET('Hygiene Data'!$H$9,0,10*ROW('Hygiene Data'!H16))),'Data Summary'!EC22="Yes"),OFFSET('Hygiene Data'!$H$9,0,10*ROW('Hygiene Data'!H16)),NA())</f>
        <v>28.695650000000001</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58" t="str">
        <f ca="true">+RIGHT('Data Summary'!A23,LEN('Data Summary'!A23)-9)</f>
        <v>MPH</v>
      </c>
      <c r="B23" s="36" t="str">
        <f ca="true">+IF(ISTEXT('Data Summary'!B23),'Data Summary'!B23,"")</f>
        <v>Survey</v>
      </c>
      <c r="C23" s="357">
        <f ca="true">+VALUE('Data Summary'!C23)</f>
        <v>2019</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f ca="true">+IF(AND(ISNUMBER(OFFSET('Hygiene Data'!$H$5,0,10*ROW('Hygiene Data'!H17))),'Data Summary'!EA23="Yes"),OFFSET('Hygiene Data'!$H$5,0,10*ROW('Hygiene Data'!H17)),NA())</f>
        <v>57.148613797549963</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f ca="true">+IF(AND(ISNUMBER(OFFSET('Hygiene Data'!$I$5,0,10*ROW('Hygiene Data'!I17))),'Data Summary'!ED23="Yes"),OFFSET('Hygiene Data'!$I$5,0,10*ROW('Hygiene Data'!I17)),NA())</f>
        <v>67.151411462788715</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58" t="str">
        <f ca="true">+RIGHT('Data Summary'!A24,LEN('Data Summary'!A24)-9)</f>
        <v>UNPS</v>
      </c>
      <c r="B24" s="36" t="str">
        <f ca="true">+IF(ISTEXT('Data Summary'!B24),'Data Summary'!B24,"")</f>
        <v>Survey</v>
      </c>
      <c r="C24" s="357">
        <f ca="true">+VALUE('Data Summary'!C24)</f>
        <v>2020</v>
      </c>
      <c r="D24" s="96">
        <f ca="true">+IF(AND(ISNUMBER(OFFSET('Water Data'!$D$4,0,10*ROW('Water Data'!D18))),'Data Summary'!BS24="Yes"),100-OFFSET('Water Data'!$D$4,0,10*ROW('Water Data'!D18)),NA())</f>
        <v>93.731340000000003</v>
      </c>
      <c r="E24" s="96">
        <f ca="true">+IF(AND(ISNUMBER(OFFSET('Water Data'!$D$6,0,10*ROW('Water Data'!D18))),'Data Summary'!BT24="Yes"),OFFSET('Water Data'!$D$6,0,10*ROW('Water Data'!D18)),NA())</f>
        <v>75.124369999999999</v>
      </c>
      <c r="F24" s="96">
        <f ca="true">+IF(AND(ISNUMBER(OFFSET('Water Data'!$D$9,0,10*ROW('Water Data'!D18))),'Data Summary'!BU24="Yes"),OFFSET('Water Data'!$D$9,0,10*ROW('Water Data'!D18)),NA())</f>
        <v>41.627540000000003</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f ca="true">+IF(AND(ISNUMBER(OFFSET('Water Data'!$H$4,0,10*ROW('Water Data'!H18))),'Data Summary'!CE24="Yes"),100-OFFSET('Water Data'!$H$4,0,10*ROW('Water Data'!H18)),NA())</f>
        <v>93.731340000000003</v>
      </c>
      <c r="Q24" s="96">
        <f ca="true">+IF(AND(ISNUMBER(OFFSET('Water Data'!$H$6,0,10*ROW('Water Data'!H18))),'Data Summary'!CF24="Yes"),OFFSET('Water Data'!$H$6,0,10*ROW('Water Data'!H18)),NA())</f>
        <v>75.124369999999999</v>
      </c>
      <c r="R24" s="96">
        <f ca="true">+IF(AND(ISNUMBER(OFFSET('Water Data'!$H$9,0,10*ROW('Water Data'!H18))),'Data Summary'!CG24="Yes"),OFFSET('Water Data'!$H$9,0,10*ROW('Water Data'!H18)),NA())</f>
        <v>41.627540000000003</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f ca="true">+IF(AND(ISNUMBER(OFFSET('Sanitation Data'!$D$4,0,10*ROW('Sanitation Data'!D18))),'Data Summary'!CK24="Yes"),100-OFFSET('Sanitation Data'!$D$4,0,10*ROW('Sanitation Data'!D18)),NA())</f>
        <v>100</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f ca="true">+IF(AND(ISNUMBER(OFFSET('Sanitation Data'!$H$4,0,10*ROW('Sanitation Data'!H18))),'Data Summary'!DE24="Yes"),100-OFFSET('Sanitation Data'!$H$4,0,10*ROW('Sanitation Data'!H18)),NA())</f>
        <v>100</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f ca="true">+IF(AND(ISNUMBER(OFFSET('Hygiene Data'!$D$7,0,10*ROW('Hygiene Data'!D18))),'Data Summary'!DP24="Yes"),OFFSET('Hygiene Data'!$D$7,0,10*ROW('Hygiene Data'!D18)),NA())</f>
        <v>53.846150000000002</v>
      </c>
      <c r="BB24" s="98">
        <f ca="true">+IF(AND(ISNUMBER(OFFSET('Hygiene Data'!$D$9,0,10*ROW('Hygiene Data'!D18))),'Data Summary'!DQ24="Yes"),OFFSET('Hygiene Data'!$D$9,0,10*ROW('Hygiene Data'!D18)),NA())</f>
        <v>32.793520000000001</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f ca="true">+IF(AND(ISNUMBER(OFFSET('Hygiene Data'!$H$7,0,10*ROW('Hygiene Data'!H18))),'Data Summary'!EB24="Yes"),OFFSET('Hygiene Data'!$H$7,0,10*ROW('Hygiene Data'!H18)),NA())</f>
        <v>53.846150000000002</v>
      </c>
      <c r="BN24" s="98">
        <f ca="true">+IF(AND(ISNUMBER(OFFSET('Hygiene Data'!$H$9,0,10*ROW('Hygiene Data'!H18))),'Data Summary'!EC24="Yes"),OFFSET('Hygiene Data'!$H$9,0,10*ROW('Hygiene Data'!H18)),NA())</f>
        <v>32.793520000000001</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58" t="str">
        <f ca="true">+RIGHT('Data Summary'!A25,LEN('Data Summary'!A25)-9)</f>
        <v>NSDS</v>
      </c>
      <c r="B25" s="36" t="str">
        <f ca="true">+IF(ISTEXT('Data Summary'!B25),'Data Summary'!B25,"")</f>
        <v>Survey</v>
      </c>
      <c r="C25" s="357">
        <f ca="true">+VALUE('Data Summary'!C25)</f>
        <v>2021</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f ca="true">+IF(AND(ISNUMBER(OFFSET('Water Data'!$E$4,0,10*ROW('Water Data'!E19))),'Data Summary'!BV25="Yes"),100-OFFSET('Water Data'!$E$4,0,10*ROW('Water Data'!E19)),NA())</f>
        <v>70</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f ca="true">+IF(AND(ISNUMBER(OFFSET('Water Data'!$F$4,0,10*ROW('Water Data'!F19))),'Data Summary'!BY25="Yes"),100-OFFSET('Water Data'!$F$4,0,10*ROW('Water Data'!F19)),NA())</f>
        <v>64</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f ca="true">+IF(AND(ISNUMBER(OFFSET('Water Data'!$H$4,0,10*ROW('Water Data'!H19))),'Data Summary'!CE25="Yes"),100-OFFSET('Water Data'!$H$4,0,10*ROW('Water Data'!H19)),NA())</f>
        <v>66</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f ca="true">+IF(AND(ISNUMBER(OFFSET('Water Data'!$I$4,0,10*ROW('Water Data'!I19))),'Data Summary'!CH25="Yes"),100-OFFSET('Water Data'!$I$4,0,10*ROW('Water Data'!I19)),NA())</f>
        <v>74</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f ca="true">+IF(AND(ISNUMBER(OFFSET('Sanitation Data'!$E$4,0,10*ROW('Sanitation Data'!E19))),'Data Summary'!CP25="Yes"),100-OFFSET('Sanitation Data'!$E$4,0,10*ROW('Sanitation Data'!E19)),NA())</f>
        <v>99.5</v>
      </c>
      <c r="AB25" s="97">
        <f ca="true">+IF(AND(ISNUMBER(OFFSET('Sanitation Data'!$E$6,0,10*ROW('Sanitation Data'!E19))),'Data Summary'!CQ25="Yes"),OFFSET('Sanitation Data'!$E$6,0,10*ROW('Sanitation Data'!E19)),NA())</f>
        <v>93.436563436563432</v>
      </c>
      <c r="AC25" s="97">
        <f ca="true">+IF(AND(ISNUMBER(OFFSET('Sanitation Data'!$E$10,0,10*ROW('Sanitation Data'!E19))),'Data Summary'!CR25="Yes"),OFFSET('Sanitation Data'!$E$10,0,10*ROW('Sanitation Data'!E19)),NA())</f>
        <v>75.870489510489506</v>
      </c>
      <c r="AD25" s="97">
        <f ca="true">+IF(AND(ISNUMBER(OFFSET('Sanitation Data'!$E$11,0,10*ROW('Sanitation Data'!E19))),'Data Summary'!CS25="Yes"),OFFSET('Sanitation Data'!$E$11,0,10*ROW('Sanitation Data'!E19)),NA())</f>
        <v>90.540029970029977</v>
      </c>
      <c r="AE25" s="97">
        <f ca="true">+IF(AND(ISNUMBER(OFFSET('Sanitation Data'!$E$12,0,10*ROW('Sanitation Data'!E19))),'Data Summary'!CT25="Yes"),OFFSET('Sanitation Data'!$E$12,0,10*ROW('Sanitation Data'!E19)),NA())</f>
        <v>74.259240257230203</v>
      </c>
      <c r="AF25" s="97">
        <f ca="true">+IF(AND(ISNUMBER(OFFSET('Sanitation Data'!$F$4,0,10*ROW('Sanitation Data'!F19))),'Data Summary'!CU25="Yes"),100-OFFSET('Sanitation Data'!$F$4,0,10*ROW('Sanitation Data'!F19)),NA())</f>
        <v>98.8</v>
      </c>
      <c r="AG25" s="97">
        <f ca="true">+IF(AND(ISNUMBER(OFFSET('Sanitation Data'!$F$6,0,10*ROW('Sanitation Data'!F19))),'Data Summary'!CV25="Yes"),OFFSET('Sanitation Data'!$F$6,0,10*ROW('Sanitation Data'!F19)),NA())</f>
        <v>86.388188188188181</v>
      </c>
      <c r="AH25" s="97">
        <f ca="true">+IF(AND(ISNUMBER(OFFSET('Sanitation Data'!$F$10,0,10*ROW('Sanitation Data'!F19))),'Data Summary'!CW25="Yes"),OFFSET('Sanitation Data'!$F$10,0,10*ROW('Sanitation Data'!F19)),NA())</f>
        <v>62.890601001000995</v>
      </c>
      <c r="AI25" s="97">
        <f ca="true">+IF(AND(ISNUMBER(OFFSET('Sanitation Data'!$F$11,0,10*ROW('Sanitation Data'!F19))),'Data Summary'!CX25="Yes"),OFFSET('Sanitation Data'!$F$11,0,10*ROW('Sanitation Data'!F19)),NA())</f>
        <v>80.859344144144131</v>
      </c>
      <c r="AJ25" s="97">
        <f ca="true">+IF(AND(ISNUMBER(OFFSET('Sanitation Data'!$F$12,0,10*ROW('Sanitation Data'!F19))),'Data Summary'!CY25="Yes"),OFFSET('Sanitation Data'!$F$12,0,10*ROW('Sanitation Data'!F19)),NA())</f>
        <v>60.304220009483153</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f ca="true">+IF(AND(ISNUMBER(OFFSET('Sanitation Data'!$H$4,0,10*ROW('Sanitation Data'!H19))),'Data Summary'!DE25="Yes"),100-OFFSET('Sanitation Data'!$H$4,0,10*ROW('Sanitation Data'!H19)),NA())</f>
        <v>99</v>
      </c>
      <c r="AQ25" s="97">
        <f ca="true">+IF(AND(ISNUMBER(OFFSET('Sanitation Data'!$H$6,0,10*ROW('Sanitation Data'!H19))),'Data Summary'!DF25="Yes"),OFFSET('Sanitation Data'!$H$6,0,10*ROW('Sanitation Data'!H19)),NA())</f>
        <v>88.891891891891902</v>
      </c>
      <c r="AR25" s="97">
        <f ca="true">+IF(AND(ISNUMBER(OFFSET('Sanitation Data'!$H$10,0,10*ROW('Sanitation Data'!H19))),'Data Summary'!DG25="Yes"),OFFSET('Sanitation Data'!$H$10,0,10*ROW('Sanitation Data'!H19)),NA())</f>
        <v>67.380054054054071</v>
      </c>
      <c r="AS25" s="97">
        <f ca="true">+IF(AND(ISNUMBER(OFFSET('Sanitation Data'!$H$11,0,10*ROW('Sanitation Data'!H19))),'Data Summary'!DH25="Yes"),OFFSET('Sanitation Data'!$H$11,0,10*ROW('Sanitation Data'!H19)),NA())</f>
        <v>84.180621621621626</v>
      </c>
      <c r="AT25" s="97">
        <f ca="true">+IF(AND(ISNUMBER(OFFSET('Sanitation Data'!$H$12,0,10*ROW('Sanitation Data'!H19))),'Data Summary'!DI25="Yes"),OFFSET('Sanitation Data'!$H$12,0,10*ROW('Sanitation Data'!H19)),NA())</f>
        <v>65.104490551157241</v>
      </c>
      <c r="AU25" s="97">
        <f ca="true">+IF(AND(ISNUMBER(OFFSET('Sanitation Data'!$I$4,0,10*ROW('Sanitation Data'!I19))),'Data Summary'!DJ25="Yes"),100-OFFSET('Sanitation Data'!$I$4,0,10*ROW('Sanitation Data'!I19)),NA())</f>
        <v>99.5</v>
      </c>
      <c r="AV25" s="97">
        <f ca="true">+IF(AND(ISNUMBER(OFFSET('Sanitation Data'!$I$6,0,10*ROW('Sanitation Data'!I19))),'Data Summary'!DK25="Yes"),OFFSET('Sanitation Data'!$I$6,0,10*ROW('Sanitation Data'!I19)),NA())</f>
        <v>93.430499999999995</v>
      </c>
      <c r="AW25" s="97">
        <f ca="true">+IF(AND(ISNUMBER(OFFSET('Sanitation Data'!$I$10,0,10*ROW('Sanitation Data'!I19))),'Data Summary'!DL25="Yes"),OFFSET('Sanitation Data'!$I$10,0,10*ROW('Sanitation Data'!I19)),NA())</f>
        <v>80.350229999999996</v>
      </c>
      <c r="AX25" s="97">
        <f ca="true">+IF(AND(ISNUMBER(OFFSET('Sanitation Data'!$I$11,0,10*ROW('Sanitation Data'!I19))),'Data Summary'!DM25="Yes"),OFFSET('Sanitation Data'!$I$11,0,10*ROW('Sanitation Data'!I19)),NA())</f>
        <v>90.440723999999989</v>
      </c>
      <c r="AY25" s="97">
        <f ca="true">+IF(AND(ISNUMBER(OFFSET('Sanitation Data'!$I$12,0,10*ROW('Sanitation Data'!I19))),'Data Summary'!DN25="Yes"),OFFSET('Sanitation Data'!$I$12,0,10*ROW('Sanitation Data'!I19)),NA())</f>
        <v>78.562685427135662</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f ca="true">+IF(AND(ISNUMBER(OFFSET('Hygiene Data'!$E$5,0,10*ROW('Hygiene Data'!E19))),'Data Summary'!DR25="Yes"),OFFSET('Hygiene Data'!$E$5,0,10*ROW('Hygiene Data'!E19)),NA())</f>
        <v>80.099999999999994</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f ca="true">+IF(AND(ISNUMBER(OFFSET('Hygiene Data'!$F$5,0,10*ROW('Hygiene Data'!F19))),'Data Summary'!DU25="Yes"),OFFSET('Hygiene Data'!$F$5,0,10*ROW('Hygiene Data'!F19)),NA())</f>
        <v>76.900000000000006</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f ca="true">+IF(AND(ISNUMBER(OFFSET('Hygiene Data'!$H$5,0,10*ROW('Hygiene Data'!H19))),'Data Summary'!EA25="Yes"),OFFSET('Hygiene Data'!$H$5,0,10*ROW('Hygiene Data'!H19)),NA())</f>
        <v>78</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f ca="true">+IF(AND(ISNUMBER(OFFSET('Hygiene Data'!$I$5,0,10*ROW('Hygiene Data'!I19))),'Data Summary'!ED25="Yes"),OFFSET('Hygiene Data'!$I$5,0,10*ROW('Hygiene Data'!I19)),NA())</f>
        <v>84.2</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58" t="e">
        <f ca="true">+RIGHT('Data Summary'!A26,LEN('Data Summary'!A26)-9)</f>
        <v>#VALUE!</v>
      </c>
      <c r="B26" s="36" t="str">
        <f ca="true">+IF(ISTEXT('Data Summary'!B26),'Data Summary'!B26,"")</f>
        <v/>
      </c>
      <c r="C26" s="357"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58" t="e">
        <f ca="true">+RIGHT('Data Summary'!A27,LEN('Data Summary'!A27)-9)</f>
        <v>#VALUE!</v>
      </c>
      <c r="B27" s="36" t="str">
        <f ca="true">+IF(ISTEXT('Data Summary'!B27),'Data Summary'!B27,"")</f>
        <v/>
      </c>
      <c r="C27" s="357"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58" t="e">
        <f ca="true">+RIGHT('Data Summary'!A28,LEN('Data Summary'!A28)-9)</f>
        <v>#VALUE!</v>
      </c>
      <c r="B28" s="36" t="str">
        <f ca="true">+IF(ISTEXT('Data Summary'!B28),'Data Summary'!B28,"")</f>
        <v/>
      </c>
      <c r="C28" s="357"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58" t="e">
        <f ca="true">+RIGHT('Data Summary'!A29,LEN('Data Summary'!A29)-9)</f>
        <v>#VALUE!</v>
      </c>
      <c r="B29" s="36" t="str">
        <f ca="true">+IF(ISTEXT('Data Summary'!B29),'Data Summary'!B29,"")</f>
        <v/>
      </c>
      <c r="C29" s="357"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58" t="e">
        <f ca="true">+RIGHT('Data Summary'!A30,LEN('Data Summary'!A30)-9)</f>
        <v>#VALUE!</v>
      </c>
      <c r="B30" s="36" t="str">
        <f ca="true">+IF(ISTEXT('Data Summary'!B30),'Data Summary'!B30,"")</f>
        <v/>
      </c>
      <c r="C30" s="357"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58" t="e">
        <f ca="true">+RIGHT('Data Summary'!A31,LEN('Data Summary'!A31)-9)</f>
        <v>#VALUE!</v>
      </c>
      <c r="B31" s="36" t="str">
        <f ca="true">+IF(ISTEXT('Data Summary'!B31),'Data Summary'!B31,"")</f>
        <v/>
      </c>
      <c r="C31" s="357"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58" t="e">
        <f ca="true">+RIGHT('Data Summary'!A32,LEN('Data Summary'!A32)-9)</f>
        <v>#VALUE!</v>
      </c>
      <c r="B32" s="36" t="str">
        <f ca="true">+IF(ISTEXT('Data Summary'!B32),'Data Summary'!B32,"")</f>
        <v/>
      </c>
      <c r="C32" s="357"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58" t="e">
        <f ca="true">+RIGHT('Data Summary'!A33,LEN('Data Summary'!A33)-9)</f>
        <v>#VALUE!</v>
      </c>
      <c r="B33" s="36" t="str">
        <f ca="true">+IF(ISTEXT('Data Summary'!B33),'Data Summary'!B33,"")</f>
        <v/>
      </c>
      <c r="C33" s="357"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58" t="e">
        <f ca="true">+RIGHT('Data Summary'!A34,LEN('Data Summary'!A34)-9)</f>
        <v>#VALUE!</v>
      </c>
      <c r="B34" s="36" t="str">
        <f ca="true">+IF(ISTEXT('Data Summary'!B34),'Data Summary'!B34,"")</f>
        <v/>
      </c>
      <c r="C34" s="357"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58" t="e">
        <f ca="true">+RIGHT('Data Summary'!A35,LEN('Data Summary'!A35)-9)</f>
        <v>#VALUE!</v>
      </c>
      <c r="B35" s="36" t="str">
        <f ca="true">+IF(ISTEXT('Data Summary'!B35),'Data Summary'!B35,"")</f>
        <v/>
      </c>
      <c r="C35" s="357"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58" t="e">
        <f ca="true">+RIGHT('Data Summary'!A36,LEN('Data Summary'!A36)-9)</f>
        <v>#VALUE!</v>
      </c>
      <c r="B36" s="36" t="str">
        <f ca="true">+IF(ISTEXT('Data Summary'!B36),'Data Summary'!B36,"")</f>
        <v/>
      </c>
      <c r="C36" s="357"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58" t="e">
        <f ca="true">+RIGHT('Data Summary'!A37,LEN('Data Summary'!A37)-9)</f>
        <v>#VALUE!</v>
      </c>
      <c r="B37" s="36" t="str">
        <f ca="true">+IF(ISTEXT('Data Summary'!B37),'Data Summary'!B37,"")</f>
        <v/>
      </c>
      <c r="C37" s="357"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58" t="e">
        <f ca="true">+RIGHT('Data Summary'!A38,LEN('Data Summary'!A38)-9)</f>
        <v>#VALUE!</v>
      </c>
      <c r="B38" s="36" t="str">
        <f ca="true">+IF(ISTEXT('Data Summary'!B38),'Data Summary'!B38,"")</f>
        <v/>
      </c>
      <c r="C38" s="357"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58" t="e">
        <f ca="true">+RIGHT('Data Summary'!A39,LEN('Data Summary'!A39)-9)</f>
        <v>#VALUE!</v>
      </c>
      <c r="B39" s="36" t="str">
        <f ca="true">+IF(ISTEXT('Data Summary'!B39),'Data Summary'!B39,"")</f>
        <v/>
      </c>
      <c r="C39" s="357"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58" t="e">
        <f ca="true">+RIGHT('Data Summary'!A40,LEN('Data Summary'!A40)-9)</f>
        <v>#VALUE!</v>
      </c>
      <c r="B40" s="36" t="str">
        <f ca="true">+IF(ISTEXT('Data Summary'!B40),'Data Summary'!B40,"")</f>
        <v/>
      </c>
      <c r="C40" s="357"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58" t="e">
        <f ca="true">+RIGHT('Data Summary'!A41,LEN('Data Summary'!A41)-9)</f>
        <v>#VALUE!</v>
      </c>
      <c r="B41" s="36" t="str">
        <f ca="true">+IF(ISTEXT('Data Summary'!B41),'Data Summary'!B41,"")</f>
        <v/>
      </c>
      <c r="C41" s="357"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58" t="e">
        <f ca="true">+RIGHT('Data Summary'!A42,LEN('Data Summary'!A42)-9)</f>
        <v>#VALUE!</v>
      </c>
      <c r="B42" s="36" t="str">
        <f ca="true">+IF(ISTEXT('Data Summary'!B42),'Data Summary'!B42,"")</f>
        <v/>
      </c>
      <c r="C42" s="357"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58" t="e">
        <f ca="true">+RIGHT('Data Summary'!A43,LEN('Data Summary'!A43)-9)</f>
        <v>#VALUE!</v>
      </c>
      <c r="B43" s="36" t="str">
        <f ca="true">+IF(ISTEXT('Data Summary'!B43),'Data Summary'!B43,"")</f>
        <v/>
      </c>
      <c r="C43" s="357"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58" t="e">
        <f ca="true">+RIGHT('Data Summary'!A44,LEN('Data Summary'!A44)-9)</f>
        <v>#VALUE!</v>
      </c>
      <c r="B44" s="36" t="str">
        <f ca="true">+IF(ISTEXT('Data Summary'!B44),'Data Summary'!B44,"")</f>
        <v/>
      </c>
      <c r="C44" s="357"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58" t="e">
        <f ca="true">+RIGHT('Data Summary'!A45,LEN('Data Summary'!A45)-9)</f>
        <v>#VALUE!</v>
      </c>
      <c r="B45" s="36" t="str">
        <f ca="true">+IF(ISTEXT('Data Summary'!B45),'Data Summary'!B45,"")</f>
        <v/>
      </c>
      <c r="C45" s="357"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58" t="e">
        <f ca="true">+RIGHT('Data Summary'!A46,LEN('Data Summary'!A46)-9)</f>
        <v>#VALUE!</v>
      </c>
      <c r="B46" s="36" t="str">
        <f ca="true">+IF(ISTEXT('Data Summary'!B46),'Data Summary'!B46,"")</f>
        <v/>
      </c>
      <c r="C46" s="357"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58" t="e">
        <f ca="true">+RIGHT('Data Summary'!A47,LEN('Data Summary'!A47)-9)</f>
        <v>#VALUE!</v>
      </c>
      <c r="B47" s="36" t="str">
        <f ca="true">+IF(ISTEXT('Data Summary'!B47),'Data Summary'!B47,"")</f>
        <v/>
      </c>
      <c r="C47" s="357"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58" t="e">
        <f ca="true">+RIGHT('Data Summary'!A48,LEN('Data Summary'!A48)-9)</f>
        <v>#VALUE!</v>
      </c>
      <c r="B48" s="36" t="str">
        <f ca="true">+IF(ISTEXT('Data Summary'!B48),'Data Summary'!B48,"")</f>
        <v/>
      </c>
      <c r="C48" s="357"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58" t="e">
        <f ca="true">+RIGHT('Data Summary'!A49,LEN('Data Summary'!A49)-9)</f>
        <v>#VALUE!</v>
      </c>
      <c r="B49" s="36" t="str">
        <f ca="true">+IF(ISTEXT('Data Summary'!B49),'Data Summary'!B49,"")</f>
        <v/>
      </c>
      <c r="C49" s="357"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58" t="e">
        <f ca="true">+RIGHT('Data Summary'!A50,LEN('Data Summary'!A50)-9)</f>
        <v>#VALUE!</v>
      </c>
      <c r="B50" s="36" t="str">
        <f ca="true">+IF(ISTEXT('Data Summary'!B50),'Data Summary'!B50,"")</f>
        <v/>
      </c>
      <c r="C50" s="357"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58" t="e">
        <f ca="true">+RIGHT('Data Summary'!A51,LEN('Data Summary'!A51)-9)</f>
        <v>#VALUE!</v>
      </c>
      <c r="B51" s="36" t="str">
        <f ca="true">+IF(ISTEXT('Data Summary'!B51),'Data Summary'!B51,"")</f>
        <v/>
      </c>
      <c r="C51" s="357"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58" t="e">
        <f ca="true">+RIGHT('Data Summary'!A52,LEN('Data Summary'!A52)-9)</f>
        <v>#VALUE!</v>
      </c>
      <c r="B52" s="36" t="str">
        <f ca="true">+IF(ISTEXT('Data Summary'!B52),'Data Summary'!B52,"")</f>
        <v/>
      </c>
      <c r="C52" s="357"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58" t="e">
        <f ca="true">+RIGHT('Data Summary'!A53,LEN('Data Summary'!A53)-9)</f>
        <v>#VALUE!</v>
      </c>
      <c r="B53" s="36" t="str">
        <f ca="true">+IF(ISTEXT('Data Summary'!B53),'Data Summary'!B53,"")</f>
        <v/>
      </c>
      <c r="C53" s="357"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58" t="e">
        <f ca="true">+RIGHT('Data Summary'!A54,LEN('Data Summary'!A54)-9)</f>
        <v>#VALUE!</v>
      </c>
      <c r="B54" s="36" t="str">
        <f ca="true">+IF(ISTEXT('Data Summary'!B54),'Data Summary'!B54,"")</f>
        <v/>
      </c>
      <c r="C54" s="357"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58" t="e">
        <f ca="true">+RIGHT('Data Summary'!A55,LEN('Data Summary'!A55)-9)</f>
        <v>#VALUE!</v>
      </c>
      <c r="B55" s="36" t="str">
        <f ca="true">+IF(ISTEXT('Data Summary'!B55),'Data Summary'!B55,"")</f>
        <v/>
      </c>
      <c r="C55" s="357"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58" t="e">
        <f ca="true">+RIGHT('Data Summary'!A56,LEN('Data Summary'!A56)-9)</f>
        <v>#VALUE!</v>
      </c>
      <c r="B56" s="36" t="str">
        <f ca="true">+IF(ISTEXT('Data Summary'!B56),'Data Summary'!B56,"")</f>
        <v/>
      </c>
      <c r="C56" s="357"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58" t="e">
        <f ca="true">+RIGHT('Data Summary'!A57,LEN('Data Summary'!A57)-9)</f>
        <v>#VALUE!</v>
      </c>
      <c r="B57" s="36" t="str">
        <f ca="true">+IF(ISTEXT('Data Summary'!B57),'Data Summary'!B57,"")</f>
        <v/>
      </c>
      <c r="C57" s="357"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58" t="e">
        <f ca="true">+RIGHT('Data Summary'!A58,LEN('Data Summary'!A58)-9)</f>
        <v>#VALUE!</v>
      </c>
      <c r="B58" s="36" t="str">
        <f ca="true">+IF(ISTEXT('Data Summary'!B58),'Data Summary'!B58,"")</f>
        <v/>
      </c>
      <c r="C58" s="357"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58" t="e">
        <f ca="true">+RIGHT('Data Summary'!A59,LEN('Data Summary'!A59)-9)</f>
        <v>#VALUE!</v>
      </c>
      <c r="B59" s="36" t="str">
        <f ca="true">+IF(ISTEXT('Data Summary'!B59),'Data Summary'!B59,"")</f>
        <v/>
      </c>
      <c r="C59" s="357"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58" t="e">
        <f ca="true">+RIGHT('Data Summary'!A60,LEN('Data Summary'!A60)-9)</f>
        <v>#VALUE!</v>
      </c>
      <c r="B60" s="36" t="str">
        <f ca="true">+IF(ISTEXT('Data Summary'!B60),'Data Summary'!B60,"")</f>
        <v/>
      </c>
      <c r="C60" s="357"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58" t="e">
        <f ca="true">+RIGHT('Data Summary'!A61,LEN('Data Summary'!A61)-9)</f>
        <v>#VALUE!</v>
      </c>
      <c r="B61" s="36" t="str">
        <f ca="true">+IF(ISTEXT('Data Summary'!B61),'Data Summary'!B61,"")</f>
        <v/>
      </c>
      <c r="C61" s="357"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58" t="e">
        <f ca="true">+RIGHT('Data Summary'!A62,LEN('Data Summary'!A62)-9)</f>
        <v>#VALUE!</v>
      </c>
      <c r="B62" s="36" t="str">
        <f ca="true">+IF(ISTEXT('Data Summary'!B62),'Data Summary'!B62,"")</f>
        <v/>
      </c>
      <c r="C62" s="357"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58" t="e">
        <f ca="true">+RIGHT('Data Summary'!A63,LEN('Data Summary'!A63)-9)</f>
        <v>#VALUE!</v>
      </c>
      <c r="B63" s="36" t="str">
        <f ca="true">+IF(ISTEXT('Data Summary'!B63),'Data Summary'!B63,"")</f>
        <v/>
      </c>
      <c r="C63" s="357"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58" t="e">
        <f ca="true">+RIGHT('Data Summary'!A64,LEN('Data Summary'!A64)-9)</f>
        <v>#VALUE!</v>
      </c>
      <c r="B64" s="36" t="str">
        <f ca="true">+IF(ISTEXT('Data Summary'!B64),'Data Summary'!B64,"")</f>
        <v/>
      </c>
      <c r="C64" s="357"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58" t="e">
        <f ca="true">+RIGHT('Data Summary'!A65,LEN('Data Summary'!A65)-9)</f>
        <v>#VALUE!</v>
      </c>
      <c r="B65" s="36" t="str">
        <f ca="true">+IF(ISTEXT('Data Summary'!B65),'Data Summary'!B65,"")</f>
        <v/>
      </c>
      <c r="C65" s="357"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58" t="e">
        <f ca="true">+RIGHT('Data Summary'!A66,LEN('Data Summary'!A66)-9)</f>
        <v>#VALUE!</v>
      </c>
      <c r="B66" s="36" t="str">
        <f ca="true">+IF(ISTEXT('Data Summary'!B66),'Data Summary'!B66,"")</f>
        <v/>
      </c>
      <c r="C66" s="357"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58" t="e">
        <f ca="true">+RIGHT('Data Summary'!A67,LEN('Data Summary'!A67)-9)</f>
        <v>#VALUE!</v>
      </c>
      <c r="B67" s="36" t="str">
        <f ca="true">+IF(ISTEXT('Data Summary'!B67),'Data Summary'!B67,"")</f>
        <v/>
      </c>
      <c r="C67" s="357"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58" t="e">
        <f ca="true">+RIGHT('Data Summary'!A68,LEN('Data Summary'!A68)-9)</f>
        <v>#VALUE!</v>
      </c>
      <c r="B68" s="36" t="str">
        <f ca="true">+IF(ISTEXT('Data Summary'!B68),'Data Summary'!B68,"")</f>
        <v/>
      </c>
      <c r="C68" s="357"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58" t="e">
        <f ca="true">+RIGHT('Data Summary'!A69,LEN('Data Summary'!A69)-9)</f>
        <v>#VALUE!</v>
      </c>
      <c r="B69" s="36" t="str">
        <f ca="true">+IF(ISTEXT('Data Summary'!B69),'Data Summary'!B69,"")</f>
        <v/>
      </c>
      <c r="C69" s="357"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58" t="e">
        <f ca="true">+RIGHT('Data Summary'!A70,LEN('Data Summary'!A70)-9)</f>
        <v>#VALUE!</v>
      </c>
      <c r="B70" s="36" t="str">
        <f ca="true">+IF(ISTEXT('Data Summary'!B70),'Data Summary'!B70,"")</f>
        <v/>
      </c>
      <c r="C70" s="357"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58" t="e">
        <f ca="true">+RIGHT('Data Summary'!A71,LEN('Data Summary'!A71)-9)</f>
        <v>#VALUE!</v>
      </c>
      <c r="B71" s="36" t="str">
        <f ca="true">+IF(ISTEXT('Data Summary'!B71),'Data Summary'!B71,"")</f>
        <v/>
      </c>
      <c r="C71" s="357"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58" t="e">
        <f ca="true">+RIGHT('Data Summary'!A72,LEN('Data Summary'!A72)-9)</f>
        <v>#VALUE!</v>
      </c>
      <c r="B72" s="36" t="str">
        <f ca="true">+IF(ISTEXT('Data Summary'!B72),'Data Summary'!B72,"")</f>
        <v/>
      </c>
      <c r="C72" s="357"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58" t="e">
        <f ca="true">+RIGHT('Data Summary'!A73,LEN('Data Summary'!A73)-9)</f>
        <v>#VALUE!</v>
      </c>
      <c r="B73" s="36" t="str">
        <f ca="true">+IF(ISTEXT('Data Summary'!B73),'Data Summary'!B73,"")</f>
        <v/>
      </c>
      <c r="C73" s="357"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58" t="e">
        <f ca="true">+RIGHT('Data Summary'!A74,LEN('Data Summary'!A74)-9)</f>
        <v>#VALUE!</v>
      </c>
      <c r="B74" s="36" t="str">
        <f ca="true">+IF(ISTEXT('Data Summary'!B74),'Data Summary'!B74,"")</f>
        <v/>
      </c>
      <c r="C74" s="357"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58" t="e">
        <f ca="true">+RIGHT('Data Summary'!A75,LEN('Data Summary'!A75)-9)</f>
        <v>#VALUE!</v>
      </c>
      <c r="B75" s="36" t="str">
        <f ca="true">+IF(ISTEXT('Data Summary'!B75),'Data Summary'!B75,"")</f>
        <v/>
      </c>
      <c r="C75" s="357"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58" t="e">
        <f ca="true">+RIGHT('Data Summary'!A76,LEN('Data Summary'!A76)-9)</f>
        <v>#VALUE!</v>
      </c>
      <c r="B76" s="36" t="str">
        <f ca="true">+IF(ISTEXT('Data Summary'!B76),'Data Summary'!B76,"")</f>
        <v/>
      </c>
      <c r="C76" s="357"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58" t="e">
        <f ca="true">+RIGHT('Data Summary'!A77,LEN('Data Summary'!A77)-9)</f>
        <v>#VALUE!</v>
      </c>
      <c r="B77" s="36" t="str">
        <f ca="true">+IF(ISTEXT('Data Summary'!B77),'Data Summary'!B77,"")</f>
        <v/>
      </c>
      <c r="C77" s="357"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58" t="e">
        <f ca="true">+RIGHT('Data Summary'!A78,LEN('Data Summary'!A78)-9)</f>
        <v>#VALUE!</v>
      </c>
      <c r="B78" s="36" t="str">
        <f ca="true">+IF(ISTEXT('Data Summary'!B78),'Data Summary'!B78,"")</f>
        <v/>
      </c>
      <c r="C78" s="357"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58" t="e">
        <f ca="true">+RIGHT('Data Summary'!A79,LEN('Data Summary'!A79)-9)</f>
        <v>#VALUE!</v>
      </c>
      <c r="B79" s="36" t="str">
        <f ca="true">+IF(ISTEXT('Data Summary'!B79),'Data Summary'!B79,"")</f>
        <v/>
      </c>
      <c r="C79" s="357"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58" t="e">
        <f ca="true">+RIGHT('Data Summary'!A80,LEN('Data Summary'!A80)-9)</f>
        <v>#VALUE!</v>
      </c>
      <c r="B80" s="36" t="str">
        <f ca="true">+IF(ISTEXT('Data Summary'!B80),'Data Summary'!B80,"")</f>
        <v/>
      </c>
      <c r="C80" s="357"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58" t="e">
        <f ca="true">+RIGHT('Data Summary'!A81,LEN('Data Summary'!A81)-9)</f>
        <v>#VALUE!</v>
      </c>
      <c r="B81" s="36" t="str">
        <f ca="true">+IF(ISTEXT('Data Summary'!B81),'Data Summary'!B81,"")</f>
        <v/>
      </c>
      <c r="C81" s="357"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58" t="e">
        <f ca="true">+RIGHT('Data Summary'!A82,LEN('Data Summary'!A82)-9)</f>
        <v>#VALUE!</v>
      </c>
      <c r="B82" s="36" t="str">
        <f ca="true">+IF(ISTEXT('Data Summary'!B82),'Data Summary'!B82,"")</f>
        <v/>
      </c>
      <c r="C82" s="357"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58" t="e">
        <f ca="true">+RIGHT('Data Summary'!A83,LEN('Data Summary'!A83)-9)</f>
        <v>#VALUE!</v>
      </c>
      <c r="B83" s="36" t="str">
        <f ca="true">+IF(ISTEXT('Data Summary'!B83),'Data Summary'!B83,"")</f>
        <v/>
      </c>
      <c r="C83" s="357"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58" t="e">
        <f ca="true">+RIGHT('Data Summary'!A84,LEN('Data Summary'!A84)-9)</f>
        <v>#VALUE!</v>
      </c>
      <c r="B84" s="36" t="str">
        <f ca="true">+IF(ISTEXT('Data Summary'!B84),'Data Summary'!B84,"")</f>
        <v/>
      </c>
      <c r="C84" s="357"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58" t="e">
        <f ca="true">+RIGHT('Data Summary'!A85,LEN('Data Summary'!A85)-9)</f>
        <v>#VALUE!</v>
      </c>
      <c r="B85" s="36" t="str">
        <f ca="true">+IF(ISTEXT('Data Summary'!B85),'Data Summary'!B85,"")</f>
        <v/>
      </c>
      <c r="C85" s="357"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58" t="e">
        <f ca="true">+RIGHT('Data Summary'!A86,LEN('Data Summary'!A86)-9)</f>
        <v>#VALUE!</v>
      </c>
      <c r="B86" s="36" t="str">
        <f ca="true">+IF(ISTEXT('Data Summary'!B86),'Data Summary'!B86,"")</f>
        <v/>
      </c>
      <c r="C86" s="357"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58" t="e">
        <f ca="true">+RIGHT('Data Summary'!A87,LEN('Data Summary'!A87)-9)</f>
        <v>#VALUE!</v>
      </c>
      <c r="B87" s="36" t="str">
        <f ca="true">+IF(ISTEXT('Data Summary'!B87),'Data Summary'!B87,"")</f>
        <v/>
      </c>
      <c r="C87" s="357"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58" t="e">
        <f ca="true">+RIGHT('Data Summary'!A88,LEN('Data Summary'!A88)-9)</f>
        <v>#VALUE!</v>
      </c>
      <c r="B88" s="36" t="str">
        <f ca="true">+IF(ISTEXT('Data Summary'!B88),'Data Summary'!B88,"")</f>
        <v/>
      </c>
      <c r="C88" s="357"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58" t="e">
        <f ca="true">+RIGHT('Data Summary'!A89,LEN('Data Summary'!A89)-9)</f>
        <v>#VALUE!</v>
      </c>
      <c r="B89" s="36" t="str">
        <f ca="true">+IF(ISTEXT('Data Summary'!B89),'Data Summary'!B89,"")</f>
        <v/>
      </c>
      <c r="C89" s="357"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58" t="e">
        <f ca="true">+RIGHT('Data Summary'!A90,LEN('Data Summary'!A90)-9)</f>
        <v>#VALUE!</v>
      </c>
      <c r="B90" s="36" t="str">
        <f ca="true">+IF(ISTEXT('Data Summary'!B90),'Data Summary'!B90,"")</f>
        <v/>
      </c>
      <c r="C90" s="357"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58" t="e">
        <f ca="true">+RIGHT('Data Summary'!A91,LEN('Data Summary'!A91)-9)</f>
        <v>#VALUE!</v>
      </c>
      <c r="B91" s="36" t="str">
        <f ca="true">+IF(ISTEXT('Data Summary'!B91),'Data Summary'!B91,"")</f>
        <v/>
      </c>
      <c r="C91" s="357"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58" t="e">
        <f ca="true">+RIGHT('Data Summary'!A92,LEN('Data Summary'!A92)-9)</f>
        <v>#VALUE!</v>
      </c>
      <c r="B92" s="36" t="str">
        <f ca="true">+IF(ISTEXT('Data Summary'!B92),'Data Summary'!B92,"")</f>
        <v/>
      </c>
      <c r="C92" s="357"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58" t="e">
        <f ca="true">+RIGHT('Data Summary'!A93,LEN('Data Summary'!A93)-9)</f>
        <v>#VALUE!</v>
      </c>
      <c r="B93" s="36" t="str">
        <f ca="true">+IF(ISTEXT('Data Summary'!B93),'Data Summary'!B93,"")</f>
        <v/>
      </c>
      <c r="C93" s="357"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58" t="e">
        <f ca="true">+RIGHT('Data Summary'!A94,LEN('Data Summary'!A94)-9)</f>
        <v>#VALUE!</v>
      </c>
      <c r="B94" s="36" t="str">
        <f ca="true">+IF(ISTEXT('Data Summary'!B94),'Data Summary'!B94,"")</f>
        <v/>
      </c>
      <c r="C94" s="357"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58" t="e">
        <f ca="true">+RIGHT('Data Summary'!A95,LEN('Data Summary'!A95)-9)</f>
        <v>#VALUE!</v>
      </c>
      <c r="B95" s="36" t="str">
        <f ca="true">+IF(ISTEXT('Data Summary'!B95),'Data Summary'!B95,"")</f>
        <v/>
      </c>
      <c r="C95" s="357"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58" t="e">
        <f ca="true">+RIGHT('Data Summary'!A96,LEN('Data Summary'!A96)-9)</f>
        <v>#VALUE!</v>
      </c>
      <c r="B96" s="36" t="str">
        <f ca="true">+IF(ISTEXT('Data Summary'!B96),'Data Summary'!B96,"")</f>
        <v/>
      </c>
      <c r="C96" s="357"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58" t="e">
        <f ca="true">+RIGHT('Data Summary'!A97,LEN('Data Summary'!A97)-9)</f>
        <v>#VALUE!</v>
      </c>
      <c r="B97" s="36" t="str">
        <f ca="true">+IF(ISTEXT('Data Summary'!B97),'Data Summary'!B97,"")</f>
        <v/>
      </c>
      <c r="C97" s="357"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58" t="e">
        <f ca="true">+RIGHT('Data Summary'!A98,LEN('Data Summary'!A98)-9)</f>
        <v>#VALUE!</v>
      </c>
      <c r="B98" s="36" t="str">
        <f ca="true">+IF(ISTEXT('Data Summary'!B98),'Data Summary'!B98,"")</f>
        <v/>
      </c>
      <c r="C98" s="357"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58" t="e">
        <f ca="true">+RIGHT('Data Summary'!A99,LEN('Data Summary'!A99)-9)</f>
        <v>#VALUE!</v>
      </c>
      <c r="B99" s="36" t="str">
        <f ca="true">+IF(ISTEXT('Data Summary'!B99),'Data Summary'!B99,"")</f>
        <v/>
      </c>
      <c r="C99" s="357"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58" t="e">
        <f ca="true">+RIGHT('Data Summary'!A100,LEN('Data Summary'!A100)-9)</f>
        <v>#VALUE!</v>
      </c>
      <c r="B100" s="36" t="str">
        <f ca="true">+IF(ISTEXT('Data Summary'!B100),'Data Summary'!B100,"")</f>
        <v/>
      </c>
      <c r="C100" s="357"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58" t="e">
        <f ca="true">+RIGHT('Data Summary'!A101,LEN('Data Summary'!A101)-9)</f>
        <v>#VALUE!</v>
      </c>
      <c r="B101" s="36" t="str">
        <f ca="true">+IF(ISTEXT('Data Summary'!B101),'Data Summary'!B101,"")</f>
        <v/>
      </c>
      <c r="C101" s="357"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58" t="e">
        <f ca="true">+RIGHT('Data Summary'!A102,LEN('Data Summary'!A102)-9)</f>
        <v>#VALUE!</v>
      </c>
      <c r="B102" s="36" t="str">
        <f ca="true">+IF(ISTEXT('Data Summary'!B102),'Data Summary'!B102,"")</f>
        <v/>
      </c>
      <c r="C102" s="357"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58" t="e">
        <f ca="true">+RIGHT('Data Summary'!A103,LEN('Data Summary'!A103)-9)</f>
        <v>#VALUE!</v>
      </c>
      <c r="B103" s="36" t="str">
        <f ca="true">+IF(ISTEXT('Data Summary'!B103),'Data Summary'!B103,"")</f>
        <v/>
      </c>
      <c r="C103" s="357"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58" t="e">
        <f ca="true">+RIGHT('Data Summary'!A104,LEN('Data Summary'!A104)-9)</f>
        <v>#VALUE!</v>
      </c>
      <c r="B104" s="36" t="str">
        <f ca="true">+IF(ISTEXT('Data Summary'!B104),'Data Summary'!B104,"")</f>
        <v/>
      </c>
      <c r="C104" s="357"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58" t="e">
        <f ca="true">+RIGHT('Data Summary'!A105,LEN('Data Summary'!A105)-9)</f>
        <v>#VALUE!</v>
      </c>
      <c r="B105" s="36" t="str">
        <f ca="true">+IF(ISTEXT('Data Summary'!B105),'Data Summary'!B105,"")</f>
        <v/>
      </c>
      <c r="C105" s="357"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58" t="e">
        <f ca="true">+RIGHT('Data Summary'!A106,LEN('Data Summary'!A106)-9)</f>
        <v>#VALUE!</v>
      </c>
      <c r="B106" s="36" t="str">
        <f ca="true">+IF(ISTEXT('Data Summary'!B106),'Data Summary'!B106,"")</f>
        <v/>
      </c>
      <c r="C106" s="357"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58" t="e">
        <f ca="true">+RIGHT('Data Summary'!A107,LEN('Data Summary'!A107)-9)</f>
        <v>#VALUE!</v>
      </c>
      <c r="B107" s="36" t="str">
        <f ca="true">+IF(ISTEXT('Data Summary'!B107),'Data Summary'!B107,"")</f>
        <v/>
      </c>
      <c r="C107" s="357"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58" t="e">
        <f ca="true">+RIGHT('Data Summary'!A108,LEN('Data Summary'!A108)-9)</f>
        <v>#VALUE!</v>
      </c>
      <c r="B108" s="36" t="str">
        <f ca="true">+IF(ISTEXT('Data Summary'!B108),'Data Summary'!B108,"")</f>
        <v/>
      </c>
      <c r="C108" s="357"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58" t="e">
        <f ca="true">+RIGHT('Data Summary'!A109,LEN('Data Summary'!A109)-9)</f>
        <v>#VALUE!</v>
      </c>
      <c r="B109" s="36" t="str">
        <f ca="true">+IF(ISTEXT('Data Summary'!B109),'Data Summary'!B109,"")</f>
        <v/>
      </c>
      <c r="C109" s="357"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58" t="e">
        <f ca="true">+RIGHT('Data Summary'!A110,LEN('Data Summary'!A110)-9)</f>
        <v>#VALUE!</v>
      </c>
      <c r="B110" s="36" t="str">
        <f ca="true">+IF(ISTEXT('Data Summary'!B110),'Data Summary'!B110,"")</f>
        <v/>
      </c>
      <c r="C110" s="357"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58" t="e">
        <f ca="true">+RIGHT('Data Summary'!A111,LEN('Data Summary'!A111)-9)</f>
        <v>#VALUE!</v>
      </c>
      <c r="B111" s="36" t="str">
        <f ca="true">+IF(ISTEXT('Data Summary'!B111),'Data Summary'!B111,"")</f>
        <v/>
      </c>
      <c r="C111" s="357"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58" t="e">
        <f ca="true">+RIGHT('Data Summary'!A112,LEN('Data Summary'!A112)-9)</f>
        <v>#VALUE!</v>
      </c>
      <c r="B112" s="36" t="str">
        <f ca="true">+IF(ISTEXT('Data Summary'!B112),'Data Summary'!B112,"")</f>
        <v/>
      </c>
      <c r="C112" s="357"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58" t="e">
        <f ca="true">+RIGHT('Data Summary'!A113,LEN('Data Summary'!A113)-9)</f>
        <v>#VALUE!</v>
      </c>
      <c r="B113" s="36" t="str">
        <f ca="true">+IF(ISTEXT('Data Summary'!B113),'Data Summary'!B113,"")</f>
        <v/>
      </c>
      <c r="C113" s="357"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58" t="e">
        <f ca="true">+RIGHT('Data Summary'!A114,LEN('Data Summary'!A114)-9)</f>
        <v>#VALUE!</v>
      </c>
      <c r="B114" s="36" t="str">
        <f ca="true">+IF(ISTEXT('Data Summary'!B114),'Data Summary'!B114,"")</f>
        <v/>
      </c>
      <c r="C114" s="357"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58" t="e">
        <f ca="true">+RIGHT('Data Summary'!A115,LEN('Data Summary'!A115)-9)</f>
        <v>#VALUE!</v>
      </c>
      <c r="B115" s="36" t="str">
        <f ca="true">+IF(ISTEXT('Data Summary'!B115),'Data Summary'!B115,"")</f>
        <v/>
      </c>
      <c r="C115" s="357"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58" t="e">
        <f ca="true">+RIGHT('Data Summary'!A116,LEN('Data Summary'!A116)-9)</f>
        <v>#VALUE!</v>
      </c>
      <c r="B116" s="36" t="str">
        <f ca="true">+IF(ISTEXT('Data Summary'!B116),'Data Summary'!B116,"")</f>
        <v/>
      </c>
      <c r="C116" s="357"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58" t="e">
        <f ca="true">+RIGHT('Data Summary'!A117,LEN('Data Summary'!A117)-9)</f>
        <v>#VALUE!</v>
      </c>
      <c r="B117" s="36" t="str">
        <f ca="true">+IF(ISTEXT('Data Summary'!B117),'Data Summary'!B117,"")</f>
        <v/>
      </c>
      <c r="C117" s="357"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58" t="e">
        <f ca="true">+RIGHT('Data Summary'!A118,LEN('Data Summary'!A118)-9)</f>
        <v>#VALUE!</v>
      </c>
      <c r="B118" s="36" t="str">
        <f ca="true">+IF(ISTEXT('Data Summary'!B118),'Data Summary'!B118,"")</f>
        <v/>
      </c>
      <c r="C118" s="357"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58" t="e">
        <f ca="true">+RIGHT('Data Summary'!A119,LEN('Data Summary'!A119)-9)</f>
        <v>#VALUE!</v>
      </c>
      <c r="B119" s="36" t="str">
        <f ca="true">+IF(ISTEXT('Data Summary'!B119),'Data Summary'!B119,"")</f>
        <v/>
      </c>
      <c r="C119" s="357"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58" t="e">
        <f ca="true">+RIGHT('Data Summary'!A120,LEN('Data Summary'!A120)-9)</f>
        <v>#VALUE!</v>
      </c>
      <c r="B120" s="36" t="str">
        <f ca="true">+IF(ISTEXT('Data Summary'!B120),'Data Summary'!B120,"")</f>
        <v/>
      </c>
      <c r="C120" s="357"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58" t="e">
        <f ca="true">+RIGHT('Data Summary'!A121,LEN('Data Summary'!A121)-9)</f>
        <v>#VALUE!</v>
      </c>
      <c r="B121" s="36" t="str">
        <f ca="true">+IF(ISTEXT('Data Summary'!B121),'Data Summary'!B121,"")</f>
        <v/>
      </c>
      <c r="C121" s="357"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58" t="e">
        <f ca="true">+RIGHT('Data Summary'!A122,LEN('Data Summary'!A122)-9)</f>
        <v>#VALUE!</v>
      </c>
      <c r="B122" s="36" t="str">
        <f ca="true">+IF(ISTEXT('Data Summary'!B122),'Data Summary'!B122,"")</f>
        <v/>
      </c>
      <c r="C122" s="357"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58" t="e">
        <f ca="true">+RIGHT('Data Summary'!A123,LEN('Data Summary'!A123)-9)</f>
        <v>#VALUE!</v>
      </c>
      <c r="B123" s="36" t="str">
        <f ca="true">+IF(ISTEXT('Data Summary'!B123),'Data Summary'!B123,"")</f>
        <v/>
      </c>
      <c r="C123" s="357"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58" t="e">
        <f ca="true">+RIGHT('Data Summary'!A124,LEN('Data Summary'!A124)-9)</f>
        <v>#VALUE!</v>
      </c>
      <c r="B124" s="36" t="str">
        <f ca="true">+IF(ISTEXT('Data Summary'!B124),'Data Summary'!B124,"")</f>
        <v/>
      </c>
      <c r="C124" s="357"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58" t="e">
        <f ca="true">+RIGHT('Data Summary'!A125,LEN('Data Summary'!A125)-9)</f>
        <v>#VALUE!</v>
      </c>
      <c r="B125" s="36" t="str">
        <f ca="true">+IF(ISTEXT('Data Summary'!B125),'Data Summary'!B125,"")</f>
        <v/>
      </c>
      <c r="C125" s="357"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58" t="e">
        <f ca="true">+RIGHT('Data Summary'!A126,LEN('Data Summary'!A126)-9)</f>
        <v>#VALUE!</v>
      </c>
      <c r="B126" s="36" t="str">
        <f ca="true">+IF(ISTEXT('Data Summary'!B126),'Data Summary'!B126,"")</f>
        <v/>
      </c>
      <c r="C126" s="357"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58" t="e">
        <f ca="true">+RIGHT('Data Summary'!A127,LEN('Data Summary'!A127)-9)</f>
        <v>#VALUE!</v>
      </c>
      <c r="B127" s="36" t="str">
        <f ca="true">+IF(ISTEXT('Data Summary'!B127),'Data Summary'!B127,"")</f>
        <v/>
      </c>
      <c r="C127" s="357"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58" t="e">
        <f ca="true">+RIGHT('Data Summary'!A128,LEN('Data Summary'!A128)-9)</f>
        <v>#VALUE!</v>
      </c>
      <c r="B128" s="36" t="str">
        <f ca="true">+IF(ISTEXT('Data Summary'!B128),'Data Summary'!B128,"")</f>
        <v/>
      </c>
      <c r="C128" s="357"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58" t="e">
        <f ca="true">+RIGHT('Data Summary'!A129,LEN('Data Summary'!A129)-9)</f>
        <v>#VALUE!</v>
      </c>
      <c r="B129" s="36" t="str">
        <f ca="true">+IF(ISTEXT('Data Summary'!B129),'Data Summary'!B129,"")</f>
        <v/>
      </c>
      <c r="C129" s="357"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58" t="e">
        <f ca="true">+RIGHT('Data Summary'!A130,LEN('Data Summary'!A130)-9)</f>
        <v>#VALUE!</v>
      </c>
      <c r="B130" s="36" t="str">
        <f ca="true">+IF(ISTEXT('Data Summary'!B130),'Data Summary'!B130,"")</f>
        <v/>
      </c>
      <c r="C130" s="357"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58" t="e">
        <f ca="true">+RIGHT('Data Summary'!A131,LEN('Data Summary'!A131)-9)</f>
        <v>#VALUE!</v>
      </c>
      <c r="B131" s="36" t="str">
        <f ca="true">+IF(ISTEXT('Data Summary'!B131),'Data Summary'!B131,"")</f>
        <v/>
      </c>
      <c r="C131" s="357"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58" t="e">
        <f ca="true">+RIGHT('Data Summary'!A132,LEN('Data Summary'!A132)-9)</f>
        <v>#VALUE!</v>
      </c>
      <c r="B132" s="36" t="str">
        <f ca="true">+IF(ISTEXT('Data Summary'!B132),'Data Summary'!B132,"")</f>
        <v/>
      </c>
      <c r="C132" s="357"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58" t="e">
        <f ca="true">+RIGHT('Data Summary'!A133,LEN('Data Summary'!A133)-9)</f>
        <v>#VALUE!</v>
      </c>
      <c r="B133" s="36" t="str">
        <f ca="true">+IF(ISTEXT('Data Summary'!B133),'Data Summary'!B133,"")</f>
        <v/>
      </c>
      <c r="C133" s="357"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58" t="e">
        <f ca="true">+RIGHT('Data Summary'!A134,LEN('Data Summary'!A134)-9)</f>
        <v>#VALUE!</v>
      </c>
      <c r="B134" s="36" t="str">
        <f ca="true">+IF(ISTEXT('Data Summary'!B134),'Data Summary'!B134,"")</f>
        <v/>
      </c>
      <c r="C134" s="357"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58" t="e">
        <f ca="true">+RIGHT('Data Summary'!A135,LEN('Data Summary'!A135)-9)</f>
        <v>#VALUE!</v>
      </c>
      <c r="B135" s="36" t="str">
        <f ca="true">+IF(ISTEXT('Data Summary'!B135),'Data Summary'!B135,"")</f>
        <v/>
      </c>
      <c r="C135" s="357"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58" t="e">
        <f ca="true">+RIGHT('Data Summary'!A136,LEN('Data Summary'!A136)-9)</f>
        <v>#VALUE!</v>
      </c>
      <c r="B136" s="36" t="str">
        <f ca="true">+IF(ISTEXT('Data Summary'!B136),'Data Summary'!B136,"")</f>
        <v/>
      </c>
      <c r="C136" s="357"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58" t="e">
        <f ca="true">+RIGHT('Data Summary'!A137,LEN('Data Summary'!A137)-9)</f>
        <v>#VALUE!</v>
      </c>
      <c r="B137" s="36" t="str">
        <f ca="true">+IF(ISTEXT('Data Summary'!B137),'Data Summary'!B137,"")</f>
        <v/>
      </c>
      <c r="C137" s="357"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58" t="e">
        <f ca="true">+RIGHT('Data Summary'!A138,LEN('Data Summary'!A138)-9)</f>
        <v>#VALUE!</v>
      </c>
      <c r="B138" s="36" t="str">
        <f ca="true">+IF(ISTEXT('Data Summary'!B138),'Data Summary'!B138,"")</f>
        <v/>
      </c>
      <c r="C138" s="357"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58" t="e">
        <f ca="true">+RIGHT('Data Summary'!A139,LEN('Data Summary'!A139)-9)</f>
        <v>#VALUE!</v>
      </c>
      <c r="B139" s="36" t="str">
        <f ca="true">+IF(ISTEXT('Data Summary'!B139),'Data Summary'!B139,"")</f>
        <v/>
      </c>
      <c r="C139" s="357"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58" t="e">
        <f ca="true">+RIGHT('Data Summary'!A140,LEN('Data Summary'!A140)-9)</f>
        <v>#VALUE!</v>
      </c>
      <c r="B140" s="36" t="str">
        <f ca="true">+IF(ISTEXT('Data Summary'!B140),'Data Summary'!B140,"")</f>
        <v/>
      </c>
      <c r="C140" s="357"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58" t="e">
        <f ca="true">+RIGHT('Data Summary'!A141,LEN('Data Summary'!A141)-9)</f>
        <v>#VALUE!</v>
      </c>
      <c r="B141" s="36" t="str">
        <f ca="true">+IF(ISTEXT('Data Summary'!B141),'Data Summary'!B141,"")</f>
        <v/>
      </c>
      <c r="C141" s="357"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58" t="e">
        <f ca="true">+RIGHT('Data Summary'!A142,LEN('Data Summary'!A142)-9)</f>
        <v>#VALUE!</v>
      </c>
      <c r="B142" s="36" t="str">
        <f ca="true">+IF(ISTEXT('Data Summary'!B142),'Data Summary'!B142,"")</f>
        <v/>
      </c>
      <c r="C142" s="357"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58" t="e">
        <f ca="true">+RIGHT('Data Summary'!A143,LEN('Data Summary'!A143)-9)</f>
        <v>#VALUE!</v>
      </c>
      <c r="B143" s="36" t="str">
        <f ca="true">+IF(ISTEXT('Data Summary'!B143),'Data Summary'!B143,"")</f>
        <v/>
      </c>
      <c r="C143" s="357"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58" t="e">
        <f ca="true">+RIGHT('Data Summary'!A144,LEN('Data Summary'!A144)-9)</f>
        <v>#VALUE!</v>
      </c>
      <c r="B144" s="36" t="str">
        <f ca="true">+IF(ISTEXT('Data Summary'!B144),'Data Summary'!B144,"")</f>
        <v/>
      </c>
      <c r="C144" s="357"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58" t="e">
        <f ca="true">+RIGHT('Data Summary'!A145,LEN('Data Summary'!A145)-9)</f>
        <v>#VALUE!</v>
      </c>
      <c r="B145" s="36" t="str">
        <f ca="true">+IF(ISTEXT('Data Summary'!B145),'Data Summary'!B145,"")</f>
        <v/>
      </c>
      <c r="C145" s="357"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58" t="e">
        <f ca="true">+RIGHT('Data Summary'!A146,LEN('Data Summary'!A146)-9)</f>
        <v>#VALUE!</v>
      </c>
      <c r="B146" s="36" t="str">
        <f ca="true">+IF(ISTEXT('Data Summary'!B146),'Data Summary'!B146,"")</f>
        <v/>
      </c>
      <c r="C146" s="357"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58" t="e">
        <f ca="true">+RIGHT('Data Summary'!A147,LEN('Data Summary'!A147)-9)</f>
        <v>#VALUE!</v>
      </c>
      <c r="B147" s="36" t="str">
        <f ca="true">+IF(ISTEXT('Data Summary'!B147),'Data Summary'!B147,"")</f>
        <v/>
      </c>
      <c r="C147" s="357"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58" t="e">
        <f ca="true">+RIGHT('Data Summary'!A148,LEN('Data Summary'!A148)-9)</f>
        <v>#VALUE!</v>
      </c>
      <c r="B148" s="36" t="str">
        <f ca="true">+IF(ISTEXT('Data Summary'!B148),'Data Summary'!B148,"")</f>
        <v/>
      </c>
      <c r="C148" s="357"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58" t="e">
        <f ca="true">+RIGHT('Data Summary'!A149,LEN('Data Summary'!A149)-9)</f>
        <v>#VALUE!</v>
      </c>
      <c r="B149" s="36" t="str">
        <f ca="true">+IF(ISTEXT('Data Summary'!B149),'Data Summary'!B149,"")</f>
        <v/>
      </c>
      <c r="C149" s="357"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58" t="e">
        <f ca="true">+RIGHT('Data Summary'!A150,LEN('Data Summary'!A150)-9)</f>
        <v>#VALUE!</v>
      </c>
      <c r="B150" s="36" t="str">
        <f ca="true">+IF(ISTEXT('Data Summary'!B150),'Data Summary'!B150,"")</f>
        <v/>
      </c>
      <c r="C150" s="357"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58" t="e">
        <f ca="true">+RIGHT('Data Summary'!A151,LEN('Data Summary'!A151)-9)</f>
        <v>#VALUE!</v>
      </c>
      <c r="B151" s="36" t="str">
        <f ca="true">+IF(ISTEXT('Data Summary'!B151),'Data Summary'!B151,"")</f>
        <v/>
      </c>
      <c r="C151" s="357"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58" t="e">
        <f ca="true">+RIGHT('Data Summary'!A152,LEN('Data Summary'!A152)-9)</f>
        <v>#VALUE!</v>
      </c>
      <c r="B152" s="36" t="str">
        <f ca="true">+IF(ISTEXT('Data Summary'!B152),'Data Summary'!B152,"")</f>
        <v/>
      </c>
      <c r="C152" s="357"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58" t="e">
        <f ca="true">+RIGHT('Data Summary'!A153,LEN('Data Summary'!A153)-9)</f>
        <v>#VALUE!</v>
      </c>
      <c r="B153" s="36" t="str">
        <f ca="true">+IF(ISTEXT('Data Summary'!B153),'Data Summary'!B153,"")</f>
        <v/>
      </c>
      <c r="C153" s="357"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58" t="e">
        <f ca="true">+RIGHT('Data Summary'!A154,LEN('Data Summary'!A154)-9)</f>
        <v>#VALUE!</v>
      </c>
      <c r="B154" s="36" t="str">
        <f ca="true">+IF(ISTEXT('Data Summary'!B154),'Data Summary'!B154,"")</f>
        <v/>
      </c>
      <c r="C154" s="357"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58" t="e">
        <f ca="true">+RIGHT('Data Summary'!A155,LEN('Data Summary'!A155)-9)</f>
        <v>#VALUE!</v>
      </c>
      <c r="B155" s="36" t="str">
        <f ca="true">+IF(ISTEXT('Data Summary'!B155),'Data Summary'!B155,"")</f>
        <v/>
      </c>
      <c r="C155" s="357"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58" t="e">
        <f ca="true">+RIGHT('Data Summary'!A156,LEN('Data Summary'!A156)-9)</f>
        <v>#VALUE!</v>
      </c>
      <c r="B156" s="36" t="str">
        <f ca="true">+IF(ISTEXT('Data Summary'!B156),'Data Summary'!B156,"")</f>
        <v/>
      </c>
      <c r="C156" s="357"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58" t="e">
        <f ca="true">+RIGHT('Data Summary'!A157,LEN('Data Summary'!A157)-9)</f>
        <v>#VALUE!</v>
      </c>
      <c r="B157" s="36" t="str">
        <f ca="true">+IF(ISTEXT('Data Summary'!B157),'Data Summary'!B157,"")</f>
        <v/>
      </c>
      <c r="C157" s="357"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58" t="e">
        <f ca="true">+RIGHT('Data Summary'!A158,LEN('Data Summary'!A158)-9)</f>
        <v>#VALUE!</v>
      </c>
      <c r="B158" s="36" t="str">
        <f ca="true">+IF(ISTEXT('Data Summary'!B158),'Data Summary'!B158,"")</f>
        <v/>
      </c>
      <c r="C158" s="357"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58" t="e">
        <f ca="true">+RIGHT('Data Summary'!A159,LEN('Data Summary'!A159)-9)</f>
        <v>#VALUE!</v>
      </c>
      <c r="B159" s="36" t="str">
        <f ca="true">+IF(ISTEXT('Data Summary'!B159),'Data Summary'!B159,"")</f>
        <v/>
      </c>
      <c r="C159" s="357"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58" t="e">
        <f ca="true">+RIGHT('Data Summary'!A160,LEN('Data Summary'!A160)-9)</f>
        <v>#VALUE!</v>
      </c>
      <c r="B160" s="36" t="str">
        <f ca="true">+IF(ISTEXT('Data Summary'!B160),'Data Summary'!B160,"")</f>
        <v/>
      </c>
      <c r="C160" s="357"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58" t="e">
        <f ca="true">+RIGHT('Data Summary'!A161,LEN('Data Summary'!A161)-9)</f>
        <v>#VALUE!</v>
      </c>
      <c r="B161" s="36" t="str">
        <f ca="true">+IF(ISTEXT('Data Summary'!B161),'Data Summary'!B161,"")</f>
        <v/>
      </c>
      <c r="C161" s="357"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58" t="e">
        <f ca="true">+RIGHT('Data Summary'!A162,LEN('Data Summary'!A162)-9)</f>
        <v>#VALUE!</v>
      </c>
      <c r="B162" s="36" t="str">
        <f ca="true">+IF(ISTEXT('Data Summary'!B162),'Data Summary'!B162,"")</f>
        <v/>
      </c>
      <c r="C162" s="357"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58" t="e">
        <f ca="true">+RIGHT('Data Summary'!A163,LEN('Data Summary'!A163)-9)</f>
        <v>#VALUE!</v>
      </c>
      <c r="B163" s="36" t="str">
        <f ca="true">+IF(ISTEXT('Data Summary'!B163),'Data Summary'!B163,"")</f>
        <v/>
      </c>
      <c r="C163" s="357"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58" t="e">
        <f ca="true">+RIGHT('Data Summary'!A164,LEN('Data Summary'!A164)-9)</f>
        <v>#VALUE!</v>
      </c>
      <c r="B164" s="36" t="str">
        <f ca="true">+IF(ISTEXT('Data Summary'!B164),'Data Summary'!B164,"")</f>
        <v/>
      </c>
      <c r="C164" s="357"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58" t="e">
        <f ca="true">+RIGHT('Data Summary'!A165,LEN('Data Summary'!A165)-9)</f>
        <v>#VALUE!</v>
      </c>
      <c r="B165" s="36" t="str">
        <f ca="true">+IF(ISTEXT('Data Summary'!B165),'Data Summary'!B165,"")</f>
        <v/>
      </c>
      <c r="C165" s="357"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58" t="e">
        <f ca="true">+RIGHT('Data Summary'!A166,LEN('Data Summary'!A166)-9)</f>
        <v>#VALUE!</v>
      </c>
      <c r="B166" s="36" t="str">
        <f ca="true">+IF(ISTEXT('Data Summary'!B166),'Data Summary'!B166,"")</f>
        <v/>
      </c>
      <c r="C166" s="357"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58" t="e">
        <f ca="true">+RIGHT('Data Summary'!A167,LEN('Data Summary'!A167)-9)</f>
        <v>#VALUE!</v>
      </c>
      <c r="B167" s="36" t="str">
        <f ca="true">+IF(ISTEXT('Data Summary'!B167),'Data Summary'!B167,"")</f>
        <v/>
      </c>
      <c r="C167" s="357"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58" t="e">
        <f ca="true">+RIGHT('Data Summary'!A168,LEN('Data Summary'!A168)-9)</f>
        <v>#VALUE!</v>
      </c>
      <c r="B168" s="36" t="str">
        <f ca="true">+IF(ISTEXT('Data Summary'!B168),'Data Summary'!B168,"")</f>
        <v/>
      </c>
      <c r="C168" s="357"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58" t="e">
        <f ca="true">+RIGHT('Data Summary'!A169,LEN('Data Summary'!A169)-9)</f>
        <v>#VALUE!</v>
      </c>
      <c r="B169" s="36" t="str">
        <f ca="true">+IF(ISTEXT('Data Summary'!B169),'Data Summary'!B169,"")</f>
        <v/>
      </c>
      <c r="C169" s="357"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58" t="e">
        <f ca="true">+RIGHT('Data Summary'!A170,LEN('Data Summary'!A170)-9)</f>
        <v>#VALUE!</v>
      </c>
      <c r="B170" s="36" t="str">
        <f ca="true">+IF(ISTEXT('Data Summary'!B170),'Data Summary'!B170,"")</f>
        <v/>
      </c>
      <c r="C170" s="357"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58" t="e">
        <f ca="true">+RIGHT('Data Summary'!A171,LEN('Data Summary'!A171)-9)</f>
        <v>#VALUE!</v>
      </c>
      <c r="B171" s="36" t="str">
        <f ca="true">+IF(ISTEXT('Data Summary'!B171),'Data Summary'!B171,"")</f>
        <v/>
      </c>
      <c r="C171" s="357"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58" t="e">
        <f ca="true">+RIGHT('Data Summary'!A172,LEN('Data Summary'!A172)-9)</f>
        <v>#VALUE!</v>
      </c>
      <c r="B172" s="36" t="str">
        <f ca="true">+IF(ISTEXT('Data Summary'!B172),'Data Summary'!B172,"")</f>
        <v/>
      </c>
      <c r="C172" s="357"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58" t="e">
        <f ca="true">+RIGHT('Data Summary'!A173,LEN('Data Summary'!A173)-9)</f>
        <v>#VALUE!</v>
      </c>
      <c r="B173" s="36" t="str">
        <f ca="true">+IF(ISTEXT('Data Summary'!B173),'Data Summary'!B173,"")</f>
        <v/>
      </c>
      <c r="C173" s="357"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58" t="e">
        <f ca="true">+RIGHT('Data Summary'!A174,LEN('Data Summary'!A174)-9)</f>
        <v>#VALUE!</v>
      </c>
      <c r="B174" s="36" t="str">
        <f ca="true">+IF(ISTEXT('Data Summary'!B174),'Data Summary'!B174,"")</f>
        <v/>
      </c>
      <c r="C174" s="357"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58" t="e">
        <f ca="true">+RIGHT('Data Summary'!A175,LEN('Data Summary'!A175)-9)</f>
        <v>#VALUE!</v>
      </c>
      <c r="B175" s="36" t="str">
        <f ca="true">+IF(ISTEXT('Data Summary'!B175),'Data Summary'!B175,"")</f>
        <v/>
      </c>
      <c r="C175" s="357"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58" t="e">
        <f ca="true">+RIGHT('Data Summary'!A176,LEN('Data Summary'!A176)-9)</f>
        <v>#VALUE!</v>
      </c>
      <c r="B176" s="36" t="str">
        <f ca="true">+IF(ISTEXT('Data Summary'!B176),'Data Summary'!B176,"")</f>
        <v/>
      </c>
      <c r="C176" s="357"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58" t="e">
        <f ca="true">+RIGHT('Data Summary'!A177,LEN('Data Summary'!A177)-9)</f>
        <v>#VALUE!</v>
      </c>
      <c r="B177" s="36" t="str">
        <f ca="true">+IF(ISTEXT('Data Summary'!B177),'Data Summary'!B177,"")</f>
        <v/>
      </c>
      <c r="C177" s="357"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58" t="e">
        <f ca="true">+RIGHT('Data Summary'!A178,LEN('Data Summary'!A178)-9)</f>
        <v>#VALUE!</v>
      </c>
      <c r="B178" s="36" t="str">
        <f ca="true">+IF(ISTEXT('Data Summary'!B178),'Data Summary'!B178,"")</f>
        <v/>
      </c>
      <c r="C178" s="357"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58" t="e">
        <f ca="true">+RIGHT('Data Summary'!A179,LEN('Data Summary'!A179)-9)</f>
        <v>#VALUE!</v>
      </c>
      <c r="B179" s="36" t="str">
        <f ca="true">+IF(ISTEXT('Data Summary'!B179),'Data Summary'!B179,"")</f>
        <v/>
      </c>
      <c r="C179" s="357"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58" t="e">
        <f ca="true">+RIGHT('Data Summary'!A180,LEN('Data Summary'!A180)-9)</f>
        <v>#VALUE!</v>
      </c>
      <c r="B180" s="36" t="str">
        <f ca="true">+IF(ISTEXT('Data Summary'!B180),'Data Summary'!B180,"")</f>
        <v/>
      </c>
      <c r="C180" s="357"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58" t="e">
        <f ca="true">+RIGHT('Data Summary'!A181,LEN('Data Summary'!A181)-9)</f>
        <v>#VALUE!</v>
      </c>
      <c r="B181" s="36" t="str">
        <f ca="true">+IF(ISTEXT('Data Summary'!B181),'Data Summary'!B181,"")</f>
        <v/>
      </c>
      <c r="C181" s="357"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58" t="e">
        <f ca="true">+RIGHT('Data Summary'!A182,LEN('Data Summary'!A182)-9)</f>
        <v>#VALUE!</v>
      </c>
      <c r="B182" s="36" t="str">
        <f ca="true">+IF(ISTEXT('Data Summary'!B182),'Data Summary'!B182,"")</f>
        <v/>
      </c>
      <c r="C182" s="357"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58" t="e">
        <f ca="true">+RIGHT('Data Summary'!A183,LEN('Data Summary'!A183)-9)</f>
        <v>#VALUE!</v>
      </c>
      <c r="B183" s="36" t="str">
        <f ca="true">+IF(ISTEXT('Data Summary'!B183),'Data Summary'!B183,"")</f>
        <v/>
      </c>
      <c r="C183" s="357"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58" t="e">
        <f ca="true">+RIGHT('Data Summary'!A184,LEN('Data Summary'!A184)-9)</f>
        <v>#VALUE!</v>
      </c>
      <c r="B184" s="36" t="str">
        <f ca="true">+IF(ISTEXT('Data Summary'!B184),'Data Summary'!B184,"")</f>
        <v/>
      </c>
      <c r="C184" s="357"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58" t="e">
        <f ca="true">+RIGHT('Data Summary'!A185,LEN('Data Summary'!A185)-9)</f>
        <v>#VALUE!</v>
      </c>
      <c r="B185" s="36" t="str">
        <f ca="true">+IF(ISTEXT('Data Summary'!B185),'Data Summary'!B185,"")</f>
        <v/>
      </c>
      <c r="C185" s="357"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58" t="e">
        <f ca="true">+RIGHT('Data Summary'!A186,LEN('Data Summary'!A186)-9)</f>
        <v>#VALUE!</v>
      </c>
      <c r="B186" s="36" t="str">
        <f ca="true">+IF(ISTEXT('Data Summary'!B186),'Data Summary'!B186,"")</f>
        <v/>
      </c>
      <c r="C186" s="357"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58" t="e">
        <f ca="true">+RIGHT('Data Summary'!A187,LEN('Data Summary'!A187)-9)</f>
        <v>#VALUE!</v>
      </c>
      <c r="B187" s="36" t="str">
        <f ca="true">+IF(ISTEXT('Data Summary'!B187),'Data Summary'!B187,"")</f>
        <v/>
      </c>
      <c r="C187" s="357"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58" t="e">
        <f ca="true">+RIGHT('Data Summary'!A188,LEN('Data Summary'!A188)-9)</f>
        <v>#VALUE!</v>
      </c>
      <c r="B188" s="36" t="str">
        <f ca="true">+IF(ISTEXT('Data Summary'!B188),'Data Summary'!B188,"")</f>
        <v/>
      </c>
      <c r="C188" s="357"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58" t="e">
        <f ca="true">+RIGHT('Data Summary'!A189,LEN('Data Summary'!A189)-9)</f>
        <v>#VALUE!</v>
      </c>
      <c r="B189" s="36" t="str">
        <f ca="true">+IF(ISTEXT('Data Summary'!B189),'Data Summary'!B189,"")</f>
        <v/>
      </c>
      <c r="C189" s="357"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58" t="e">
        <f ca="true">+RIGHT('Data Summary'!A190,LEN('Data Summary'!A190)-9)</f>
        <v>#VALUE!</v>
      </c>
      <c r="B190" s="36" t="str">
        <f ca="true">+IF(ISTEXT('Data Summary'!B190),'Data Summary'!B190,"")</f>
        <v/>
      </c>
      <c r="C190" s="357"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58" t="e">
        <f ca="true">+RIGHT('Data Summary'!A191,LEN('Data Summary'!A191)-9)</f>
        <v>#VALUE!</v>
      </c>
      <c r="B191" s="36" t="str">
        <f ca="true">+IF(ISTEXT('Data Summary'!B191),'Data Summary'!B191,"")</f>
        <v/>
      </c>
      <c r="C191" s="357"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58" t="e">
        <f ca="true">+RIGHT('Data Summary'!A192,LEN('Data Summary'!A192)-9)</f>
        <v>#VALUE!</v>
      </c>
      <c r="B192" s="36" t="str">
        <f ca="true">+IF(ISTEXT('Data Summary'!B192),'Data Summary'!B192,"")</f>
        <v/>
      </c>
      <c r="C192" s="357"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58" t="e">
        <f ca="true">+RIGHT('Data Summary'!A193,LEN('Data Summary'!A193)-9)</f>
        <v>#VALUE!</v>
      </c>
      <c r="B193" s="36" t="str">
        <f ca="true">+IF(ISTEXT('Data Summary'!B193),'Data Summary'!B193,"")</f>
        <v/>
      </c>
      <c r="C193" s="357"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58" t="e">
        <f ca="true">+RIGHT('Data Summary'!A194,LEN('Data Summary'!A194)-9)</f>
        <v>#VALUE!</v>
      </c>
      <c r="B194" s="36" t="str">
        <f ca="true">+IF(ISTEXT('Data Summary'!B194),'Data Summary'!B194,"")</f>
        <v/>
      </c>
      <c r="C194" s="357"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58" t="e">
        <f ca="true">+RIGHT('Data Summary'!A195,LEN('Data Summary'!A195)-9)</f>
        <v>#VALUE!</v>
      </c>
      <c r="B195" s="36" t="str">
        <f ca="true">+IF(ISTEXT('Data Summary'!B195),'Data Summary'!B195,"")</f>
        <v/>
      </c>
      <c r="C195" s="357"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58" t="e">
        <f ca="true">+RIGHT('Data Summary'!A196,LEN('Data Summary'!A196)-9)</f>
        <v>#VALUE!</v>
      </c>
      <c r="B196" s="36" t="str">
        <f ca="true">+IF(ISTEXT('Data Summary'!B196),'Data Summary'!B196,"")</f>
        <v/>
      </c>
      <c r="C196" s="357"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58" t="e">
        <f ca="true">+RIGHT('Data Summary'!A197,LEN('Data Summary'!A197)-9)</f>
        <v>#VALUE!</v>
      </c>
      <c r="B197" s="36" t="str">
        <f ca="true">+IF(ISTEXT('Data Summary'!B197),'Data Summary'!B197,"")</f>
        <v/>
      </c>
      <c r="C197" s="357"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58" t="e">
        <f ca="true">+RIGHT('Data Summary'!A198,LEN('Data Summary'!A198)-9)</f>
        <v>#VALUE!</v>
      </c>
      <c r="B198" s="36" t="str">
        <f ca="true">+IF(ISTEXT('Data Summary'!B198),'Data Summary'!B198,"")</f>
        <v/>
      </c>
      <c r="C198" s="357"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58" t="e">
        <f ca="true">+RIGHT('Data Summary'!A199,LEN('Data Summary'!A199)-9)</f>
        <v>#VALUE!</v>
      </c>
      <c r="B199" s="36" t="str">
        <f ca="true">+IF(ISTEXT('Data Summary'!B199),'Data Summary'!B199,"")</f>
        <v/>
      </c>
      <c r="C199" s="357"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58" t="e">
        <f ca="true">+RIGHT('Data Summary'!A200,LEN('Data Summary'!A200)-9)</f>
        <v>#VALUE!</v>
      </c>
      <c r="B200" s="36" t="str">
        <f ca="true">+IF(ISTEXT('Data Summary'!B200),'Data Summary'!B200,"")</f>
        <v/>
      </c>
      <c r="C200" s="357"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58" t="e">
        <f ca="true">+RIGHT('Data Summary'!A201,LEN('Data Summary'!A201)-9)</f>
        <v>#VALUE!</v>
      </c>
      <c r="B201" s="36" t="str">
        <f ca="true">+IF(ISTEXT('Data Summary'!B201),'Data Summary'!B201,"")</f>
        <v/>
      </c>
      <c r="C201" s="357"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58" t="e">
        <f ca="true">+RIGHT('Data Summary'!A202,LEN('Data Summary'!A202)-9)</f>
        <v>#VALUE!</v>
      </c>
      <c r="B202" s="36" t="str">
        <f ca="true">+IF(ISTEXT('Data Summary'!B202),'Data Summary'!B202,"")</f>
        <v/>
      </c>
      <c r="C202" s="357"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58" t="e">
        <f ca="true">+RIGHT('Data Summary'!A203,LEN('Data Summary'!A203)-9)</f>
        <v>#VALUE!</v>
      </c>
      <c r="B203" s="36" t="str">
        <f ca="true">+IF(ISTEXT('Data Summary'!B203),'Data Summary'!B203,"")</f>
        <v/>
      </c>
      <c r="C203" s="357"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58" t="e">
        <f ca="true">+RIGHT('Data Summary'!A204,LEN('Data Summary'!A204)-9)</f>
        <v>#VALUE!</v>
      </c>
      <c r="B204" s="36" t="str">
        <f ca="true">+IF(ISTEXT('Data Summary'!B204),'Data Summary'!B204,"")</f>
        <v/>
      </c>
      <c r="C204" s="357"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58" t="e">
        <f ca="true">+RIGHT('Data Summary'!A205,LEN('Data Summary'!A205)-9)</f>
        <v>#VALUE!</v>
      </c>
      <c r="B205" s="36" t="str">
        <f ca="true">+IF(ISTEXT('Data Summary'!B205),'Data Summary'!B205,"")</f>
        <v/>
      </c>
      <c r="C205" s="357"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58" t="e">
        <f ca="true">+RIGHT('Data Summary'!A206,LEN('Data Summary'!A206)-9)</f>
        <v>#VALUE!</v>
      </c>
      <c r="B206" s="36" t="str">
        <f ca="true">+IF(ISTEXT('Data Summary'!B206),'Data Summary'!B206,"")</f>
        <v/>
      </c>
      <c r="C206" s="357"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58" t="e">
        <f ca="true">+RIGHT('Data Summary'!A207,LEN('Data Summary'!A207)-9)</f>
        <v>#VALUE!</v>
      </c>
      <c r="B207" s="36" t="str">
        <f ca="true">+IF(ISTEXT('Data Summary'!B207),'Data Summary'!B207,"")</f>
        <v/>
      </c>
      <c r="C207" s="357"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7B48-B338-433D-84D4-6DF7F5A55F07}">
  <sheetPr codeName="Sheet9">
    <tabColor rgb="FFEAEAEA"/>
  </sheetPr>
  <dimension ref="A1:AI488"/>
  <sheetViews>
    <sheetView topLeftCell="C1" workbookViewId="0">
      <pane xSplit="1" ySplit="13" topLeftCell="D181" activePane="bottomRight" state="frozen"/>
      <selection activeCell="C1" sqref="C1"/>
      <selection pane="topRight" activeCell="D1" sqref="D1"/>
      <selection pane="bottomLeft" activeCell="C14" sqref="C14"/>
      <selection pane="bottomRight" activeCell="F186" sqref="F186"/>
    </sheetView>
  </sheetViews>
  <sheetFormatPr xmlns:x14ac="http://schemas.microsoft.com/office/spreadsheetml/2009/9/ac" defaultColWidth="9" defaultRowHeight="12.75" x14ac:dyDescent="0.2"/>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xmlns:x14ac="http://schemas.microsoft.com/office/spreadsheetml/2009/9/ac" r="1" ht="15.75" x14ac:dyDescent="0.25">
      <c r="A1" s="149" t="s">
        <v>48</v>
      </c>
      <c r="B1" s="150"/>
      <c r="C1" s="151"/>
      <c r="D1" s="151"/>
      <c r="E1" s="151"/>
      <c r="F1" s="151"/>
      <c r="G1" s="151"/>
      <c r="H1" s="593"/>
      <c r="I1" s="593"/>
      <c r="J1" s="593"/>
      <c r="K1" s="593"/>
      <c r="L1" s="593"/>
      <c r="M1" s="593"/>
      <c r="N1" s="593"/>
      <c r="O1" s="593"/>
      <c r="P1" s="593"/>
      <c r="Q1" s="151"/>
      <c r="R1" s="151"/>
      <c r="S1" s="151"/>
      <c r="T1" s="152"/>
      <c r="U1" s="152"/>
      <c r="V1" s="152"/>
      <c r="W1" s="152"/>
      <c r="X1" s="152"/>
      <c r="Y1" s="152"/>
      <c r="Z1" s="152"/>
      <c r="AA1" s="152"/>
    </row>
    <row xmlns:x14ac="http://schemas.microsoft.com/office/spreadsheetml/2009/9/ac" r="2" s="156" customFormat="true" ht="26.25" customHeight="true" x14ac:dyDescent="0.25">
      <c r="A2" s="154" t="s">
        <v>13</v>
      </c>
      <c r="B2" s="155"/>
      <c r="J2" s="154" t="s">
        <v>14</v>
      </c>
      <c r="R2" s="157"/>
      <c r="S2" s="158" t="s">
        <v>15</v>
      </c>
      <c r="W2" s="157"/>
      <c r="X2" s="157"/>
      <c r="Y2" s="159"/>
      <c r="Z2" s="159"/>
      <c r="AD2" s="160"/>
      <c r="AE2" s="160"/>
      <c r="AF2" s="160"/>
      <c r="AG2" s="160"/>
      <c r="AH2" s="160"/>
      <c r="AI2" s="160"/>
    </row>
    <row xmlns:x14ac="http://schemas.microsoft.com/office/spreadsheetml/2009/9/ac" r="3" ht="15.75" x14ac:dyDescent="0.25">
      <c r="A3" s="161"/>
      <c r="B3" s="162" t="s">
        <v>4</v>
      </c>
      <c r="C3" s="157" t="s">
        <v>7</v>
      </c>
      <c r="D3" s="157" t="s">
        <v>2</v>
      </c>
      <c r="E3" s="157" t="s">
        <v>1</v>
      </c>
      <c r="F3" s="157" t="s">
        <v>54</v>
      </c>
      <c r="G3" s="157" t="s">
        <v>17</v>
      </c>
      <c r="H3" s="157" t="s">
        <v>18</v>
      </c>
      <c r="I3" s="163"/>
      <c r="J3" s="161"/>
      <c r="K3" s="162" t="s">
        <v>4</v>
      </c>
      <c r="L3" s="157" t="s">
        <v>7</v>
      </c>
      <c r="M3" s="157" t="s">
        <v>2</v>
      </c>
      <c r="N3" s="157" t="s">
        <v>1</v>
      </c>
      <c r="O3" s="157" t="s">
        <v>54</v>
      </c>
      <c r="P3" s="157" t="s">
        <v>17</v>
      </c>
      <c r="Q3" s="157" t="s">
        <v>18</v>
      </c>
      <c r="R3" s="159"/>
      <c r="S3" s="164"/>
      <c r="T3" s="162" t="s">
        <v>4</v>
      </c>
      <c r="U3" s="157" t="s">
        <v>7</v>
      </c>
      <c r="V3" s="157" t="s">
        <v>2</v>
      </c>
      <c r="W3" s="157" t="s">
        <v>1</v>
      </c>
      <c r="X3" s="157" t="s">
        <v>54</v>
      </c>
      <c r="Y3" s="157" t="s">
        <v>17</v>
      </c>
      <c r="Z3" s="157" t="s">
        <v>18</v>
      </c>
      <c r="AB3" s="160"/>
      <c r="AC3" s="160"/>
      <c r="AD3" s="160"/>
      <c r="AE3" s="160"/>
      <c r="AF3" s="160"/>
      <c r="AG3" s="160"/>
    </row>
    <row xmlns:x14ac="http://schemas.microsoft.com/office/spreadsheetml/2009/9/ac" r="4" ht="15.75" x14ac:dyDescent="0.25">
      <c r="A4" s="161" t="s">
        <v>34</v>
      </c>
      <c r="B4" s="10">
        <v>2023</v>
      </c>
      <c r="C4" s="10">
        <v>54.774611419999999</v>
      </c>
      <c r="D4" s="10"/>
      <c r="E4" s="10">
        <v>54.022825709999999</v>
      </c>
      <c r="F4" s="10"/>
      <c r="G4" s="10">
        <v>43.878727130000001</v>
      </c>
      <c r="H4" s="10"/>
      <c r="I4" s="163"/>
      <c r="J4" s="161" t="s">
        <v>34</v>
      </c>
      <c r="K4" s="10">
        <v>2023</v>
      </c>
      <c r="L4" s="10">
        <v>74.745622069999996</v>
      </c>
      <c r="M4" s="10">
        <v>71.424977389999995</v>
      </c>
      <c r="N4" s="10">
        <v>53.229646170000002</v>
      </c>
      <c r="O4" s="10"/>
      <c r="P4" s="10">
        <v>60.651483200000001</v>
      </c>
      <c r="Q4" s="10">
        <v>78.562685430000002</v>
      </c>
      <c r="R4" s="160"/>
      <c r="S4" s="161" t="s">
        <v>34</v>
      </c>
      <c r="T4" s="10">
        <v>2023</v>
      </c>
      <c r="U4" s="10">
        <v>38.54997985</v>
      </c>
      <c r="V4" s="10"/>
      <c r="W4" s="10">
        <v>12.03376125</v>
      </c>
      <c r="X4" s="10"/>
      <c r="Y4" s="10">
        <v>35.32341255</v>
      </c>
      <c r="Z4" s="10"/>
      <c r="AA4" s="160"/>
      <c r="AB4" s="160"/>
      <c r="AC4" s="160"/>
      <c r="AD4" s="160"/>
      <c r="AE4" s="160"/>
      <c r="AF4" s="160"/>
      <c r="AG4" s="160"/>
    </row>
    <row xmlns:x14ac="http://schemas.microsoft.com/office/spreadsheetml/2009/9/ac" r="5" ht="15.75" x14ac:dyDescent="0.25">
      <c r="A5" s="161" t="s">
        <v>35</v>
      </c>
      <c r="B5" s="10">
        <v>2023</v>
      </c>
      <c r="C5" s="10">
        <v>33.436674009999997</v>
      </c>
      <c r="D5" s="10"/>
      <c r="E5" s="10">
        <v>35.260945</v>
      </c>
      <c r="F5" s="10"/>
      <c r="G5" s="10">
        <v>41.995244939999999</v>
      </c>
      <c r="H5" s="10"/>
      <c r="I5" s="163"/>
      <c r="J5" s="161" t="s">
        <v>35</v>
      </c>
      <c r="K5" s="10">
        <v>2023</v>
      </c>
      <c r="L5" s="10">
        <v>23.051734750000001</v>
      </c>
      <c r="M5" s="10">
        <v>22.011586049999998</v>
      </c>
      <c r="N5" s="10">
        <v>28.938838610000001</v>
      </c>
      <c r="O5" s="10"/>
      <c r="P5" s="10">
        <v>29.329244460000002</v>
      </c>
      <c r="Q5" s="10">
        <v>14.86781457</v>
      </c>
      <c r="R5" s="160"/>
      <c r="S5" s="161" t="s">
        <v>35</v>
      </c>
      <c r="T5" s="10">
        <v>2023</v>
      </c>
      <c r="U5" s="10">
        <v>16.31801192</v>
      </c>
      <c r="V5" s="10"/>
      <c r="W5" s="10">
        <v>5.1150687499999998</v>
      </c>
      <c r="X5" s="10"/>
      <c r="Y5" s="10">
        <v>22.14826068</v>
      </c>
      <c r="Z5" s="10"/>
      <c r="AA5" s="160"/>
      <c r="AB5" s="160"/>
      <c r="AC5" s="160"/>
      <c r="AD5" s="160"/>
      <c r="AE5" s="160"/>
      <c r="AF5" s="160"/>
      <c r="AG5" s="160"/>
    </row>
    <row xmlns:x14ac="http://schemas.microsoft.com/office/spreadsheetml/2009/9/ac" r="6" s="156" customFormat="true" ht="15.75" x14ac:dyDescent="0.25">
      <c r="A6" s="161" t="s">
        <v>36</v>
      </c>
      <c r="B6" s="10">
        <v>2023</v>
      </c>
      <c r="C6" s="10">
        <v>11.788714560000001</v>
      </c>
      <c r="D6" s="10"/>
      <c r="E6" s="10">
        <v>10.71622928</v>
      </c>
      <c r="F6" s="10"/>
      <c r="G6" s="10">
        <v>14.126027929999999</v>
      </c>
      <c r="H6" s="10"/>
      <c r="I6" s="163"/>
      <c r="J6" s="161" t="s">
        <v>36</v>
      </c>
      <c r="K6" s="10">
        <v>2023</v>
      </c>
      <c r="L6" s="10">
        <v>2.2026431720000001</v>
      </c>
      <c r="M6" s="10">
        <v>6.5634365629999998</v>
      </c>
      <c r="N6" s="10">
        <v>17.83151522</v>
      </c>
      <c r="O6" s="10"/>
      <c r="P6" s="10">
        <v>10.019272340000001</v>
      </c>
      <c r="Q6" s="10">
        <v>6.5694999999999997</v>
      </c>
      <c r="R6" s="159"/>
      <c r="S6" s="161" t="s">
        <v>36</v>
      </c>
      <c r="T6" s="10">
        <v>2023</v>
      </c>
      <c r="U6" s="10">
        <v>45.132008229999997</v>
      </c>
      <c r="V6" s="10"/>
      <c r="W6" s="10">
        <v>82.851169999999996</v>
      </c>
      <c r="X6" s="10"/>
      <c r="Y6" s="10">
        <v>42.52832677</v>
      </c>
      <c r="Z6" s="10">
        <v>24.324294269999999</v>
      </c>
      <c r="AA6" s="160"/>
      <c r="AB6" s="160"/>
      <c r="AC6" s="160"/>
      <c r="AD6" s="160"/>
      <c r="AE6" s="160"/>
      <c r="AF6" s="160"/>
      <c r="AG6" s="160"/>
    </row>
    <row xmlns:x14ac="http://schemas.microsoft.com/office/spreadsheetml/2009/9/ac" r="7" s="156" customFormat="true" ht="15.75" x14ac:dyDescent="0.25">
      <c r="A7" s="165" t="s">
        <v>253</v>
      </c>
      <c r="B7" s="10">
        <v>2023</v>
      </c>
      <c r="C7" s="10">
        <v>0</v>
      </c>
      <c r="D7" s="10">
        <v>100</v>
      </c>
      <c r="E7" s="10">
        <v>0</v>
      </c>
      <c r="F7" s="10">
        <v>100</v>
      </c>
      <c r="G7" s="10">
        <v>0</v>
      </c>
      <c r="H7" s="10">
        <v>100</v>
      </c>
      <c r="I7" s="160"/>
      <c r="J7" s="165" t="s">
        <v>253</v>
      </c>
      <c r="K7" s="10">
        <v>2023</v>
      </c>
      <c r="L7" s="10">
        <v>0</v>
      </c>
      <c r="M7" s="10">
        <v>0</v>
      </c>
      <c r="N7" s="10">
        <v>0</v>
      </c>
      <c r="O7" s="10">
        <v>100</v>
      </c>
      <c r="P7" s="10">
        <v>0</v>
      </c>
      <c r="Q7" s="10">
        <v>0</v>
      </c>
      <c r="R7" s="160"/>
      <c r="S7" s="165" t="s">
        <v>253</v>
      </c>
      <c r="T7" s="10">
        <v>2023</v>
      </c>
      <c r="U7" s="10">
        <v>0</v>
      </c>
      <c r="V7" s="10">
        <v>100</v>
      </c>
      <c r="W7" s="10">
        <v>0</v>
      </c>
      <c r="X7" s="10">
        <v>100</v>
      </c>
      <c r="Y7" s="10">
        <v>0</v>
      </c>
      <c r="Z7" s="10">
        <v>75.675705730000004</v>
      </c>
      <c r="AA7" s="166"/>
    </row>
    <row xmlns:x14ac="http://schemas.microsoft.com/office/spreadsheetml/2009/9/ac" r="8" s="156" customFormat="true" ht="15.75" x14ac:dyDescent="0.25">
      <c r="A8" s="167"/>
      <c r="B8" s="168"/>
      <c r="H8" s="166"/>
      <c r="I8" s="166"/>
      <c r="J8" s="166"/>
      <c r="K8" s="166"/>
      <c r="L8" s="166"/>
      <c r="M8" s="166"/>
      <c r="N8" s="166"/>
      <c r="O8" s="166"/>
      <c r="P8" s="166"/>
      <c r="Q8" s="166"/>
      <c r="R8" s="166"/>
      <c r="S8" s="166"/>
      <c r="T8" s="166"/>
      <c r="U8" s="166"/>
      <c r="V8" s="166"/>
      <c r="W8" s="166"/>
      <c r="X8" s="166"/>
      <c r="Y8" s="166"/>
      <c r="Z8" s="166"/>
      <c r="AA8" s="166"/>
    </row>
    <row xmlns:x14ac="http://schemas.microsoft.com/office/spreadsheetml/2009/9/ac" r="9" s="156" customFormat="true" ht="15.75" x14ac:dyDescent="0.25">
      <c r="A9" s="167"/>
      <c r="B9" s="168"/>
      <c r="H9" s="166"/>
      <c r="I9" s="166"/>
      <c r="J9" s="166"/>
      <c r="K9" s="166"/>
      <c r="L9" s="166"/>
      <c r="M9" s="166"/>
      <c r="N9" s="166"/>
      <c r="O9" s="166"/>
      <c r="P9" s="166"/>
      <c r="Q9" s="166"/>
      <c r="R9" s="166"/>
      <c r="S9" s="166"/>
      <c r="T9" s="166"/>
      <c r="U9" s="166"/>
      <c r="V9" s="166"/>
      <c r="W9" s="166"/>
      <c r="X9" s="166"/>
      <c r="Y9" s="166"/>
      <c r="Z9" s="166"/>
      <c r="AA9" s="166"/>
    </row>
    <row xmlns:x14ac="http://schemas.microsoft.com/office/spreadsheetml/2009/9/ac" r="10" s="156" customFormat="true" ht="15.75" x14ac:dyDescent="0.2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xmlns:x14ac="http://schemas.microsoft.com/office/spreadsheetml/2009/9/ac" r="11" ht="15.75" x14ac:dyDescent="0.25">
      <c r="A11" s="170"/>
      <c r="B11" s="171"/>
      <c r="C11" s="166"/>
      <c r="D11" s="166"/>
      <c r="E11" s="166"/>
      <c r="F11" s="166"/>
      <c r="G11" s="166"/>
      <c r="H11" s="166"/>
      <c r="I11" s="166"/>
      <c r="J11" s="166"/>
      <c r="K11" s="166"/>
      <c r="L11" s="166"/>
      <c r="M11" s="166"/>
      <c r="N11" s="166"/>
      <c r="O11" s="166"/>
      <c r="P11" s="166"/>
      <c r="Q11" s="166"/>
    </row>
    <row xmlns:x14ac="http://schemas.microsoft.com/office/spreadsheetml/2009/9/ac" r="12" ht="15.75" x14ac:dyDescent="0.2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xmlns:x14ac="http://schemas.microsoft.com/office/spreadsheetml/2009/9/ac" r="13" s="178" customFormat="true" x14ac:dyDescent="0.2">
      <c r="A13" s="176" t="s">
        <v>50</v>
      </c>
      <c r="B13" s="177" t="s">
        <v>41</v>
      </c>
      <c r="C13" s="176" t="s">
        <v>89</v>
      </c>
      <c r="D13" s="176" t="s">
        <v>51</v>
      </c>
      <c r="E13" s="176" t="s">
        <v>215</v>
      </c>
      <c r="F13" s="176" t="s">
        <v>90</v>
      </c>
      <c r="G13" s="176" t="s">
        <v>91</v>
      </c>
      <c r="H13" s="176" t="s">
        <v>92</v>
      </c>
      <c r="I13" s="176" t="s">
        <v>93</v>
      </c>
      <c r="J13" s="176" t="s">
        <v>250</v>
      </c>
      <c r="K13" s="176" t="s">
        <v>216</v>
      </c>
      <c r="L13" s="176" t="s">
        <v>94</v>
      </c>
      <c r="M13" s="176" t="s">
        <v>95</v>
      </c>
      <c r="N13" s="176" t="s">
        <v>96</v>
      </c>
      <c r="O13" s="178" t="s">
        <v>97</v>
      </c>
      <c r="P13" s="178" t="s">
        <v>251</v>
      </c>
      <c r="Q13" s="176" t="s">
        <v>123</v>
      </c>
      <c r="R13" s="176" t="s">
        <v>158</v>
      </c>
      <c r="S13" s="179" t="s">
        <v>98</v>
      </c>
      <c r="T13" s="180" t="s">
        <v>99</v>
      </c>
      <c r="U13" s="180" t="s">
        <v>100</v>
      </c>
      <c r="V13" s="180" t="s">
        <v>252</v>
      </c>
    </row>
    <row xmlns:x14ac="http://schemas.microsoft.com/office/spreadsheetml/2009/9/ac" r="14" s="183" customFormat="true" ht="12" x14ac:dyDescent="0.2">
      <c r="A14" s="181" t="s">
        <v>159</v>
      </c>
      <c r="B14" s="10">
        <v>2000</v>
      </c>
      <c r="C14" s="182" t="s">
        <v>7</v>
      </c>
      <c r="D14" s="10">
        <v>10965970</v>
      </c>
      <c r="E14" s="10">
        <v>98.100535818584078</v>
      </c>
      <c r="F14" s="10">
        <v>89.915456082434986</v>
      </c>
      <c r="G14" s="10"/>
      <c r="H14" s="10"/>
      <c r="I14" s="10">
        <v>10.084543917565011</v>
      </c>
      <c r="J14" s="10">
        <v>89.915456082434986</v>
      </c>
      <c r="K14" s="10">
        <v>97.649071063092492</v>
      </c>
      <c r="L14" s="10"/>
      <c r="M14" s="10"/>
      <c r="N14" s="10"/>
      <c r="O14" s="10"/>
      <c r="P14" s="10">
        <v>100</v>
      </c>
      <c r="Q14" s="10"/>
      <c r="R14" s="10"/>
      <c r="S14" s="10"/>
      <c r="T14" s="10"/>
      <c r="U14" s="10"/>
      <c r="V14" s="10">
        <v>100</v>
      </c>
    </row>
    <row xmlns:x14ac="http://schemas.microsoft.com/office/spreadsheetml/2009/9/ac" r="15" s="183" customFormat="true" ht="12" x14ac:dyDescent="0.2">
      <c r="A15" s="181" t="s">
        <v>159</v>
      </c>
      <c r="B15" s="10">
        <v>2001</v>
      </c>
      <c r="C15" s="182" t="s">
        <v>7</v>
      </c>
      <c r="D15" s="10">
        <v>11368910</v>
      </c>
      <c r="E15" s="10">
        <v>98.100535818584078</v>
      </c>
      <c r="F15" s="10">
        <v>89.915456082434986</v>
      </c>
      <c r="G15" s="10"/>
      <c r="H15" s="10"/>
      <c r="I15" s="10">
        <v>10.084543917565011</v>
      </c>
      <c r="J15" s="10">
        <v>89.915456082434986</v>
      </c>
      <c r="K15" s="10">
        <v>97.649071063092492</v>
      </c>
      <c r="L15" s="10"/>
      <c r="M15" s="10"/>
      <c r="N15" s="10"/>
      <c r="O15" s="10"/>
      <c r="P15" s="10">
        <v>100</v>
      </c>
      <c r="Q15" s="10"/>
      <c r="R15" s="10"/>
      <c r="S15" s="10"/>
      <c r="T15" s="10"/>
      <c r="U15" s="10"/>
      <c r="V15" s="10">
        <v>100</v>
      </c>
    </row>
    <row xmlns:x14ac="http://schemas.microsoft.com/office/spreadsheetml/2009/9/ac" r="16" s="183" customFormat="true" ht="12" x14ac:dyDescent="0.2">
      <c r="A16" s="181" t="s">
        <v>159</v>
      </c>
      <c r="B16" s="10">
        <v>2002</v>
      </c>
      <c r="C16" s="182" t="s">
        <v>7</v>
      </c>
      <c r="D16" s="10">
        <v>11770178</v>
      </c>
      <c r="E16" s="10">
        <v>98.100535818584078</v>
      </c>
      <c r="F16" s="10">
        <v>89.915456082434986</v>
      </c>
      <c r="G16" s="10"/>
      <c r="H16" s="10"/>
      <c r="I16" s="10">
        <v>10.084543917565011</v>
      </c>
      <c r="J16" s="10">
        <v>89.915456082434986</v>
      </c>
      <c r="K16" s="10">
        <v>97.649071063092492</v>
      </c>
      <c r="L16" s="10"/>
      <c r="M16" s="10"/>
      <c r="N16" s="10"/>
      <c r="O16" s="10"/>
      <c r="P16" s="10">
        <v>100</v>
      </c>
      <c r="Q16" s="10"/>
      <c r="R16" s="10"/>
      <c r="S16" s="10"/>
      <c r="T16" s="10"/>
      <c r="U16" s="10"/>
      <c r="V16" s="10">
        <v>100</v>
      </c>
    </row>
    <row xmlns:x14ac="http://schemas.microsoft.com/office/spreadsheetml/2009/9/ac" r="17" s="183" customFormat="true" ht="12" x14ac:dyDescent="0.2">
      <c r="A17" s="181" t="s">
        <v>159</v>
      </c>
      <c r="B17" s="10">
        <v>2003</v>
      </c>
      <c r="C17" s="182" t="s">
        <v>7</v>
      </c>
      <c r="D17" s="10">
        <v>12195687</v>
      </c>
      <c r="E17" s="10">
        <v>98.048906681415943</v>
      </c>
      <c r="F17" s="10">
        <v>89.830247550183401</v>
      </c>
      <c r="G17" s="10"/>
      <c r="H17" s="10"/>
      <c r="I17" s="10">
        <v>10.169752449816601</v>
      </c>
      <c r="J17" s="10">
        <v>89.830247550183401</v>
      </c>
      <c r="K17" s="10">
        <v>97.778539013240845</v>
      </c>
      <c r="L17" s="10"/>
      <c r="M17" s="10"/>
      <c r="N17" s="10"/>
      <c r="O17" s="10"/>
      <c r="P17" s="10">
        <v>100</v>
      </c>
      <c r="Q17" s="10"/>
      <c r="R17" s="10"/>
      <c r="S17" s="10"/>
      <c r="T17" s="10"/>
      <c r="U17" s="10"/>
      <c r="V17" s="10">
        <v>100</v>
      </c>
    </row>
    <row xmlns:x14ac="http://schemas.microsoft.com/office/spreadsheetml/2009/9/ac" r="18" s="183" customFormat="true" ht="12" x14ac:dyDescent="0.2">
      <c r="A18" s="181" t="s">
        <v>159</v>
      </c>
      <c r="B18" s="10">
        <v>2004</v>
      </c>
      <c r="C18" s="182" t="s">
        <v>7</v>
      </c>
      <c r="D18" s="10">
        <v>12618927</v>
      </c>
      <c r="E18" s="10">
        <v>97.997277544247794</v>
      </c>
      <c r="F18" s="10">
        <v>89.745039017931845</v>
      </c>
      <c r="G18" s="10">
        <v>80.10849770474988</v>
      </c>
      <c r="H18" s="10">
        <v>9.6365413131819651</v>
      </c>
      <c r="I18" s="10">
        <v>10.254960982068161</v>
      </c>
      <c r="J18" s="10">
        <v>0</v>
      </c>
      <c r="K18" s="10">
        <v>97.908006963389141</v>
      </c>
      <c r="L18" s="10"/>
      <c r="M18" s="10">
        <v>79.938712089196883</v>
      </c>
      <c r="N18" s="10"/>
      <c r="O18" s="10"/>
      <c r="P18" s="10">
        <v>20.06128791080312</v>
      </c>
      <c r="Q18" s="10"/>
      <c r="R18" s="10">
        <v>47.298230722560902</v>
      </c>
      <c r="S18" s="10">
        <v>14.59679755620982</v>
      </c>
      <c r="T18" s="10">
        <v>32.70143316635108</v>
      </c>
      <c r="U18" s="10">
        <v>52.701769277439098</v>
      </c>
      <c r="V18" s="10">
        <v>0</v>
      </c>
    </row>
    <row xmlns:x14ac="http://schemas.microsoft.com/office/spreadsheetml/2009/9/ac" r="19" s="183" customFormat="true" ht="12" x14ac:dyDescent="0.2">
      <c r="A19" s="181" t="s">
        <v>159</v>
      </c>
      <c r="B19" s="10">
        <v>2005</v>
      </c>
      <c r="C19" s="182" t="s">
        <v>7</v>
      </c>
      <c r="D19" s="10">
        <v>13042959</v>
      </c>
      <c r="E19" s="10">
        <v>97.945648407079659</v>
      </c>
      <c r="F19" s="10">
        <v>89.659830485680288</v>
      </c>
      <c r="G19" s="10">
        <v>80.10849770474988</v>
      </c>
      <c r="H19" s="10">
        <v>9.5513327809304087</v>
      </c>
      <c r="I19" s="10">
        <v>10.34016951431971</v>
      </c>
      <c r="J19" s="10">
        <v>0</v>
      </c>
      <c r="K19" s="10">
        <v>98.037474913537437</v>
      </c>
      <c r="L19" s="10"/>
      <c r="M19" s="10">
        <v>79.938712089196883</v>
      </c>
      <c r="N19" s="10"/>
      <c r="O19" s="10"/>
      <c r="P19" s="10">
        <v>20.06128791080312</v>
      </c>
      <c r="Q19" s="10"/>
      <c r="R19" s="10">
        <v>47.298230722560902</v>
      </c>
      <c r="S19" s="10">
        <v>14.59679755620982</v>
      </c>
      <c r="T19" s="10">
        <v>32.70143316635108</v>
      </c>
      <c r="U19" s="10">
        <v>52.701769277439098</v>
      </c>
      <c r="V19" s="10">
        <v>0</v>
      </c>
    </row>
    <row xmlns:x14ac="http://schemas.microsoft.com/office/spreadsheetml/2009/9/ac" r="20" s="183" customFormat="true" ht="12" x14ac:dyDescent="0.2">
      <c r="A20" s="181" t="s">
        <v>159</v>
      </c>
      <c r="B20" s="10">
        <v>2006</v>
      </c>
      <c r="C20" s="182" t="s">
        <v>7</v>
      </c>
      <c r="D20" s="10">
        <v>13471236</v>
      </c>
      <c r="E20" s="10">
        <v>97.89401926991151</v>
      </c>
      <c r="F20" s="10">
        <v>89.574621953428732</v>
      </c>
      <c r="G20" s="10">
        <v>80.10849770474988</v>
      </c>
      <c r="H20" s="10">
        <v>9.4661242486788524</v>
      </c>
      <c r="I20" s="10">
        <v>10.42537804657127</v>
      </c>
      <c r="J20" s="10">
        <v>0</v>
      </c>
      <c r="K20" s="10">
        <v>98.166942863685733</v>
      </c>
      <c r="L20" s="10"/>
      <c r="M20" s="10">
        <v>79.938712089196883</v>
      </c>
      <c r="N20" s="10"/>
      <c r="O20" s="10"/>
      <c r="P20" s="10">
        <v>20.06128791080312</v>
      </c>
      <c r="Q20" s="10"/>
      <c r="R20" s="10">
        <v>47.298230722560902</v>
      </c>
      <c r="S20" s="10">
        <v>14.59679755620982</v>
      </c>
      <c r="T20" s="10">
        <v>32.70143316635108</v>
      </c>
      <c r="U20" s="10">
        <v>52.701769277439098</v>
      </c>
      <c r="V20" s="10">
        <v>0</v>
      </c>
    </row>
    <row xmlns:x14ac="http://schemas.microsoft.com/office/spreadsheetml/2009/9/ac" r="21" s="183" customFormat="true" ht="12" x14ac:dyDescent="0.2">
      <c r="A21" s="181" t="s">
        <v>159</v>
      </c>
      <c r="B21" s="10">
        <v>2007</v>
      </c>
      <c r="C21" s="182" t="s">
        <v>7</v>
      </c>
      <c r="D21" s="10">
        <v>13901695</v>
      </c>
      <c r="E21" s="10">
        <v>97.842390132743375</v>
      </c>
      <c r="F21" s="10">
        <v>89.489413421177176</v>
      </c>
      <c r="G21" s="10">
        <v>80.10849770474988</v>
      </c>
      <c r="H21" s="10">
        <v>9.380915716427296</v>
      </c>
      <c r="I21" s="10">
        <v>10.510586578822821</v>
      </c>
      <c r="J21" s="10">
        <v>0</v>
      </c>
      <c r="K21" s="10">
        <v>98.296410813834029</v>
      </c>
      <c r="L21" s="10"/>
      <c r="M21" s="10">
        <v>79.938712089196883</v>
      </c>
      <c r="N21" s="10"/>
      <c r="O21" s="10"/>
      <c r="P21" s="10">
        <v>20.06128791080312</v>
      </c>
      <c r="Q21" s="10"/>
      <c r="R21" s="10">
        <v>47.298230722560902</v>
      </c>
      <c r="S21" s="10">
        <v>14.59679755620982</v>
      </c>
      <c r="T21" s="10">
        <v>32.70143316635108</v>
      </c>
      <c r="U21" s="10">
        <v>52.701769277439098</v>
      </c>
      <c r="V21" s="10">
        <v>0</v>
      </c>
    </row>
    <row xmlns:x14ac="http://schemas.microsoft.com/office/spreadsheetml/2009/9/ac" r="22" s="183" customFormat="true" ht="12" x14ac:dyDescent="0.2">
      <c r="A22" s="181" t="s">
        <v>159</v>
      </c>
      <c r="B22" s="10">
        <v>2008</v>
      </c>
      <c r="C22" s="182" t="s">
        <v>7</v>
      </c>
      <c r="D22" s="10">
        <v>14342993</v>
      </c>
      <c r="E22" s="10">
        <v>97.790760995575226</v>
      </c>
      <c r="F22" s="10">
        <v>89.404204888925591</v>
      </c>
      <c r="G22" s="10">
        <v>80.10849770474988</v>
      </c>
      <c r="H22" s="10">
        <v>9.2957071841757113</v>
      </c>
      <c r="I22" s="10">
        <v>10.595795111074411</v>
      </c>
      <c r="J22" s="10">
        <v>0</v>
      </c>
      <c r="K22" s="10">
        <v>98.425878763982325</v>
      </c>
      <c r="L22" s="10"/>
      <c r="M22" s="10">
        <v>79.938712089196883</v>
      </c>
      <c r="N22" s="10"/>
      <c r="O22" s="10"/>
      <c r="P22" s="10">
        <v>20.06128791080312</v>
      </c>
      <c r="Q22" s="10"/>
      <c r="R22" s="10">
        <v>47.298230722560902</v>
      </c>
      <c r="S22" s="10">
        <v>14.59679755620982</v>
      </c>
      <c r="T22" s="10">
        <v>32.70143316635108</v>
      </c>
      <c r="U22" s="10">
        <v>52.701769277439098</v>
      </c>
      <c r="V22" s="10">
        <v>0</v>
      </c>
    </row>
    <row xmlns:x14ac="http://schemas.microsoft.com/office/spreadsheetml/2009/9/ac" r="23" s="183" customFormat="true" ht="12" x14ac:dyDescent="0.2">
      <c r="A23" s="181" t="s">
        <v>159</v>
      </c>
      <c r="B23" s="10">
        <v>2009</v>
      </c>
      <c r="C23" s="182" t="s">
        <v>7</v>
      </c>
      <c r="D23" s="10">
        <v>14784848</v>
      </c>
      <c r="E23" s="10">
        <v>97.739131858407092</v>
      </c>
      <c r="F23" s="10">
        <v>89.318996356674035</v>
      </c>
      <c r="G23" s="10">
        <v>78.298934398884285</v>
      </c>
      <c r="H23" s="10">
        <v>11.02006195778975</v>
      </c>
      <c r="I23" s="10">
        <v>10.681003643325971</v>
      </c>
      <c r="J23" s="10">
        <v>0</v>
      </c>
      <c r="K23" s="10">
        <v>98.555346714130621</v>
      </c>
      <c r="L23" s="10"/>
      <c r="M23" s="10">
        <v>79.539243626443294</v>
      </c>
      <c r="N23" s="10"/>
      <c r="O23" s="10"/>
      <c r="P23" s="10">
        <v>20.460756373556709</v>
      </c>
      <c r="Q23" s="10"/>
      <c r="R23" s="10">
        <v>47.838927940132628</v>
      </c>
      <c r="S23" s="10">
        <v>16.30773914861129</v>
      </c>
      <c r="T23" s="10">
        <v>31.531188791521341</v>
      </c>
      <c r="U23" s="10">
        <v>52.161072059867372</v>
      </c>
      <c r="V23" s="10">
        <v>0</v>
      </c>
    </row>
    <row xmlns:x14ac="http://schemas.microsoft.com/office/spreadsheetml/2009/9/ac" r="24" s="183" customFormat="true" ht="12" x14ac:dyDescent="0.2">
      <c r="A24" s="181" t="s">
        <v>159</v>
      </c>
      <c r="B24" s="10">
        <v>2010</v>
      </c>
      <c r="C24" s="182" t="s">
        <v>7</v>
      </c>
      <c r="D24" s="10">
        <v>15226113</v>
      </c>
      <c r="E24" s="10">
        <v>97.687502721238943</v>
      </c>
      <c r="F24" s="10">
        <v>89.233787824422478</v>
      </c>
      <c r="G24" s="10">
        <v>76.489371093019145</v>
      </c>
      <c r="H24" s="10">
        <v>12.74441673140333</v>
      </c>
      <c r="I24" s="10">
        <v>10.76621217557752</v>
      </c>
      <c r="J24" s="10">
        <v>0</v>
      </c>
      <c r="K24" s="10">
        <v>98.684814664278917</v>
      </c>
      <c r="L24" s="10">
        <v>97.797356828193841</v>
      </c>
      <c r="M24" s="10">
        <v>79.139775163689706</v>
      </c>
      <c r="N24" s="10">
        <v>18.657581664504139</v>
      </c>
      <c r="O24" s="10">
        <v>2.2026431718061592</v>
      </c>
      <c r="P24" s="10">
        <v>0</v>
      </c>
      <c r="Q24" s="10"/>
      <c r="R24" s="10">
        <v>48.379625157704602</v>
      </c>
      <c r="S24" s="10">
        <v>18.01868074101321</v>
      </c>
      <c r="T24" s="10">
        <v>30.360944416691382</v>
      </c>
      <c r="U24" s="10">
        <v>51.620374842295398</v>
      </c>
      <c r="V24" s="10">
        <v>0</v>
      </c>
    </row>
    <row xmlns:x14ac="http://schemas.microsoft.com/office/spreadsheetml/2009/9/ac" r="25" s="183" customFormat="true" ht="12" x14ac:dyDescent="0.2">
      <c r="A25" s="181" t="s">
        <v>159</v>
      </c>
      <c r="B25" s="10">
        <v>2011</v>
      </c>
      <c r="C25" s="182" t="s">
        <v>7</v>
      </c>
      <c r="D25" s="10">
        <v>15667837</v>
      </c>
      <c r="E25" s="10">
        <v>97.635873584070808</v>
      </c>
      <c r="F25" s="10">
        <v>89.148579292170922</v>
      </c>
      <c r="G25" s="10">
        <v>74.67980778715355</v>
      </c>
      <c r="H25" s="10">
        <v>14.46877150501737</v>
      </c>
      <c r="I25" s="10">
        <v>10.85142070782908</v>
      </c>
      <c r="J25" s="10">
        <v>0</v>
      </c>
      <c r="K25" s="10">
        <v>98.814282614427214</v>
      </c>
      <c r="L25" s="10">
        <v>97.797356828193841</v>
      </c>
      <c r="M25" s="10">
        <v>78.740306700936117</v>
      </c>
      <c r="N25" s="10">
        <v>19.057050127257721</v>
      </c>
      <c r="O25" s="10">
        <v>2.2026431718061592</v>
      </c>
      <c r="P25" s="10">
        <v>0</v>
      </c>
      <c r="Q25" s="10"/>
      <c r="R25" s="10">
        <v>48.920322375276562</v>
      </c>
      <c r="S25" s="10">
        <v>19.729622333414682</v>
      </c>
      <c r="T25" s="10">
        <v>29.19070004186187</v>
      </c>
      <c r="U25" s="10">
        <v>51.079677624723438</v>
      </c>
      <c r="V25" s="10">
        <v>0</v>
      </c>
    </row>
    <row xmlns:x14ac="http://schemas.microsoft.com/office/spreadsheetml/2009/9/ac" r="26" s="183" customFormat="true" ht="12" x14ac:dyDescent="0.2">
      <c r="A26" s="181" t="s">
        <v>159</v>
      </c>
      <c r="B26" s="10">
        <v>2012</v>
      </c>
      <c r="C26" s="182" t="s">
        <v>7</v>
      </c>
      <c r="D26" s="10">
        <v>16101594</v>
      </c>
      <c r="E26" s="10">
        <v>97.584244446902659</v>
      </c>
      <c r="F26" s="10">
        <v>89.063370759919337</v>
      </c>
      <c r="G26" s="10">
        <v>72.870244481287955</v>
      </c>
      <c r="H26" s="10">
        <v>16.193126278631379</v>
      </c>
      <c r="I26" s="10">
        <v>10.936629240080659</v>
      </c>
      <c r="J26" s="10">
        <v>0</v>
      </c>
      <c r="K26" s="10">
        <v>98.94375056457551</v>
      </c>
      <c r="L26" s="10">
        <v>97.797356828193841</v>
      </c>
      <c r="M26" s="10">
        <v>78.340838238182528</v>
      </c>
      <c r="N26" s="10">
        <v>19.45651859001131</v>
      </c>
      <c r="O26" s="10">
        <v>2.2026431718061592</v>
      </c>
      <c r="P26" s="10">
        <v>0</v>
      </c>
      <c r="Q26" s="10"/>
      <c r="R26" s="10">
        <v>49.461019592848288</v>
      </c>
      <c r="S26" s="10">
        <v>21.44056392581615</v>
      </c>
      <c r="T26" s="10">
        <v>28.020455667032142</v>
      </c>
      <c r="U26" s="10">
        <v>50.538980407151712</v>
      </c>
      <c r="V26" s="10">
        <v>0</v>
      </c>
    </row>
    <row xmlns:x14ac="http://schemas.microsoft.com/office/spreadsheetml/2009/9/ac" r="27" s="183" customFormat="true" ht="12" x14ac:dyDescent="0.2">
      <c r="A27" s="181" t="s">
        <v>159</v>
      </c>
      <c r="B27" s="10">
        <v>2013</v>
      </c>
      <c r="C27" s="182" t="s">
        <v>7</v>
      </c>
      <c r="D27" s="10">
        <v>16540059</v>
      </c>
      <c r="E27" s="10">
        <v>97.532615309734524</v>
      </c>
      <c r="F27" s="10">
        <v>88.978162227667781</v>
      </c>
      <c r="G27" s="10">
        <v>71.06068117542236</v>
      </c>
      <c r="H27" s="10">
        <v>17.917481052245421</v>
      </c>
      <c r="I27" s="10">
        <v>11.021837772332219</v>
      </c>
      <c r="J27" s="10">
        <v>0</v>
      </c>
      <c r="K27" s="10">
        <v>99.073218514723806</v>
      </c>
      <c r="L27" s="10">
        <v>97.797356828193841</v>
      </c>
      <c r="M27" s="10">
        <v>77.941369775428939</v>
      </c>
      <c r="N27" s="10">
        <v>19.855987052764899</v>
      </c>
      <c r="O27" s="10">
        <v>2.2026431718061592</v>
      </c>
      <c r="P27" s="10">
        <v>0</v>
      </c>
      <c r="Q27" s="10"/>
      <c r="R27" s="10">
        <v>50.001716810420248</v>
      </c>
      <c r="S27" s="10">
        <v>23.151505518217618</v>
      </c>
      <c r="T27" s="10">
        <v>26.85021129220263</v>
      </c>
      <c r="U27" s="10">
        <v>49.998283189579752</v>
      </c>
      <c r="V27" s="10">
        <v>0</v>
      </c>
    </row>
    <row xmlns:x14ac="http://schemas.microsoft.com/office/spreadsheetml/2009/9/ac" r="28" s="183" customFormat="true" ht="12" x14ac:dyDescent="0.2">
      <c r="A28" s="181" t="s">
        <v>159</v>
      </c>
      <c r="B28" s="10">
        <v>2014</v>
      </c>
      <c r="C28" s="182" t="s">
        <v>7</v>
      </c>
      <c r="D28" s="10">
        <v>16982844</v>
      </c>
      <c r="E28" s="10">
        <v>97.480986172566375</v>
      </c>
      <c r="F28" s="10">
        <v>88.892953695416224</v>
      </c>
      <c r="G28" s="10">
        <v>69.25111786955722</v>
      </c>
      <c r="H28" s="10">
        <v>19.641835825859001</v>
      </c>
      <c r="I28" s="10">
        <v>11.107046304583781</v>
      </c>
      <c r="J28" s="10">
        <v>0</v>
      </c>
      <c r="K28" s="10">
        <v>99.202686464872102</v>
      </c>
      <c r="L28" s="10">
        <v>97.797356828193841</v>
      </c>
      <c r="M28" s="10">
        <v>77.54190131267535</v>
      </c>
      <c r="N28" s="10">
        <v>20.255455515518491</v>
      </c>
      <c r="O28" s="10">
        <v>2.2026431718061592</v>
      </c>
      <c r="P28" s="10">
        <v>0</v>
      </c>
      <c r="Q28" s="10"/>
      <c r="R28" s="10">
        <v>50.542414027991981</v>
      </c>
      <c r="S28" s="10">
        <v>24.86244711061909</v>
      </c>
      <c r="T28" s="10">
        <v>25.679966917372891</v>
      </c>
      <c r="U28" s="10">
        <v>49.457585972008019</v>
      </c>
      <c r="V28" s="10">
        <v>0</v>
      </c>
    </row>
    <row xmlns:x14ac="http://schemas.microsoft.com/office/spreadsheetml/2009/9/ac" r="29" s="183" customFormat="true" ht="12" x14ac:dyDescent="0.2">
      <c r="A29" s="181" t="s">
        <v>159</v>
      </c>
      <c r="B29" s="10">
        <v>2015</v>
      </c>
      <c r="C29" s="182" t="s">
        <v>7</v>
      </c>
      <c r="D29" s="10">
        <v>17433810</v>
      </c>
      <c r="E29" s="10">
        <v>97.42935703539824</v>
      </c>
      <c r="F29" s="10">
        <v>88.807745163164668</v>
      </c>
      <c r="G29" s="10">
        <v>67.441554563691625</v>
      </c>
      <c r="H29" s="10">
        <v>21.36619059947304</v>
      </c>
      <c r="I29" s="10">
        <v>11.19225483683533</v>
      </c>
      <c r="J29" s="10">
        <v>0</v>
      </c>
      <c r="K29" s="10">
        <v>99.332154415020398</v>
      </c>
      <c r="L29" s="10">
        <v>97.797356828193841</v>
      </c>
      <c r="M29" s="10">
        <v>77.142432849921761</v>
      </c>
      <c r="N29" s="10">
        <v>20.65492397827208</v>
      </c>
      <c r="O29" s="10">
        <v>2.2026431718061592</v>
      </c>
      <c r="P29" s="10">
        <v>0</v>
      </c>
      <c r="Q29" s="10"/>
      <c r="R29" s="10">
        <v>51.083111245563941</v>
      </c>
      <c r="S29" s="10">
        <v>26.573388703020559</v>
      </c>
      <c r="T29" s="10">
        <v>24.50972254254339</v>
      </c>
      <c r="U29" s="10">
        <v>48.916888754436059</v>
      </c>
      <c r="V29" s="10">
        <v>0</v>
      </c>
    </row>
    <row xmlns:x14ac="http://schemas.microsoft.com/office/spreadsheetml/2009/9/ac" r="30" s="183" customFormat="true" ht="12" x14ac:dyDescent="0.2">
      <c r="A30" s="181" t="s">
        <v>159</v>
      </c>
      <c r="B30" s="10">
        <v>2016</v>
      </c>
      <c r="C30" s="182" t="s">
        <v>7</v>
      </c>
      <c r="D30" s="10">
        <v>17896646</v>
      </c>
      <c r="E30" s="10">
        <v>97.377727898230091</v>
      </c>
      <c r="F30" s="10">
        <v>88.722536630913112</v>
      </c>
      <c r="G30" s="10">
        <v>65.63199125782603</v>
      </c>
      <c r="H30" s="10">
        <v>23.090545373087082</v>
      </c>
      <c r="I30" s="10">
        <v>11.27746336908689</v>
      </c>
      <c r="J30" s="10">
        <v>0</v>
      </c>
      <c r="K30" s="10">
        <v>99.461622365168694</v>
      </c>
      <c r="L30" s="10">
        <v>97.797356828193841</v>
      </c>
      <c r="M30" s="10">
        <v>76.742964387168058</v>
      </c>
      <c r="N30" s="10">
        <v>21.054392441025779</v>
      </c>
      <c r="O30" s="10">
        <v>2.2026431718061592</v>
      </c>
      <c r="P30" s="10">
        <v>0</v>
      </c>
      <c r="Q30" s="10"/>
      <c r="R30" s="10">
        <v>51.623808463135902</v>
      </c>
      <c r="S30" s="10">
        <v>28.284330295422478</v>
      </c>
      <c r="T30" s="10">
        <v>23.33947816771342</v>
      </c>
      <c r="U30" s="10">
        <v>48.376191536864098</v>
      </c>
      <c r="V30" s="10">
        <v>0</v>
      </c>
    </row>
    <row xmlns:x14ac="http://schemas.microsoft.com/office/spreadsheetml/2009/9/ac" r="31" s="183" customFormat="true" ht="12" x14ac:dyDescent="0.2">
      <c r="A31" s="181" t="s">
        <v>159</v>
      </c>
      <c r="B31" s="10">
        <v>2017</v>
      </c>
      <c r="C31" s="182" t="s">
        <v>7</v>
      </c>
      <c r="D31" s="10">
        <v>18376040</v>
      </c>
      <c r="E31" s="10">
        <v>97.326098761061957</v>
      </c>
      <c r="F31" s="10">
        <v>88.637328098661527</v>
      </c>
      <c r="G31" s="10">
        <v>63.822427951960442</v>
      </c>
      <c r="H31" s="10">
        <v>24.814900146701088</v>
      </c>
      <c r="I31" s="10">
        <v>11.362671901338469</v>
      </c>
      <c r="J31" s="10">
        <v>0</v>
      </c>
      <c r="K31" s="10">
        <v>99.59109031531699</v>
      </c>
      <c r="L31" s="10">
        <v>97.797356828193841</v>
      </c>
      <c r="M31" s="10">
        <v>76.343495924414469</v>
      </c>
      <c r="N31" s="10">
        <v>21.453860903779368</v>
      </c>
      <c r="O31" s="10">
        <v>2.2026431718061592</v>
      </c>
      <c r="P31" s="10">
        <v>0</v>
      </c>
      <c r="Q31" s="10"/>
      <c r="R31" s="10">
        <v>52.164505680707627</v>
      </c>
      <c r="S31" s="10">
        <v>29.99527188782395</v>
      </c>
      <c r="T31" s="10">
        <v>22.169233792883691</v>
      </c>
      <c r="U31" s="10">
        <v>47.835494319292373</v>
      </c>
      <c r="V31" s="10">
        <v>0</v>
      </c>
    </row>
    <row xmlns:x14ac="http://schemas.microsoft.com/office/spreadsheetml/2009/9/ac" r="32" s="183" customFormat="true" ht="12" x14ac:dyDescent="0.2">
      <c r="A32" s="181" t="s">
        <v>159</v>
      </c>
      <c r="B32" s="10">
        <v>2018</v>
      </c>
      <c r="C32" s="182" t="s">
        <v>7</v>
      </c>
      <c r="D32" s="10">
        <v>18843674</v>
      </c>
      <c r="E32" s="10">
        <v>97.274469623893808</v>
      </c>
      <c r="F32" s="10">
        <v>88.552119566409971</v>
      </c>
      <c r="G32" s="10">
        <v>62.012864646095302</v>
      </c>
      <c r="H32" s="10">
        <v>26.539254920314679</v>
      </c>
      <c r="I32" s="10">
        <v>11.447880433590029</v>
      </c>
      <c r="J32" s="10">
        <v>0</v>
      </c>
      <c r="K32" s="10">
        <v>99.720558265465286</v>
      </c>
      <c r="L32" s="10">
        <v>97.797356828193841</v>
      </c>
      <c r="M32" s="10">
        <v>75.94402746166088</v>
      </c>
      <c r="N32" s="10">
        <v>21.853329366532961</v>
      </c>
      <c r="O32" s="10">
        <v>2.2026431718061592</v>
      </c>
      <c r="P32" s="10">
        <v>0</v>
      </c>
      <c r="Q32" s="10"/>
      <c r="R32" s="10">
        <v>52.705202898279587</v>
      </c>
      <c r="S32" s="10">
        <v>31.706213480225411</v>
      </c>
      <c r="T32" s="10">
        <v>20.99898941805418</v>
      </c>
      <c r="U32" s="10">
        <v>47.294797101720413</v>
      </c>
      <c r="V32" s="10">
        <v>0</v>
      </c>
    </row>
    <row xmlns:x14ac="http://schemas.microsoft.com/office/spreadsheetml/2009/9/ac" r="33" s="183" customFormat="true" ht="12" x14ac:dyDescent="0.2">
      <c r="A33" s="181" t="s">
        <v>159</v>
      </c>
      <c r="B33" s="10">
        <v>2019</v>
      </c>
      <c r="C33" s="182" t="s">
        <v>7</v>
      </c>
      <c r="D33" s="10">
        <v>19292320</v>
      </c>
      <c r="E33" s="10">
        <v>97.222840486725673</v>
      </c>
      <c r="F33" s="10">
        <v>88.466911034158414</v>
      </c>
      <c r="G33" s="10">
        <v>60.2033013402297</v>
      </c>
      <c r="H33" s="10">
        <v>28.263609693928711</v>
      </c>
      <c r="I33" s="10">
        <v>11.533088965841589</v>
      </c>
      <c r="J33" s="10">
        <v>0</v>
      </c>
      <c r="K33" s="10">
        <v>99.850026215613582</v>
      </c>
      <c r="L33" s="10">
        <v>97.797356828193841</v>
      </c>
      <c r="M33" s="10">
        <v>75.544558998907291</v>
      </c>
      <c r="N33" s="10">
        <v>22.25279782928655</v>
      </c>
      <c r="O33" s="10">
        <v>2.2026431718061592</v>
      </c>
      <c r="P33" s="10">
        <v>0</v>
      </c>
      <c r="Q33" s="10"/>
      <c r="R33" s="10">
        <v>53.245900115851327</v>
      </c>
      <c r="S33" s="10">
        <v>33.417155072626883</v>
      </c>
      <c r="T33" s="10">
        <v>19.828745043224441</v>
      </c>
      <c r="U33" s="10">
        <v>46.754099884148673</v>
      </c>
      <c r="V33" s="10">
        <v>0</v>
      </c>
    </row>
    <row xmlns:x14ac="http://schemas.microsoft.com/office/spreadsheetml/2009/9/ac" r="34" s="183" customFormat="true" ht="12" x14ac:dyDescent="0.2">
      <c r="A34" s="181" t="s">
        <v>159</v>
      </c>
      <c r="B34" s="10">
        <v>2020</v>
      </c>
      <c r="C34" s="182" t="s">
        <v>7</v>
      </c>
      <c r="D34" s="10">
        <v>19740010</v>
      </c>
      <c r="E34" s="10">
        <v>97.171211349557524</v>
      </c>
      <c r="F34" s="10">
        <v>88.381702501906858</v>
      </c>
      <c r="G34" s="10">
        <v>58.393738034364112</v>
      </c>
      <c r="H34" s="10">
        <v>29.987964467542749</v>
      </c>
      <c r="I34" s="10">
        <v>11.61829749809314</v>
      </c>
      <c r="J34" s="10">
        <v>0</v>
      </c>
      <c r="K34" s="10">
        <v>99.979494165761878</v>
      </c>
      <c r="L34" s="10">
        <v>97.797356828193841</v>
      </c>
      <c r="M34" s="10">
        <v>75.145090536153702</v>
      </c>
      <c r="N34" s="10">
        <v>22.652266292040139</v>
      </c>
      <c r="O34" s="10">
        <v>2.2026431718061592</v>
      </c>
      <c r="P34" s="10">
        <v>0</v>
      </c>
      <c r="Q34" s="10"/>
      <c r="R34" s="10">
        <v>53.786597333423288</v>
      </c>
      <c r="S34" s="10">
        <v>35.128096665028352</v>
      </c>
      <c r="T34" s="10">
        <v>18.658500668394939</v>
      </c>
      <c r="U34" s="10">
        <v>46.213402666576712</v>
      </c>
      <c r="V34" s="10">
        <v>0</v>
      </c>
    </row>
    <row xmlns:x14ac="http://schemas.microsoft.com/office/spreadsheetml/2009/9/ac" r="35" s="183" customFormat="true" ht="12" x14ac:dyDescent="0.2">
      <c r="A35" s="181" t="s">
        <v>159</v>
      </c>
      <c r="B35" s="10">
        <v>2021</v>
      </c>
      <c r="C35" s="182" t="s">
        <v>7</v>
      </c>
      <c r="D35" s="10">
        <v>20182320</v>
      </c>
      <c r="E35" s="10">
        <v>97.119582212389389</v>
      </c>
      <c r="F35" s="10">
        <v>88.296493969655302</v>
      </c>
      <c r="G35" s="10">
        <v>56.58417472849851</v>
      </c>
      <c r="H35" s="10">
        <v>31.712319241156791</v>
      </c>
      <c r="I35" s="10">
        <v>11.7035060303447</v>
      </c>
      <c r="J35" s="10">
        <v>0</v>
      </c>
      <c r="K35" s="10">
        <v>100</v>
      </c>
      <c r="L35" s="10">
        <v>97.797356828193841</v>
      </c>
      <c r="M35" s="10">
        <v>74.745622073400114</v>
      </c>
      <c r="N35" s="10">
        <v>23.051734754793731</v>
      </c>
      <c r="O35" s="10">
        <v>2.2026431718061592</v>
      </c>
      <c r="P35" s="10">
        <v>0</v>
      </c>
      <c r="Q35" s="10"/>
      <c r="R35" s="10">
        <v>54.327294550995248</v>
      </c>
      <c r="S35" s="10">
        <v>36.83903825742982</v>
      </c>
      <c r="T35" s="10">
        <v>17.488256293565431</v>
      </c>
      <c r="U35" s="10">
        <v>45.672705449004752</v>
      </c>
      <c r="V35" s="10">
        <v>0</v>
      </c>
    </row>
    <row xmlns:x14ac="http://schemas.microsoft.com/office/spreadsheetml/2009/9/ac" r="36" s="183" customFormat="true" ht="12" x14ac:dyDescent="0.2">
      <c r="A36" s="181" t="s">
        <v>159</v>
      </c>
      <c r="B36" s="10">
        <v>2022</v>
      </c>
      <c r="C36" s="182" t="s">
        <v>7</v>
      </c>
      <c r="D36" s="10">
        <v>20636186</v>
      </c>
      <c r="E36" s="10">
        <v>97.06795307522124</v>
      </c>
      <c r="F36" s="10">
        <v>88.211285437403717</v>
      </c>
      <c r="G36" s="10">
        <v>54.77461142263337</v>
      </c>
      <c r="H36" s="10">
        <v>33.436674014770347</v>
      </c>
      <c r="I36" s="10">
        <v>11.788714562596279</v>
      </c>
      <c r="J36" s="10">
        <v>0</v>
      </c>
      <c r="K36" s="10">
        <v>100</v>
      </c>
      <c r="L36" s="10">
        <v>97.797356828193841</v>
      </c>
      <c r="M36" s="10">
        <v>74.745622073400114</v>
      </c>
      <c r="N36" s="10">
        <v>23.051734754793731</v>
      </c>
      <c r="O36" s="10">
        <v>2.2026431718061592</v>
      </c>
      <c r="P36" s="10">
        <v>0</v>
      </c>
      <c r="Q36" s="10"/>
      <c r="R36" s="10">
        <v>54.867991768566981</v>
      </c>
      <c r="S36" s="10">
        <v>38.549979849831743</v>
      </c>
      <c r="T36" s="10">
        <v>16.318011918735241</v>
      </c>
      <c r="U36" s="10">
        <v>45.132008231433019</v>
      </c>
      <c r="V36" s="10">
        <v>0</v>
      </c>
    </row>
    <row xmlns:x14ac="http://schemas.microsoft.com/office/spreadsheetml/2009/9/ac" r="37" s="183" customFormat="true" ht="12" x14ac:dyDescent="0.2">
      <c r="A37" s="181" t="s">
        <v>159</v>
      </c>
      <c r="B37" s="10">
        <v>2023</v>
      </c>
      <c r="C37" s="182" t="s">
        <v>7</v>
      </c>
      <c r="D37" s="10">
        <v>21014362</v>
      </c>
      <c r="E37" s="10">
        <v>97.06795307522124</v>
      </c>
      <c r="F37" s="10">
        <v>88.211285437403717</v>
      </c>
      <c r="G37" s="10">
        <v>54.77461142263337</v>
      </c>
      <c r="H37" s="10">
        <v>33.436674014770347</v>
      </c>
      <c r="I37" s="10">
        <v>11.788714562596279</v>
      </c>
      <c r="J37" s="10">
        <v>0</v>
      </c>
      <c r="K37" s="10">
        <v>100</v>
      </c>
      <c r="L37" s="10">
        <v>97.797356828193841</v>
      </c>
      <c r="M37" s="10">
        <v>74.745622073400114</v>
      </c>
      <c r="N37" s="10">
        <v>23.051734754793731</v>
      </c>
      <c r="O37" s="10">
        <v>2.2026431718061592</v>
      </c>
      <c r="P37" s="10">
        <v>0</v>
      </c>
      <c r="Q37" s="10"/>
      <c r="R37" s="10">
        <v>54.867991768566981</v>
      </c>
      <c r="S37" s="10">
        <v>38.549979849831743</v>
      </c>
      <c r="T37" s="10">
        <v>16.318011918735241</v>
      </c>
      <c r="U37" s="10">
        <v>45.132008231433019</v>
      </c>
      <c r="V37" s="10">
        <v>0</v>
      </c>
    </row>
    <row xmlns:x14ac="http://schemas.microsoft.com/office/spreadsheetml/2009/9/ac" r="38" s="183" customFormat="true" ht="12" x14ac:dyDescent="0.2">
      <c r="A38" s="181" t="s">
        <v>159</v>
      </c>
      <c r="B38" s="10">
        <v>2024</v>
      </c>
      <c r="C38" s="182"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3" customFormat="true" ht="12" x14ac:dyDescent="0.2">
      <c r="A39" s="181" t="s">
        <v>159</v>
      </c>
      <c r="B39" s="10">
        <v>2025</v>
      </c>
      <c r="C39" s="182"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3" customFormat="true" ht="12" x14ac:dyDescent="0.2">
      <c r="A40" s="181" t="s">
        <v>159</v>
      </c>
      <c r="B40" s="10">
        <v>2026</v>
      </c>
      <c r="C40" s="182"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3" customFormat="true" ht="12" x14ac:dyDescent="0.2">
      <c r="A41" s="181" t="s">
        <v>159</v>
      </c>
      <c r="B41" s="10">
        <v>2027</v>
      </c>
      <c r="C41" s="182"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3" customFormat="true" ht="12" x14ac:dyDescent="0.2">
      <c r="A42" s="181" t="s">
        <v>159</v>
      </c>
      <c r="B42" s="10">
        <v>2028</v>
      </c>
      <c r="C42" s="182"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3" customFormat="true" ht="12" x14ac:dyDescent="0.2">
      <c r="A43" s="181" t="s">
        <v>159</v>
      </c>
      <c r="B43" s="10">
        <v>2029</v>
      </c>
      <c r="C43" s="182"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3" customFormat="true" ht="12" x14ac:dyDescent="0.2">
      <c r="A44" s="181" t="s">
        <v>159</v>
      </c>
      <c r="B44" s="10">
        <v>2030</v>
      </c>
      <c r="C44" s="182"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3" customFormat="true" ht="12" x14ac:dyDescent="0.2">
      <c r="A45" s="181" t="s">
        <v>159</v>
      </c>
      <c r="B45" s="10">
        <v>2000</v>
      </c>
      <c r="C45" s="182" t="s">
        <v>1</v>
      </c>
      <c r="D45" s="10">
        <v>1621428.351809025</v>
      </c>
      <c r="E45" s="10">
        <v>100</v>
      </c>
      <c r="F45" s="10">
        <v>100</v>
      </c>
      <c r="G45" s="10"/>
      <c r="H45" s="10"/>
      <c r="I45" s="10">
        <v>0</v>
      </c>
      <c r="J45" s="10">
        <v>100</v>
      </c>
      <c r="K45" s="10"/>
      <c r="L45" s="10"/>
      <c r="M45" s="10"/>
      <c r="N45" s="10"/>
      <c r="O45" s="10"/>
      <c r="P45" s="10">
        <v>100</v>
      </c>
      <c r="Q45" s="10"/>
      <c r="R45" s="10"/>
      <c r="S45" s="10"/>
      <c r="T45" s="10"/>
      <c r="U45" s="10"/>
      <c r="V45" s="10">
        <v>100</v>
      </c>
    </row>
    <row xmlns:x14ac="http://schemas.microsoft.com/office/spreadsheetml/2009/9/ac" r="46" s="183" customFormat="true" ht="12" x14ac:dyDescent="0.2">
      <c r="A46" s="181" t="s">
        <v>159</v>
      </c>
      <c r="B46" s="10">
        <v>2001</v>
      </c>
      <c r="C46" s="182" t="s">
        <v>1</v>
      </c>
      <c r="D46" s="10">
        <v>1728188.0333866121</v>
      </c>
      <c r="E46" s="10">
        <v>100</v>
      </c>
      <c r="F46" s="10">
        <v>100</v>
      </c>
      <c r="G46" s="10"/>
      <c r="H46" s="10"/>
      <c r="I46" s="10">
        <v>0</v>
      </c>
      <c r="J46" s="10">
        <v>100</v>
      </c>
      <c r="K46" s="10"/>
      <c r="L46" s="10"/>
      <c r="M46" s="10"/>
      <c r="N46" s="10"/>
      <c r="O46" s="10"/>
      <c r="P46" s="10">
        <v>100</v>
      </c>
      <c r="Q46" s="10"/>
      <c r="R46" s="10"/>
      <c r="S46" s="10"/>
      <c r="T46" s="10"/>
      <c r="U46" s="10"/>
      <c r="V46" s="10">
        <v>100</v>
      </c>
    </row>
    <row xmlns:x14ac="http://schemas.microsoft.com/office/spreadsheetml/2009/9/ac" r="47" s="183" customFormat="true" ht="12" x14ac:dyDescent="0.2">
      <c r="A47" s="181" t="s">
        <v>159</v>
      </c>
      <c r="B47" s="10">
        <v>2002</v>
      </c>
      <c r="C47" s="182" t="s">
        <v>1</v>
      </c>
      <c r="D47" s="10">
        <v>1839208.061873646</v>
      </c>
      <c r="E47" s="10">
        <v>100</v>
      </c>
      <c r="F47" s="10">
        <v>100</v>
      </c>
      <c r="G47" s="10"/>
      <c r="H47" s="10"/>
      <c r="I47" s="10">
        <v>0</v>
      </c>
      <c r="J47" s="10">
        <v>100</v>
      </c>
      <c r="K47" s="10"/>
      <c r="L47" s="10"/>
      <c r="M47" s="10"/>
      <c r="N47" s="10"/>
      <c r="O47" s="10"/>
      <c r="P47" s="10">
        <v>100</v>
      </c>
      <c r="Q47" s="10"/>
      <c r="R47" s="10"/>
      <c r="S47" s="10"/>
      <c r="T47" s="10"/>
      <c r="U47" s="10"/>
      <c r="V47" s="10">
        <v>100</v>
      </c>
    </row>
    <row xmlns:x14ac="http://schemas.microsoft.com/office/spreadsheetml/2009/9/ac" r="48" s="183" customFormat="true" ht="12" x14ac:dyDescent="0.2">
      <c r="A48" s="181" t="s">
        <v>159</v>
      </c>
      <c r="B48" s="10">
        <v>2003</v>
      </c>
      <c r="C48" s="182" t="s">
        <v>1</v>
      </c>
      <c r="D48" s="10">
        <v>1958749.3895593639</v>
      </c>
      <c r="E48" s="10">
        <v>100</v>
      </c>
      <c r="F48" s="10">
        <v>100</v>
      </c>
      <c r="G48" s="10"/>
      <c r="H48" s="10"/>
      <c r="I48" s="10">
        <v>0</v>
      </c>
      <c r="J48" s="10">
        <v>100</v>
      </c>
      <c r="K48" s="10"/>
      <c r="L48" s="10"/>
      <c r="M48" s="10"/>
      <c r="N48" s="10"/>
      <c r="O48" s="10"/>
      <c r="P48" s="10">
        <v>100</v>
      </c>
      <c r="Q48" s="10"/>
      <c r="R48" s="10"/>
      <c r="S48" s="10"/>
      <c r="T48" s="10"/>
      <c r="U48" s="10"/>
      <c r="V48" s="10">
        <v>100</v>
      </c>
    </row>
    <row xmlns:x14ac="http://schemas.microsoft.com/office/spreadsheetml/2009/9/ac" r="49" s="183" customFormat="true" ht="12" x14ac:dyDescent="0.2">
      <c r="A49" s="181" t="s">
        <v>159</v>
      </c>
      <c r="B49" s="10">
        <v>2004</v>
      </c>
      <c r="C49" s="182" t="s">
        <v>1</v>
      </c>
      <c r="D49" s="10">
        <v>2083006.276039009</v>
      </c>
      <c r="E49" s="10">
        <v>100</v>
      </c>
      <c r="F49" s="10">
        <v>100</v>
      </c>
      <c r="G49" s="10">
        <v>81.57169642857184</v>
      </c>
      <c r="H49" s="10">
        <v>18.42830357142816</v>
      </c>
      <c r="I49" s="10">
        <v>0</v>
      </c>
      <c r="J49" s="10">
        <v>0</v>
      </c>
      <c r="K49" s="10">
        <v>99.130842963014985</v>
      </c>
      <c r="L49" s="10"/>
      <c r="M49" s="10">
        <v>83.281288250083207</v>
      </c>
      <c r="N49" s="10"/>
      <c r="O49" s="10"/>
      <c r="P49" s="10">
        <v>16.718711749916789</v>
      </c>
      <c r="Q49" s="10"/>
      <c r="R49" s="10">
        <v>74.643000000000143</v>
      </c>
      <c r="S49" s="10">
        <v>22.03632153846138</v>
      </c>
      <c r="T49" s="10">
        <v>52.606678461538763</v>
      </c>
      <c r="U49" s="10">
        <v>25.356999999999861</v>
      </c>
      <c r="V49" s="10">
        <v>0</v>
      </c>
    </row>
    <row xmlns:x14ac="http://schemas.microsoft.com/office/spreadsheetml/2009/9/ac" r="50" s="183" customFormat="true" ht="12" x14ac:dyDescent="0.2">
      <c r="A50" s="181" t="s">
        <v>159</v>
      </c>
      <c r="B50" s="10">
        <v>2005</v>
      </c>
      <c r="C50" s="182" t="s">
        <v>1</v>
      </c>
      <c r="D50" s="10">
        <v>2212085.7269881442</v>
      </c>
      <c r="E50" s="10">
        <v>100</v>
      </c>
      <c r="F50" s="10">
        <v>100</v>
      </c>
      <c r="G50" s="10">
        <v>81.57169642857184</v>
      </c>
      <c r="H50" s="10">
        <v>18.42830357142816</v>
      </c>
      <c r="I50" s="10">
        <v>0</v>
      </c>
      <c r="J50" s="10">
        <v>0</v>
      </c>
      <c r="K50" s="10">
        <v>99.130842963014985</v>
      </c>
      <c r="L50" s="10"/>
      <c r="M50" s="10">
        <v>83.281288250083207</v>
      </c>
      <c r="N50" s="10"/>
      <c r="O50" s="10"/>
      <c r="P50" s="10">
        <v>16.718711749916789</v>
      </c>
      <c r="Q50" s="10"/>
      <c r="R50" s="10">
        <v>74.643000000000143</v>
      </c>
      <c r="S50" s="10">
        <v>22.03632153846138</v>
      </c>
      <c r="T50" s="10">
        <v>52.606678461538763</v>
      </c>
      <c r="U50" s="10">
        <v>25.356999999999861</v>
      </c>
      <c r="V50" s="10">
        <v>0</v>
      </c>
    </row>
    <row xmlns:x14ac="http://schemas.microsoft.com/office/spreadsheetml/2009/9/ac" r="51" s="183" customFormat="true" ht="12" x14ac:dyDescent="0.2">
      <c r="A51" s="181" t="s">
        <v>159</v>
      </c>
      <c r="B51" s="10">
        <v>2006</v>
      </c>
      <c r="C51" s="182" t="s">
        <v>1</v>
      </c>
      <c r="D51" s="10">
        <v>2347362.7702226262</v>
      </c>
      <c r="E51" s="10">
        <v>100</v>
      </c>
      <c r="F51" s="10">
        <v>100</v>
      </c>
      <c r="G51" s="10">
        <v>81.57169642857184</v>
      </c>
      <c r="H51" s="10">
        <v>18.42830357142816</v>
      </c>
      <c r="I51" s="10">
        <v>0</v>
      </c>
      <c r="J51" s="10">
        <v>0</v>
      </c>
      <c r="K51" s="10">
        <v>99.130842963014985</v>
      </c>
      <c r="L51" s="10"/>
      <c r="M51" s="10">
        <v>83.281288250083207</v>
      </c>
      <c r="N51" s="10"/>
      <c r="O51" s="10"/>
      <c r="P51" s="10">
        <v>16.718711749916789</v>
      </c>
      <c r="Q51" s="10"/>
      <c r="R51" s="10">
        <v>74.643000000000143</v>
      </c>
      <c r="S51" s="10">
        <v>22.03632153846138</v>
      </c>
      <c r="T51" s="10">
        <v>52.606678461538763</v>
      </c>
      <c r="U51" s="10">
        <v>25.356999999999861</v>
      </c>
      <c r="V51" s="10">
        <v>0</v>
      </c>
    </row>
    <row xmlns:x14ac="http://schemas.microsoft.com/office/spreadsheetml/2009/9/ac" r="52" s="183" customFormat="true" ht="12" x14ac:dyDescent="0.2">
      <c r="A52" s="181" t="s">
        <v>159</v>
      </c>
      <c r="B52" s="10">
        <v>2007</v>
      </c>
      <c r="C52" s="182" t="s">
        <v>1</v>
      </c>
      <c r="D52" s="10">
        <v>2488264.4113835329</v>
      </c>
      <c r="E52" s="10">
        <v>100</v>
      </c>
      <c r="F52" s="10">
        <v>100</v>
      </c>
      <c r="G52" s="10">
        <v>81.57169642857184</v>
      </c>
      <c r="H52" s="10">
        <v>18.42830357142816</v>
      </c>
      <c r="I52" s="10">
        <v>0</v>
      </c>
      <c r="J52" s="10">
        <v>0</v>
      </c>
      <c r="K52" s="10">
        <v>99.130842963014985</v>
      </c>
      <c r="L52" s="10"/>
      <c r="M52" s="10">
        <v>83.281288250083207</v>
      </c>
      <c r="N52" s="10"/>
      <c r="O52" s="10"/>
      <c r="P52" s="10">
        <v>16.718711749916789</v>
      </c>
      <c r="Q52" s="10"/>
      <c r="R52" s="10">
        <v>74.643000000000143</v>
      </c>
      <c r="S52" s="10">
        <v>22.03632153846138</v>
      </c>
      <c r="T52" s="10">
        <v>52.606678461538763</v>
      </c>
      <c r="U52" s="10">
        <v>25.356999999999861</v>
      </c>
      <c r="V52" s="10">
        <v>0</v>
      </c>
    </row>
    <row xmlns:x14ac="http://schemas.microsoft.com/office/spreadsheetml/2009/9/ac" r="53" s="183" customFormat="true" ht="12" x14ac:dyDescent="0.2">
      <c r="A53" s="181" t="s">
        <v>159</v>
      </c>
      <c r="B53" s="10">
        <v>2008</v>
      </c>
      <c r="C53" s="182" t="s">
        <v>1</v>
      </c>
      <c r="D53" s="10">
        <v>2636815.9447369189</v>
      </c>
      <c r="E53" s="10">
        <v>100</v>
      </c>
      <c r="F53" s="10">
        <v>100</v>
      </c>
      <c r="G53" s="10">
        <v>81.57169642857184</v>
      </c>
      <c r="H53" s="10">
        <v>18.42830357142816</v>
      </c>
      <c r="I53" s="10">
        <v>0</v>
      </c>
      <c r="J53" s="10">
        <v>0</v>
      </c>
      <c r="K53" s="10">
        <v>99.130842963014985</v>
      </c>
      <c r="L53" s="10"/>
      <c r="M53" s="10">
        <v>83.281288250083207</v>
      </c>
      <c r="N53" s="10"/>
      <c r="O53" s="10"/>
      <c r="P53" s="10">
        <v>16.718711749916789</v>
      </c>
      <c r="Q53" s="10"/>
      <c r="R53" s="10">
        <v>74.643000000000143</v>
      </c>
      <c r="S53" s="10">
        <v>22.03632153846138</v>
      </c>
      <c r="T53" s="10">
        <v>52.606678461538763</v>
      </c>
      <c r="U53" s="10">
        <v>25.356999999999861</v>
      </c>
      <c r="V53" s="10">
        <v>0</v>
      </c>
    </row>
    <row xmlns:x14ac="http://schemas.microsoft.com/office/spreadsheetml/2009/9/ac" r="54" s="183" customFormat="true" ht="12" x14ac:dyDescent="0.2">
      <c r="A54" s="181" t="s">
        <v>159</v>
      </c>
      <c r="B54" s="10">
        <v>2009</v>
      </c>
      <c r="C54" s="182" t="s">
        <v>1</v>
      </c>
      <c r="D54" s="10">
        <v>2791083.6437918092</v>
      </c>
      <c r="E54" s="10">
        <v>100</v>
      </c>
      <c r="F54" s="10">
        <v>99.211649219973197</v>
      </c>
      <c r="G54" s="10">
        <v>82.597441964285963</v>
      </c>
      <c r="H54" s="10">
        <v>16.61420725568723</v>
      </c>
      <c r="I54" s="10">
        <v>0.78835078002680348</v>
      </c>
      <c r="J54" s="10">
        <v>0</v>
      </c>
      <c r="K54" s="10">
        <v>99.194691440413052</v>
      </c>
      <c r="L54" s="10"/>
      <c r="M54" s="10">
        <v>82.490867526180182</v>
      </c>
      <c r="N54" s="10"/>
      <c r="O54" s="10"/>
      <c r="P54" s="10">
        <v>17.509132473819822</v>
      </c>
      <c r="Q54" s="10"/>
      <c r="R54" s="10">
        <v>74.170000000000073</v>
      </c>
      <c r="S54" s="10">
        <v>24.86216076923029</v>
      </c>
      <c r="T54" s="10">
        <v>49.307839230769787</v>
      </c>
      <c r="U54" s="10">
        <v>25.829999999999931</v>
      </c>
      <c r="V54" s="10">
        <v>0</v>
      </c>
    </row>
    <row xmlns:x14ac="http://schemas.microsoft.com/office/spreadsheetml/2009/9/ac" r="55" s="183" customFormat="true" ht="12" x14ac:dyDescent="0.2">
      <c r="A55" s="181" t="s">
        <v>159</v>
      </c>
      <c r="B55" s="10">
        <v>2010</v>
      </c>
      <c r="C55" s="182" t="s">
        <v>1</v>
      </c>
      <c r="D55" s="10">
        <v>2951277.394503823</v>
      </c>
      <c r="E55" s="10">
        <v>100</v>
      </c>
      <c r="F55" s="10">
        <v>98.381225521467513</v>
      </c>
      <c r="G55" s="10">
        <v>83.623187500000085</v>
      </c>
      <c r="H55" s="10">
        <v>14.75803802146743</v>
      </c>
      <c r="I55" s="10">
        <v>1.6187744785324869</v>
      </c>
      <c r="J55" s="10">
        <v>0</v>
      </c>
      <c r="K55" s="10">
        <v>99.258539917811092</v>
      </c>
      <c r="L55" s="10"/>
      <c r="M55" s="10">
        <v>81.700446802277384</v>
      </c>
      <c r="N55" s="10"/>
      <c r="O55" s="10"/>
      <c r="P55" s="10">
        <v>18.29955319772262</v>
      </c>
      <c r="Q55" s="10"/>
      <c r="R55" s="10">
        <v>73.697000000000116</v>
      </c>
      <c r="S55" s="10">
        <v>27.687999999999189</v>
      </c>
      <c r="T55" s="10">
        <v>46.009000000000917</v>
      </c>
      <c r="U55" s="10">
        <v>26.30299999999988</v>
      </c>
      <c r="V55" s="10">
        <v>0</v>
      </c>
    </row>
    <row xmlns:x14ac="http://schemas.microsoft.com/office/spreadsheetml/2009/9/ac" r="56" s="183" customFormat="true" ht="12" x14ac:dyDescent="0.2">
      <c r="A56" s="181" t="s">
        <v>159</v>
      </c>
      <c r="B56" s="10">
        <v>2011</v>
      </c>
      <c r="C56" s="182" t="s">
        <v>1</v>
      </c>
      <c r="D56" s="10">
        <v>3117586.3186239442</v>
      </c>
      <c r="E56" s="10">
        <v>97.55080182296183</v>
      </c>
      <c r="F56" s="10">
        <v>97.55080182296183</v>
      </c>
      <c r="G56" s="10">
        <v>84.648933035714663</v>
      </c>
      <c r="H56" s="10">
        <v>12.901868787247169</v>
      </c>
      <c r="I56" s="10">
        <v>2.4491981770381699</v>
      </c>
      <c r="J56" s="10">
        <v>0</v>
      </c>
      <c r="K56" s="10">
        <v>99.32238839520916</v>
      </c>
      <c r="L56" s="10"/>
      <c r="M56" s="10">
        <v>80.910026078374358</v>
      </c>
      <c r="N56" s="10"/>
      <c r="O56" s="10"/>
      <c r="P56" s="10">
        <v>19.089973921625639</v>
      </c>
      <c r="Q56" s="10"/>
      <c r="R56" s="10">
        <v>73.224000000000046</v>
      </c>
      <c r="S56" s="10">
        <v>30.513839230769008</v>
      </c>
      <c r="T56" s="10">
        <v>42.710160769231038</v>
      </c>
      <c r="U56" s="10">
        <v>26.77599999999995</v>
      </c>
      <c r="V56" s="10">
        <v>0</v>
      </c>
    </row>
    <row xmlns:x14ac="http://schemas.microsoft.com/office/spreadsheetml/2009/9/ac" r="57" s="183" customFormat="true" ht="12" x14ac:dyDescent="0.2">
      <c r="A57" s="181" t="s">
        <v>159</v>
      </c>
      <c r="B57" s="10">
        <v>2012</v>
      </c>
      <c r="C57" s="182" t="s">
        <v>1</v>
      </c>
      <c r="D57" s="10">
        <v>3288589.5241632839</v>
      </c>
      <c r="E57" s="10">
        <v>96.720378124456147</v>
      </c>
      <c r="F57" s="10">
        <v>96.720378124456147</v>
      </c>
      <c r="G57" s="10">
        <v>85.674678571428785</v>
      </c>
      <c r="H57" s="10">
        <v>11.04569955302736</v>
      </c>
      <c r="I57" s="10">
        <v>3.2796218755438531</v>
      </c>
      <c r="J57" s="10">
        <v>0</v>
      </c>
      <c r="K57" s="10">
        <v>99.386236872607199</v>
      </c>
      <c r="L57" s="10"/>
      <c r="M57" s="10">
        <v>80.119605354471332</v>
      </c>
      <c r="N57" s="10"/>
      <c r="O57" s="10"/>
      <c r="P57" s="10">
        <v>19.880394645528671</v>
      </c>
      <c r="Q57" s="10"/>
      <c r="R57" s="10">
        <v>72.75100000000009</v>
      </c>
      <c r="S57" s="10">
        <v>33.339678461537908</v>
      </c>
      <c r="T57" s="10">
        <v>39.411321538462182</v>
      </c>
      <c r="U57" s="10">
        <v>27.24899999999991</v>
      </c>
      <c r="V57" s="10">
        <v>0</v>
      </c>
    </row>
    <row xmlns:x14ac="http://schemas.microsoft.com/office/spreadsheetml/2009/9/ac" r="58" s="183" customFormat="true" ht="12" x14ac:dyDescent="0.2">
      <c r="A58" s="181" t="s">
        <v>159</v>
      </c>
      <c r="B58" s="10">
        <v>2013</v>
      </c>
      <c r="C58" s="182" t="s">
        <v>1</v>
      </c>
      <c r="D58" s="10">
        <v>3466465.5955057531</v>
      </c>
      <c r="E58" s="10">
        <v>95.889954425950464</v>
      </c>
      <c r="F58" s="10">
        <v>95.889954425950464</v>
      </c>
      <c r="G58" s="10">
        <v>86.700424107142908</v>
      </c>
      <c r="H58" s="10">
        <v>9.1895303188075559</v>
      </c>
      <c r="I58" s="10">
        <v>4.1100455740495363</v>
      </c>
      <c r="J58" s="10">
        <v>0</v>
      </c>
      <c r="K58" s="10">
        <v>99.450085350005267</v>
      </c>
      <c r="L58" s="10"/>
      <c r="M58" s="10">
        <v>79.329184630568307</v>
      </c>
      <c r="N58" s="10"/>
      <c r="O58" s="10"/>
      <c r="P58" s="10">
        <v>20.67081536943169</v>
      </c>
      <c r="Q58" s="10"/>
      <c r="R58" s="10">
        <v>72.278000000000134</v>
      </c>
      <c r="S58" s="10">
        <v>36.165517692307731</v>
      </c>
      <c r="T58" s="10">
        <v>36.112482307692403</v>
      </c>
      <c r="U58" s="10">
        <v>27.72199999999987</v>
      </c>
      <c r="V58" s="10">
        <v>0</v>
      </c>
    </row>
    <row xmlns:x14ac="http://schemas.microsoft.com/office/spreadsheetml/2009/9/ac" r="59" s="183" customFormat="true" ht="12" x14ac:dyDescent="0.2">
      <c r="A59" s="181" t="s">
        <v>159</v>
      </c>
      <c r="B59" s="10">
        <v>2014</v>
      </c>
      <c r="C59" s="182" t="s">
        <v>1</v>
      </c>
      <c r="D59" s="10">
        <v>3651990.7245238498</v>
      </c>
      <c r="E59" s="10">
        <v>95.059530727445008</v>
      </c>
      <c r="F59" s="10">
        <v>95.059530727445008</v>
      </c>
      <c r="G59" s="10">
        <v>87.726169642857485</v>
      </c>
      <c r="H59" s="10">
        <v>7.3333610845875228</v>
      </c>
      <c r="I59" s="10">
        <v>4.9404692725549921</v>
      </c>
      <c r="J59" s="10">
        <v>0</v>
      </c>
      <c r="K59" s="10">
        <v>99.513933827403307</v>
      </c>
      <c r="L59" s="10"/>
      <c r="M59" s="10">
        <v>78.538763906665281</v>
      </c>
      <c r="N59" s="10"/>
      <c r="O59" s="10"/>
      <c r="P59" s="10">
        <v>21.461236093334719</v>
      </c>
      <c r="Q59" s="10"/>
      <c r="R59" s="10">
        <v>71.805000000000064</v>
      </c>
      <c r="S59" s="10">
        <v>38.991356923076637</v>
      </c>
      <c r="T59" s="10">
        <v>32.813643076923427</v>
      </c>
      <c r="U59" s="10">
        <v>28.19499999999994</v>
      </c>
      <c r="V59" s="10">
        <v>0</v>
      </c>
    </row>
    <row xmlns:x14ac="http://schemas.microsoft.com/office/spreadsheetml/2009/9/ac" r="60" s="183" customFormat="true" ht="12" x14ac:dyDescent="0.2">
      <c r="A60" s="181" t="s">
        <v>159</v>
      </c>
      <c r="B60" s="10">
        <v>2015</v>
      </c>
      <c r="C60" s="182" t="s">
        <v>1</v>
      </c>
      <c r="D60" s="10">
        <v>3845898.3928934089</v>
      </c>
      <c r="E60" s="10">
        <v>94.229107028939325</v>
      </c>
      <c r="F60" s="10">
        <v>94.229107028939325</v>
      </c>
      <c r="G60" s="10">
        <v>88.751915178571608</v>
      </c>
      <c r="H60" s="10">
        <v>5.4771918503677171</v>
      </c>
      <c r="I60" s="10">
        <v>5.7708929710606753</v>
      </c>
      <c r="J60" s="10">
        <v>0</v>
      </c>
      <c r="K60" s="10">
        <v>99.577782304801374</v>
      </c>
      <c r="L60" s="10"/>
      <c r="M60" s="10">
        <v>77.748343182762483</v>
      </c>
      <c r="N60" s="10"/>
      <c r="O60" s="10"/>
      <c r="P60" s="10">
        <v>22.251656817237521</v>
      </c>
      <c r="Q60" s="10"/>
      <c r="R60" s="10">
        <v>71.332000000000107</v>
      </c>
      <c r="S60" s="10">
        <v>41.817196153845543</v>
      </c>
      <c r="T60" s="10">
        <v>29.51480384615456</v>
      </c>
      <c r="U60" s="10">
        <v>28.667999999999889</v>
      </c>
      <c r="V60" s="10">
        <v>0</v>
      </c>
    </row>
    <row xmlns:x14ac="http://schemas.microsoft.com/office/spreadsheetml/2009/9/ac" r="61" s="183" customFormat="true" ht="12" x14ac:dyDescent="0.2">
      <c r="A61" s="181" t="s">
        <v>159</v>
      </c>
      <c r="B61" s="10">
        <v>2016</v>
      </c>
      <c r="C61" s="182" t="s">
        <v>1</v>
      </c>
      <c r="D61" s="10">
        <v>4048937.2893492128</v>
      </c>
      <c r="E61" s="10">
        <v>93.398683330433641</v>
      </c>
      <c r="F61" s="10">
        <v>93.398683330433641</v>
      </c>
      <c r="G61" s="10">
        <v>89.77766071428573</v>
      </c>
      <c r="H61" s="10">
        <v>3.6210226161479109</v>
      </c>
      <c r="I61" s="10">
        <v>6.6013166695663594</v>
      </c>
      <c r="J61" s="10">
        <v>0</v>
      </c>
      <c r="K61" s="10">
        <v>99.641630782199414</v>
      </c>
      <c r="L61" s="10"/>
      <c r="M61" s="10">
        <v>76.957922458859457</v>
      </c>
      <c r="N61" s="10"/>
      <c r="O61" s="10"/>
      <c r="P61" s="10">
        <v>23.042077541140539</v>
      </c>
      <c r="Q61" s="10"/>
      <c r="R61" s="10">
        <v>70.859000000000037</v>
      </c>
      <c r="S61" s="10">
        <v>44.643035384615359</v>
      </c>
      <c r="T61" s="10">
        <v>26.215964615384681</v>
      </c>
      <c r="U61" s="10">
        <v>29.140999999999959</v>
      </c>
      <c r="V61" s="10">
        <v>0</v>
      </c>
    </row>
    <row xmlns:x14ac="http://schemas.microsoft.com/office/spreadsheetml/2009/9/ac" r="62" s="183" customFormat="true" ht="12" x14ac:dyDescent="0.2">
      <c r="A62" s="181" t="s">
        <v>159</v>
      </c>
      <c r="B62" s="10">
        <v>2017</v>
      </c>
      <c r="C62" s="182" t="s">
        <v>1</v>
      </c>
      <c r="D62" s="10">
        <v>4262506.0813781731</v>
      </c>
      <c r="E62" s="10">
        <v>92.568259631927958</v>
      </c>
      <c r="F62" s="10">
        <v>92.568259631927958</v>
      </c>
      <c r="G62" s="10">
        <v>89.77766071428573</v>
      </c>
      <c r="H62" s="10">
        <v>2.7905989176422281</v>
      </c>
      <c r="I62" s="10">
        <v>7.4317403680720417</v>
      </c>
      <c r="J62" s="10">
        <v>0</v>
      </c>
      <c r="K62" s="10">
        <v>99.705479259597482</v>
      </c>
      <c r="L62" s="10">
        <v>93.436563436563432</v>
      </c>
      <c r="M62" s="10">
        <v>76.167501734956431</v>
      </c>
      <c r="N62" s="10">
        <v>17.269061701607001</v>
      </c>
      <c r="O62" s="10">
        <v>6.5634365634365679</v>
      </c>
      <c r="P62" s="10">
        <v>0</v>
      </c>
      <c r="Q62" s="10">
        <v>80.099999999999994</v>
      </c>
      <c r="R62" s="10">
        <v>70.859000000000037</v>
      </c>
      <c r="S62" s="10">
        <v>44.643035384615359</v>
      </c>
      <c r="T62" s="10">
        <v>26.215964615384681</v>
      </c>
      <c r="U62" s="10">
        <v>29.140999999999959</v>
      </c>
      <c r="V62" s="10">
        <v>0</v>
      </c>
    </row>
    <row xmlns:x14ac="http://schemas.microsoft.com/office/spreadsheetml/2009/9/ac" r="63" s="183" customFormat="true" ht="12" x14ac:dyDescent="0.2">
      <c r="A63" s="181" t="s">
        <v>159</v>
      </c>
      <c r="B63" s="10">
        <v>2018</v>
      </c>
      <c r="C63" s="182" t="s">
        <v>1</v>
      </c>
      <c r="D63" s="10">
        <v>4479895.0883884812</v>
      </c>
      <c r="E63" s="10">
        <v>92.568259631927958</v>
      </c>
      <c r="F63" s="10">
        <v>92.568259631927958</v>
      </c>
      <c r="G63" s="10">
        <v>89.77766071428573</v>
      </c>
      <c r="H63" s="10">
        <v>2.7905989176422281</v>
      </c>
      <c r="I63" s="10">
        <v>7.4317403680720417</v>
      </c>
      <c r="J63" s="10">
        <v>0</v>
      </c>
      <c r="K63" s="10">
        <v>99.769327736995521</v>
      </c>
      <c r="L63" s="10">
        <v>93.436563436563432</v>
      </c>
      <c r="M63" s="10">
        <v>75.377081011053406</v>
      </c>
      <c r="N63" s="10">
        <v>18.05948242551003</v>
      </c>
      <c r="O63" s="10">
        <v>6.5634365634365679</v>
      </c>
      <c r="P63" s="10">
        <v>0</v>
      </c>
      <c r="Q63" s="10">
        <v>80.099999999999994</v>
      </c>
      <c r="R63" s="10">
        <v>70.859000000000037</v>
      </c>
      <c r="S63" s="10">
        <v>44.643035384615359</v>
      </c>
      <c r="T63" s="10">
        <v>26.215964615384681</v>
      </c>
      <c r="U63" s="10">
        <v>29.140999999999959</v>
      </c>
      <c r="V63" s="10">
        <v>0</v>
      </c>
    </row>
    <row xmlns:x14ac="http://schemas.microsoft.com/office/spreadsheetml/2009/9/ac" r="64" s="183" customFormat="true" ht="12" x14ac:dyDescent="0.2">
      <c r="A64" s="181" t="s">
        <v>159</v>
      </c>
      <c r="B64" s="10">
        <v>2019</v>
      </c>
      <c r="C64" s="182" t="s">
        <v>1</v>
      </c>
      <c r="D64" s="10">
        <v>4699802.0869750986</v>
      </c>
      <c r="E64" s="10">
        <v>92.568259631927958</v>
      </c>
      <c r="F64" s="10">
        <v>92.568259631927958</v>
      </c>
      <c r="G64" s="10">
        <v>89.77766071428573</v>
      </c>
      <c r="H64" s="10">
        <v>2.7905989176422281</v>
      </c>
      <c r="I64" s="10">
        <v>7.4317403680720417</v>
      </c>
      <c r="J64" s="10">
        <v>0</v>
      </c>
      <c r="K64" s="10">
        <v>99.833176214393589</v>
      </c>
      <c r="L64" s="10">
        <v>93.436563436563432</v>
      </c>
      <c r="M64" s="10">
        <v>74.586660287150607</v>
      </c>
      <c r="N64" s="10">
        <v>18.849903149412821</v>
      </c>
      <c r="O64" s="10">
        <v>6.5634365634365679</v>
      </c>
      <c r="P64" s="10">
        <v>0</v>
      </c>
      <c r="Q64" s="10">
        <v>80.099999999999994</v>
      </c>
      <c r="R64" s="10">
        <v>70.859000000000037</v>
      </c>
      <c r="S64" s="10">
        <v>44.643035384615359</v>
      </c>
      <c r="T64" s="10">
        <v>26.215964615384681</v>
      </c>
      <c r="U64" s="10">
        <v>29.140999999999959</v>
      </c>
      <c r="V64" s="10">
        <v>0</v>
      </c>
    </row>
    <row xmlns:x14ac="http://schemas.microsoft.com/office/spreadsheetml/2009/9/ac" r="65" s="183" customFormat="true" ht="12" x14ac:dyDescent="0.2">
      <c r="A65" s="181" t="s">
        <v>159</v>
      </c>
      <c r="B65" s="10">
        <v>2020</v>
      </c>
      <c r="C65" s="182" t="s">
        <v>1</v>
      </c>
      <c r="D65" s="10">
        <v>4925922.1887746807</v>
      </c>
      <c r="E65" s="10">
        <v>92.568259631927958</v>
      </c>
      <c r="F65" s="10">
        <v>92.568259631927958</v>
      </c>
      <c r="G65" s="10">
        <v>89.77766071428573</v>
      </c>
      <c r="H65" s="10">
        <v>2.7905989176422281</v>
      </c>
      <c r="I65" s="10">
        <v>7.4317403680720417</v>
      </c>
      <c r="J65" s="10">
        <v>0</v>
      </c>
      <c r="K65" s="10">
        <v>99.897024691791628</v>
      </c>
      <c r="L65" s="10">
        <v>93.436563436563432</v>
      </c>
      <c r="M65" s="10">
        <v>73.796239563247582</v>
      </c>
      <c r="N65" s="10">
        <v>19.64032387331585</v>
      </c>
      <c r="O65" s="10">
        <v>6.5634365634365679</v>
      </c>
      <c r="P65" s="10">
        <v>0</v>
      </c>
      <c r="Q65" s="10">
        <v>80.099999999999994</v>
      </c>
      <c r="R65" s="10">
        <v>70.859000000000037</v>
      </c>
      <c r="S65" s="10">
        <v>44.643035384615359</v>
      </c>
      <c r="T65" s="10">
        <v>26.215964615384681</v>
      </c>
      <c r="U65" s="10">
        <v>29.140999999999959</v>
      </c>
      <c r="V65" s="10">
        <v>0</v>
      </c>
    </row>
    <row xmlns:x14ac="http://schemas.microsoft.com/office/spreadsheetml/2009/9/ac" r="66" s="183" customFormat="true" ht="12" x14ac:dyDescent="0.2">
      <c r="A66" s="181" t="s">
        <v>159</v>
      </c>
      <c r="B66" s="10">
        <v>2021</v>
      </c>
      <c r="C66" s="182" t="s">
        <v>1</v>
      </c>
      <c r="D66" s="10">
        <v>5157188.1279739384</v>
      </c>
      <c r="E66" s="10">
        <v>92.568259631927958</v>
      </c>
      <c r="F66" s="10">
        <v>92.568259631927958</v>
      </c>
      <c r="G66" s="10"/>
      <c r="H66" s="10"/>
      <c r="I66" s="10">
        <v>7.4317403680720417</v>
      </c>
      <c r="J66" s="10">
        <v>92.568259631927958</v>
      </c>
      <c r="K66" s="10">
        <v>99.960873169189696</v>
      </c>
      <c r="L66" s="10">
        <v>93.436563436563432</v>
      </c>
      <c r="M66" s="10">
        <v>73.005818839344556</v>
      </c>
      <c r="N66" s="10">
        <v>20.430744597218879</v>
      </c>
      <c r="O66" s="10">
        <v>6.5634365634365679</v>
      </c>
      <c r="P66" s="10">
        <v>0</v>
      </c>
      <c r="Q66" s="10">
        <v>80.099999999999994</v>
      </c>
      <c r="R66" s="10"/>
      <c r="S66" s="10"/>
      <c r="T66" s="10"/>
      <c r="U66" s="10"/>
      <c r="V66" s="10">
        <v>100</v>
      </c>
    </row>
    <row xmlns:x14ac="http://schemas.microsoft.com/office/spreadsheetml/2009/9/ac" r="67" s="183" customFormat="true" ht="12" x14ac:dyDescent="0.2">
      <c r="A67" s="181" t="s">
        <v>159</v>
      </c>
      <c r="B67" s="10">
        <v>2022</v>
      </c>
      <c r="C67" s="182" t="s">
        <v>1</v>
      </c>
      <c r="D67" s="10">
        <v>5398219.9776096353</v>
      </c>
      <c r="E67" s="10">
        <v>67.272727272727025</v>
      </c>
      <c r="F67" s="10"/>
      <c r="G67" s="10"/>
      <c r="H67" s="10"/>
      <c r="I67" s="10"/>
      <c r="J67" s="10">
        <v>100</v>
      </c>
      <c r="K67" s="10">
        <v>100</v>
      </c>
      <c r="L67" s="10">
        <v>93.436563436563432</v>
      </c>
      <c r="M67" s="10">
        <v>72.215398115441531</v>
      </c>
      <c r="N67" s="10">
        <v>21.221165321121902</v>
      </c>
      <c r="O67" s="10">
        <v>6.5634365634365679</v>
      </c>
      <c r="P67" s="10">
        <v>0</v>
      </c>
      <c r="Q67" s="10">
        <v>80.099999999999994</v>
      </c>
      <c r="R67" s="10"/>
      <c r="S67" s="10"/>
      <c r="T67" s="10"/>
      <c r="U67" s="10"/>
      <c r="V67" s="10">
        <v>100</v>
      </c>
    </row>
    <row xmlns:x14ac="http://schemas.microsoft.com/office/spreadsheetml/2009/9/ac" r="68" s="183" customFormat="true" ht="12" x14ac:dyDescent="0.2">
      <c r="A68" s="181" t="s">
        <v>159</v>
      </c>
      <c r="B68" s="10">
        <v>2023</v>
      </c>
      <c r="C68" s="182" t="s">
        <v>1</v>
      </c>
      <c r="D68" s="10">
        <v>5625754.8317807773</v>
      </c>
      <c r="E68" s="10">
        <v>64.545454545454049</v>
      </c>
      <c r="F68" s="10"/>
      <c r="G68" s="10"/>
      <c r="H68" s="10"/>
      <c r="I68" s="10"/>
      <c r="J68" s="10">
        <v>100</v>
      </c>
      <c r="K68" s="10">
        <v>100</v>
      </c>
      <c r="L68" s="10">
        <v>93.436563436563432</v>
      </c>
      <c r="M68" s="10">
        <v>71.424977391538505</v>
      </c>
      <c r="N68" s="10">
        <v>22.011586045024931</v>
      </c>
      <c r="O68" s="10">
        <v>6.5634365634365679</v>
      </c>
      <c r="P68" s="10">
        <v>0</v>
      </c>
      <c r="Q68" s="10">
        <v>80.099999999999994</v>
      </c>
      <c r="R68" s="10"/>
      <c r="S68" s="10"/>
      <c r="T68" s="10"/>
      <c r="U68" s="10"/>
      <c r="V68" s="10">
        <v>100</v>
      </c>
    </row>
    <row xmlns:x14ac="http://schemas.microsoft.com/office/spreadsheetml/2009/9/ac" r="69" s="183" customFormat="true" ht="12" x14ac:dyDescent="0.2">
      <c r="A69" s="181" t="s">
        <v>159</v>
      </c>
      <c r="B69" s="10">
        <v>2024</v>
      </c>
      <c r="C69" s="182"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3" customFormat="true" ht="12" x14ac:dyDescent="0.2">
      <c r="A70" s="181" t="s">
        <v>159</v>
      </c>
      <c r="B70" s="10">
        <v>2025</v>
      </c>
      <c r="C70" s="182"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3" customFormat="true" ht="12" x14ac:dyDescent="0.2">
      <c r="A71" s="181" t="s">
        <v>159</v>
      </c>
      <c r="B71" s="10">
        <v>2026</v>
      </c>
      <c r="C71" s="182"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3" customFormat="true" ht="12" x14ac:dyDescent="0.2">
      <c r="A72" s="181" t="s">
        <v>159</v>
      </c>
      <c r="B72" s="10">
        <v>2027</v>
      </c>
      <c r="C72" s="182"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3" customFormat="true" ht="12" x14ac:dyDescent="0.2">
      <c r="A73" s="181" t="s">
        <v>159</v>
      </c>
      <c r="B73" s="10">
        <v>2028</v>
      </c>
      <c r="C73" s="182"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3" customFormat="true" ht="12" x14ac:dyDescent="0.2">
      <c r="A74" s="181" t="s">
        <v>159</v>
      </c>
      <c r="B74" s="10">
        <v>2029</v>
      </c>
      <c r="C74" s="182"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3" customFormat="true" ht="12" x14ac:dyDescent="0.2">
      <c r="A75" s="181" t="s">
        <v>159</v>
      </c>
      <c r="B75" s="10">
        <v>2030</v>
      </c>
      <c r="C75" s="182"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3" customFormat="true" ht="12" x14ac:dyDescent="0.2">
      <c r="A76" s="181" t="s">
        <v>159</v>
      </c>
      <c r="B76" s="10">
        <v>2000</v>
      </c>
      <c r="C76" s="182" t="s">
        <v>2</v>
      </c>
      <c r="D76" s="10">
        <v>9344541.6481909752</v>
      </c>
      <c r="E76" s="10">
        <v>100</v>
      </c>
      <c r="F76" s="10"/>
      <c r="G76" s="10"/>
      <c r="H76" s="10"/>
      <c r="I76" s="10"/>
      <c r="J76" s="10">
        <v>100</v>
      </c>
      <c r="K76" s="10"/>
      <c r="L76" s="10"/>
      <c r="M76" s="10"/>
      <c r="N76" s="10"/>
      <c r="O76" s="10"/>
      <c r="P76" s="10">
        <v>100</v>
      </c>
      <c r="Q76" s="10">
        <v>0</v>
      </c>
      <c r="R76" s="10"/>
      <c r="S76" s="10"/>
      <c r="T76" s="10"/>
      <c r="U76" s="10"/>
      <c r="V76" s="10">
        <v>100</v>
      </c>
    </row>
    <row xmlns:x14ac="http://schemas.microsoft.com/office/spreadsheetml/2009/9/ac" r="77" s="183" customFormat="true" ht="12" x14ac:dyDescent="0.2">
      <c r="A77" s="181" t="s">
        <v>159</v>
      </c>
      <c r="B77" s="10">
        <v>2001</v>
      </c>
      <c r="C77" s="182" t="s">
        <v>2</v>
      </c>
      <c r="D77" s="10">
        <v>9640721.9666133877</v>
      </c>
      <c r="E77" s="10">
        <v>100</v>
      </c>
      <c r="F77" s="10"/>
      <c r="G77" s="10"/>
      <c r="H77" s="10"/>
      <c r="I77" s="10"/>
      <c r="J77" s="10">
        <v>100</v>
      </c>
      <c r="K77" s="10"/>
      <c r="L77" s="10"/>
      <c r="M77" s="10"/>
      <c r="N77" s="10"/>
      <c r="O77" s="10"/>
      <c r="P77" s="10">
        <v>100</v>
      </c>
      <c r="Q77" s="10">
        <v>0</v>
      </c>
      <c r="R77" s="10"/>
      <c r="S77" s="10"/>
      <c r="T77" s="10"/>
      <c r="U77" s="10"/>
      <c r="V77" s="10">
        <v>100</v>
      </c>
    </row>
    <row xmlns:x14ac="http://schemas.microsoft.com/office/spreadsheetml/2009/9/ac" r="78" s="183" customFormat="true" ht="12" x14ac:dyDescent="0.2">
      <c r="A78" s="181" t="s">
        <v>159</v>
      </c>
      <c r="B78" s="10">
        <v>2002</v>
      </c>
      <c r="C78" s="182" t="s">
        <v>2</v>
      </c>
      <c r="D78" s="10">
        <v>9930969.9381263535</v>
      </c>
      <c r="E78" s="10">
        <v>100</v>
      </c>
      <c r="F78" s="10"/>
      <c r="G78" s="10"/>
      <c r="H78" s="10"/>
      <c r="I78" s="10"/>
      <c r="J78" s="10">
        <v>100</v>
      </c>
      <c r="K78" s="10"/>
      <c r="L78" s="10"/>
      <c r="M78" s="10"/>
      <c r="N78" s="10"/>
      <c r="O78" s="10"/>
      <c r="P78" s="10">
        <v>100</v>
      </c>
      <c r="Q78" s="10">
        <v>0</v>
      </c>
      <c r="R78" s="10"/>
      <c r="S78" s="10"/>
      <c r="T78" s="10"/>
      <c r="U78" s="10"/>
      <c r="V78" s="10">
        <v>100</v>
      </c>
    </row>
    <row xmlns:x14ac="http://schemas.microsoft.com/office/spreadsheetml/2009/9/ac" r="79" s="183" customFormat="true" ht="12" x14ac:dyDescent="0.2">
      <c r="A79" s="181" t="s">
        <v>159</v>
      </c>
      <c r="B79" s="10">
        <v>2003</v>
      </c>
      <c r="C79" s="182" t="s">
        <v>2</v>
      </c>
      <c r="D79" s="10">
        <v>10236937.61044064</v>
      </c>
      <c r="E79" s="10">
        <v>100</v>
      </c>
      <c r="F79" s="10"/>
      <c r="G79" s="10"/>
      <c r="H79" s="10"/>
      <c r="I79" s="10"/>
      <c r="J79" s="10">
        <v>100</v>
      </c>
      <c r="K79" s="10"/>
      <c r="L79" s="10"/>
      <c r="M79" s="10"/>
      <c r="N79" s="10"/>
      <c r="O79" s="10"/>
      <c r="P79" s="10">
        <v>100</v>
      </c>
      <c r="Q79" s="10">
        <v>0</v>
      </c>
      <c r="R79" s="10"/>
      <c r="S79" s="10"/>
      <c r="T79" s="10"/>
      <c r="U79" s="10"/>
      <c r="V79" s="10">
        <v>100</v>
      </c>
    </row>
    <row xmlns:x14ac="http://schemas.microsoft.com/office/spreadsheetml/2009/9/ac" r="80" s="183" customFormat="true" ht="12" x14ac:dyDescent="0.2">
      <c r="A80" s="181" t="s">
        <v>159</v>
      </c>
      <c r="B80" s="10">
        <v>2004</v>
      </c>
      <c r="C80" s="182" t="s">
        <v>2</v>
      </c>
      <c r="D80" s="10">
        <v>10535920.72396099</v>
      </c>
      <c r="E80" s="10">
        <v>100</v>
      </c>
      <c r="F80" s="10">
        <v>87.716646507177018</v>
      </c>
      <c r="G80" s="10">
        <v>75.23396228571437</v>
      </c>
      <c r="H80" s="10">
        <v>12.48268422146265</v>
      </c>
      <c r="I80" s="10">
        <v>12.283353492822981</v>
      </c>
      <c r="J80" s="10">
        <v>0</v>
      </c>
      <c r="K80" s="10">
        <v>99.134593739355296</v>
      </c>
      <c r="L80" s="10"/>
      <c r="M80" s="10">
        <v>83.964698956775464</v>
      </c>
      <c r="N80" s="10"/>
      <c r="O80" s="10"/>
      <c r="P80" s="10">
        <v>16.035301043224539</v>
      </c>
      <c r="Q80" s="10">
        <v>0</v>
      </c>
      <c r="R80" s="10">
        <v>0</v>
      </c>
      <c r="S80" s="10">
        <v>0</v>
      </c>
      <c r="T80" s="10">
        <v>0</v>
      </c>
      <c r="U80" s="10">
        <v>100</v>
      </c>
      <c r="V80" s="10">
        <v>0</v>
      </c>
    </row>
    <row xmlns:x14ac="http://schemas.microsoft.com/office/spreadsheetml/2009/9/ac" r="81" s="183" customFormat="true" ht="12" x14ac:dyDescent="0.2">
      <c r="A81" s="181" t="s">
        <v>159</v>
      </c>
      <c r="B81" s="10">
        <v>2005</v>
      </c>
      <c r="C81" s="182" t="s">
        <v>2</v>
      </c>
      <c r="D81" s="10">
        <v>10830873.27301186</v>
      </c>
      <c r="E81" s="10">
        <v>100</v>
      </c>
      <c r="F81" s="10">
        <v>87.716646507177018</v>
      </c>
      <c r="G81" s="10">
        <v>75.23396228571437</v>
      </c>
      <c r="H81" s="10">
        <v>12.48268422146265</v>
      </c>
      <c r="I81" s="10">
        <v>12.283353492822981</v>
      </c>
      <c r="J81" s="10">
        <v>0</v>
      </c>
      <c r="K81" s="10">
        <v>99.134593739355296</v>
      </c>
      <c r="L81" s="10"/>
      <c r="M81" s="10">
        <v>83.964698956775464</v>
      </c>
      <c r="N81" s="10"/>
      <c r="O81" s="10"/>
      <c r="P81" s="10">
        <v>16.035301043224539</v>
      </c>
      <c r="Q81" s="10">
        <v>0</v>
      </c>
      <c r="R81" s="10">
        <v>0</v>
      </c>
      <c r="S81" s="10">
        <v>0</v>
      </c>
      <c r="T81" s="10">
        <v>0</v>
      </c>
      <c r="U81" s="10">
        <v>100</v>
      </c>
      <c r="V81" s="10">
        <v>0</v>
      </c>
    </row>
    <row xmlns:x14ac="http://schemas.microsoft.com/office/spreadsheetml/2009/9/ac" r="82" s="183" customFormat="true" ht="12" x14ac:dyDescent="0.2">
      <c r="A82" s="181" t="s">
        <v>159</v>
      </c>
      <c r="B82" s="10">
        <v>2006</v>
      </c>
      <c r="C82" s="182" t="s">
        <v>2</v>
      </c>
      <c r="D82" s="10">
        <v>11123873.229777381</v>
      </c>
      <c r="E82" s="10">
        <v>100</v>
      </c>
      <c r="F82" s="10">
        <v>87.716646507177018</v>
      </c>
      <c r="G82" s="10">
        <v>75.23396228571437</v>
      </c>
      <c r="H82" s="10">
        <v>12.48268422146265</v>
      </c>
      <c r="I82" s="10">
        <v>12.283353492822981</v>
      </c>
      <c r="J82" s="10">
        <v>0</v>
      </c>
      <c r="K82" s="10">
        <v>99.134593739355296</v>
      </c>
      <c r="L82" s="10"/>
      <c r="M82" s="10">
        <v>83.964698956775464</v>
      </c>
      <c r="N82" s="10"/>
      <c r="O82" s="10"/>
      <c r="P82" s="10">
        <v>16.035301043224539</v>
      </c>
      <c r="Q82" s="10">
        <v>0</v>
      </c>
      <c r="R82" s="10">
        <v>0</v>
      </c>
      <c r="S82" s="10">
        <v>0</v>
      </c>
      <c r="T82" s="10">
        <v>0</v>
      </c>
      <c r="U82" s="10">
        <v>100</v>
      </c>
      <c r="V82" s="10">
        <v>0</v>
      </c>
    </row>
    <row xmlns:x14ac="http://schemas.microsoft.com/office/spreadsheetml/2009/9/ac" r="83" s="183" customFormat="true" ht="12" x14ac:dyDescent="0.2">
      <c r="A83" s="181" t="s">
        <v>159</v>
      </c>
      <c r="B83" s="10">
        <v>2007</v>
      </c>
      <c r="C83" s="182" t="s">
        <v>2</v>
      </c>
      <c r="D83" s="10">
        <v>11413430.58861647</v>
      </c>
      <c r="E83" s="10">
        <v>100</v>
      </c>
      <c r="F83" s="10">
        <v>87.716646507177018</v>
      </c>
      <c r="G83" s="10">
        <v>75.23396228571437</v>
      </c>
      <c r="H83" s="10">
        <v>12.48268422146265</v>
      </c>
      <c r="I83" s="10">
        <v>12.283353492822981</v>
      </c>
      <c r="J83" s="10">
        <v>0</v>
      </c>
      <c r="K83" s="10">
        <v>99.134593739355296</v>
      </c>
      <c r="L83" s="10"/>
      <c r="M83" s="10">
        <v>83.964698956775464</v>
      </c>
      <c r="N83" s="10"/>
      <c r="O83" s="10"/>
      <c r="P83" s="10">
        <v>16.035301043224539</v>
      </c>
      <c r="Q83" s="10">
        <v>0</v>
      </c>
      <c r="R83" s="10">
        <v>0</v>
      </c>
      <c r="S83" s="10">
        <v>0</v>
      </c>
      <c r="T83" s="10">
        <v>0</v>
      </c>
      <c r="U83" s="10">
        <v>100</v>
      </c>
      <c r="V83" s="10">
        <v>0</v>
      </c>
    </row>
    <row xmlns:x14ac="http://schemas.microsoft.com/office/spreadsheetml/2009/9/ac" r="84" s="183" customFormat="true" ht="12" x14ac:dyDescent="0.2">
      <c r="A84" s="181" t="s">
        <v>159</v>
      </c>
      <c r="B84" s="10">
        <v>2008</v>
      </c>
      <c r="C84" s="182" t="s">
        <v>2</v>
      </c>
      <c r="D84" s="10">
        <v>11706177.05526308</v>
      </c>
      <c r="E84" s="10">
        <v>100</v>
      </c>
      <c r="F84" s="10">
        <v>87.716646507177018</v>
      </c>
      <c r="G84" s="10">
        <v>75.23396228571437</v>
      </c>
      <c r="H84" s="10">
        <v>12.48268422146265</v>
      </c>
      <c r="I84" s="10">
        <v>12.283353492822981</v>
      </c>
      <c r="J84" s="10">
        <v>0</v>
      </c>
      <c r="K84" s="10">
        <v>99.134593739355296</v>
      </c>
      <c r="L84" s="10"/>
      <c r="M84" s="10">
        <v>83.964698956775464</v>
      </c>
      <c r="N84" s="10"/>
      <c r="O84" s="10"/>
      <c r="P84" s="10">
        <v>16.035301043224539</v>
      </c>
      <c r="Q84" s="10">
        <v>0</v>
      </c>
      <c r="R84" s="10">
        <v>0</v>
      </c>
      <c r="S84" s="10">
        <v>0</v>
      </c>
      <c r="T84" s="10">
        <v>0</v>
      </c>
      <c r="U84" s="10">
        <v>100</v>
      </c>
      <c r="V84" s="10">
        <v>0</v>
      </c>
    </row>
    <row xmlns:x14ac="http://schemas.microsoft.com/office/spreadsheetml/2009/9/ac" r="85" s="183" customFormat="true" ht="12" x14ac:dyDescent="0.2">
      <c r="A85" s="181" t="s">
        <v>159</v>
      </c>
      <c r="B85" s="10">
        <v>2009</v>
      </c>
      <c r="C85" s="182" t="s">
        <v>2</v>
      </c>
      <c r="D85" s="10">
        <v>11993764.35620819</v>
      </c>
      <c r="E85" s="10">
        <v>100</v>
      </c>
      <c r="F85" s="10">
        <v>87.859112344497589</v>
      </c>
      <c r="G85" s="10">
        <v>73.305677142856894</v>
      </c>
      <c r="H85" s="10">
        <v>14.553435201640699</v>
      </c>
      <c r="I85" s="10">
        <v>12.140887655502411</v>
      </c>
      <c r="J85" s="10">
        <v>0</v>
      </c>
      <c r="K85" s="10">
        <v>99.120311063083022</v>
      </c>
      <c r="L85" s="10"/>
      <c r="M85" s="10">
        <v>81.915695437533941</v>
      </c>
      <c r="N85" s="10"/>
      <c r="O85" s="10"/>
      <c r="P85" s="10">
        <v>18.084304562466059</v>
      </c>
      <c r="Q85" s="10">
        <v>0</v>
      </c>
      <c r="R85" s="10">
        <v>0</v>
      </c>
      <c r="S85" s="10">
        <v>0</v>
      </c>
      <c r="T85" s="10">
        <v>0</v>
      </c>
      <c r="U85" s="10">
        <v>100</v>
      </c>
      <c r="V85" s="10">
        <v>0</v>
      </c>
    </row>
    <row xmlns:x14ac="http://schemas.microsoft.com/office/spreadsheetml/2009/9/ac" r="86" s="183" customFormat="true" ht="12" x14ac:dyDescent="0.2">
      <c r="A86" s="181" t="s">
        <v>159</v>
      </c>
      <c r="B86" s="10">
        <v>2010</v>
      </c>
      <c r="C86" s="182" t="s">
        <v>2</v>
      </c>
      <c r="D86" s="10">
        <v>12274835.605496179</v>
      </c>
      <c r="E86" s="10">
        <v>99.656723655913993</v>
      </c>
      <c r="F86" s="10">
        <v>88.001578181818161</v>
      </c>
      <c r="G86" s="10">
        <v>71.377391999999872</v>
      </c>
      <c r="H86" s="10">
        <v>16.624186181818288</v>
      </c>
      <c r="I86" s="10">
        <v>11.998421818181839</v>
      </c>
      <c r="J86" s="10">
        <v>0</v>
      </c>
      <c r="K86" s="10">
        <v>99.106028386810735</v>
      </c>
      <c r="L86" s="10"/>
      <c r="M86" s="10">
        <v>79.866691918293327</v>
      </c>
      <c r="N86" s="10"/>
      <c r="O86" s="10"/>
      <c r="P86" s="10">
        <v>20.133308081706669</v>
      </c>
      <c r="Q86" s="10">
        <v>0</v>
      </c>
      <c r="R86" s="10">
        <v>0</v>
      </c>
      <c r="S86" s="10">
        <v>0</v>
      </c>
      <c r="T86" s="10">
        <v>0</v>
      </c>
      <c r="U86" s="10">
        <v>100</v>
      </c>
      <c r="V86" s="10">
        <v>0</v>
      </c>
    </row>
    <row xmlns:x14ac="http://schemas.microsoft.com/office/spreadsheetml/2009/9/ac" r="87" s="183" customFormat="true" ht="12" x14ac:dyDescent="0.2">
      <c r="A87" s="181" t="s">
        <v>159</v>
      </c>
      <c r="B87" s="10">
        <v>2011</v>
      </c>
      <c r="C87" s="182" t="s">
        <v>2</v>
      </c>
      <c r="D87" s="10">
        <v>12550250.68137606</v>
      </c>
      <c r="E87" s="10">
        <v>97.269000268816853</v>
      </c>
      <c r="F87" s="10">
        <v>88.144044019138732</v>
      </c>
      <c r="G87" s="10">
        <v>69.449106857142851</v>
      </c>
      <c r="H87" s="10">
        <v>18.694937161995881</v>
      </c>
      <c r="I87" s="10">
        <v>11.855955980861269</v>
      </c>
      <c r="J87" s="10">
        <v>0</v>
      </c>
      <c r="K87" s="10">
        <v>99.091745710538447</v>
      </c>
      <c r="L87" s="10">
        <v>99.047298405906076</v>
      </c>
      <c r="M87" s="10">
        <v>77.817688399051804</v>
      </c>
      <c r="N87" s="10">
        <v>21.229610006854269</v>
      </c>
      <c r="O87" s="10">
        <v>0.95270159409392363</v>
      </c>
      <c r="P87" s="10">
        <v>0</v>
      </c>
      <c r="Q87" s="10">
        <v>0</v>
      </c>
      <c r="R87" s="10">
        <v>0</v>
      </c>
      <c r="S87" s="10">
        <v>0</v>
      </c>
      <c r="T87" s="10">
        <v>0</v>
      </c>
      <c r="U87" s="10">
        <v>100</v>
      </c>
      <c r="V87" s="10">
        <v>0</v>
      </c>
    </row>
    <row xmlns:x14ac="http://schemas.microsoft.com/office/spreadsheetml/2009/9/ac" r="88" s="183" customFormat="true" ht="12" x14ac:dyDescent="0.2">
      <c r="A88" s="181" t="s">
        <v>159</v>
      </c>
      <c r="B88" s="10">
        <v>2012</v>
      </c>
      <c r="C88" s="182" t="s">
        <v>2</v>
      </c>
      <c r="D88" s="10">
        <v>12813004.475836709</v>
      </c>
      <c r="E88" s="10">
        <v>94.881276881720623</v>
      </c>
      <c r="F88" s="10">
        <v>88.286509856459304</v>
      </c>
      <c r="G88" s="10">
        <v>67.52082171428583</v>
      </c>
      <c r="H88" s="10">
        <v>20.76568814217347</v>
      </c>
      <c r="I88" s="10">
        <v>11.7134901435407</v>
      </c>
      <c r="J88" s="10">
        <v>0</v>
      </c>
      <c r="K88" s="10">
        <v>99.077463034266174</v>
      </c>
      <c r="L88" s="10">
        <v>99.047298405906076</v>
      </c>
      <c r="M88" s="10">
        <v>75.76868487981028</v>
      </c>
      <c r="N88" s="10">
        <v>23.2786135260958</v>
      </c>
      <c r="O88" s="10">
        <v>0.95270159409392363</v>
      </c>
      <c r="P88" s="10">
        <v>0</v>
      </c>
      <c r="Q88" s="10">
        <v>0</v>
      </c>
      <c r="R88" s="10">
        <v>0</v>
      </c>
      <c r="S88" s="10">
        <v>0</v>
      </c>
      <c r="T88" s="10">
        <v>0</v>
      </c>
      <c r="U88" s="10">
        <v>100</v>
      </c>
      <c r="V88" s="10">
        <v>0</v>
      </c>
    </row>
    <row xmlns:x14ac="http://schemas.microsoft.com/office/spreadsheetml/2009/9/ac" r="89" s="183" customFormat="true" ht="12" x14ac:dyDescent="0.2">
      <c r="A89" s="181" t="s">
        <v>159</v>
      </c>
      <c r="B89" s="10">
        <v>2013</v>
      </c>
      <c r="C89" s="182" t="s">
        <v>2</v>
      </c>
      <c r="D89" s="10">
        <v>13073593.40449425</v>
      </c>
      <c r="E89" s="10">
        <v>92.493553494623484</v>
      </c>
      <c r="F89" s="10">
        <v>88.428975693779876</v>
      </c>
      <c r="G89" s="10">
        <v>65.592536571428354</v>
      </c>
      <c r="H89" s="10">
        <v>22.836439122351521</v>
      </c>
      <c r="I89" s="10">
        <v>11.571024306220121</v>
      </c>
      <c r="J89" s="10">
        <v>0</v>
      </c>
      <c r="K89" s="10">
        <v>99.063180357993886</v>
      </c>
      <c r="L89" s="10">
        <v>99.047298405906076</v>
      </c>
      <c r="M89" s="10">
        <v>73.719681360568757</v>
      </c>
      <c r="N89" s="10">
        <v>25.32761704533732</v>
      </c>
      <c r="O89" s="10">
        <v>0.95270159409392363</v>
      </c>
      <c r="P89" s="10">
        <v>0</v>
      </c>
      <c r="Q89" s="10">
        <v>0</v>
      </c>
      <c r="R89" s="10">
        <v>0</v>
      </c>
      <c r="S89" s="10">
        <v>0</v>
      </c>
      <c r="T89" s="10">
        <v>0</v>
      </c>
      <c r="U89" s="10">
        <v>100</v>
      </c>
      <c r="V89" s="10">
        <v>0</v>
      </c>
    </row>
    <row xmlns:x14ac="http://schemas.microsoft.com/office/spreadsheetml/2009/9/ac" r="90" s="183" customFormat="true" ht="12" x14ac:dyDescent="0.2">
      <c r="A90" s="181" t="s">
        <v>159</v>
      </c>
      <c r="B90" s="10">
        <v>2014</v>
      </c>
      <c r="C90" s="182" t="s">
        <v>2</v>
      </c>
      <c r="D90" s="10">
        <v>13330853.27547615</v>
      </c>
      <c r="E90" s="10">
        <v>90.105830107526344</v>
      </c>
      <c r="F90" s="10">
        <v>88.571441531100447</v>
      </c>
      <c r="G90" s="10">
        <v>63.664251428571333</v>
      </c>
      <c r="H90" s="10">
        <v>24.90719010252911</v>
      </c>
      <c r="I90" s="10">
        <v>11.428558468899549</v>
      </c>
      <c r="J90" s="10">
        <v>0</v>
      </c>
      <c r="K90" s="10">
        <v>99.048897681721613</v>
      </c>
      <c r="L90" s="10">
        <v>99.047298405906076</v>
      </c>
      <c r="M90" s="10">
        <v>71.670677841327233</v>
      </c>
      <c r="N90" s="10">
        <v>27.37662056457884</v>
      </c>
      <c r="O90" s="10">
        <v>0.95270159409392363</v>
      </c>
      <c r="P90" s="10">
        <v>0</v>
      </c>
      <c r="Q90" s="10">
        <v>0</v>
      </c>
      <c r="R90" s="10">
        <v>0</v>
      </c>
      <c r="S90" s="10">
        <v>0</v>
      </c>
      <c r="T90" s="10">
        <v>0</v>
      </c>
      <c r="U90" s="10">
        <v>100</v>
      </c>
      <c r="V90" s="10">
        <v>0</v>
      </c>
    </row>
    <row xmlns:x14ac="http://schemas.microsoft.com/office/spreadsheetml/2009/9/ac" r="91" s="183" customFormat="true" ht="12" x14ac:dyDescent="0.2">
      <c r="A91" s="181" t="s">
        <v>159</v>
      </c>
      <c r="B91" s="10">
        <v>2015</v>
      </c>
      <c r="C91" s="182" t="s">
        <v>2</v>
      </c>
      <c r="D91" s="10">
        <v>13587911.607106591</v>
      </c>
      <c r="E91" s="10">
        <v>88.713907368421019</v>
      </c>
      <c r="F91" s="10">
        <v>88.713907368421019</v>
      </c>
      <c r="G91" s="10">
        <v>61.735966285714312</v>
      </c>
      <c r="H91" s="10">
        <v>26.97794108270671</v>
      </c>
      <c r="I91" s="10">
        <v>11.286092631578979</v>
      </c>
      <c r="J91" s="10">
        <v>0</v>
      </c>
      <c r="K91" s="10">
        <v>99.034615005449325</v>
      </c>
      <c r="L91" s="10">
        <v>99.034615005449325</v>
      </c>
      <c r="M91" s="10">
        <v>69.621674322086619</v>
      </c>
      <c r="N91" s="10">
        <v>29.412940683362709</v>
      </c>
      <c r="O91" s="10">
        <v>0.96538499455067495</v>
      </c>
      <c r="P91" s="10">
        <v>0</v>
      </c>
      <c r="Q91" s="10">
        <v>0</v>
      </c>
      <c r="R91" s="10">
        <v>0</v>
      </c>
      <c r="S91" s="10">
        <v>0</v>
      </c>
      <c r="T91" s="10">
        <v>0</v>
      </c>
      <c r="U91" s="10">
        <v>100</v>
      </c>
      <c r="V91" s="10">
        <v>0</v>
      </c>
    </row>
    <row xmlns:x14ac="http://schemas.microsoft.com/office/spreadsheetml/2009/9/ac" r="92" s="183" customFormat="true" ht="12" x14ac:dyDescent="0.2">
      <c r="A92" s="181" t="s">
        <v>159</v>
      </c>
      <c r="B92" s="10">
        <v>2016</v>
      </c>
      <c r="C92" s="182" t="s">
        <v>2</v>
      </c>
      <c r="D92" s="10">
        <v>13847708.71065079</v>
      </c>
      <c r="E92" s="10">
        <v>88.85637320574159</v>
      </c>
      <c r="F92" s="10">
        <v>88.85637320574159</v>
      </c>
      <c r="G92" s="10">
        <v>59.807681142857291</v>
      </c>
      <c r="H92" s="10">
        <v>29.0486920628843</v>
      </c>
      <c r="I92" s="10">
        <v>11.14362679425841</v>
      </c>
      <c r="J92" s="10">
        <v>0</v>
      </c>
      <c r="K92" s="10">
        <v>99.020332329177052</v>
      </c>
      <c r="L92" s="10">
        <v>96.937446702953821</v>
      </c>
      <c r="M92" s="10">
        <v>67.572670802845096</v>
      </c>
      <c r="N92" s="10">
        <v>29.364775900108729</v>
      </c>
      <c r="O92" s="10">
        <v>3.0625532970461791</v>
      </c>
      <c r="P92" s="10">
        <v>0</v>
      </c>
      <c r="Q92" s="10">
        <v>2.3267249999989872</v>
      </c>
      <c r="R92" s="10">
        <v>2.3267249999989872</v>
      </c>
      <c r="S92" s="10">
        <v>2.3267249999989872</v>
      </c>
      <c r="T92" s="10">
        <v>0</v>
      </c>
      <c r="U92" s="10">
        <v>97.673275000001013</v>
      </c>
      <c r="V92" s="10">
        <v>0</v>
      </c>
    </row>
    <row xmlns:x14ac="http://schemas.microsoft.com/office/spreadsheetml/2009/9/ac" r="93" s="183" customFormat="true" ht="12" x14ac:dyDescent="0.2">
      <c r="A93" s="181" t="s">
        <v>159</v>
      </c>
      <c r="B93" s="10">
        <v>2017</v>
      </c>
      <c r="C93" s="182" t="s">
        <v>2</v>
      </c>
      <c r="D93" s="10">
        <v>14113533.918621831</v>
      </c>
      <c r="E93" s="10">
        <v>88.998839043062162</v>
      </c>
      <c r="F93" s="10">
        <v>88.998839043062162</v>
      </c>
      <c r="G93" s="10">
        <v>57.879395999999822</v>
      </c>
      <c r="H93" s="10">
        <v>31.119443043062351</v>
      </c>
      <c r="I93" s="10">
        <v>11.00116095693784</v>
      </c>
      <c r="J93" s="10">
        <v>0</v>
      </c>
      <c r="K93" s="10">
        <v>99.006049652904764</v>
      </c>
      <c r="L93" s="10">
        <v>94.827595000000656</v>
      </c>
      <c r="M93" s="10">
        <v>65.523667283603572</v>
      </c>
      <c r="N93" s="10">
        <v>29.30392771639708</v>
      </c>
      <c r="O93" s="10">
        <v>5.172404999999344</v>
      </c>
      <c r="P93" s="10">
        <v>0</v>
      </c>
      <c r="Q93" s="10">
        <v>17.241379999999481</v>
      </c>
      <c r="R93" s="10">
        <v>17.241379999999481</v>
      </c>
      <c r="S93" s="10">
        <v>13.32756874999995</v>
      </c>
      <c r="T93" s="10">
        <v>3.9138112499995259</v>
      </c>
      <c r="U93" s="10">
        <v>82.758620000000519</v>
      </c>
      <c r="V93" s="10">
        <v>0</v>
      </c>
    </row>
    <row xmlns:x14ac="http://schemas.microsoft.com/office/spreadsheetml/2009/9/ac" r="94" s="183" customFormat="true" ht="12" x14ac:dyDescent="0.2">
      <c r="A94" s="181" t="s">
        <v>159</v>
      </c>
      <c r="B94" s="10">
        <v>2018</v>
      </c>
      <c r="C94" s="182" t="s">
        <v>2</v>
      </c>
      <c r="D94" s="10">
        <v>14363778.91161152</v>
      </c>
      <c r="E94" s="10">
        <v>89.141304880382734</v>
      </c>
      <c r="F94" s="10">
        <v>89.141304880382734</v>
      </c>
      <c r="G94" s="10">
        <v>55.951110857142787</v>
      </c>
      <c r="H94" s="10">
        <v>33.19019402323994</v>
      </c>
      <c r="I94" s="10">
        <v>10.85869511961727</v>
      </c>
      <c r="J94" s="10">
        <v>0</v>
      </c>
      <c r="K94" s="10">
        <v>98.991766976632476</v>
      </c>
      <c r="L94" s="10">
        <v>92.717743297047491</v>
      </c>
      <c r="M94" s="10">
        <v>63.474663764362049</v>
      </c>
      <c r="N94" s="10">
        <v>29.243079532685439</v>
      </c>
      <c r="O94" s="10">
        <v>7.2822567029525089</v>
      </c>
      <c r="P94" s="10">
        <v>0</v>
      </c>
      <c r="Q94" s="10">
        <v>32.156034999999967</v>
      </c>
      <c r="R94" s="10">
        <v>20.335636756755779</v>
      </c>
      <c r="S94" s="10">
        <v>12.68066500000009</v>
      </c>
      <c r="T94" s="10">
        <v>7.6549717567556854</v>
      </c>
      <c r="U94" s="10">
        <v>79.664363243244225</v>
      </c>
      <c r="V94" s="10">
        <v>0</v>
      </c>
    </row>
    <row xmlns:x14ac="http://schemas.microsoft.com/office/spreadsheetml/2009/9/ac" r="95" s="183" customFormat="true" ht="12" x14ac:dyDescent="0.2">
      <c r="A95" s="181" t="s">
        <v>159</v>
      </c>
      <c r="B95" s="10">
        <v>2019</v>
      </c>
      <c r="C95" s="182" t="s">
        <v>2</v>
      </c>
      <c r="D95" s="10">
        <v>14592517.9130249</v>
      </c>
      <c r="E95" s="10">
        <v>89.283770717703305</v>
      </c>
      <c r="F95" s="10">
        <v>89.283770717703305</v>
      </c>
      <c r="G95" s="10">
        <v>54.022825714285773</v>
      </c>
      <c r="H95" s="10">
        <v>35.260945003417532</v>
      </c>
      <c r="I95" s="10">
        <v>10.716229282296689</v>
      </c>
      <c r="J95" s="10">
        <v>0</v>
      </c>
      <c r="K95" s="10">
        <v>98.977484300360203</v>
      </c>
      <c r="L95" s="10">
        <v>90.607891594094326</v>
      </c>
      <c r="M95" s="10">
        <v>61.425660245120532</v>
      </c>
      <c r="N95" s="10">
        <v>29.182231348973801</v>
      </c>
      <c r="O95" s="10">
        <v>9.3921084059056739</v>
      </c>
      <c r="P95" s="10">
        <v>0</v>
      </c>
      <c r="Q95" s="10">
        <v>47.070690000000468</v>
      </c>
      <c r="R95" s="10">
        <v>17.14882999999918</v>
      </c>
      <c r="S95" s="10">
        <v>12.03376125</v>
      </c>
      <c r="T95" s="10">
        <v>5.1150687499991818</v>
      </c>
      <c r="U95" s="10">
        <v>82.85117000000082</v>
      </c>
      <c r="V95" s="10">
        <v>0</v>
      </c>
    </row>
    <row xmlns:x14ac="http://schemas.microsoft.com/office/spreadsheetml/2009/9/ac" r="96" s="183" customFormat="true" ht="12" x14ac:dyDescent="0.2">
      <c r="A96" s="181" t="s">
        <v>159</v>
      </c>
      <c r="B96" s="10">
        <v>2020</v>
      </c>
      <c r="C96" s="182" t="s">
        <v>2</v>
      </c>
      <c r="D96" s="10">
        <v>14814087.811225319</v>
      </c>
      <c r="E96" s="10">
        <v>89.283770717703305</v>
      </c>
      <c r="F96" s="10">
        <v>89.283770717703305</v>
      </c>
      <c r="G96" s="10">
        <v>54.022825714285773</v>
      </c>
      <c r="H96" s="10">
        <v>35.260945003417532</v>
      </c>
      <c r="I96" s="10">
        <v>10.716229282296689</v>
      </c>
      <c r="J96" s="10">
        <v>0</v>
      </c>
      <c r="K96" s="10">
        <v>98.963201624087915</v>
      </c>
      <c r="L96" s="10">
        <v>88.498039891142071</v>
      </c>
      <c r="M96" s="10">
        <v>59.376656725879911</v>
      </c>
      <c r="N96" s="10">
        <v>29.121383165262159</v>
      </c>
      <c r="O96" s="10">
        <v>11.501960108857929</v>
      </c>
      <c r="P96" s="10">
        <v>0</v>
      </c>
      <c r="Q96" s="10">
        <v>61.985345000000962</v>
      </c>
      <c r="R96" s="10">
        <v>17.14882999999918</v>
      </c>
      <c r="S96" s="10">
        <v>12.03376125</v>
      </c>
      <c r="T96" s="10">
        <v>5.11506874999918</v>
      </c>
      <c r="U96" s="10">
        <v>82.85117000000082</v>
      </c>
      <c r="V96" s="10">
        <v>0</v>
      </c>
    </row>
    <row xmlns:x14ac="http://schemas.microsoft.com/office/spreadsheetml/2009/9/ac" r="97" s="183" customFormat="true" ht="12" x14ac:dyDescent="0.2">
      <c r="A97" s="181" t="s">
        <v>159</v>
      </c>
      <c r="B97" s="10">
        <v>2021</v>
      </c>
      <c r="C97" s="182" t="s">
        <v>2</v>
      </c>
      <c r="D97" s="10">
        <v>15025131.87202606</v>
      </c>
      <c r="E97" s="10">
        <v>89.283770717703305</v>
      </c>
      <c r="F97" s="10">
        <v>89.283770717703305</v>
      </c>
      <c r="G97" s="10">
        <v>54.022825714285773</v>
      </c>
      <c r="H97" s="10">
        <v>35.260945003417532</v>
      </c>
      <c r="I97" s="10">
        <v>10.716229282296689</v>
      </c>
      <c r="J97" s="10">
        <v>0</v>
      </c>
      <c r="K97" s="10">
        <v>98.948918947815628</v>
      </c>
      <c r="L97" s="10">
        <v>86.388188188188906</v>
      </c>
      <c r="M97" s="10">
        <v>57.327653206638388</v>
      </c>
      <c r="N97" s="10">
        <v>29.060534981550521</v>
      </c>
      <c r="O97" s="10">
        <v>13.611811811811091</v>
      </c>
      <c r="P97" s="10">
        <v>0</v>
      </c>
      <c r="Q97" s="10">
        <v>76.900000000001455</v>
      </c>
      <c r="R97" s="10">
        <v>17.14882999999918</v>
      </c>
      <c r="S97" s="10">
        <v>12.03376125</v>
      </c>
      <c r="T97" s="10">
        <v>5.11506874999918</v>
      </c>
      <c r="U97" s="10">
        <v>82.85117000000082</v>
      </c>
      <c r="V97" s="10">
        <v>0</v>
      </c>
    </row>
    <row xmlns:x14ac="http://schemas.microsoft.com/office/spreadsheetml/2009/9/ac" r="98" s="183" customFormat="true" ht="12" x14ac:dyDescent="0.2">
      <c r="A98" s="181" t="s">
        <v>159</v>
      </c>
      <c r="B98" s="10">
        <v>2022</v>
      </c>
      <c r="C98" s="182" t="s">
        <v>2</v>
      </c>
      <c r="D98" s="10">
        <v>15237966.022390369</v>
      </c>
      <c r="E98" s="10">
        <v>89.283770717703305</v>
      </c>
      <c r="F98" s="10">
        <v>89.283770717703305</v>
      </c>
      <c r="G98" s="10">
        <v>54.022825714285773</v>
      </c>
      <c r="H98" s="10">
        <v>35.260945003417532</v>
      </c>
      <c r="I98" s="10">
        <v>10.716229282296689</v>
      </c>
      <c r="J98" s="10">
        <v>0</v>
      </c>
      <c r="K98" s="10">
        <v>98.934636271543354</v>
      </c>
      <c r="L98" s="10">
        <v>84.278336485235741</v>
      </c>
      <c r="M98" s="10">
        <v>55.278649687396857</v>
      </c>
      <c r="N98" s="10">
        <v>28.99968679783888</v>
      </c>
      <c r="O98" s="10">
        <v>15.721663514764259</v>
      </c>
      <c r="P98" s="10">
        <v>0</v>
      </c>
      <c r="Q98" s="10">
        <v>91.814654999998311</v>
      </c>
      <c r="R98" s="10">
        <v>17.14882999999918</v>
      </c>
      <c r="S98" s="10">
        <v>12.03376125</v>
      </c>
      <c r="T98" s="10">
        <v>5.11506874999918</v>
      </c>
      <c r="U98" s="10">
        <v>82.85117000000082</v>
      </c>
      <c r="V98" s="10">
        <v>0</v>
      </c>
    </row>
    <row xmlns:x14ac="http://schemas.microsoft.com/office/spreadsheetml/2009/9/ac" r="99" s="183" customFormat="true" ht="12" x14ac:dyDescent="0.2">
      <c r="A99" s="181" t="s">
        <v>159</v>
      </c>
      <c r="B99" s="10">
        <v>2023</v>
      </c>
      <c r="C99" s="182" t="s">
        <v>2</v>
      </c>
      <c r="D99" s="10">
        <v>15388607.16821922</v>
      </c>
      <c r="E99" s="10">
        <v>89.283770717703305</v>
      </c>
      <c r="F99" s="10">
        <v>89.283770717703305</v>
      </c>
      <c r="G99" s="10">
        <v>54.022825714285773</v>
      </c>
      <c r="H99" s="10">
        <v>35.260945003417532</v>
      </c>
      <c r="I99" s="10">
        <v>10.716229282296689</v>
      </c>
      <c r="J99" s="10">
        <v>0</v>
      </c>
      <c r="K99" s="10">
        <v>98.920353595271067</v>
      </c>
      <c r="L99" s="10">
        <v>82.168484782282576</v>
      </c>
      <c r="M99" s="10">
        <v>53.229646168155341</v>
      </c>
      <c r="N99" s="10">
        <v>28.938838614127231</v>
      </c>
      <c r="O99" s="10">
        <v>17.831515217717421</v>
      </c>
      <c r="P99" s="10">
        <v>0</v>
      </c>
      <c r="Q99" s="10">
        <v>100</v>
      </c>
      <c r="R99" s="10">
        <v>17.14882999999918</v>
      </c>
      <c r="S99" s="10">
        <v>12.03376125</v>
      </c>
      <c r="T99" s="10">
        <v>5.11506874999918</v>
      </c>
      <c r="U99" s="10">
        <v>82.85117000000082</v>
      </c>
      <c r="V99" s="10">
        <v>0</v>
      </c>
    </row>
    <row xmlns:x14ac="http://schemas.microsoft.com/office/spreadsheetml/2009/9/ac" r="100" s="183" customFormat="true" ht="12" x14ac:dyDescent="0.2">
      <c r="A100" s="181" t="s">
        <v>159</v>
      </c>
      <c r="B100" s="10">
        <v>2024</v>
      </c>
      <c r="C100" s="182"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3" customFormat="true" ht="12" x14ac:dyDescent="0.2">
      <c r="A101" s="181" t="s">
        <v>159</v>
      </c>
      <c r="B101" s="10">
        <v>2025</v>
      </c>
      <c r="C101" s="182"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3" customFormat="true" ht="12" x14ac:dyDescent="0.2">
      <c r="A102" s="181" t="s">
        <v>159</v>
      </c>
      <c r="B102" s="10">
        <v>2026</v>
      </c>
      <c r="C102" s="182"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3" customFormat="true" ht="12" x14ac:dyDescent="0.2">
      <c r="A103" s="181" t="s">
        <v>159</v>
      </c>
      <c r="B103" s="10">
        <v>2027</v>
      </c>
      <c r="C103" s="182"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3" customFormat="true" ht="12" x14ac:dyDescent="0.2">
      <c r="A104" s="181" t="s">
        <v>159</v>
      </c>
      <c r="B104" s="10">
        <v>2028</v>
      </c>
      <c r="C104" s="182"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3" customFormat="true" ht="12" x14ac:dyDescent="0.2">
      <c r="A105" s="181" t="s">
        <v>159</v>
      </c>
      <c r="B105" s="10">
        <v>2029</v>
      </c>
      <c r="C105" s="182"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3" customFormat="true" ht="12" x14ac:dyDescent="0.2">
      <c r="A106" s="181" t="s">
        <v>159</v>
      </c>
      <c r="B106" s="10">
        <v>2030</v>
      </c>
      <c r="C106" s="182"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3" customFormat="true" ht="12" x14ac:dyDescent="0.2">
      <c r="A107" s="181" t="s">
        <v>159</v>
      </c>
      <c r="B107" s="10">
        <v>2000</v>
      </c>
      <c r="C107" s="182" t="s">
        <v>16</v>
      </c>
      <c r="D107" s="10">
        <v>2642197</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3" customFormat="true" ht="12" x14ac:dyDescent="0.2">
      <c r="A108" s="181" t="s">
        <v>159</v>
      </c>
      <c r="B108" s="10">
        <v>2001</v>
      </c>
      <c r="C108" s="182" t="s">
        <v>16</v>
      </c>
      <c r="D108" s="10">
        <v>2713438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3" customFormat="true" ht="12" x14ac:dyDescent="0.2">
      <c r="A109" s="181" t="s">
        <v>159</v>
      </c>
      <c r="B109" s="10">
        <v>2002</v>
      </c>
      <c r="C109" s="182" t="s">
        <v>16</v>
      </c>
      <c r="D109" s="10">
        <v>2774733</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3" customFormat="true" ht="12" x14ac:dyDescent="0.2">
      <c r="A110" s="181" t="s">
        <v>159</v>
      </c>
      <c r="B110" s="10">
        <v>2003</v>
      </c>
      <c r="C110" s="184" t="s">
        <v>16</v>
      </c>
      <c r="D110" s="10">
        <v>2856727</v>
      </c>
      <c r="E110" s="10"/>
      <c r="F110" s="10"/>
      <c r="G110" s="10"/>
      <c r="H110" s="10"/>
      <c r="I110" s="10"/>
      <c r="J110" s="10">
        <v>100</v>
      </c>
      <c r="K110" s="10"/>
      <c r="L110" s="10"/>
      <c r="M110" s="10"/>
      <c r="N110" s="10"/>
      <c r="O110" s="10"/>
      <c r="P110" s="10">
        <v>100</v>
      </c>
      <c r="Q110" s="10"/>
      <c r="R110" s="10"/>
      <c r="S110" s="10"/>
      <c r="T110" s="10"/>
      <c r="U110" s="10"/>
      <c r="V110" s="10">
        <v>100</v>
      </c>
      <c r="W110" s="185"/>
      <c r="X110" s="185"/>
      <c r="Y110" s="185"/>
      <c r="Z110" s="185"/>
      <c r="AA110" s="185"/>
      <c r="AB110" s="185"/>
      <c r="AC110" s="185"/>
      <c r="AD110" s="185"/>
      <c r="AE110" s="185"/>
    </row>
    <row xmlns:x14ac="http://schemas.microsoft.com/office/spreadsheetml/2009/9/ac" r="111" s="183" customFormat="true" ht="12" x14ac:dyDescent="0.2">
      <c r="A111" s="181" t="s">
        <v>159</v>
      </c>
      <c r="B111" s="10">
        <v>2004</v>
      </c>
      <c r="C111" s="184" t="s">
        <v>16</v>
      </c>
      <c r="D111" s="10">
        <v>2938268</v>
      </c>
      <c r="E111" s="10"/>
      <c r="F111" s="10"/>
      <c r="G111" s="10"/>
      <c r="H111" s="10"/>
      <c r="I111" s="10"/>
      <c r="J111" s="10">
        <v>100</v>
      </c>
      <c r="K111" s="10"/>
      <c r="L111" s="10"/>
      <c r="M111" s="10"/>
      <c r="N111" s="10"/>
      <c r="O111" s="10"/>
      <c r="P111" s="10">
        <v>100</v>
      </c>
      <c r="Q111" s="10"/>
      <c r="R111" s="10"/>
      <c r="S111" s="10"/>
      <c r="T111" s="10"/>
      <c r="U111" s="10"/>
      <c r="V111" s="10">
        <v>100</v>
      </c>
      <c r="W111" s="185"/>
      <c r="X111" s="185"/>
      <c r="Y111" s="185"/>
      <c r="Z111" s="185"/>
      <c r="AA111" s="185"/>
      <c r="AB111" s="185"/>
      <c r="AC111" s="185"/>
      <c r="AD111" s="185"/>
      <c r="AE111" s="185"/>
    </row>
    <row xmlns:x14ac="http://schemas.microsoft.com/office/spreadsheetml/2009/9/ac" r="112" s="183" customFormat="true" ht="12" x14ac:dyDescent="0.2">
      <c r="A112" s="181" t="s">
        <v>159</v>
      </c>
      <c r="B112" s="10">
        <v>2005</v>
      </c>
      <c r="C112" s="184" t="s">
        <v>16</v>
      </c>
      <c r="D112" s="10">
        <v>3031497</v>
      </c>
      <c r="E112" s="10"/>
      <c r="F112" s="10"/>
      <c r="G112" s="10"/>
      <c r="H112" s="10"/>
      <c r="I112" s="10"/>
      <c r="J112" s="10">
        <v>100</v>
      </c>
      <c r="K112" s="10"/>
      <c r="L112" s="10"/>
      <c r="M112" s="10"/>
      <c r="N112" s="10"/>
      <c r="O112" s="10"/>
      <c r="P112" s="10">
        <v>100</v>
      </c>
      <c r="Q112" s="10"/>
      <c r="R112" s="10"/>
      <c r="S112" s="10"/>
      <c r="T112" s="10"/>
      <c r="U112" s="10"/>
      <c r="V112" s="10">
        <v>100</v>
      </c>
      <c r="W112" s="185"/>
      <c r="X112" s="185"/>
      <c r="Y112" s="185"/>
      <c r="Z112" s="185"/>
      <c r="AA112" s="185"/>
      <c r="AB112" s="185"/>
      <c r="AC112" s="185"/>
      <c r="AD112" s="185"/>
      <c r="AE112" s="185"/>
    </row>
    <row xmlns:x14ac="http://schemas.microsoft.com/office/spreadsheetml/2009/9/ac" r="113" s="183" customFormat="true" ht="12" x14ac:dyDescent="0.2">
      <c r="A113" s="181" t="s">
        <v>159</v>
      </c>
      <c r="B113" s="10">
        <v>2006</v>
      </c>
      <c r="C113" s="184" t="s">
        <v>16</v>
      </c>
      <c r="D113" s="10">
        <v>3121720</v>
      </c>
      <c r="E113" s="10"/>
      <c r="F113" s="10"/>
      <c r="G113" s="10"/>
      <c r="H113" s="10"/>
      <c r="I113" s="10"/>
      <c r="J113" s="10">
        <v>100</v>
      </c>
      <c r="K113" s="10"/>
      <c r="L113" s="10"/>
      <c r="M113" s="10"/>
      <c r="N113" s="10"/>
      <c r="O113" s="10"/>
      <c r="P113" s="10">
        <v>100</v>
      </c>
      <c r="Q113" s="10"/>
      <c r="R113" s="10"/>
      <c r="S113" s="10"/>
      <c r="T113" s="10"/>
      <c r="U113" s="10"/>
      <c r="V113" s="10">
        <v>100</v>
      </c>
      <c r="W113" s="185"/>
      <c r="X113" s="185"/>
      <c r="Y113" s="185"/>
      <c r="Z113" s="185"/>
      <c r="AA113" s="185"/>
      <c r="AB113" s="185"/>
      <c r="AC113" s="185"/>
      <c r="AD113" s="185"/>
      <c r="AE113" s="185"/>
    </row>
    <row xmlns:x14ac="http://schemas.microsoft.com/office/spreadsheetml/2009/9/ac" r="114" s="183" customFormat="true" ht="12" x14ac:dyDescent="0.2">
      <c r="A114" s="181" t="s">
        <v>159</v>
      </c>
      <c r="B114" s="10">
        <v>2007</v>
      </c>
      <c r="C114" s="184" t="s">
        <v>16</v>
      </c>
      <c r="D114" s="10">
        <v>3211615</v>
      </c>
      <c r="E114" s="10"/>
      <c r="F114" s="10">
        <v>97.776365946632794</v>
      </c>
      <c r="G114" s="10"/>
      <c r="H114" s="10"/>
      <c r="I114" s="10">
        <v>2.2236340533672059</v>
      </c>
      <c r="J114" s="10">
        <v>97.776365946632794</v>
      </c>
      <c r="K114" s="10"/>
      <c r="L114" s="10"/>
      <c r="M114" s="10"/>
      <c r="N114" s="10"/>
      <c r="O114" s="10"/>
      <c r="P114" s="10">
        <v>100</v>
      </c>
      <c r="Q114" s="10"/>
      <c r="R114" s="10"/>
      <c r="S114" s="10"/>
      <c r="T114" s="10"/>
      <c r="U114" s="10"/>
      <c r="V114" s="10">
        <v>100</v>
      </c>
      <c r="W114" s="185"/>
      <c r="X114" s="185"/>
      <c r="Y114" s="185"/>
      <c r="Z114" s="185"/>
      <c r="AA114" s="185"/>
      <c r="AB114" s="185"/>
      <c r="AC114" s="185"/>
      <c r="AD114" s="185"/>
      <c r="AE114" s="185"/>
    </row>
    <row xmlns:x14ac="http://schemas.microsoft.com/office/spreadsheetml/2009/9/ac" r="115" s="183" customFormat="true" ht="12" x14ac:dyDescent="0.2">
      <c r="A115" s="181" t="s">
        <v>159</v>
      </c>
      <c r="B115" s="10">
        <v>2008</v>
      </c>
      <c r="C115" s="184" t="s">
        <v>16</v>
      </c>
      <c r="D115" s="10">
        <v>3302316</v>
      </c>
      <c r="E115" s="10"/>
      <c r="F115" s="10">
        <v>97.776365946632794</v>
      </c>
      <c r="G115" s="10"/>
      <c r="H115" s="10"/>
      <c r="I115" s="10">
        <v>2.2236340533672059</v>
      </c>
      <c r="J115" s="10">
        <v>97.776365946632794</v>
      </c>
      <c r="K115" s="10"/>
      <c r="L115" s="10"/>
      <c r="M115" s="10"/>
      <c r="N115" s="10"/>
      <c r="O115" s="10"/>
      <c r="P115" s="10">
        <v>100</v>
      </c>
      <c r="Q115" s="10"/>
      <c r="R115" s="10"/>
      <c r="S115" s="10"/>
      <c r="T115" s="10"/>
      <c r="U115" s="10"/>
      <c r="V115" s="10">
        <v>100</v>
      </c>
      <c r="W115" s="185"/>
      <c r="X115" s="185"/>
      <c r="Y115" s="185"/>
      <c r="Z115" s="185"/>
      <c r="AA115" s="185"/>
      <c r="AB115" s="185"/>
      <c r="AC115" s="185"/>
      <c r="AD115" s="185"/>
      <c r="AE115" s="185"/>
    </row>
    <row xmlns:x14ac="http://schemas.microsoft.com/office/spreadsheetml/2009/9/ac" r="116" s="183" customFormat="true" ht="12" x14ac:dyDescent="0.2">
      <c r="A116" s="181" t="s">
        <v>159</v>
      </c>
      <c r="B116" s="10">
        <v>2009</v>
      </c>
      <c r="C116" s="186" t="s">
        <v>16</v>
      </c>
      <c r="D116" s="10">
        <v>3388464</v>
      </c>
      <c r="E116" s="10"/>
      <c r="F116" s="10">
        <v>97.776365946632794</v>
      </c>
      <c r="G116" s="10"/>
      <c r="H116" s="10"/>
      <c r="I116" s="10">
        <v>2.2236340533672059</v>
      </c>
      <c r="J116" s="10">
        <v>97.776365946632794</v>
      </c>
      <c r="K116" s="10"/>
      <c r="L116" s="10"/>
      <c r="M116" s="10"/>
      <c r="N116" s="10"/>
      <c r="O116" s="10"/>
      <c r="P116" s="10">
        <v>100</v>
      </c>
      <c r="Q116" s="10"/>
      <c r="R116" s="10"/>
      <c r="S116" s="10"/>
      <c r="T116" s="10"/>
      <c r="U116" s="10"/>
      <c r="V116" s="10">
        <v>100</v>
      </c>
      <c r="W116" s="186"/>
      <c r="X116" s="186"/>
      <c r="Y116" s="186"/>
      <c r="Z116" s="186"/>
      <c r="AA116" s="186"/>
      <c r="AB116" s="186"/>
      <c r="AC116" s="186"/>
    </row>
    <row xmlns:x14ac="http://schemas.microsoft.com/office/spreadsheetml/2009/9/ac" r="117" s="183" customFormat="true" ht="12" x14ac:dyDescent="0.2">
      <c r="A117" s="181" t="s">
        <v>159</v>
      </c>
      <c r="B117" s="10">
        <v>2010</v>
      </c>
      <c r="C117" s="186" t="s">
        <v>16</v>
      </c>
      <c r="D117" s="10">
        <v>3472616</v>
      </c>
      <c r="E117" s="10"/>
      <c r="F117" s="10">
        <v>97.776365946632794</v>
      </c>
      <c r="G117" s="10"/>
      <c r="H117" s="10"/>
      <c r="I117" s="10">
        <v>2.2236340533672059</v>
      </c>
      <c r="J117" s="10">
        <v>97.776365946632794</v>
      </c>
      <c r="K117" s="10"/>
      <c r="L117" s="10"/>
      <c r="M117" s="10"/>
      <c r="N117" s="10"/>
      <c r="O117" s="10"/>
      <c r="P117" s="10">
        <v>100</v>
      </c>
      <c r="Q117" s="10"/>
      <c r="R117" s="10"/>
      <c r="S117" s="10"/>
      <c r="T117" s="10"/>
      <c r="U117" s="10"/>
      <c r="V117" s="10">
        <v>100</v>
      </c>
      <c r="W117" s="186"/>
      <c r="X117" s="186"/>
      <c r="Y117" s="186"/>
      <c r="Z117" s="186"/>
      <c r="AA117" s="186"/>
      <c r="AB117" s="186"/>
      <c r="AC117" s="186"/>
    </row>
    <row xmlns:x14ac="http://schemas.microsoft.com/office/spreadsheetml/2009/9/ac" r="118" s="183" customFormat="true" ht="12" x14ac:dyDescent="0.2">
      <c r="A118" s="181" t="s">
        <v>159</v>
      </c>
      <c r="B118" s="10">
        <v>2011</v>
      </c>
      <c r="C118" s="186" t="s">
        <v>16</v>
      </c>
      <c r="D118" s="10">
        <v>3547998</v>
      </c>
      <c r="E118" s="10"/>
      <c r="F118" s="10">
        <v>97.776365946632794</v>
      </c>
      <c r="G118" s="10"/>
      <c r="H118" s="10"/>
      <c r="I118" s="10">
        <v>2.2236340533672059</v>
      </c>
      <c r="J118" s="10">
        <v>97.776365946632794</v>
      </c>
      <c r="K118" s="10"/>
      <c r="L118" s="10"/>
      <c r="M118" s="10"/>
      <c r="N118" s="10"/>
      <c r="O118" s="10"/>
      <c r="P118" s="10">
        <v>100</v>
      </c>
      <c r="Q118" s="10"/>
      <c r="R118" s="10"/>
      <c r="S118" s="10"/>
      <c r="T118" s="10"/>
      <c r="U118" s="10"/>
      <c r="V118" s="10">
        <v>100</v>
      </c>
      <c r="W118" s="186"/>
      <c r="X118" s="186"/>
      <c r="Y118" s="186"/>
      <c r="Z118" s="186"/>
      <c r="AA118" s="186"/>
      <c r="AB118" s="186"/>
      <c r="AC118" s="186"/>
      <c r="AD118" s="186"/>
    </row>
    <row xmlns:x14ac="http://schemas.microsoft.com/office/spreadsheetml/2009/9/ac" r="119" s="183" customFormat="true" ht="12" x14ac:dyDescent="0.2">
      <c r="A119" s="181" t="s">
        <v>159</v>
      </c>
      <c r="B119" s="10">
        <v>2012</v>
      </c>
      <c r="C119" s="186" t="s">
        <v>16</v>
      </c>
      <c r="D119" s="10">
        <v>3619787</v>
      </c>
      <c r="E119" s="10"/>
      <c r="F119" s="10">
        <v>97.776365946632794</v>
      </c>
      <c r="G119" s="10"/>
      <c r="H119" s="10"/>
      <c r="I119" s="10">
        <v>2.2236340533672059</v>
      </c>
      <c r="J119" s="10">
        <v>97.776365946632794</v>
      </c>
      <c r="K119" s="10"/>
      <c r="L119" s="10"/>
      <c r="M119" s="10"/>
      <c r="N119" s="10"/>
      <c r="O119" s="10"/>
      <c r="P119" s="10">
        <v>100</v>
      </c>
      <c r="Q119" s="10"/>
      <c r="R119" s="10"/>
      <c r="S119" s="10"/>
      <c r="T119" s="10"/>
      <c r="U119" s="10"/>
      <c r="V119" s="10">
        <v>100</v>
      </c>
      <c r="W119" s="186"/>
      <c r="X119" s="186"/>
      <c r="Y119" s="186"/>
      <c r="Z119" s="186"/>
      <c r="AA119" s="186"/>
      <c r="AB119" s="186"/>
      <c r="AC119" s="186"/>
      <c r="AD119" s="186"/>
    </row>
    <row xmlns:x14ac="http://schemas.microsoft.com/office/spreadsheetml/2009/9/ac" r="120" s="183" customFormat="true" ht="12" x14ac:dyDescent="0.2">
      <c r="A120" s="181" t="s">
        <v>159</v>
      </c>
      <c r="B120" s="10">
        <v>2013</v>
      </c>
      <c r="C120" s="186" t="s">
        <v>16</v>
      </c>
      <c r="D120" s="10">
        <v>3697438</v>
      </c>
      <c r="E120" s="10"/>
      <c r="F120" s="10">
        <v>97.776365946632794</v>
      </c>
      <c r="G120" s="10"/>
      <c r="H120" s="10"/>
      <c r="I120" s="10">
        <v>2.2236340533672059</v>
      </c>
      <c r="J120" s="10">
        <v>97.776365946632794</v>
      </c>
      <c r="K120" s="10"/>
      <c r="L120" s="10"/>
      <c r="M120" s="10"/>
      <c r="N120" s="10"/>
      <c r="O120" s="10"/>
      <c r="P120" s="10">
        <v>100</v>
      </c>
      <c r="Q120" s="10"/>
      <c r="R120" s="10"/>
      <c r="S120" s="10"/>
      <c r="T120" s="10"/>
      <c r="U120" s="10"/>
      <c r="V120" s="10">
        <v>100</v>
      </c>
      <c r="W120" s="186"/>
      <c r="X120" s="186"/>
      <c r="Y120" s="186"/>
      <c r="Z120" s="186"/>
      <c r="AA120" s="186"/>
      <c r="AB120" s="186"/>
      <c r="AC120" s="186"/>
      <c r="AD120" s="186"/>
    </row>
    <row xmlns:x14ac="http://schemas.microsoft.com/office/spreadsheetml/2009/9/ac" r="121" s="183" customFormat="true" ht="12" x14ac:dyDescent="0.2">
      <c r="A121" s="181" t="s">
        <v>159</v>
      </c>
      <c r="B121" s="10">
        <v>2014</v>
      </c>
      <c r="C121" s="186" t="s">
        <v>16</v>
      </c>
      <c r="D121" s="10">
        <v>3780227</v>
      </c>
      <c r="E121" s="10"/>
      <c r="F121" s="10">
        <v>97.776365946632794</v>
      </c>
      <c r="G121" s="10"/>
      <c r="H121" s="10"/>
      <c r="I121" s="10">
        <v>2.2236340533672059</v>
      </c>
      <c r="J121" s="10">
        <v>97.776365946632794</v>
      </c>
      <c r="K121" s="10"/>
      <c r="L121" s="10"/>
      <c r="M121" s="10"/>
      <c r="N121" s="10"/>
      <c r="O121" s="10"/>
      <c r="P121" s="10">
        <v>100</v>
      </c>
      <c r="Q121" s="10"/>
      <c r="R121" s="10"/>
      <c r="S121" s="10"/>
      <c r="T121" s="10"/>
      <c r="U121" s="10"/>
      <c r="V121" s="10">
        <v>100</v>
      </c>
      <c r="W121" s="186"/>
      <c r="X121" s="186"/>
      <c r="Y121" s="186"/>
      <c r="Z121" s="186"/>
      <c r="AA121" s="186"/>
      <c r="AB121" s="186"/>
      <c r="AC121" s="186"/>
      <c r="AD121" s="186"/>
    </row>
    <row xmlns:x14ac="http://schemas.microsoft.com/office/spreadsheetml/2009/9/ac" r="122" s="183" customFormat="true" ht="12" x14ac:dyDescent="0.2">
      <c r="A122" s="181" t="s">
        <v>159</v>
      </c>
      <c r="B122" s="10">
        <v>2015</v>
      </c>
      <c r="C122" s="186" t="s">
        <v>16</v>
      </c>
      <c r="D122" s="10">
        <v>3868287</v>
      </c>
      <c r="E122" s="10"/>
      <c r="F122" s="10">
        <v>97.776365946632794</v>
      </c>
      <c r="G122" s="10"/>
      <c r="H122" s="10"/>
      <c r="I122" s="10">
        <v>2.2236340533672059</v>
      </c>
      <c r="J122" s="10">
        <v>97.776365946632794</v>
      </c>
      <c r="K122" s="10"/>
      <c r="L122" s="10"/>
      <c r="M122" s="10"/>
      <c r="N122" s="10"/>
      <c r="O122" s="10"/>
      <c r="P122" s="10">
        <v>100</v>
      </c>
      <c r="Q122" s="10"/>
      <c r="R122" s="10"/>
      <c r="S122" s="10"/>
      <c r="T122" s="10"/>
      <c r="U122" s="10"/>
      <c r="V122" s="10">
        <v>100</v>
      </c>
      <c r="W122" s="186"/>
      <c r="X122" s="186"/>
      <c r="Y122" s="186"/>
      <c r="Z122" s="186"/>
      <c r="AA122" s="186"/>
      <c r="AB122" s="186"/>
      <c r="AC122" s="186"/>
      <c r="AD122" s="186"/>
    </row>
    <row xmlns:x14ac="http://schemas.microsoft.com/office/spreadsheetml/2009/9/ac" r="123" s="183" customFormat="true" ht="12" x14ac:dyDescent="0.2">
      <c r="A123" s="181" t="s">
        <v>159</v>
      </c>
      <c r="B123" s="10">
        <v>2016</v>
      </c>
      <c r="C123" s="186" t="s">
        <v>16</v>
      </c>
      <c r="D123" s="10">
        <v>3948415</v>
      </c>
      <c r="E123" s="10"/>
      <c r="F123" s="10"/>
      <c r="G123" s="10"/>
      <c r="H123" s="10"/>
      <c r="I123" s="10"/>
      <c r="J123" s="10">
        <v>100</v>
      </c>
      <c r="K123" s="10"/>
      <c r="L123" s="10"/>
      <c r="M123" s="10"/>
      <c r="N123" s="10"/>
      <c r="O123" s="10"/>
      <c r="P123" s="10">
        <v>100</v>
      </c>
      <c r="Q123" s="10"/>
      <c r="R123" s="10"/>
      <c r="S123" s="10"/>
      <c r="T123" s="10"/>
      <c r="U123" s="10"/>
      <c r="V123" s="10">
        <v>100</v>
      </c>
      <c r="W123" s="186"/>
      <c r="X123" s="186"/>
      <c r="Y123" s="186"/>
      <c r="Z123" s="186"/>
      <c r="AA123" s="186"/>
      <c r="AB123" s="186"/>
      <c r="AC123" s="186"/>
      <c r="AD123" s="186"/>
    </row>
    <row xmlns:x14ac="http://schemas.microsoft.com/office/spreadsheetml/2009/9/ac" r="124" s="183" customFormat="true" ht="12" x14ac:dyDescent="0.2">
      <c r="A124" s="181" t="s">
        <v>159</v>
      </c>
      <c r="B124" s="10">
        <v>2017</v>
      </c>
      <c r="C124" s="186" t="s">
        <v>16</v>
      </c>
      <c r="D124" s="10">
        <v>4022351</v>
      </c>
      <c r="E124" s="10"/>
      <c r="F124" s="10"/>
      <c r="G124" s="10"/>
      <c r="H124" s="10"/>
      <c r="I124" s="10"/>
      <c r="J124" s="10">
        <v>100</v>
      </c>
      <c r="K124" s="10"/>
      <c r="L124" s="10"/>
      <c r="M124" s="10"/>
      <c r="N124" s="10"/>
      <c r="O124" s="10"/>
      <c r="P124" s="10">
        <v>100</v>
      </c>
      <c r="Q124" s="10"/>
      <c r="R124" s="10"/>
      <c r="S124" s="10"/>
      <c r="T124" s="10"/>
      <c r="U124" s="10"/>
      <c r="V124" s="10">
        <v>100</v>
      </c>
      <c r="W124" s="186"/>
      <c r="X124" s="186"/>
      <c r="Y124" s="186"/>
      <c r="Z124" s="186"/>
      <c r="AA124" s="186"/>
      <c r="AB124" s="186"/>
      <c r="AC124" s="186"/>
      <c r="AD124" s="186"/>
    </row>
    <row xmlns:x14ac="http://schemas.microsoft.com/office/spreadsheetml/2009/9/ac" r="125" s="183" customFormat="true" ht="12" x14ac:dyDescent="0.2">
      <c r="A125" s="181" t="s">
        <v>159</v>
      </c>
      <c r="B125" s="10">
        <v>2018</v>
      </c>
      <c r="C125" s="186" t="s">
        <v>16</v>
      </c>
      <c r="D125" s="10">
        <v>4089167</v>
      </c>
      <c r="E125" s="10"/>
      <c r="F125" s="10"/>
      <c r="G125" s="10"/>
      <c r="H125" s="10"/>
      <c r="I125" s="10"/>
      <c r="J125" s="10">
        <v>100</v>
      </c>
      <c r="K125" s="10"/>
      <c r="L125" s="10"/>
      <c r="M125" s="10"/>
      <c r="N125" s="10"/>
      <c r="O125" s="10"/>
      <c r="P125" s="10">
        <v>100</v>
      </c>
      <c r="Q125" s="10"/>
      <c r="R125" s="10"/>
      <c r="S125" s="10"/>
      <c r="T125" s="10"/>
      <c r="U125" s="10"/>
      <c r="V125" s="10">
        <v>100</v>
      </c>
      <c r="W125" s="186"/>
      <c r="X125" s="186"/>
      <c r="Y125" s="186"/>
      <c r="Z125" s="186"/>
      <c r="AA125" s="186"/>
      <c r="AB125" s="186"/>
      <c r="AC125" s="186"/>
      <c r="AD125" s="186"/>
    </row>
    <row xmlns:x14ac="http://schemas.microsoft.com/office/spreadsheetml/2009/9/ac" r="126" s="183" customFormat="true" ht="12" x14ac:dyDescent="0.2">
      <c r="A126" s="181" t="s">
        <v>159</v>
      </c>
      <c r="B126" s="10">
        <v>2019</v>
      </c>
      <c r="C126" s="186" t="s">
        <v>16</v>
      </c>
      <c r="D126" s="10">
        <v>4153475</v>
      </c>
      <c r="E126" s="10"/>
      <c r="F126" s="10"/>
      <c r="G126" s="10"/>
      <c r="H126" s="10"/>
      <c r="I126" s="10"/>
      <c r="J126" s="10">
        <v>100</v>
      </c>
      <c r="K126" s="10"/>
      <c r="L126" s="10"/>
      <c r="M126" s="10"/>
      <c r="N126" s="10"/>
      <c r="O126" s="10"/>
      <c r="P126" s="10">
        <v>100</v>
      </c>
      <c r="Q126" s="10"/>
      <c r="R126" s="10"/>
      <c r="S126" s="10"/>
      <c r="T126" s="10"/>
      <c r="U126" s="10"/>
      <c r="V126" s="10">
        <v>100</v>
      </c>
      <c r="W126" s="186"/>
      <c r="X126" s="186"/>
      <c r="Y126" s="186"/>
      <c r="Z126" s="186"/>
      <c r="AA126" s="186"/>
      <c r="AB126" s="186"/>
      <c r="AC126" s="186"/>
      <c r="AD126" s="186"/>
    </row>
    <row xmlns:x14ac="http://schemas.microsoft.com/office/spreadsheetml/2009/9/ac" r="127" s="183" customFormat="true" ht="12" x14ac:dyDescent="0.2">
      <c r="A127" s="181" t="s">
        <v>159</v>
      </c>
      <c r="B127" s="10">
        <v>2020</v>
      </c>
      <c r="C127" s="186" t="s">
        <v>16</v>
      </c>
      <c r="D127" s="10">
        <v>4221989</v>
      </c>
      <c r="E127" s="10"/>
      <c r="F127" s="10"/>
      <c r="G127" s="10"/>
      <c r="H127" s="10"/>
      <c r="I127" s="10"/>
      <c r="J127" s="10">
        <v>100</v>
      </c>
      <c r="K127" s="10"/>
      <c r="L127" s="10"/>
      <c r="M127" s="10"/>
      <c r="N127" s="10"/>
      <c r="O127" s="10"/>
      <c r="P127" s="10">
        <v>100</v>
      </c>
      <c r="Q127" s="10"/>
      <c r="R127" s="10"/>
      <c r="S127" s="10"/>
      <c r="T127" s="10"/>
      <c r="U127" s="10"/>
      <c r="V127" s="10">
        <v>100</v>
      </c>
      <c r="W127" s="186"/>
      <c r="X127" s="186"/>
      <c r="Y127" s="186"/>
      <c r="Z127" s="186"/>
      <c r="AA127" s="186"/>
      <c r="AB127" s="186"/>
      <c r="AC127" s="186"/>
      <c r="AD127" s="186"/>
    </row>
    <row xmlns:x14ac="http://schemas.microsoft.com/office/spreadsheetml/2009/9/ac" r="128" s="183" customFormat="true" ht="12" x14ac:dyDescent="0.2">
      <c r="A128" s="186" t="s">
        <v>159</v>
      </c>
      <c r="B128" s="10">
        <v>2021</v>
      </c>
      <c r="C128" s="186" t="s">
        <v>16</v>
      </c>
      <c r="D128" s="10">
        <v>4308698</v>
      </c>
      <c r="E128" s="10"/>
      <c r="F128" s="10"/>
      <c r="G128" s="10"/>
      <c r="H128" s="10"/>
      <c r="I128" s="10"/>
      <c r="J128" s="10">
        <v>100</v>
      </c>
      <c r="K128" s="10"/>
      <c r="L128" s="10"/>
      <c r="M128" s="10"/>
      <c r="N128" s="10"/>
      <c r="O128" s="10"/>
      <c r="P128" s="10">
        <v>100</v>
      </c>
      <c r="Q128" s="10"/>
      <c r="R128" s="10"/>
      <c r="S128" s="10"/>
      <c r="T128" s="10"/>
      <c r="U128" s="10"/>
      <c r="V128" s="10">
        <v>100</v>
      </c>
      <c r="W128" s="186"/>
      <c r="X128" s="186"/>
      <c r="Y128" s="186"/>
      <c r="Z128" s="186"/>
      <c r="AA128" s="186"/>
      <c r="AB128" s="186"/>
      <c r="AC128" s="186"/>
      <c r="AD128" s="186"/>
    </row>
    <row xmlns:x14ac="http://schemas.microsoft.com/office/spreadsheetml/2009/9/ac" r="129" s="183" customFormat="true" ht="12" x14ac:dyDescent="0.2">
      <c r="A129" s="186" t="s">
        <v>159</v>
      </c>
      <c r="B129" s="10">
        <v>2022</v>
      </c>
      <c r="C129" s="186" t="s">
        <v>16</v>
      </c>
      <c r="D129" s="10">
        <v>4414717</v>
      </c>
      <c r="E129" s="10"/>
      <c r="F129" s="10"/>
      <c r="G129" s="10"/>
      <c r="H129" s="10"/>
      <c r="I129" s="10"/>
      <c r="J129" s="10">
        <v>100</v>
      </c>
      <c r="K129" s="10"/>
      <c r="L129" s="10"/>
      <c r="M129" s="10"/>
      <c r="N129" s="10"/>
      <c r="O129" s="10"/>
      <c r="P129" s="10">
        <v>100</v>
      </c>
      <c r="Q129" s="10"/>
      <c r="R129" s="10"/>
      <c r="S129" s="10"/>
      <c r="T129" s="10"/>
      <c r="U129" s="10"/>
      <c r="V129" s="10">
        <v>100</v>
      </c>
      <c r="W129" s="186"/>
      <c r="X129" s="186"/>
      <c r="Y129" s="186"/>
      <c r="Z129" s="186"/>
      <c r="AA129" s="186"/>
      <c r="AB129" s="186"/>
      <c r="AC129" s="186"/>
      <c r="AD129" s="186"/>
    </row>
    <row xmlns:x14ac="http://schemas.microsoft.com/office/spreadsheetml/2009/9/ac" r="130" s="183" customFormat="true" ht="12" x14ac:dyDescent="0.2">
      <c r="A130" s="186" t="s">
        <v>159</v>
      </c>
      <c r="B130" s="10">
        <v>2023</v>
      </c>
      <c r="C130" s="186" t="s">
        <v>16</v>
      </c>
      <c r="D130" s="10">
        <v>4497303</v>
      </c>
      <c r="E130" s="10"/>
      <c r="F130" s="10"/>
      <c r="G130" s="10"/>
      <c r="H130" s="10"/>
      <c r="I130" s="10"/>
      <c r="J130" s="10">
        <v>100</v>
      </c>
      <c r="K130" s="10"/>
      <c r="L130" s="10"/>
      <c r="M130" s="10"/>
      <c r="N130" s="10"/>
      <c r="O130" s="10"/>
      <c r="P130" s="10">
        <v>100</v>
      </c>
      <c r="Q130" s="10"/>
      <c r="R130" s="10"/>
      <c r="S130" s="10"/>
      <c r="T130" s="10"/>
      <c r="U130" s="10"/>
      <c r="V130" s="10">
        <v>100</v>
      </c>
      <c r="W130" s="186"/>
      <c r="X130" s="186"/>
      <c r="Y130" s="186"/>
      <c r="Z130" s="186"/>
      <c r="AA130" s="186"/>
      <c r="AB130" s="186"/>
      <c r="AC130" s="186"/>
      <c r="AD130" s="186"/>
    </row>
    <row xmlns:x14ac="http://schemas.microsoft.com/office/spreadsheetml/2009/9/ac" r="131" s="183" customFormat="true" ht="12" x14ac:dyDescent="0.2">
      <c r="A131" s="186" t="s">
        <v>159</v>
      </c>
      <c r="B131" s="10">
        <v>2024</v>
      </c>
      <c r="C131" s="186" t="s">
        <v>16</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xmlns:x14ac="http://schemas.microsoft.com/office/spreadsheetml/2009/9/ac" r="132" s="183" customFormat="true" ht="12" x14ac:dyDescent="0.2">
      <c r="A132" s="186" t="s">
        <v>159</v>
      </c>
      <c r="B132" s="10">
        <v>2025</v>
      </c>
      <c r="C132" s="186" t="s">
        <v>16</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xmlns:x14ac="http://schemas.microsoft.com/office/spreadsheetml/2009/9/ac" r="133" s="183" customFormat="true" ht="12" x14ac:dyDescent="0.2">
      <c r="A133" s="186" t="s">
        <v>159</v>
      </c>
      <c r="B133" s="10">
        <v>2026</v>
      </c>
      <c r="C133" s="186" t="s">
        <v>16</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xmlns:x14ac="http://schemas.microsoft.com/office/spreadsheetml/2009/9/ac" r="134" s="183" customFormat="true" ht="12" x14ac:dyDescent="0.2">
      <c r="A134" s="186" t="s">
        <v>159</v>
      </c>
      <c r="B134" s="10">
        <v>2027</v>
      </c>
      <c r="C134" s="186" t="s">
        <v>16</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xmlns:x14ac="http://schemas.microsoft.com/office/spreadsheetml/2009/9/ac" r="135" s="183" customFormat="true" ht="12" x14ac:dyDescent="0.2">
      <c r="A135" s="186" t="s">
        <v>159</v>
      </c>
      <c r="B135" s="10">
        <v>2028</v>
      </c>
      <c r="C135" s="186" t="s">
        <v>16</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xmlns:x14ac="http://schemas.microsoft.com/office/spreadsheetml/2009/9/ac" r="136" s="183" customFormat="true" ht="12" x14ac:dyDescent="0.2">
      <c r="A136" s="186" t="s">
        <v>159</v>
      </c>
      <c r="B136" s="10">
        <v>2029</v>
      </c>
      <c r="C136" s="186" t="s">
        <v>16</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xmlns:x14ac="http://schemas.microsoft.com/office/spreadsheetml/2009/9/ac" r="137" s="183" customFormat="true" ht="12" x14ac:dyDescent="0.2">
      <c r="A137" s="186" t="s">
        <v>159</v>
      </c>
      <c r="B137" s="10">
        <v>2030</v>
      </c>
      <c r="C137" s="186" t="s">
        <v>16</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xmlns:x14ac="http://schemas.microsoft.com/office/spreadsheetml/2009/9/ac" r="138" s="183" customFormat="true" ht="12" x14ac:dyDescent="0.2">
      <c r="A138" s="186" t="s">
        <v>159</v>
      </c>
      <c r="B138" s="10">
        <v>2000</v>
      </c>
      <c r="C138" s="186" t="s">
        <v>17</v>
      </c>
      <c r="D138" s="10">
        <v>5086039</v>
      </c>
      <c r="E138" s="10"/>
      <c r="F138" s="10"/>
      <c r="G138" s="10"/>
      <c r="H138" s="10"/>
      <c r="I138" s="10"/>
      <c r="J138" s="10">
        <v>100</v>
      </c>
      <c r="K138" s="10"/>
      <c r="L138" s="10">
        <v>100</v>
      </c>
      <c r="M138" s="10"/>
      <c r="N138" s="10"/>
      <c r="O138" s="10">
        <v>0</v>
      </c>
      <c r="P138" s="10">
        <v>100</v>
      </c>
      <c r="Q138" s="10"/>
      <c r="R138" s="10"/>
      <c r="S138" s="10"/>
      <c r="T138" s="10"/>
      <c r="U138" s="10"/>
      <c r="V138" s="10">
        <v>100</v>
      </c>
      <c r="W138" s="186"/>
      <c r="X138" s="186"/>
      <c r="Y138" s="186"/>
      <c r="Z138" s="186"/>
      <c r="AA138" s="186"/>
      <c r="AB138" s="186"/>
      <c r="AC138" s="186"/>
      <c r="AD138" s="186"/>
    </row>
    <row xmlns:x14ac="http://schemas.microsoft.com/office/spreadsheetml/2009/9/ac" r="139" s="183" customFormat="true" ht="12" x14ac:dyDescent="0.2">
      <c r="A139" s="186" t="s">
        <v>159</v>
      </c>
      <c r="B139" s="10">
        <v>2001</v>
      </c>
      <c r="C139" s="186" t="s">
        <v>17</v>
      </c>
      <c r="D139" s="10">
        <v>5273827</v>
      </c>
      <c r="E139" s="10"/>
      <c r="F139" s="10"/>
      <c r="G139" s="10"/>
      <c r="H139" s="10"/>
      <c r="I139" s="10"/>
      <c r="J139" s="10">
        <v>100</v>
      </c>
      <c r="K139" s="10"/>
      <c r="L139" s="10">
        <v>100</v>
      </c>
      <c r="M139" s="10"/>
      <c r="N139" s="10"/>
      <c r="O139" s="10">
        <v>0</v>
      </c>
      <c r="P139" s="10">
        <v>100</v>
      </c>
      <c r="Q139" s="10"/>
      <c r="R139" s="10"/>
      <c r="S139" s="10"/>
      <c r="T139" s="10"/>
      <c r="U139" s="10"/>
      <c r="V139" s="10">
        <v>100</v>
      </c>
      <c r="W139" s="186"/>
      <c r="X139" s="186"/>
      <c r="Y139" s="186"/>
      <c r="Z139" s="186"/>
      <c r="AA139" s="186"/>
      <c r="AB139" s="186"/>
      <c r="AC139" s="186"/>
      <c r="AD139" s="186"/>
    </row>
    <row xmlns:x14ac="http://schemas.microsoft.com/office/spreadsheetml/2009/9/ac" r="140" s="183" customFormat="true" ht="12" x14ac:dyDescent="0.2">
      <c r="A140" s="186" t="s">
        <v>159</v>
      </c>
      <c r="B140" s="10">
        <v>2002</v>
      </c>
      <c r="C140" s="186" t="s">
        <v>17</v>
      </c>
      <c r="D140" s="10">
        <v>5465328</v>
      </c>
      <c r="E140" s="10"/>
      <c r="F140" s="10">
        <v>90.250147917316667</v>
      </c>
      <c r="G140" s="10"/>
      <c r="H140" s="10"/>
      <c r="I140" s="10">
        <v>9.7498520826833328</v>
      </c>
      <c r="J140" s="10">
        <v>90.250147917316667</v>
      </c>
      <c r="K140" s="10"/>
      <c r="L140" s="10">
        <v>100</v>
      </c>
      <c r="M140" s="10"/>
      <c r="N140" s="10"/>
      <c r="O140" s="10">
        <v>0</v>
      </c>
      <c r="P140" s="10">
        <v>100</v>
      </c>
      <c r="Q140" s="10"/>
      <c r="R140" s="10"/>
      <c r="S140" s="10"/>
      <c r="T140" s="10"/>
      <c r="U140" s="10"/>
      <c r="V140" s="10">
        <v>100</v>
      </c>
      <c r="W140" s="186"/>
      <c r="X140" s="186"/>
      <c r="Y140" s="186"/>
      <c r="Z140" s="186"/>
      <c r="AA140" s="186"/>
      <c r="AB140" s="186"/>
      <c r="AC140" s="186"/>
      <c r="AD140" s="186"/>
    </row>
    <row xmlns:x14ac="http://schemas.microsoft.com/office/spreadsheetml/2009/9/ac" r="141" s="183" customFormat="true" ht="12" x14ac:dyDescent="0.2">
      <c r="A141" s="186" t="s">
        <v>159</v>
      </c>
      <c r="B141" s="10">
        <v>2003</v>
      </c>
      <c r="C141" s="186" t="s">
        <v>17</v>
      </c>
      <c r="D141" s="10">
        <v>5647047</v>
      </c>
      <c r="E141" s="10"/>
      <c r="F141" s="10">
        <v>90.250147917316667</v>
      </c>
      <c r="G141" s="10"/>
      <c r="H141" s="10"/>
      <c r="I141" s="10">
        <v>9.7498520826833328</v>
      </c>
      <c r="J141" s="10">
        <v>90.250147917316667</v>
      </c>
      <c r="K141" s="10"/>
      <c r="L141" s="10">
        <v>100</v>
      </c>
      <c r="M141" s="10"/>
      <c r="N141" s="10"/>
      <c r="O141" s="10">
        <v>0</v>
      </c>
      <c r="P141" s="10">
        <v>100</v>
      </c>
      <c r="Q141" s="10"/>
      <c r="R141" s="10"/>
      <c r="S141" s="10"/>
      <c r="T141" s="10"/>
      <c r="U141" s="10"/>
      <c r="V141" s="10">
        <v>100</v>
      </c>
      <c r="W141" s="186"/>
      <c r="X141" s="186"/>
      <c r="Y141" s="186"/>
      <c r="Z141" s="186"/>
      <c r="AA141" s="186"/>
      <c r="AB141" s="186"/>
      <c r="AC141" s="186"/>
      <c r="AD141" s="186"/>
    </row>
    <row xmlns:x14ac="http://schemas.microsoft.com/office/spreadsheetml/2009/9/ac" r="142" s="183" customFormat="true" ht="12" x14ac:dyDescent="0.2">
      <c r="A142" s="186" t="s">
        <v>159</v>
      </c>
      <c r="B142" s="10">
        <v>2004</v>
      </c>
      <c r="C142" s="186" t="s">
        <v>17</v>
      </c>
      <c r="D142" s="10">
        <v>5828342</v>
      </c>
      <c r="E142" s="10"/>
      <c r="F142" s="10">
        <v>90.250147917316667</v>
      </c>
      <c r="G142" s="10"/>
      <c r="H142" s="10"/>
      <c r="I142" s="10">
        <v>9.7498520826833328</v>
      </c>
      <c r="J142" s="10">
        <v>90.250147917316667</v>
      </c>
      <c r="K142" s="10"/>
      <c r="L142" s="10">
        <v>100</v>
      </c>
      <c r="M142" s="10"/>
      <c r="N142" s="10"/>
      <c r="O142" s="10">
        <v>0</v>
      </c>
      <c r="P142" s="10">
        <v>100</v>
      </c>
      <c r="Q142" s="10"/>
      <c r="R142" s="10"/>
      <c r="S142" s="10"/>
      <c r="T142" s="10"/>
      <c r="U142" s="10"/>
      <c r="V142" s="10">
        <v>100</v>
      </c>
      <c r="W142" s="186"/>
      <c r="X142" s="186"/>
      <c r="Y142" s="186"/>
      <c r="Z142" s="186"/>
      <c r="AA142" s="186"/>
      <c r="AB142" s="186"/>
      <c r="AC142" s="186"/>
      <c r="AD142" s="186"/>
    </row>
    <row xmlns:x14ac="http://schemas.microsoft.com/office/spreadsheetml/2009/9/ac" r="143" s="183" customFormat="true" ht="12" x14ac:dyDescent="0.2">
      <c r="A143" s="186" t="s">
        <v>159</v>
      </c>
      <c r="B143" s="10">
        <v>2005</v>
      </c>
      <c r="C143" s="186" t="s">
        <v>17</v>
      </c>
      <c r="D143" s="10">
        <v>6005625</v>
      </c>
      <c r="E143" s="10"/>
      <c r="F143" s="10">
        <v>90.250147917316667</v>
      </c>
      <c r="G143" s="10"/>
      <c r="H143" s="10"/>
      <c r="I143" s="10">
        <v>9.7498520826833328</v>
      </c>
      <c r="J143" s="10">
        <v>90.250147917316667</v>
      </c>
      <c r="K143" s="10"/>
      <c r="L143" s="10">
        <v>100</v>
      </c>
      <c r="M143" s="10"/>
      <c r="N143" s="10"/>
      <c r="O143" s="10">
        <v>0</v>
      </c>
      <c r="P143" s="10">
        <v>100</v>
      </c>
      <c r="Q143" s="10"/>
      <c r="R143" s="10"/>
      <c r="S143" s="10"/>
      <c r="T143" s="10"/>
      <c r="U143" s="10"/>
      <c r="V143" s="10">
        <v>100</v>
      </c>
      <c r="W143" s="186"/>
      <c r="X143" s="186"/>
      <c r="Y143" s="186"/>
      <c r="Z143" s="186"/>
      <c r="AA143" s="186"/>
      <c r="AB143" s="186"/>
      <c r="AC143" s="186"/>
      <c r="AD143" s="186"/>
    </row>
    <row xmlns:x14ac="http://schemas.microsoft.com/office/spreadsheetml/2009/9/ac" r="144" s="183" customFormat="true" ht="12" x14ac:dyDescent="0.2">
      <c r="A144" s="186" t="s">
        <v>159</v>
      </c>
      <c r="B144" s="10">
        <v>2006</v>
      </c>
      <c r="C144" s="186" t="s">
        <v>17</v>
      </c>
      <c r="D144" s="10">
        <v>6186146</v>
      </c>
      <c r="E144" s="10"/>
      <c r="F144" s="10">
        <v>90.250147917316667</v>
      </c>
      <c r="G144" s="10"/>
      <c r="H144" s="10"/>
      <c r="I144" s="10">
        <v>9.7498520826833328</v>
      </c>
      <c r="J144" s="10">
        <v>90.250147917316667</v>
      </c>
      <c r="K144" s="10"/>
      <c r="L144" s="10">
        <v>100</v>
      </c>
      <c r="M144" s="10"/>
      <c r="N144" s="10"/>
      <c r="O144" s="10">
        <v>0</v>
      </c>
      <c r="P144" s="10">
        <v>100</v>
      </c>
      <c r="Q144" s="10"/>
      <c r="R144" s="10"/>
      <c r="S144" s="10"/>
      <c r="T144" s="10"/>
      <c r="U144" s="10"/>
      <c r="V144" s="10">
        <v>100</v>
      </c>
      <c r="W144" s="186"/>
      <c r="X144" s="186"/>
      <c r="Y144" s="186"/>
      <c r="Z144" s="186"/>
      <c r="AA144" s="186"/>
      <c r="AB144" s="186"/>
      <c r="AC144" s="186"/>
      <c r="AD144" s="186"/>
    </row>
    <row xmlns:x14ac="http://schemas.microsoft.com/office/spreadsheetml/2009/9/ac" r="145" s="183" customFormat="true" ht="12" x14ac:dyDescent="0.2">
      <c r="A145" s="186" t="s">
        <v>159</v>
      </c>
      <c r="B145" s="10">
        <v>2007</v>
      </c>
      <c r="C145" s="186" t="s">
        <v>17</v>
      </c>
      <c r="D145" s="10">
        <v>6367957</v>
      </c>
      <c r="E145" s="10">
        <v>89.976636926676974</v>
      </c>
      <c r="F145" s="10">
        <v>89.976636926676974</v>
      </c>
      <c r="G145" s="10"/>
      <c r="H145" s="10"/>
      <c r="I145" s="10">
        <v>10.023363073323029</v>
      </c>
      <c r="J145" s="10">
        <v>89.976636926676974</v>
      </c>
      <c r="K145" s="10"/>
      <c r="L145" s="10">
        <v>100</v>
      </c>
      <c r="M145" s="10"/>
      <c r="N145" s="10"/>
      <c r="O145" s="10">
        <v>0</v>
      </c>
      <c r="P145" s="10">
        <v>100</v>
      </c>
      <c r="Q145" s="10"/>
      <c r="R145" s="10"/>
      <c r="S145" s="10"/>
      <c r="T145" s="10"/>
      <c r="U145" s="10"/>
      <c r="V145" s="10">
        <v>100</v>
      </c>
      <c r="W145" s="186"/>
      <c r="X145" s="186"/>
      <c r="Y145" s="186"/>
      <c r="Z145" s="186"/>
      <c r="AA145" s="186"/>
      <c r="AB145" s="186"/>
      <c r="AC145" s="186"/>
      <c r="AD145" s="186"/>
    </row>
    <row xmlns:x14ac="http://schemas.microsoft.com/office/spreadsheetml/2009/9/ac" r="146" s="183" customFormat="true" ht="12" x14ac:dyDescent="0.2">
      <c r="A146" s="186" t="s">
        <v>159</v>
      </c>
      <c r="B146" s="10">
        <v>2008</v>
      </c>
      <c r="C146" s="186" t="s">
        <v>17</v>
      </c>
      <c r="D146" s="10">
        <v>6556968</v>
      </c>
      <c r="E146" s="10">
        <v>89.703125936037395</v>
      </c>
      <c r="F146" s="10">
        <v>89.703125936037395</v>
      </c>
      <c r="G146" s="10"/>
      <c r="H146" s="10"/>
      <c r="I146" s="10">
        <v>10.2968740639626</v>
      </c>
      <c r="J146" s="10">
        <v>89.703125936037395</v>
      </c>
      <c r="K146" s="10"/>
      <c r="L146" s="10">
        <v>100</v>
      </c>
      <c r="M146" s="10"/>
      <c r="N146" s="10"/>
      <c r="O146" s="10">
        <v>0</v>
      </c>
      <c r="P146" s="10">
        <v>100</v>
      </c>
      <c r="Q146" s="10"/>
      <c r="R146" s="10"/>
      <c r="S146" s="10"/>
      <c r="T146" s="10"/>
      <c r="U146" s="10"/>
      <c r="V146" s="10">
        <v>100</v>
      </c>
      <c r="W146" s="186"/>
      <c r="X146" s="186"/>
      <c r="Y146" s="186"/>
      <c r="Z146" s="186"/>
      <c r="AA146" s="186"/>
      <c r="AB146" s="186"/>
      <c r="AC146" s="186"/>
      <c r="AD146" s="186"/>
    </row>
    <row xmlns:x14ac="http://schemas.microsoft.com/office/spreadsheetml/2009/9/ac" r="147" s="183" customFormat="true" ht="12" x14ac:dyDescent="0.2">
      <c r="A147" s="186" t="s">
        <v>159</v>
      </c>
      <c r="B147" s="10">
        <v>2009</v>
      </c>
      <c r="C147" s="186" t="s">
        <v>17</v>
      </c>
      <c r="D147" s="10">
        <v>6746543</v>
      </c>
      <c r="E147" s="10">
        <v>89.429614945397816</v>
      </c>
      <c r="F147" s="10">
        <v>89.429614945397816</v>
      </c>
      <c r="G147" s="10"/>
      <c r="H147" s="10"/>
      <c r="I147" s="10">
        <v>10.57038505460218</v>
      </c>
      <c r="J147" s="10">
        <v>89.429614945397816</v>
      </c>
      <c r="K147" s="10">
        <v>98.664047603392717</v>
      </c>
      <c r="L147" s="10">
        <v>98.664047603392717</v>
      </c>
      <c r="M147" s="10"/>
      <c r="N147" s="10"/>
      <c r="O147" s="10">
        <v>1.335952396607283</v>
      </c>
      <c r="P147" s="10">
        <v>98.664047603392717</v>
      </c>
      <c r="Q147" s="10"/>
      <c r="R147" s="10"/>
      <c r="S147" s="10"/>
      <c r="T147" s="10"/>
      <c r="U147" s="10"/>
      <c r="V147" s="10">
        <v>100</v>
      </c>
      <c r="W147" s="186"/>
      <c r="X147" s="186"/>
      <c r="Y147" s="186"/>
      <c r="Z147" s="186"/>
      <c r="AA147" s="186"/>
      <c r="AB147" s="186"/>
      <c r="AC147" s="186"/>
      <c r="AD147" s="186"/>
    </row>
    <row xmlns:x14ac="http://schemas.microsoft.com/office/spreadsheetml/2009/9/ac" r="148" s="183" customFormat="true" ht="12" x14ac:dyDescent="0.2">
      <c r="A148" s="186" t="s">
        <v>159</v>
      </c>
      <c r="B148" s="10">
        <v>2010</v>
      </c>
      <c r="C148" s="186" t="s">
        <v>17</v>
      </c>
      <c r="D148" s="10">
        <v>6950006</v>
      </c>
      <c r="E148" s="10">
        <v>89.156103954758123</v>
      </c>
      <c r="F148" s="10">
        <v>89.156103954758123</v>
      </c>
      <c r="G148" s="10">
        <v>84.252309295152372</v>
      </c>
      <c r="H148" s="10">
        <v>4.9037946596057509</v>
      </c>
      <c r="I148" s="10">
        <v>10.84389604524188</v>
      </c>
      <c r="J148" s="10">
        <v>0</v>
      </c>
      <c r="K148" s="10">
        <v>98.664047603392717</v>
      </c>
      <c r="L148" s="10">
        <v>98.664047603392717</v>
      </c>
      <c r="M148" s="10">
        <v>86.246733634247903</v>
      </c>
      <c r="N148" s="10">
        <v>12.417313969144811</v>
      </c>
      <c r="O148" s="10">
        <v>1.335952396607283</v>
      </c>
      <c r="P148" s="10">
        <v>0</v>
      </c>
      <c r="Q148" s="10"/>
      <c r="R148" s="10">
        <v>43.78177081497779</v>
      </c>
      <c r="S148" s="10">
        <v>26.4338596718062</v>
      </c>
      <c r="T148" s="10">
        <v>17.34791114317159</v>
      </c>
      <c r="U148" s="10">
        <v>56.21822918502221</v>
      </c>
      <c r="V148" s="10">
        <v>0</v>
      </c>
      <c r="W148" s="186"/>
      <c r="X148" s="186"/>
      <c r="Y148" s="186"/>
      <c r="Z148" s="186"/>
      <c r="AA148" s="186"/>
      <c r="AB148" s="186"/>
      <c r="AC148" s="186"/>
      <c r="AD148" s="186"/>
    </row>
    <row xmlns:x14ac="http://schemas.microsoft.com/office/spreadsheetml/2009/9/ac" r="149" s="183" customFormat="true" ht="12" x14ac:dyDescent="0.2">
      <c r="A149" s="186" t="s">
        <v>159</v>
      </c>
      <c r="B149" s="10">
        <v>2011</v>
      </c>
      <c r="C149" s="186" t="s">
        <v>17</v>
      </c>
      <c r="D149" s="10">
        <v>7158655</v>
      </c>
      <c r="E149" s="10">
        <v>88.882592964118544</v>
      </c>
      <c r="F149" s="10">
        <v>88.882592964118544</v>
      </c>
      <c r="G149" s="10">
        <v>84.252309295152372</v>
      </c>
      <c r="H149" s="10">
        <v>4.6302836689661717</v>
      </c>
      <c r="I149" s="10">
        <v>11.11740703588146</v>
      </c>
      <c r="J149" s="10">
        <v>0</v>
      </c>
      <c r="K149" s="10">
        <v>98.664047603392717</v>
      </c>
      <c r="L149" s="10">
        <v>98.664047603392717</v>
      </c>
      <c r="M149" s="10">
        <v>86.246733634247903</v>
      </c>
      <c r="N149" s="10">
        <v>12.417313969144811</v>
      </c>
      <c r="O149" s="10">
        <v>1.335952396607283</v>
      </c>
      <c r="P149" s="10">
        <v>0</v>
      </c>
      <c r="Q149" s="10"/>
      <c r="R149" s="10">
        <v>43.78177081497779</v>
      </c>
      <c r="S149" s="10">
        <v>26.4338596718062</v>
      </c>
      <c r="T149" s="10">
        <v>17.34791114317159</v>
      </c>
      <c r="U149" s="10">
        <v>56.21822918502221</v>
      </c>
      <c r="V149" s="10">
        <v>0</v>
      </c>
      <c r="W149" s="186"/>
      <c r="X149" s="186"/>
      <c r="Y149" s="186"/>
      <c r="Z149" s="186"/>
      <c r="AA149" s="186"/>
      <c r="AB149" s="186"/>
      <c r="AC149" s="186"/>
      <c r="AD149" s="186"/>
    </row>
    <row xmlns:x14ac="http://schemas.microsoft.com/office/spreadsheetml/2009/9/ac" r="150" s="183" customFormat="true" ht="12" x14ac:dyDescent="0.2">
      <c r="A150" s="186" t="s">
        <v>159</v>
      </c>
      <c r="B150" s="10">
        <v>2012</v>
      </c>
      <c r="C150" s="186" t="s">
        <v>17</v>
      </c>
      <c r="D150" s="10">
        <v>7371941</v>
      </c>
      <c r="E150" s="10">
        <v>88.609081973478851</v>
      </c>
      <c r="F150" s="10">
        <v>88.609081973478851</v>
      </c>
      <c r="G150" s="10">
        <v>84.252309295152372</v>
      </c>
      <c r="H150" s="10">
        <v>4.3567726783264789</v>
      </c>
      <c r="I150" s="10">
        <v>11.390918026521151</v>
      </c>
      <c r="J150" s="10">
        <v>0</v>
      </c>
      <c r="K150" s="10">
        <v>98.664047603392717</v>
      </c>
      <c r="L150" s="10">
        <v>98.664047603392717</v>
      </c>
      <c r="M150" s="10">
        <v>86.246733634247903</v>
      </c>
      <c r="N150" s="10">
        <v>12.417313969144811</v>
      </c>
      <c r="O150" s="10">
        <v>1.335952396607283</v>
      </c>
      <c r="P150" s="10">
        <v>0</v>
      </c>
      <c r="Q150" s="10"/>
      <c r="R150" s="10">
        <v>43.78177081497779</v>
      </c>
      <c r="S150" s="10">
        <v>26.4338596718062</v>
      </c>
      <c r="T150" s="10">
        <v>17.34791114317159</v>
      </c>
      <c r="U150" s="10">
        <v>56.21822918502221</v>
      </c>
      <c r="V150" s="10">
        <v>0</v>
      </c>
      <c r="W150" s="186"/>
      <c r="X150" s="186"/>
      <c r="Y150" s="186"/>
      <c r="Z150" s="186"/>
      <c r="AA150" s="186"/>
      <c r="AB150" s="186"/>
      <c r="AC150" s="186"/>
      <c r="AD150" s="186"/>
    </row>
    <row xmlns:x14ac="http://schemas.microsoft.com/office/spreadsheetml/2009/9/ac" r="151" s="183" customFormat="true" ht="12" x14ac:dyDescent="0.2">
      <c r="A151" s="186" t="s">
        <v>159</v>
      </c>
      <c r="B151" s="10">
        <v>2013</v>
      </c>
      <c r="C151" s="186" t="s">
        <v>17</v>
      </c>
      <c r="D151" s="10">
        <v>7578480</v>
      </c>
      <c r="E151" s="10">
        <v>88.335570982839272</v>
      </c>
      <c r="F151" s="10">
        <v>88.335570982839272</v>
      </c>
      <c r="G151" s="10">
        <v>84.252309295152372</v>
      </c>
      <c r="H151" s="10">
        <v>4.0832616876868997</v>
      </c>
      <c r="I151" s="10">
        <v>11.66442901716073</v>
      </c>
      <c r="J151" s="10">
        <v>0</v>
      </c>
      <c r="K151" s="10">
        <v>98.664047603392731</v>
      </c>
      <c r="L151" s="10">
        <v>98.664047603392731</v>
      </c>
      <c r="M151" s="10">
        <v>86.246733634247903</v>
      </c>
      <c r="N151" s="10">
        <v>12.41731396914483</v>
      </c>
      <c r="O151" s="10">
        <v>1.3359523966072691</v>
      </c>
      <c r="P151" s="10">
        <v>0</v>
      </c>
      <c r="Q151" s="10">
        <v>67.574306898774978</v>
      </c>
      <c r="R151" s="10">
        <v>43.78177081497779</v>
      </c>
      <c r="S151" s="10">
        <v>26.4338596718062</v>
      </c>
      <c r="T151" s="10">
        <v>17.34791114317159</v>
      </c>
      <c r="U151" s="10">
        <v>56.21822918502221</v>
      </c>
      <c r="V151" s="10">
        <v>0</v>
      </c>
      <c r="W151" s="186"/>
      <c r="X151" s="186"/>
      <c r="Y151" s="186"/>
      <c r="Z151" s="186"/>
      <c r="AA151" s="186"/>
      <c r="AB151" s="186"/>
      <c r="AC151" s="186"/>
      <c r="AD151" s="186"/>
    </row>
    <row xmlns:x14ac="http://schemas.microsoft.com/office/spreadsheetml/2009/9/ac" r="152" s="183" customFormat="true" ht="12" x14ac:dyDescent="0.2">
      <c r="A152" s="186" t="s">
        <v>159</v>
      </c>
      <c r="B152" s="10">
        <v>2014</v>
      </c>
      <c r="C152" s="186" t="s">
        <v>17</v>
      </c>
      <c r="D152" s="10">
        <v>7781019</v>
      </c>
      <c r="E152" s="10">
        <v>88.062059992199693</v>
      </c>
      <c r="F152" s="10">
        <v>88.062059992199693</v>
      </c>
      <c r="G152" s="10">
        <v>84.252309295152372</v>
      </c>
      <c r="H152" s="10">
        <v>3.8097506970473209</v>
      </c>
      <c r="I152" s="10">
        <v>11.937940007800311</v>
      </c>
      <c r="J152" s="10">
        <v>0</v>
      </c>
      <c r="K152" s="10">
        <v>98.787803274377012</v>
      </c>
      <c r="L152" s="10">
        <v>98.787803274377012</v>
      </c>
      <c r="M152" s="10">
        <v>86.246733634247903</v>
      </c>
      <c r="N152" s="10">
        <v>12.541069640129111</v>
      </c>
      <c r="O152" s="10">
        <v>1.212196725622988</v>
      </c>
      <c r="P152" s="10">
        <v>0</v>
      </c>
      <c r="Q152" s="10">
        <v>67.574306898774978</v>
      </c>
      <c r="R152" s="10">
        <v>43.78177081497779</v>
      </c>
      <c r="S152" s="10">
        <v>26.4338596718062</v>
      </c>
      <c r="T152" s="10">
        <v>17.34791114317159</v>
      </c>
      <c r="U152" s="10">
        <v>56.21822918502221</v>
      </c>
      <c r="V152" s="10">
        <v>0</v>
      </c>
      <c r="W152" s="186"/>
      <c r="X152" s="186"/>
      <c r="Y152" s="186"/>
      <c r="Z152" s="186"/>
      <c r="AA152" s="186"/>
      <c r="AB152" s="186"/>
      <c r="AC152" s="186"/>
      <c r="AD152" s="186"/>
    </row>
    <row xmlns:x14ac="http://schemas.microsoft.com/office/spreadsheetml/2009/9/ac" r="153" s="183" customFormat="true" ht="12" x14ac:dyDescent="0.2">
      <c r="A153" s="186" t="s">
        <v>159</v>
      </c>
      <c r="B153" s="10">
        <v>2015</v>
      </c>
      <c r="C153" s="186" t="s">
        <v>17</v>
      </c>
      <c r="D153" s="10">
        <v>7975247</v>
      </c>
      <c r="E153" s="10">
        <v>87.78854900156</v>
      </c>
      <c r="F153" s="10">
        <v>87.78854900156</v>
      </c>
      <c r="G153" s="10">
        <v>79.205611524228516</v>
      </c>
      <c r="H153" s="10">
        <v>8.5829374773314839</v>
      </c>
      <c r="I153" s="10">
        <v>12.21145099844</v>
      </c>
      <c r="J153" s="10">
        <v>0</v>
      </c>
      <c r="K153" s="10">
        <v>98.911558945361293</v>
      </c>
      <c r="L153" s="10">
        <v>98.911558945361293</v>
      </c>
      <c r="M153" s="10">
        <v>83.402816919049656</v>
      </c>
      <c r="N153" s="10">
        <v>15.508742026311641</v>
      </c>
      <c r="O153" s="10">
        <v>1.0884410546387071</v>
      </c>
      <c r="P153" s="10">
        <v>0</v>
      </c>
      <c r="Q153" s="10">
        <v>67.574306898774978</v>
      </c>
      <c r="R153" s="10">
        <v>45.493008617417672</v>
      </c>
      <c r="S153" s="10">
        <v>27.54505378193835</v>
      </c>
      <c r="T153" s="10">
        <v>17.947954835479319</v>
      </c>
      <c r="U153" s="10">
        <v>54.506991382582328</v>
      </c>
      <c r="V153" s="10">
        <v>0</v>
      </c>
      <c r="W153" s="186"/>
      <c r="X153" s="186"/>
      <c r="Y153" s="186"/>
      <c r="Z153" s="186"/>
      <c r="AA153" s="186"/>
      <c r="AB153" s="186"/>
      <c r="AC153" s="186"/>
      <c r="AD153" s="186"/>
    </row>
    <row xmlns:x14ac="http://schemas.microsoft.com/office/spreadsheetml/2009/9/ac" r="154" s="183" customFormat="true" ht="12" x14ac:dyDescent="0.2">
      <c r="A154" s="186" t="s">
        <v>159</v>
      </c>
      <c r="B154" s="10">
        <v>2016</v>
      </c>
      <c r="C154" s="186" t="s">
        <v>17</v>
      </c>
      <c r="D154" s="10">
        <v>8172628</v>
      </c>
      <c r="E154" s="10">
        <v>87.515038010920421</v>
      </c>
      <c r="F154" s="10">
        <v>87.515038010920421</v>
      </c>
      <c r="G154" s="10">
        <v>74.158913753302841</v>
      </c>
      <c r="H154" s="10">
        <v>13.35612425761758</v>
      </c>
      <c r="I154" s="10">
        <v>12.484961989079579</v>
      </c>
      <c r="J154" s="10">
        <v>0</v>
      </c>
      <c r="K154" s="10">
        <v>99.035314616345573</v>
      </c>
      <c r="L154" s="10">
        <v>97.812339814890493</v>
      </c>
      <c r="M154" s="10">
        <v>80.558900203850499</v>
      </c>
      <c r="N154" s="10">
        <v>17.25343961103999</v>
      </c>
      <c r="O154" s="10">
        <v>2.187660185109507</v>
      </c>
      <c r="P154" s="10">
        <v>0</v>
      </c>
      <c r="Q154" s="10">
        <v>67.574306898774978</v>
      </c>
      <c r="R154" s="10">
        <v>47.204246419857547</v>
      </c>
      <c r="S154" s="10">
        <v>28.6562478920705</v>
      </c>
      <c r="T154" s="10">
        <v>18.547998527787058</v>
      </c>
      <c r="U154" s="10">
        <v>52.795753580142453</v>
      </c>
      <c r="V154" s="10">
        <v>0</v>
      </c>
      <c r="W154" s="186"/>
      <c r="X154" s="186"/>
      <c r="Y154" s="186"/>
      <c r="Z154" s="186"/>
      <c r="AA154" s="186"/>
      <c r="AB154" s="186"/>
      <c r="AC154" s="186"/>
      <c r="AD154" s="186"/>
    </row>
    <row xmlns:x14ac="http://schemas.microsoft.com/office/spreadsheetml/2009/9/ac" r="155" s="183" customFormat="true" ht="12" x14ac:dyDescent="0.2">
      <c r="A155" s="186" t="s">
        <v>159</v>
      </c>
      <c r="B155" s="10">
        <v>2017</v>
      </c>
      <c r="C155" s="186" t="s">
        <v>17</v>
      </c>
      <c r="D155" s="10">
        <v>8377615</v>
      </c>
      <c r="E155" s="10">
        <v>87.241527020280728</v>
      </c>
      <c r="F155" s="10">
        <v>87.241527020280728</v>
      </c>
      <c r="G155" s="10">
        <v>69.112215982377165</v>
      </c>
      <c r="H155" s="10">
        <v>18.129311037903559</v>
      </c>
      <c r="I155" s="10">
        <v>12.75847297971927</v>
      </c>
      <c r="J155" s="10">
        <v>0</v>
      </c>
      <c r="K155" s="10">
        <v>99.159070287329882</v>
      </c>
      <c r="L155" s="10">
        <v>96.693538077841367</v>
      </c>
      <c r="M155" s="10">
        <v>77.714983488652251</v>
      </c>
      <c r="N155" s="10">
        <v>18.97855458918912</v>
      </c>
      <c r="O155" s="10">
        <v>3.3064619221586331</v>
      </c>
      <c r="P155" s="10">
        <v>0</v>
      </c>
      <c r="Q155" s="10">
        <v>67.574306898774978</v>
      </c>
      <c r="R155" s="10">
        <v>48.915484222297437</v>
      </c>
      <c r="S155" s="10">
        <v>29.767442002202639</v>
      </c>
      <c r="T155" s="10">
        <v>19.148042220094791</v>
      </c>
      <c r="U155" s="10">
        <v>51.084515777702563</v>
      </c>
      <c r="V155" s="10">
        <v>0</v>
      </c>
      <c r="W155" s="186"/>
      <c r="X155" s="186"/>
      <c r="Y155" s="186"/>
      <c r="Z155" s="186"/>
      <c r="AA155" s="186"/>
      <c r="AB155" s="186"/>
      <c r="AC155" s="186"/>
      <c r="AD155" s="186"/>
    </row>
    <row xmlns:x14ac="http://schemas.microsoft.com/office/spreadsheetml/2009/9/ac" r="156" s="183" customFormat="true" ht="12" x14ac:dyDescent="0.2">
      <c r="A156" s="186" t="s">
        <v>159</v>
      </c>
      <c r="B156" s="10">
        <v>2018</v>
      </c>
      <c r="C156" s="186" t="s">
        <v>17</v>
      </c>
      <c r="D156" s="10">
        <v>8574338</v>
      </c>
      <c r="E156" s="10">
        <v>86.968016029641149</v>
      </c>
      <c r="F156" s="10">
        <v>86.968016029641149</v>
      </c>
      <c r="G156" s="10">
        <v>64.065518211453309</v>
      </c>
      <c r="H156" s="10">
        <v>22.90249781818784</v>
      </c>
      <c r="I156" s="10">
        <v>13.03198397035885</v>
      </c>
      <c r="J156" s="10">
        <v>0</v>
      </c>
      <c r="K156" s="10">
        <v>99.282825958314163</v>
      </c>
      <c r="L156" s="10">
        <v>95.574736340792697</v>
      </c>
      <c r="M156" s="10">
        <v>74.871066773454004</v>
      </c>
      <c r="N156" s="10">
        <v>20.703669567338689</v>
      </c>
      <c r="O156" s="10">
        <v>4.4252636592073031</v>
      </c>
      <c r="P156" s="10">
        <v>0</v>
      </c>
      <c r="Q156" s="10">
        <v>67.574306898774978</v>
      </c>
      <c r="R156" s="10">
        <v>50.626722024737319</v>
      </c>
      <c r="S156" s="10">
        <v>30.878636112334789</v>
      </c>
      <c r="T156" s="10">
        <v>19.74808591240253</v>
      </c>
      <c r="U156" s="10">
        <v>49.373277975262681</v>
      </c>
      <c r="V156" s="10">
        <v>0</v>
      </c>
      <c r="W156" s="186"/>
      <c r="X156" s="186"/>
      <c r="Y156" s="186"/>
      <c r="Z156" s="186"/>
      <c r="AA156" s="186"/>
      <c r="AB156" s="186"/>
      <c r="AC156" s="186"/>
      <c r="AD156" s="186"/>
    </row>
    <row xmlns:x14ac="http://schemas.microsoft.com/office/spreadsheetml/2009/9/ac" r="157" s="183" customFormat="true" ht="12" x14ac:dyDescent="0.2">
      <c r="A157" s="186" t="s">
        <v>159</v>
      </c>
      <c r="B157" s="10">
        <v>2019</v>
      </c>
      <c r="C157" s="186" t="s">
        <v>17</v>
      </c>
      <c r="D157" s="10">
        <v>8768942</v>
      </c>
      <c r="E157" s="10">
        <v>86.798205794392516</v>
      </c>
      <c r="F157" s="10">
        <v>86.694505039001569</v>
      </c>
      <c r="G157" s="10">
        <v>59.018820440527627</v>
      </c>
      <c r="H157" s="10">
        <v>27.675684598473939</v>
      </c>
      <c r="I157" s="10">
        <v>13.305494960998431</v>
      </c>
      <c r="J157" s="10">
        <v>0</v>
      </c>
      <c r="K157" s="10">
        <v>99.406581629298444</v>
      </c>
      <c r="L157" s="10">
        <v>94.455934603743572</v>
      </c>
      <c r="M157" s="10">
        <v>72.027150058254847</v>
      </c>
      <c r="N157" s="10">
        <v>22.428784545488721</v>
      </c>
      <c r="O157" s="10">
        <v>5.5440653962564284</v>
      </c>
      <c r="P157" s="10">
        <v>0</v>
      </c>
      <c r="Q157" s="10">
        <v>67.574306898774978</v>
      </c>
      <c r="R157" s="10">
        <v>52.337959827177201</v>
      </c>
      <c r="S157" s="10">
        <v>31.989830222466939</v>
      </c>
      <c r="T157" s="10">
        <v>20.34812960471027</v>
      </c>
      <c r="U157" s="10">
        <v>47.662040172822799</v>
      </c>
      <c r="V157" s="10">
        <v>0</v>
      </c>
      <c r="W157" s="186"/>
      <c r="X157" s="186"/>
      <c r="Y157" s="186"/>
      <c r="Z157" s="186"/>
      <c r="AA157" s="186"/>
      <c r="AB157" s="186"/>
      <c r="AC157" s="186"/>
      <c r="AD157" s="186"/>
    </row>
    <row xmlns:x14ac="http://schemas.microsoft.com/office/spreadsheetml/2009/9/ac" r="158" s="183" customFormat="true" ht="12" x14ac:dyDescent="0.2">
      <c r="A158" s="186" t="s">
        <v>159</v>
      </c>
      <c r="B158" s="10">
        <v>2020</v>
      </c>
      <c r="C158" s="186" t="s">
        <v>17</v>
      </c>
      <c r="D158" s="10">
        <v>8958537</v>
      </c>
      <c r="E158" s="10">
        <v>86.680617289719635</v>
      </c>
      <c r="F158" s="10">
        <v>86.420994048361877</v>
      </c>
      <c r="G158" s="10">
        <v>53.972122669601958</v>
      </c>
      <c r="H158" s="10">
        <v>32.448871378759918</v>
      </c>
      <c r="I158" s="10">
        <v>13.57900595163812</v>
      </c>
      <c r="J158" s="10">
        <v>0</v>
      </c>
      <c r="K158" s="10">
        <v>99.530337300282724</v>
      </c>
      <c r="L158" s="10">
        <v>93.337132866694901</v>
      </c>
      <c r="M158" s="10">
        <v>69.1832333430566</v>
      </c>
      <c r="N158" s="10">
        <v>24.153899523638302</v>
      </c>
      <c r="O158" s="10">
        <v>6.6628671333050988</v>
      </c>
      <c r="P158" s="10">
        <v>0</v>
      </c>
      <c r="Q158" s="10">
        <v>67.574306898774978</v>
      </c>
      <c r="R158" s="10">
        <v>54.049197629617083</v>
      </c>
      <c r="S158" s="10">
        <v>33.101024332599081</v>
      </c>
      <c r="T158" s="10">
        <v>20.948173297017998</v>
      </c>
      <c r="U158" s="10">
        <v>45.950802370382917</v>
      </c>
      <c r="V158" s="10">
        <v>0</v>
      </c>
      <c r="W158" s="186"/>
      <c r="X158" s="186"/>
      <c r="Y158" s="186"/>
      <c r="Z158" s="186"/>
      <c r="AA158" s="186"/>
      <c r="AB158" s="186"/>
      <c r="AC158" s="186"/>
      <c r="AD158" s="186"/>
    </row>
    <row xmlns:x14ac="http://schemas.microsoft.com/office/spreadsheetml/2009/9/ac" r="159" s="183" customFormat="true" ht="12" x14ac:dyDescent="0.2">
      <c r="A159" s="186" t="s">
        <v>159</v>
      </c>
      <c r="B159" s="10">
        <v>2021</v>
      </c>
      <c r="C159" s="186" t="s">
        <v>17</v>
      </c>
      <c r="D159" s="10">
        <v>9140664</v>
      </c>
      <c r="E159" s="10">
        <v>86.563028785046725</v>
      </c>
      <c r="F159" s="10">
        <v>86.147483057722297</v>
      </c>
      <c r="G159" s="10">
        <v>48.925424898678102</v>
      </c>
      <c r="H159" s="10">
        <v>37.222058159044202</v>
      </c>
      <c r="I159" s="10">
        <v>13.852516942277701</v>
      </c>
      <c r="J159" s="10">
        <v>0</v>
      </c>
      <c r="K159" s="10">
        <v>99.654092971267005</v>
      </c>
      <c r="L159" s="10">
        <v>92.218331129645776</v>
      </c>
      <c r="M159" s="10">
        <v>66.339316627858352</v>
      </c>
      <c r="N159" s="10">
        <v>25.87901450178742</v>
      </c>
      <c r="O159" s="10">
        <v>7.7816688703542241</v>
      </c>
      <c r="P159" s="10">
        <v>0</v>
      </c>
      <c r="Q159" s="10">
        <v>67.574306898774978</v>
      </c>
      <c r="R159" s="10">
        <v>55.760435432056973</v>
      </c>
      <c r="S159" s="10">
        <v>34.212218442731228</v>
      </c>
      <c r="T159" s="10">
        <v>21.548216989325741</v>
      </c>
      <c r="U159" s="10">
        <v>44.239564567943027</v>
      </c>
      <c r="V159" s="10">
        <v>0</v>
      </c>
      <c r="W159" s="186"/>
      <c r="X159" s="186"/>
      <c r="Y159" s="186"/>
      <c r="Z159" s="186"/>
      <c r="AA159" s="186"/>
      <c r="AB159" s="186"/>
      <c r="AC159" s="186"/>
      <c r="AD159" s="186"/>
    </row>
    <row xmlns:x14ac="http://schemas.microsoft.com/office/spreadsheetml/2009/9/ac" r="160" s="183" customFormat="true" ht="12" x14ac:dyDescent="0.2">
      <c r="A160" s="186" t="s">
        <v>159</v>
      </c>
      <c r="B160" s="10">
        <v>2022</v>
      </c>
      <c r="C160" s="186" t="s">
        <v>17</v>
      </c>
      <c r="D160" s="10">
        <v>9322692</v>
      </c>
      <c r="E160" s="10">
        <v>86.445440280373845</v>
      </c>
      <c r="F160" s="10">
        <v>85.873972067082605</v>
      </c>
      <c r="G160" s="10">
        <v>43.878727127752427</v>
      </c>
      <c r="H160" s="10">
        <v>41.995244939330178</v>
      </c>
      <c r="I160" s="10">
        <v>14.126027932917401</v>
      </c>
      <c r="J160" s="10">
        <v>0</v>
      </c>
      <c r="K160" s="10">
        <v>99.777848642251286</v>
      </c>
      <c r="L160" s="10">
        <v>91.099529392597105</v>
      </c>
      <c r="M160" s="10">
        <v>63.495399912660098</v>
      </c>
      <c r="N160" s="10">
        <v>27.604129479937001</v>
      </c>
      <c r="O160" s="10">
        <v>8.9004706074028945</v>
      </c>
      <c r="P160" s="10">
        <v>0</v>
      </c>
      <c r="Q160" s="10">
        <v>67.574306898774978</v>
      </c>
      <c r="R160" s="10">
        <v>57.471673234496848</v>
      </c>
      <c r="S160" s="10">
        <v>35.323412552863367</v>
      </c>
      <c r="T160" s="10">
        <v>22.14826068163347</v>
      </c>
      <c r="U160" s="10">
        <v>42.528326765503152</v>
      </c>
      <c r="V160" s="10">
        <v>0</v>
      </c>
      <c r="W160" s="186"/>
      <c r="X160" s="186"/>
      <c r="Y160" s="186"/>
      <c r="Z160" s="186"/>
      <c r="AA160" s="186"/>
      <c r="AB160" s="186"/>
      <c r="AC160" s="186"/>
      <c r="AD160" s="186"/>
    </row>
    <row xmlns:x14ac="http://schemas.microsoft.com/office/spreadsheetml/2009/9/ac" r="161" s="183" customFormat="true" ht="12" x14ac:dyDescent="0.2">
      <c r="A161" s="186" t="s">
        <v>159</v>
      </c>
      <c r="B161" s="10">
        <v>2023</v>
      </c>
      <c r="C161" s="186" t="s">
        <v>17</v>
      </c>
      <c r="D161" s="10">
        <v>9525761</v>
      </c>
      <c r="E161" s="10">
        <v>86.327851775700935</v>
      </c>
      <c r="F161" s="10">
        <v>85.873972067082605</v>
      </c>
      <c r="G161" s="10">
        <v>43.878727127752427</v>
      </c>
      <c r="H161" s="10">
        <v>41.995244939330178</v>
      </c>
      <c r="I161" s="10">
        <v>14.126027932917401</v>
      </c>
      <c r="J161" s="10">
        <v>0</v>
      </c>
      <c r="K161" s="10">
        <v>99.901604313235595</v>
      </c>
      <c r="L161" s="10">
        <v>89.98072765554798</v>
      </c>
      <c r="M161" s="10">
        <v>60.651483197460948</v>
      </c>
      <c r="N161" s="10">
        <v>29.329244458087029</v>
      </c>
      <c r="O161" s="10">
        <v>10.01927234445202</v>
      </c>
      <c r="P161" s="10">
        <v>0</v>
      </c>
      <c r="Q161" s="10">
        <v>67.574306898774978</v>
      </c>
      <c r="R161" s="10">
        <v>57.471673234496848</v>
      </c>
      <c r="S161" s="10">
        <v>35.323412552863367</v>
      </c>
      <c r="T161" s="10">
        <v>22.148260681633481</v>
      </c>
      <c r="U161" s="10">
        <v>42.528326765503152</v>
      </c>
      <c r="V161" s="10">
        <v>0</v>
      </c>
      <c r="W161" s="186"/>
      <c r="X161" s="186"/>
      <c r="Y161" s="186"/>
      <c r="Z161" s="186"/>
      <c r="AA161" s="186"/>
      <c r="AB161" s="186"/>
      <c r="AC161" s="186"/>
      <c r="AD161" s="186"/>
    </row>
    <row xmlns:x14ac="http://schemas.microsoft.com/office/spreadsheetml/2009/9/ac" r="162" s="183" customFormat="true" ht="12" x14ac:dyDescent="0.2">
      <c r="A162" s="186" t="s">
        <v>159</v>
      </c>
      <c r="B162" s="10">
        <v>2024</v>
      </c>
      <c r="C162" s="186" t="s">
        <v>17</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xmlns:x14ac="http://schemas.microsoft.com/office/spreadsheetml/2009/9/ac" r="163" s="183" customFormat="true" ht="12" x14ac:dyDescent="0.2">
      <c r="A163" s="186" t="s">
        <v>159</v>
      </c>
      <c r="B163" s="10">
        <v>2025</v>
      </c>
      <c r="C163" s="186" t="s">
        <v>17</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xmlns:x14ac="http://schemas.microsoft.com/office/spreadsheetml/2009/9/ac" r="164" s="183" customFormat="true" ht="12" x14ac:dyDescent="0.2">
      <c r="A164" s="186" t="s">
        <v>159</v>
      </c>
      <c r="B164" s="10">
        <v>2026</v>
      </c>
      <c r="C164" s="186" t="s">
        <v>17</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xmlns:x14ac="http://schemas.microsoft.com/office/spreadsheetml/2009/9/ac" r="165" s="183" customFormat="true" ht="12" x14ac:dyDescent="0.2">
      <c r="A165" s="186" t="s">
        <v>159</v>
      </c>
      <c r="B165" s="10">
        <v>2027</v>
      </c>
      <c r="C165" s="186" t="s">
        <v>17</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xmlns:x14ac="http://schemas.microsoft.com/office/spreadsheetml/2009/9/ac" r="166" s="183" customFormat="true" ht="12" x14ac:dyDescent="0.2">
      <c r="A166" s="186" t="s">
        <v>159</v>
      </c>
      <c r="B166" s="10">
        <v>2028</v>
      </c>
      <c r="C166" s="186" t="s">
        <v>17</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xmlns:x14ac="http://schemas.microsoft.com/office/spreadsheetml/2009/9/ac" r="167" s="183" customFormat="true" ht="12" x14ac:dyDescent="0.2">
      <c r="A167" s="186" t="s">
        <v>159</v>
      </c>
      <c r="B167" s="10">
        <v>2029</v>
      </c>
      <c r="C167" s="186" t="s">
        <v>17</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xmlns:x14ac="http://schemas.microsoft.com/office/spreadsheetml/2009/9/ac" r="168" s="183" customFormat="true" ht="12" x14ac:dyDescent="0.2">
      <c r="A168" s="186" t="s">
        <v>159</v>
      </c>
      <c r="B168" s="10">
        <v>2030</v>
      </c>
      <c r="C168" s="186" t="s">
        <v>17</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xmlns:x14ac="http://schemas.microsoft.com/office/spreadsheetml/2009/9/ac" r="169" ht="15.75" x14ac:dyDescent="0.25">
      <c r="A169" s="187" t="s">
        <v>159</v>
      </c>
      <c r="B169" s="10">
        <v>2000</v>
      </c>
      <c r="C169" s="187" t="s">
        <v>18</v>
      </c>
      <c r="D169" s="10">
        <v>3237734</v>
      </c>
      <c r="E169" s="10"/>
      <c r="F169" s="10"/>
      <c r="G169" s="10"/>
      <c r="H169" s="10"/>
      <c r="I169" s="10"/>
      <c r="J169" s="10">
        <v>100</v>
      </c>
      <c r="K169" s="10"/>
      <c r="L169" s="10"/>
      <c r="M169" s="10"/>
      <c r="N169" s="10"/>
      <c r="O169" s="10"/>
      <c r="P169" s="10">
        <v>100</v>
      </c>
      <c r="Q169" s="10"/>
      <c r="R169" s="10"/>
      <c r="S169" s="10"/>
      <c r="T169" s="10"/>
      <c r="U169" s="10"/>
      <c r="V169" s="10">
        <v>100</v>
      </c>
      <c r="W169" s="187"/>
      <c r="X169" s="187"/>
      <c r="Y169" s="187"/>
      <c r="Z169" s="187"/>
      <c r="AA169" s="187"/>
      <c r="AB169" s="187"/>
    </row>
    <row xmlns:x14ac="http://schemas.microsoft.com/office/spreadsheetml/2009/9/ac" r="170" ht="15.75" x14ac:dyDescent="0.25">
      <c r="A170" s="187" t="s">
        <v>159</v>
      </c>
      <c r="B170" s="10">
        <v>2001</v>
      </c>
      <c r="C170" s="187" t="s">
        <v>18</v>
      </c>
      <c r="D170" s="10">
        <v>3381645</v>
      </c>
      <c r="E170" s="10"/>
      <c r="F170" s="10"/>
      <c r="G170" s="10"/>
      <c r="H170" s="10"/>
      <c r="I170" s="10"/>
      <c r="J170" s="10">
        <v>100</v>
      </c>
      <c r="K170" s="10"/>
      <c r="L170" s="10"/>
      <c r="M170" s="10"/>
      <c r="N170" s="10"/>
      <c r="O170" s="10"/>
      <c r="P170" s="10">
        <v>100</v>
      </c>
      <c r="Q170" s="10"/>
      <c r="R170" s="10"/>
      <c r="S170" s="10"/>
      <c r="T170" s="10"/>
      <c r="U170" s="10"/>
      <c r="V170" s="10">
        <v>100</v>
      </c>
      <c r="W170" s="187"/>
      <c r="X170" s="187"/>
      <c r="Y170" s="187"/>
      <c r="Z170" s="187"/>
      <c r="AA170" s="187"/>
      <c r="AB170" s="187"/>
    </row>
    <row xmlns:x14ac="http://schemas.microsoft.com/office/spreadsheetml/2009/9/ac" r="171" ht="15.75" x14ac:dyDescent="0.25">
      <c r="A171" s="187" t="s">
        <v>159</v>
      </c>
      <c r="B171" s="10">
        <v>2002</v>
      </c>
      <c r="C171" s="187" t="s">
        <v>18</v>
      </c>
      <c r="D171" s="10">
        <v>3530117</v>
      </c>
      <c r="E171" s="10"/>
      <c r="F171" s="10">
        <v>97.093243243243251</v>
      </c>
      <c r="G171" s="10"/>
      <c r="H171" s="10"/>
      <c r="I171" s="10">
        <v>2.9067567567567489</v>
      </c>
      <c r="J171" s="10">
        <v>97.093243243243251</v>
      </c>
      <c r="K171" s="10"/>
      <c r="L171" s="10"/>
      <c r="M171" s="10"/>
      <c r="N171" s="10"/>
      <c r="O171" s="10"/>
      <c r="P171" s="10">
        <v>100</v>
      </c>
      <c r="Q171" s="10"/>
      <c r="R171" s="10"/>
      <c r="S171" s="10"/>
      <c r="T171" s="10"/>
      <c r="U171" s="10"/>
      <c r="V171" s="10">
        <v>100</v>
      </c>
      <c r="W171" s="187"/>
      <c r="X171" s="187"/>
      <c r="Y171" s="187"/>
      <c r="Z171" s="187"/>
      <c r="AA171" s="187"/>
      <c r="AB171" s="187"/>
    </row>
    <row xmlns:x14ac="http://schemas.microsoft.com/office/spreadsheetml/2009/9/ac" r="172" ht="15.75" x14ac:dyDescent="0.25">
      <c r="A172" s="187" t="s">
        <v>159</v>
      </c>
      <c r="B172" s="10">
        <v>2003</v>
      </c>
      <c r="C172" s="187" t="s">
        <v>18</v>
      </c>
      <c r="D172" s="10">
        <v>3691913</v>
      </c>
      <c r="E172" s="10"/>
      <c r="F172" s="10">
        <v>97.093243243243251</v>
      </c>
      <c r="G172" s="10"/>
      <c r="H172" s="10"/>
      <c r="I172" s="10">
        <v>2.9067567567567489</v>
      </c>
      <c r="J172" s="10">
        <v>97.093243243243251</v>
      </c>
      <c r="K172" s="10"/>
      <c r="L172" s="10"/>
      <c r="M172" s="10"/>
      <c r="N172" s="10"/>
      <c r="O172" s="10"/>
      <c r="P172" s="10">
        <v>100</v>
      </c>
      <c r="Q172" s="10"/>
      <c r="R172" s="10"/>
      <c r="S172" s="10"/>
      <c r="T172" s="10"/>
      <c r="U172" s="10"/>
      <c r="V172" s="10">
        <v>100</v>
      </c>
      <c r="W172" s="187"/>
      <c r="X172" s="187"/>
      <c r="Y172" s="187"/>
      <c r="Z172" s="187"/>
      <c r="AA172" s="187"/>
      <c r="AB172" s="187"/>
    </row>
    <row xmlns:x14ac="http://schemas.microsoft.com/office/spreadsheetml/2009/9/ac" r="173" ht="15.75" x14ac:dyDescent="0.25">
      <c r="A173" s="187" t="s">
        <v>159</v>
      </c>
      <c r="B173" s="10">
        <v>2004</v>
      </c>
      <c r="C173" s="187" t="s">
        <v>18</v>
      </c>
      <c r="D173" s="10">
        <v>3852317</v>
      </c>
      <c r="E173" s="10"/>
      <c r="F173" s="10">
        <v>97.093243243243251</v>
      </c>
      <c r="G173" s="10"/>
      <c r="H173" s="10"/>
      <c r="I173" s="10">
        <v>2.9067567567567489</v>
      </c>
      <c r="J173" s="10">
        <v>97.093243243243251</v>
      </c>
      <c r="K173" s="10"/>
      <c r="L173" s="10"/>
      <c r="M173" s="10"/>
      <c r="N173" s="10"/>
      <c r="O173" s="10"/>
      <c r="P173" s="10">
        <v>100</v>
      </c>
      <c r="Q173" s="10"/>
      <c r="R173" s="10"/>
      <c r="S173" s="10"/>
      <c r="T173" s="10"/>
      <c r="U173" s="10"/>
      <c r="V173" s="10">
        <v>100</v>
      </c>
      <c r="W173" s="187"/>
      <c r="X173" s="187"/>
      <c r="Y173" s="187"/>
      <c r="Z173" s="187"/>
      <c r="AA173" s="187"/>
      <c r="AB173" s="187"/>
    </row>
    <row xmlns:x14ac="http://schemas.microsoft.com/office/spreadsheetml/2009/9/ac" r="174" ht="15.75" x14ac:dyDescent="0.25">
      <c r="A174" s="187" t="s">
        <v>159</v>
      </c>
      <c r="B174" s="10">
        <v>2005</v>
      </c>
      <c r="C174" s="187" t="s">
        <v>18</v>
      </c>
      <c r="D174" s="10">
        <v>4005837</v>
      </c>
      <c r="E174" s="10"/>
      <c r="F174" s="10">
        <v>97.093243243243251</v>
      </c>
      <c r="G174" s="10"/>
      <c r="H174" s="10"/>
      <c r="I174" s="10">
        <v>2.9067567567567489</v>
      </c>
      <c r="J174" s="10">
        <v>97.093243243243251</v>
      </c>
      <c r="K174" s="10"/>
      <c r="L174" s="10"/>
      <c r="M174" s="10"/>
      <c r="N174" s="10"/>
      <c r="O174" s="10"/>
      <c r="P174" s="10">
        <v>100</v>
      </c>
      <c r="Q174" s="10"/>
      <c r="R174" s="10"/>
      <c r="S174" s="10"/>
      <c r="T174" s="10"/>
      <c r="U174" s="10"/>
      <c r="V174" s="10">
        <v>100</v>
      </c>
      <c r="W174" s="187"/>
      <c r="X174" s="187"/>
      <c r="Y174" s="187"/>
      <c r="Z174" s="187"/>
      <c r="AA174" s="187"/>
      <c r="AB174" s="187"/>
    </row>
    <row xmlns:x14ac="http://schemas.microsoft.com/office/spreadsheetml/2009/9/ac" r="175" ht="15.75" x14ac:dyDescent="0.25">
      <c r="A175" s="187" t="s">
        <v>159</v>
      </c>
      <c r="B175" s="10">
        <v>2006</v>
      </c>
      <c r="C175" s="187" t="s">
        <v>18</v>
      </c>
      <c r="D175" s="10">
        <v>4163370</v>
      </c>
      <c r="E175" s="10"/>
      <c r="F175" s="10">
        <v>97.093243243243251</v>
      </c>
      <c r="G175" s="10"/>
      <c r="H175" s="10"/>
      <c r="I175" s="10">
        <v>2.9067567567567489</v>
      </c>
      <c r="J175" s="10">
        <v>97.093243243243251</v>
      </c>
      <c r="K175" s="10"/>
      <c r="L175" s="10"/>
      <c r="M175" s="10"/>
      <c r="N175" s="10"/>
      <c r="O175" s="10"/>
      <c r="P175" s="10">
        <v>100</v>
      </c>
      <c r="Q175" s="10"/>
      <c r="R175" s="10"/>
      <c r="S175" s="10"/>
      <c r="T175" s="10"/>
      <c r="U175" s="10"/>
      <c r="V175" s="10">
        <v>100</v>
      </c>
      <c r="W175" s="187"/>
      <c r="X175" s="187"/>
      <c r="Y175" s="187"/>
      <c r="Z175" s="187"/>
      <c r="AA175" s="187"/>
      <c r="AB175" s="187"/>
    </row>
    <row xmlns:x14ac="http://schemas.microsoft.com/office/spreadsheetml/2009/9/ac" r="176" ht="15.75" x14ac:dyDescent="0.25">
      <c r="A176" s="187" t="s">
        <v>159</v>
      </c>
      <c r="B176" s="10">
        <v>2007</v>
      </c>
      <c r="C176" s="187" t="s">
        <v>18</v>
      </c>
      <c r="D176" s="10">
        <v>4322123</v>
      </c>
      <c r="E176" s="10"/>
      <c r="F176" s="10">
        <v>96.485135135135124</v>
      </c>
      <c r="G176" s="10"/>
      <c r="H176" s="10"/>
      <c r="I176" s="10">
        <v>3.5148648648648759</v>
      </c>
      <c r="J176" s="10">
        <v>96.485135135135124</v>
      </c>
      <c r="K176" s="10"/>
      <c r="L176" s="10"/>
      <c r="M176" s="10"/>
      <c r="N176" s="10"/>
      <c r="O176" s="10"/>
      <c r="P176" s="10">
        <v>100</v>
      </c>
      <c r="Q176" s="10"/>
      <c r="R176" s="10"/>
      <c r="S176" s="10"/>
      <c r="T176" s="10"/>
      <c r="U176" s="10"/>
      <c r="V176" s="10">
        <v>100</v>
      </c>
      <c r="W176" s="187"/>
      <c r="X176" s="187"/>
      <c r="Y176" s="187"/>
      <c r="Z176" s="187"/>
      <c r="AA176" s="187"/>
      <c r="AB176" s="187"/>
    </row>
    <row xmlns:x14ac="http://schemas.microsoft.com/office/spreadsheetml/2009/9/ac" r="177" ht="15.75" x14ac:dyDescent="0.25">
      <c r="A177" s="187" t="s">
        <v>159</v>
      </c>
      <c r="B177" s="10">
        <v>2008</v>
      </c>
      <c r="C177" s="187" t="s">
        <v>18</v>
      </c>
      <c r="D177" s="10">
        <v>4483709</v>
      </c>
      <c r="E177" s="10"/>
      <c r="F177" s="10">
        <v>95.877027027026998</v>
      </c>
      <c r="G177" s="10"/>
      <c r="H177" s="10"/>
      <c r="I177" s="10">
        <v>4.1229729729730016</v>
      </c>
      <c r="J177" s="10">
        <v>95.877027027026998</v>
      </c>
      <c r="K177" s="10"/>
      <c r="L177" s="10"/>
      <c r="M177" s="10"/>
      <c r="N177" s="10"/>
      <c r="O177" s="10"/>
      <c r="P177" s="10">
        <v>100</v>
      </c>
      <c r="Q177" s="10"/>
      <c r="R177" s="10"/>
      <c r="S177" s="10"/>
      <c r="T177" s="10"/>
      <c r="U177" s="10"/>
      <c r="V177" s="10">
        <v>100</v>
      </c>
      <c r="W177" s="187"/>
      <c r="X177" s="187"/>
      <c r="Y177" s="187"/>
      <c r="Z177" s="187"/>
      <c r="AA177" s="187"/>
      <c r="AB177" s="187"/>
    </row>
    <row xmlns:x14ac="http://schemas.microsoft.com/office/spreadsheetml/2009/9/ac" r="178" ht="15.75" x14ac:dyDescent="0.25">
      <c r="A178" s="187" t="s">
        <v>159</v>
      </c>
      <c r="B178" s="10">
        <v>2009</v>
      </c>
      <c r="C178" s="187" t="s">
        <v>18</v>
      </c>
      <c r="D178" s="10">
        <v>4649841</v>
      </c>
      <c r="E178" s="10"/>
      <c r="F178" s="10">
        <v>95.268918918918871</v>
      </c>
      <c r="G178" s="10"/>
      <c r="H178" s="10"/>
      <c r="I178" s="10">
        <v>4.731081081081129</v>
      </c>
      <c r="J178" s="10">
        <v>95.268918918918871</v>
      </c>
      <c r="K178" s="10">
        <v>99.233333333333334</v>
      </c>
      <c r="L178" s="10"/>
      <c r="M178" s="10"/>
      <c r="N178" s="10"/>
      <c r="O178" s="10"/>
      <c r="P178" s="10">
        <v>100</v>
      </c>
      <c r="Q178" s="10"/>
      <c r="R178" s="10"/>
      <c r="S178" s="10"/>
      <c r="T178" s="10"/>
      <c r="U178" s="10"/>
      <c r="V178" s="10">
        <v>100</v>
      </c>
      <c r="W178" s="187"/>
      <c r="X178" s="187"/>
      <c r="Y178" s="187"/>
      <c r="Z178" s="187"/>
      <c r="AA178" s="187"/>
      <c r="AB178" s="187"/>
    </row>
    <row xmlns:x14ac="http://schemas.microsoft.com/office/spreadsheetml/2009/9/ac" r="179" ht="15.75" x14ac:dyDescent="0.25">
      <c r="A179" s="187" t="s">
        <v>159</v>
      </c>
      <c r="B179" s="10">
        <v>2010</v>
      </c>
      <c r="C179" s="187" t="s">
        <v>18</v>
      </c>
      <c r="D179" s="10">
        <v>4803491</v>
      </c>
      <c r="E179" s="10"/>
      <c r="F179" s="10">
        <v>94.660810810810744</v>
      </c>
      <c r="G179" s="10"/>
      <c r="H179" s="10"/>
      <c r="I179" s="10">
        <v>5.3391891891892556</v>
      </c>
      <c r="J179" s="10">
        <v>94.660810810810744</v>
      </c>
      <c r="K179" s="10">
        <v>99.233333333333334</v>
      </c>
      <c r="L179" s="10"/>
      <c r="M179" s="10"/>
      <c r="N179" s="10"/>
      <c r="O179" s="10"/>
      <c r="P179" s="10">
        <v>100</v>
      </c>
      <c r="Q179" s="10"/>
      <c r="R179" s="10"/>
      <c r="S179" s="10"/>
      <c r="T179" s="10"/>
      <c r="U179" s="10"/>
      <c r="V179" s="10">
        <v>100</v>
      </c>
      <c r="W179" s="187"/>
      <c r="X179" s="187"/>
      <c r="Y179" s="187"/>
      <c r="Z179" s="187"/>
      <c r="AA179" s="187"/>
      <c r="AB179" s="187"/>
    </row>
    <row xmlns:x14ac="http://schemas.microsoft.com/office/spreadsheetml/2009/9/ac" r="180" ht="15.75" x14ac:dyDescent="0.25">
      <c r="A180" s="187" t="s">
        <v>159</v>
      </c>
      <c r="B180" s="10">
        <v>2011</v>
      </c>
      <c r="C180" s="187" t="s">
        <v>18</v>
      </c>
      <c r="D180" s="10">
        <v>4961184</v>
      </c>
      <c r="E180" s="10"/>
      <c r="F180" s="10">
        <v>94.052702702702618</v>
      </c>
      <c r="G180" s="10"/>
      <c r="H180" s="10"/>
      <c r="I180" s="10">
        <v>5.9472972972973821</v>
      </c>
      <c r="J180" s="10">
        <v>94.052702702702618</v>
      </c>
      <c r="K180" s="10">
        <v>99.233333333333334</v>
      </c>
      <c r="L180" s="10"/>
      <c r="M180" s="10"/>
      <c r="N180" s="10"/>
      <c r="O180" s="10"/>
      <c r="P180" s="10">
        <v>100</v>
      </c>
      <c r="Q180" s="10"/>
      <c r="R180" s="10"/>
      <c r="S180" s="10"/>
      <c r="T180" s="10"/>
      <c r="U180" s="10"/>
      <c r="V180" s="10">
        <v>100</v>
      </c>
      <c r="W180" s="187"/>
      <c r="X180" s="187"/>
      <c r="Y180" s="187"/>
      <c r="Z180" s="187"/>
      <c r="AA180" s="187"/>
      <c r="AB180" s="187"/>
    </row>
    <row xmlns:x14ac="http://schemas.microsoft.com/office/spreadsheetml/2009/9/ac" r="181" ht="15.75" x14ac:dyDescent="0.25">
      <c r="A181" s="187" t="s">
        <v>159</v>
      </c>
      <c r="B181" s="10">
        <v>2012</v>
      </c>
      <c r="C181" s="187" t="s">
        <v>18</v>
      </c>
      <c r="D181" s="10">
        <v>5109866</v>
      </c>
      <c r="E181" s="10"/>
      <c r="F181" s="10">
        <v>93.444594594594491</v>
      </c>
      <c r="G181" s="10"/>
      <c r="H181" s="10"/>
      <c r="I181" s="10">
        <v>6.5554054054055086</v>
      </c>
      <c r="J181" s="10">
        <v>93.444594594594491</v>
      </c>
      <c r="K181" s="10">
        <v>99.233333333333334</v>
      </c>
      <c r="L181" s="10"/>
      <c r="M181" s="10"/>
      <c r="N181" s="10"/>
      <c r="O181" s="10"/>
      <c r="P181" s="10">
        <v>100</v>
      </c>
      <c r="Q181" s="10"/>
      <c r="R181" s="10"/>
      <c r="S181" s="10"/>
      <c r="T181" s="10"/>
      <c r="U181" s="10"/>
      <c r="V181" s="10">
        <v>100</v>
      </c>
      <c r="W181" s="187"/>
      <c r="X181" s="187"/>
      <c r="Y181" s="187"/>
      <c r="Z181" s="187"/>
      <c r="AA181" s="187"/>
      <c r="AB181" s="187"/>
    </row>
    <row xmlns:x14ac="http://schemas.microsoft.com/office/spreadsheetml/2009/9/ac" r="182" ht="15.75" x14ac:dyDescent="0.25">
      <c r="A182" s="187" t="s">
        <v>159</v>
      </c>
      <c r="B182" s="10">
        <v>2013</v>
      </c>
      <c r="C182" s="187" t="s">
        <v>18</v>
      </c>
      <c r="D182" s="10">
        <v>5264141</v>
      </c>
      <c r="E182" s="10"/>
      <c r="F182" s="10">
        <v>92.836486486486365</v>
      </c>
      <c r="G182" s="10"/>
      <c r="H182" s="10"/>
      <c r="I182" s="10">
        <v>7.1635135135136352</v>
      </c>
      <c r="J182" s="10">
        <v>92.836486486486365</v>
      </c>
      <c r="K182" s="10">
        <v>99.233333333333334</v>
      </c>
      <c r="L182" s="10"/>
      <c r="M182" s="10"/>
      <c r="N182" s="10"/>
      <c r="O182" s="10"/>
      <c r="P182" s="10">
        <v>100</v>
      </c>
      <c r="Q182" s="10">
        <v>75.675705731394359</v>
      </c>
      <c r="R182" s="10"/>
      <c r="S182" s="10">
        <v>55.79197975967778</v>
      </c>
      <c r="T182" s="10">
        <v>19.883725971716579</v>
      </c>
      <c r="U182" s="10">
        <v>24.324294268605641</v>
      </c>
      <c r="V182" s="10">
        <v>0</v>
      </c>
      <c r="W182" s="187"/>
      <c r="X182" s="187"/>
      <c r="Y182" s="187"/>
      <c r="Z182" s="187"/>
      <c r="AA182" s="187"/>
      <c r="AB182" s="187"/>
    </row>
    <row xmlns:x14ac="http://schemas.microsoft.com/office/spreadsheetml/2009/9/ac" r="183" ht="15.75" x14ac:dyDescent="0.25">
      <c r="A183" s="187" t="s">
        <v>159</v>
      </c>
      <c r="B183" s="10">
        <v>2014</v>
      </c>
      <c r="C183" s="187" t="s">
        <v>18</v>
      </c>
      <c r="D183" s="10">
        <v>5421598</v>
      </c>
      <c r="E183" s="10"/>
      <c r="F183" s="10">
        <v>92.228378378378238</v>
      </c>
      <c r="G183" s="10"/>
      <c r="H183" s="10"/>
      <c r="I183" s="10">
        <v>7.7716216216217617</v>
      </c>
      <c r="J183" s="10">
        <v>92.228378378378238</v>
      </c>
      <c r="K183" s="10">
        <v>99.266666666666666</v>
      </c>
      <c r="L183" s="10"/>
      <c r="M183" s="10"/>
      <c r="N183" s="10"/>
      <c r="O183" s="10"/>
      <c r="P183" s="10">
        <v>100</v>
      </c>
      <c r="Q183" s="10">
        <v>75.675705731394359</v>
      </c>
      <c r="R183" s="10"/>
      <c r="S183" s="10">
        <v>55.79197975967778</v>
      </c>
      <c r="T183" s="10">
        <v>19.883725971716579</v>
      </c>
      <c r="U183" s="10">
        <v>24.324294268605641</v>
      </c>
      <c r="V183" s="10">
        <v>0</v>
      </c>
      <c r="W183" s="187"/>
      <c r="X183" s="187"/>
      <c r="Y183" s="187"/>
      <c r="Z183" s="187"/>
      <c r="AA183" s="187"/>
      <c r="AB183" s="187"/>
    </row>
    <row xmlns:x14ac="http://schemas.microsoft.com/office/spreadsheetml/2009/9/ac" r="184" ht="15.75" x14ac:dyDescent="0.25">
      <c r="A184" s="187" t="s">
        <v>159</v>
      </c>
      <c r="B184" s="10">
        <v>2015</v>
      </c>
      <c r="C184" s="187" t="s">
        <v>18</v>
      </c>
      <c r="D184" s="10">
        <v>5590276</v>
      </c>
      <c r="E184" s="10"/>
      <c r="F184" s="10">
        <v>91.620270270270112</v>
      </c>
      <c r="G184" s="10"/>
      <c r="H184" s="10"/>
      <c r="I184" s="10">
        <v>8.3797297297298883</v>
      </c>
      <c r="J184" s="10">
        <v>91.620270270270112</v>
      </c>
      <c r="K184" s="10">
        <v>99.3</v>
      </c>
      <c r="L184" s="10"/>
      <c r="M184" s="10"/>
      <c r="N184" s="10"/>
      <c r="O184" s="10"/>
      <c r="P184" s="10">
        <v>100</v>
      </c>
      <c r="Q184" s="10">
        <v>75.675705731394359</v>
      </c>
      <c r="R184" s="10"/>
      <c r="S184" s="10">
        <v>55.79197975967778</v>
      </c>
      <c r="T184" s="10">
        <v>19.883725971716579</v>
      </c>
      <c r="U184" s="10">
        <v>24.324294268605641</v>
      </c>
      <c r="V184" s="10">
        <v>0</v>
      </c>
      <c r="W184" s="187"/>
      <c r="X184" s="187"/>
      <c r="Y184" s="187"/>
      <c r="Z184" s="187"/>
      <c r="AA184" s="187"/>
      <c r="AB184" s="187"/>
    </row>
    <row xmlns:x14ac="http://schemas.microsoft.com/office/spreadsheetml/2009/9/ac" r="185" ht="15.75" x14ac:dyDescent="0.25">
      <c r="A185" s="187" t="s">
        <v>159</v>
      </c>
      <c r="B185" s="10">
        <v>2016</v>
      </c>
      <c r="C185" s="187" t="s">
        <v>18</v>
      </c>
      <c r="D185" s="10">
        <v>5775603</v>
      </c>
      <c r="E185" s="10"/>
      <c r="F185" s="10">
        <v>91.012162162161985</v>
      </c>
      <c r="G185" s="10"/>
      <c r="H185" s="10"/>
      <c r="I185" s="10">
        <v>8.9878378378380148</v>
      </c>
      <c r="J185" s="10">
        <v>91.012162162161985</v>
      </c>
      <c r="K185" s="10">
        <v>99.333333333333343</v>
      </c>
      <c r="L185" s="10"/>
      <c r="M185" s="10"/>
      <c r="N185" s="10"/>
      <c r="O185" s="10"/>
      <c r="P185" s="10">
        <v>100</v>
      </c>
      <c r="Q185" s="10">
        <v>75.675705731394359</v>
      </c>
      <c r="R185" s="10"/>
      <c r="S185" s="10">
        <v>55.79197975967778</v>
      </c>
      <c r="T185" s="10">
        <v>19.883725971716579</v>
      </c>
      <c r="U185" s="10">
        <v>24.324294268605641</v>
      </c>
      <c r="V185" s="10">
        <v>0</v>
      </c>
      <c r="W185" s="187"/>
      <c r="X185" s="187"/>
      <c r="Y185" s="187"/>
      <c r="Z185" s="187"/>
      <c r="AA185" s="187"/>
      <c r="AB185" s="187"/>
    </row>
    <row xmlns:x14ac="http://schemas.microsoft.com/office/spreadsheetml/2009/9/ac" r="186" ht="15.75" x14ac:dyDescent="0.25">
      <c r="A186" s="187" t="s">
        <v>159</v>
      </c>
      <c r="B186" s="10">
        <v>2017</v>
      </c>
      <c r="C186" s="187" t="s">
        <v>18</v>
      </c>
      <c r="D186" s="10">
        <v>5976075</v>
      </c>
      <c r="E186" s="10">
        <v>90.404054054053859</v>
      </c>
      <c r="F186" s="10">
        <v>90.404054054053859</v>
      </c>
      <c r="G186" s="10"/>
      <c r="H186" s="10"/>
      <c r="I186" s="10">
        <v>9.5959459459461414</v>
      </c>
      <c r="J186" s="10">
        <v>90.404054054053859</v>
      </c>
      <c r="K186" s="10">
        <v>99.366666666666674</v>
      </c>
      <c r="L186" s="10">
        <v>93.430499999999995</v>
      </c>
      <c r="M186" s="10">
        <v>78.562685427135662</v>
      </c>
      <c r="N186" s="10">
        <v>14.867814572864329</v>
      </c>
      <c r="O186" s="10">
        <v>6.569500000000005</v>
      </c>
      <c r="P186" s="10">
        <v>0</v>
      </c>
      <c r="Q186" s="10">
        <v>75.675705731394359</v>
      </c>
      <c r="R186" s="10"/>
      <c r="S186" s="10">
        <v>55.79197975967778</v>
      </c>
      <c r="T186" s="10">
        <v>19.883725971716579</v>
      </c>
      <c r="U186" s="10">
        <v>24.324294268605641</v>
      </c>
      <c r="V186" s="10">
        <v>0</v>
      </c>
      <c r="W186" s="187"/>
      <c r="X186" s="187"/>
      <c r="Y186" s="187"/>
      <c r="Z186" s="187"/>
      <c r="AA186" s="187"/>
      <c r="AB186" s="187"/>
    </row>
    <row xmlns:x14ac="http://schemas.microsoft.com/office/spreadsheetml/2009/9/ac" r="187" ht="15.75" x14ac:dyDescent="0.25">
      <c r="A187" s="187" t="s">
        <v>159</v>
      </c>
      <c r="B187" s="10">
        <v>2018</v>
      </c>
      <c r="C187" s="187" t="s">
        <v>18</v>
      </c>
      <c r="D187" s="10">
        <v>6180169</v>
      </c>
      <c r="E187" s="10">
        <v>90.404054054053859</v>
      </c>
      <c r="F187" s="10">
        <v>90.404054054053859</v>
      </c>
      <c r="G187" s="10"/>
      <c r="H187" s="10"/>
      <c r="I187" s="10">
        <v>9.5959459459461414</v>
      </c>
      <c r="J187" s="10">
        <v>90.404054054053859</v>
      </c>
      <c r="K187" s="10">
        <v>99.4</v>
      </c>
      <c r="L187" s="10">
        <v>93.430499999999995</v>
      </c>
      <c r="M187" s="10">
        <v>78.562685427135662</v>
      </c>
      <c r="N187" s="10">
        <v>14.867814572864329</v>
      </c>
      <c r="O187" s="10">
        <v>6.569500000000005</v>
      </c>
      <c r="P187" s="10">
        <v>0</v>
      </c>
      <c r="Q187" s="10">
        <v>75.675705731394359</v>
      </c>
      <c r="R187" s="10"/>
      <c r="S187" s="10">
        <v>55.79197975967778</v>
      </c>
      <c r="T187" s="10">
        <v>19.883725971716579</v>
      </c>
      <c r="U187" s="10">
        <v>24.324294268605641</v>
      </c>
      <c r="V187" s="10">
        <v>0</v>
      </c>
      <c r="W187" s="187"/>
      <c r="X187" s="187"/>
      <c r="Y187" s="187"/>
      <c r="Z187" s="187"/>
      <c r="AA187" s="187"/>
      <c r="AB187" s="187"/>
    </row>
    <row xmlns:x14ac="http://schemas.microsoft.com/office/spreadsheetml/2009/9/ac" r="188" ht="15.75" x14ac:dyDescent="0.25">
      <c r="A188" s="187" t="s">
        <v>159</v>
      </c>
      <c r="B188" s="10">
        <v>2019</v>
      </c>
      <c r="C188" s="187" t="s">
        <v>18</v>
      </c>
      <c r="D188" s="10">
        <v>6369902</v>
      </c>
      <c r="E188" s="10">
        <v>90.404054054053859</v>
      </c>
      <c r="F188" s="10">
        <v>90.404054054053859</v>
      </c>
      <c r="G188" s="10"/>
      <c r="H188" s="10"/>
      <c r="I188" s="10">
        <v>9.5959459459461414</v>
      </c>
      <c r="J188" s="10">
        <v>90.404054054053859</v>
      </c>
      <c r="K188" s="10">
        <v>99.433333333333337</v>
      </c>
      <c r="L188" s="10">
        <v>93.430499999999995</v>
      </c>
      <c r="M188" s="10">
        <v>78.562685427135662</v>
      </c>
      <c r="N188" s="10">
        <v>14.867814572864329</v>
      </c>
      <c r="O188" s="10">
        <v>6.569500000000005</v>
      </c>
      <c r="P188" s="10">
        <v>0</v>
      </c>
      <c r="Q188" s="10">
        <v>75.675705731394359</v>
      </c>
      <c r="R188" s="10"/>
      <c r="S188" s="10">
        <v>55.79197975967778</v>
      </c>
      <c r="T188" s="10">
        <v>19.883725971716579</v>
      </c>
      <c r="U188" s="10">
        <v>24.324294268605641</v>
      </c>
      <c r="V188" s="10">
        <v>0</v>
      </c>
      <c r="W188" s="187"/>
      <c r="X188" s="187"/>
      <c r="Y188" s="187"/>
      <c r="Z188" s="187"/>
      <c r="AA188" s="187"/>
      <c r="AB188" s="187"/>
    </row>
    <row xmlns:x14ac="http://schemas.microsoft.com/office/spreadsheetml/2009/9/ac" r="189" ht="15.75" x14ac:dyDescent="0.25">
      <c r="A189" s="187" t="s">
        <v>159</v>
      </c>
      <c r="B189" s="10">
        <v>2020</v>
      </c>
      <c r="C189" s="187" t="s">
        <v>18</v>
      </c>
      <c r="D189" s="10">
        <v>6559484</v>
      </c>
      <c r="E189" s="10">
        <v>90.404054054053859</v>
      </c>
      <c r="F189" s="10">
        <v>90.404054054053859</v>
      </c>
      <c r="G189" s="10"/>
      <c r="H189" s="10"/>
      <c r="I189" s="10">
        <v>9.5959459459461414</v>
      </c>
      <c r="J189" s="10">
        <v>90.404054054053859</v>
      </c>
      <c r="K189" s="10">
        <v>99.466666666666669</v>
      </c>
      <c r="L189" s="10">
        <v>93.430499999999995</v>
      </c>
      <c r="M189" s="10">
        <v>78.562685427135662</v>
      </c>
      <c r="N189" s="10">
        <v>14.867814572864329</v>
      </c>
      <c r="O189" s="10">
        <v>6.569500000000005</v>
      </c>
      <c r="P189" s="10">
        <v>0</v>
      </c>
      <c r="Q189" s="10">
        <v>75.675705731394359</v>
      </c>
      <c r="R189" s="10"/>
      <c r="S189" s="10">
        <v>55.79197975967778</v>
      </c>
      <c r="T189" s="10">
        <v>19.883725971716579</v>
      </c>
      <c r="U189" s="10">
        <v>24.324294268605641</v>
      </c>
      <c r="V189" s="10">
        <v>0</v>
      </c>
      <c r="W189" s="187"/>
      <c r="X189" s="187"/>
      <c r="Y189" s="187"/>
      <c r="Z189" s="187"/>
      <c r="AA189" s="187"/>
      <c r="AB189" s="187"/>
    </row>
    <row xmlns:x14ac="http://schemas.microsoft.com/office/spreadsheetml/2009/9/ac" r="190" ht="15.75" x14ac:dyDescent="0.25">
      <c r="A190" s="187" t="s">
        <v>159</v>
      </c>
      <c r="B190" s="10">
        <v>2021</v>
      </c>
      <c r="C190" s="187" t="s">
        <v>18</v>
      </c>
      <c r="D190" s="10">
        <v>6732957</v>
      </c>
      <c r="E190" s="10">
        <v>90.404054054053859</v>
      </c>
      <c r="F190" s="10">
        <v>90.404054054053859</v>
      </c>
      <c r="G190" s="10"/>
      <c r="H190" s="10"/>
      <c r="I190" s="10">
        <v>9.5959459459461414</v>
      </c>
      <c r="J190" s="10">
        <v>90.404054054053859</v>
      </c>
      <c r="K190" s="10">
        <v>99.5</v>
      </c>
      <c r="L190" s="10">
        <v>93.430499999999995</v>
      </c>
      <c r="M190" s="10">
        <v>78.562685427135662</v>
      </c>
      <c r="N190" s="10">
        <v>14.867814572864329</v>
      </c>
      <c r="O190" s="10">
        <v>6.569500000000005</v>
      </c>
      <c r="P190" s="10">
        <v>0</v>
      </c>
      <c r="Q190" s="10">
        <v>75.675705731394359</v>
      </c>
      <c r="R190" s="10"/>
      <c r="S190" s="10">
        <v>55.79197975967778</v>
      </c>
      <c r="T190" s="10">
        <v>19.883725971716579</v>
      </c>
      <c r="U190" s="10">
        <v>24.324294268605641</v>
      </c>
      <c r="V190" s="10">
        <v>0</v>
      </c>
      <c r="W190" s="187"/>
      <c r="X190" s="187"/>
      <c r="Y190" s="187"/>
      <c r="Z190" s="187"/>
      <c r="AA190" s="187"/>
      <c r="AB190" s="187"/>
    </row>
    <row xmlns:x14ac="http://schemas.microsoft.com/office/spreadsheetml/2009/9/ac" r="191" ht="15.75" x14ac:dyDescent="0.25">
      <c r="A191" s="187" t="s">
        <v>159</v>
      </c>
      <c r="B191" s="10">
        <v>2022</v>
      </c>
      <c r="C191" s="187" t="s">
        <v>18</v>
      </c>
      <c r="D191" s="10">
        <v>6898777</v>
      </c>
      <c r="E191" s="10">
        <v>74</v>
      </c>
      <c r="F191" s="10"/>
      <c r="G191" s="10"/>
      <c r="H191" s="10"/>
      <c r="I191" s="10"/>
      <c r="J191" s="10">
        <v>100</v>
      </c>
      <c r="K191" s="10">
        <v>99.533333333333346</v>
      </c>
      <c r="L191" s="10">
        <v>93.430499999999995</v>
      </c>
      <c r="M191" s="10">
        <v>78.562685427135662</v>
      </c>
      <c r="N191" s="10">
        <v>14.867814572864329</v>
      </c>
      <c r="O191" s="10">
        <v>6.569500000000005</v>
      </c>
      <c r="P191" s="10">
        <v>0</v>
      </c>
      <c r="Q191" s="10">
        <v>75.675705731394359</v>
      </c>
      <c r="R191" s="10"/>
      <c r="S191" s="10"/>
      <c r="T191" s="10"/>
      <c r="U191" s="10">
        <v>24.324294268605641</v>
      </c>
      <c r="V191" s="10">
        <v>75.675705731394359</v>
      </c>
      <c r="W191" s="187"/>
      <c r="X191" s="187"/>
      <c r="Y191" s="187"/>
      <c r="Z191" s="187"/>
      <c r="AA191" s="187"/>
      <c r="AB191" s="187"/>
    </row>
    <row xmlns:x14ac="http://schemas.microsoft.com/office/spreadsheetml/2009/9/ac" r="192" ht="15.75" x14ac:dyDescent="0.25">
      <c r="A192" s="187" t="s">
        <v>159</v>
      </c>
      <c r="B192" s="10">
        <v>2023</v>
      </c>
      <c r="C192" s="187" t="s">
        <v>18</v>
      </c>
      <c r="D192" s="10">
        <v>6991297</v>
      </c>
      <c r="E192" s="10">
        <v>74</v>
      </c>
      <c r="F192" s="10"/>
      <c r="G192" s="10"/>
      <c r="H192" s="10"/>
      <c r="I192" s="10"/>
      <c r="J192" s="10">
        <v>100</v>
      </c>
      <c r="K192" s="10">
        <v>99.566666666666677</v>
      </c>
      <c r="L192" s="10">
        <v>93.430499999999995</v>
      </c>
      <c r="M192" s="10">
        <v>78.562685427135662</v>
      </c>
      <c r="N192" s="10">
        <v>14.867814572864329</v>
      </c>
      <c r="O192" s="10">
        <v>6.569500000000005</v>
      </c>
      <c r="P192" s="10">
        <v>0</v>
      </c>
      <c r="Q192" s="10">
        <v>75.675705731394359</v>
      </c>
      <c r="R192" s="10"/>
      <c r="S192" s="10"/>
      <c r="T192" s="10"/>
      <c r="U192" s="10">
        <v>24.324294268605641</v>
      </c>
      <c r="V192" s="10">
        <v>75.675705731394359</v>
      </c>
      <c r="W192" s="187"/>
      <c r="X192" s="187"/>
      <c r="Y192" s="187"/>
      <c r="Z192" s="187"/>
      <c r="AA192" s="187"/>
      <c r="AB192" s="187"/>
    </row>
    <row xmlns:x14ac="http://schemas.microsoft.com/office/spreadsheetml/2009/9/ac" r="193" ht="15.75" x14ac:dyDescent="0.25">
      <c r="A193" s="187" t="s">
        <v>159</v>
      </c>
      <c r="B193" s="10">
        <v>2024</v>
      </c>
      <c r="C193" s="187" t="s">
        <v>18</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xmlns:x14ac="http://schemas.microsoft.com/office/spreadsheetml/2009/9/ac" r="194" ht="15.75" x14ac:dyDescent="0.25">
      <c r="A194" s="187" t="s">
        <v>159</v>
      </c>
      <c r="B194" s="10">
        <v>2025</v>
      </c>
      <c r="C194" s="187" t="s">
        <v>18</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xmlns:x14ac="http://schemas.microsoft.com/office/spreadsheetml/2009/9/ac" r="195" ht="15.75" x14ac:dyDescent="0.25">
      <c r="A195" s="187" t="s">
        <v>159</v>
      </c>
      <c r="B195" s="10">
        <v>2026</v>
      </c>
      <c r="C195" s="187" t="s">
        <v>18</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xmlns:x14ac="http://schemas.microsoft.com/office/spreadsheetml/2009/9/ac" r="196" ht="15.75" x14ac:dyDescent="0.25">
      <c r="A196" s="187" t="s">
        <v>159</v>
      </c>
      <c r="B196" s="10">
        <v>2027</v>
      </c>
      <c r="C196" s="187" t="s">
        <v>18</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xmlns:x14ac="http://schemas.microsoft.com/office/spreadsheetml/2009/9/ac" r="197" ht="15.75" x14ac:dyDescent="0.25">
      <c r="A197" s="187" t="s">
        <v>159</v>
      </c>
      <c r="B197" s="10">
        <v>2028</v>
      </c>
      <c r="C197" s="187" t="s">
        <v>18</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xmlns:x14ac="http://schemas.microsoft.com/office/spreadsheetml/2009/9/ac" r="198" ht="15.75" x14ac:dyDescent="0.25">
      <c r="A198" s="187" t="s">
        <v>159</v>
      </c>
      <c r="B198" s="10">
        <v>2029</v>
      </c>
      <c r="C198" s="187" t="s">
        <v>18</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xmlns:x14ac="http://schemas.microsoft.com/office/spreadsheetml/2009/9/ac" r="199" ht="15.75" x14ac:dyDescent="0.25">
      <c r="A199" s="187" t="s">
        <v>159</v>
      </c>
      <c r="B199" s="10">
        <v>2030</v>
      </c>
      <c r="C199" s="187" t="s">
        <v>18</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xmlns:x14ac="http://schemas.microsoft.com/office/spreadsheetml/2009/9/ac" r="200" ht="15.75" x14ac:dyDescent="0.2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xmlns:x14ac="http://schemas.microsoft.com/office/spreadsheetml/2009/9/ac" r="201" ht="15.75" x14ac:dyDescent="0.2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xmlns:x14ac="http://schemas.microsoft.com/office/spreadsheetml/2009/9/ac" r="202" ht="15.75" x14ac:dyDescent="0.2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xmlns:x14ac="http://schemas.microsoft.com/office/spreadsheetml/2009/9/ac" r="203" ht="15.75" x14ac:dyDescent="0.2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xmlns:x14ac="http://schemas.microsoft.com/office/spreadsheetml/2009/9/ac" r="204" ht="15.75" x14ac:dyDescent="0.2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xmlns:x14ac="http://schemas.microsoft.com/office/spreadsheetml/2009/9/ac" r="205" ht="15.75" x14ac:dyDescent="0.2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xmlns:x14ac="http://schemas.microsoft.com/office/spreadsheetml/2009/9/ac" r="206" ht="15.75" x14ac:dyDescent="0.2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xmlns:x14ac="http://schemas.microsoft.com/office/spreadsheetml/2009/9/ac" r="207" ht="15.75" x14ac:dyDescent="0.2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xmlns:x14ac="http://schemas.microsoft.com/office/spreadsheetml/2009/9/ac" r="208" ht="15.75" x14ac:dyDescent="0.2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xmlns:x14ac="http://schemas.microsoft.com/office/spreadsheetml/2009/9/ac" r="209" ht="15.75" x14ac:dyDescent="0.2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xmlns:x14ac="http://schemas.microsoft.com/office/spreadsheetml/2009/9/ac" r="210" ht="15.75" x14ac:dyDescent="0.2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xmlns:x14ac="http://schemas.microsoft.com/office/spreadsheetml/2009/9/ac" r="211" ht="15.75" x14ac:dyDescent="0.2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xmlns:x14ac="http://schemas.microsoft.com/office/spreadsheetml/2009/9/ac" r="212" ht="15.75" x14ac:dyDescent="0.2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xmlns:x14ac="http://schemas.microsoft.com/office/spreadsheetml/2009/9/ac" r="213" ht="15.75" x14ac:dyDescent="0.2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xmlns:x14ac="http://schemas.microsoft.com/office/spreadsheetml/2009/9/ac" r="214" ht="15.75" x14ac:dyDescent="0.2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xmlns:x14ac="http://schemas.microsoft.com/office/spreadsheetml/2009/9/ac" r="215" ht="15.75" x14ac:dyDescent="0.2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xmlns:x14ac="http://schemas.microsoft.com/office/spreadsheetml/2009/9/ac" r="216" ht="15.75" x14ac:dyDescent="0.2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xmlns:x14ac="http://schemas.microsoft.com/office/spreadsheetml/2009/9/ac" r="217" ht="15.75" x14ac:dyDescent="0.2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xmlns:x14ac="http://schemas.microsoft.com/office/spreadsheetml/2009/9/ac" r="218" ht="15.75" x14ac:dyDescent="0.2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xmlns:x14ac="http://schemas.microsoft.com/office/spreadsheetml/2009/9/ac" r="219" ht="15.75" x14ac:dyDescent="0.2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xmlns:x14ac="http://schemas.microsoft.com/office/spreadsheetml/2009/9/ac" r="220" ht="15.75" x14ac:dyDescent="0.2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xmlns:x14ac="http://schemas.microsoft.com/office/spreadsheetml/2009/9/ac" r="221" ht="15.75" x14ac:dyDescent="0.2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xmlns:x14ac="http://schemas.microsoft.com/office/spreadsheetml/2009/9/ac" r="222" ht="15.75" x14ac:dyDescent="0.2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xmlns:x14ac="http://schemas.microsoft.com/office/spreadsheetml/2009/9/ac" r="223" ht="15.75" x14ac:dyDescent="0.2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xmlns:x14ac="http://schemas.microsoft.com/office/spreadsheetml/2009/9/ac" r="224" ht="15.75" x14ac:dyDescent="0.2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xmlns:x14ac="http://schemas.microsoft.com/office/spreadsheetml/2009/9/ac" r="225" ht="15.75" x14ac:dyDescent="0.2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xmlns:x14ac="http://schemas.microsoft.com/office/spreadsheetml/2009/9/ac" r="226" ht="15.75" x14ac:dyDescent="0.2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xmlns:x14ac="http://schemas.microsoft.com/office/spreadsheetml/2009/9/ac" r="227" ht="15.75" x14ac:dyDescent="0.2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xmlns:x14ac="http://schemas.microsoft.com/office/spreadsheetml/2009/9/ac" r="228" ht="15.75" x14ac:dyDescent="0.2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xmlns:x14ac="http://schemas.microsoft.com/office/spreadsheetml/2009/9/ac" r="229" ht="15.75" x14ac:dyDescent="0.2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xmlns:x14ac="http://schemas.microsoft.com/office/spreadsheetml/2009/9/ac" r="230" ht="15.75" x14ac:dyDescent="0.2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xmlns:x14ac="http://schemas.microsoft.com/office/spreadsheetml/2009/9/ac" r="231" ht="15.75" x14ac:dyDescent="0.2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xmlns:x14ac="http://schemas.microsoft.com/office/spreadsheetml/2009/9/ac" r="232" ht="15.75" x14ac:dyDescent="0.2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xmlns:x14ac="http://schemas.microsoft.com/office/spreadsheetml/2009/9/ac" r="233" ht="15.75" x14ac:dyDescent="0.2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xmlns:x14ac="http://schemas.microsoft.com/office/spreadsheetml/2009/9/ac" r="234" ht="15.75" x14ac:dyDescent="0.2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xmlns:x14ac="http://schemas.microsoft.com/office/spreadsheetml/2009/9/ac" r="235" ht="15.75" x14ac:dyDescent="0.2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xmlns:x14ac="http://schemas.microsoft.com/office/spreadsheetml/2009/9/ac" r="236" ht="15.75" x14ac:dyDescent="0.2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xmlns:x14ac="http://schemas.microsoft.com/office/spreadsheetml/2009/9/ac" r="237" ht="15.75" x14ac:dyDescent="0.2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xmlns:x14ac="http://schemas.microsoft.com/office/spreadsheetml/2009/9/ac" r="238" ht="15.75" x14ac:dyDescent="0.2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xmlns:x14ac="http://schemas.microsoft.com/office/spreadsheetml/2009/9/ac" r="239" ht="15.75" x14ac:dyDescent="0.2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xmlns:x14ac="http://schemas.microsoft.com/office/spreadsheetml/2009/9/ac" r="240" ht="15.75" x14ac:dyDescent="0.2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xmlns:x14ac="http://schemas.microsoft.com/office/spreadsheetml/2009/9/ac" r="241" ht="15.75" x14ac:dyDescent="0.2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xmlns:x14ac="http://schemas.microsoft.com/office/spreadsheetml/2009/9/ac" r="242" ht="15.75" x14ac:dyDescent="0.2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xmlns:x14ac="http://schemas.microsoft.com/office/spreadsheetml/2009/9/ac" r="243" ht="15.75" x14ac:dyDescent="0.2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xmlns:x14ac="http://schemas.microsoft.com/office/spreadsheetml/2009/9/ac" r="244" ht="15.75" x14ac:dyDescent="0.2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xmlns:x14ac="http://schemas.microsoft.com/office/spreadsheetml/2009/9/ac" r="245" ht="15.75" x14ac:dyDescent="0.2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xmlns:x14ac="http://schemas.microsoft.com/office/spreadsheetml/2009/9/ac" r="246" ht="15.75" x14ac:dyDescent="0.2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xmlns:x14ac="http://schemas.microsoft.com/office/spreadsheetml/2009/9/ac" r="247" ht="15.75" x14ac:dyDescent="0.2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xmlns:x14ac="http://schemas.microsoft.com/office/spreadsheetml/2009/9/ac" r="248" ht="15.75" x14ac:dyDescent="0.2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xmlns:x14ac="http://schemas.microsoft.com/office/spreadsheetml/2009/9/ac" r="249" ht="15.75" x14ac:dyDescent="0.2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xmlns:x14ac="http://schemas.microsoft.com/office/spreadsheetml/2009/9/ac" r="250" ht="15.75" x14ac:dyDescent="0.2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xmlns:x14ac="http://schemas.microsoft.com/office/spreadsheetml/2009/9/ac" r="251" ht="15.75" x14ac:dyDescent="0.2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xmlns:x14ac="http://schemas.microsoft.com/office/spreadsheetml/2009/9/ac" r="252" ht="15.75" x14ac:dyDescent="0.2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xmlns:x14ac="http://schemas.microsoft.com/office/spreadsheetml/2009/9/ac" r="253" ht="15.75" x14ac:dyDescent="0.2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xmlns:x14ac="http://schemas.microsoft.com/office/spreadsheetml/2009/9/ac" r="254" ht="15.75" x14ac:dyDescent="0.2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xmlns:x14ac="http://schemas.microsoft.com/office/spreadsheetml/2009/9/ac" r="255" ht="15.75" x14ac:dyDescent="0.2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xmlns:x14ac="http://schemas.microsoft.com/office/spreadsheetml/2009/9/ac" r="256" ht="15.75" x14ac:dyDescent="0.2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xmlns:x14ac="http://schemas.microsoft.com/office/spreadsheetml/2009/9/ac" r="257" ht="15.75" x14ac:dyDescent="0.2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xmlns:x14ac="http://schemas.microsoft.com/office/spreadsheetml/2009/9/ac" r="258" ht="15.75" x14ac:dyDescent="0.2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xmlns:x14ac="http://schemas.microsoft.com/office/spreadsheetml/2009/9/ac" r="259" ht="15.75" x14ac:dyDescent="0.2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xmlns:x14ac="http://schemas.microsoft.com/office/spreadsheetml/2009/9/ac" r="260" ht="15.75" x14ac:dyDescent="0.2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xmlns:x14ac="http://schemas.microsoft.com/office/spreadsheetml/2009/9/ac" r="261" ht="15.75" x14ac:dyDescent="0.2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xmlns:x14ac="http://schemas.microsoft.com/office/spreadsheetml/2009/9/ac" r="262" ht="15.75" x14ac:dyDescent="0.2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xmlns:x14ac="http://schemas.microsoft.com/office/spreadsheetml/2009/9/ac" r="263" ht="15.75" x14ac:dyDescent="0.2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xmlns:x14ac="http://schemas.microsoft.com/office/spreadsheetml/2009/9/ac" r="264" ht="15.75" x14ac:dyDescent="0.2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xmlns:x14ac="http://schemas.microsoft.com/office/spreadsheetml/2009/9/ac" r="265" ht="15.75" x14ac:dyDescent="0.2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xmlns:x14ac="http://schemas.microsoft.com/office/spreadsheetml/2009/9/ac" r="266" ht="15.75" x14ac:dyDescent="0.2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xmlns:x14ac="http://schemas.microsoft.com/office/spreadsheetml/2009/9/ac" r="267" ht="15.75" x14ac:dyDescent="0.2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xmlns:x14ac="http://schemas.microsoft.com/office/spreadsheetml/2009/9/ac" r="268" ht="15.75" x14ac:dyDescent="0.2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xmlns:x14ac="http://schemas.microsoft.com/office/spreadsheetml/2009/9/ac" r="269" ht="15.75" x14ac:dyDescent="0.2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xmlns:x14ac="http://schemas.microsoft.com/office/spreadsheetml/2009/9/ac" r="270" ht="15.75" x14ac:dyDescent="0.2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xmlns:x14ac="http://schemas.microsoft.com/office/spreadsheetml/2009/9/ac" r="271" ht="15.75" x14ac:dyDescent="0.2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xmlns:x14ac="http://schemas.microsoft.com/office/spreadsheetml/2009/9/ac" r="272" ht="15.75" x14ac:dyDescent="0.2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xmlns:x14ac="http://schemas.microsoft.com/office/spreadsheetml/2009/9/ac" r="273" ht="15.75" x14ac:dyDescent="0.2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xmlns:x14ac="http://schemas.microsoft.com/office/spreadsheetml/2009/9/ac" r="274" ht="15.75" x14ac:dyDescent="0.2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xmlns:x14ac="http://schemas.microsoft.com/office/spreadsheetml/2009/9/ac" r="275" ht="15.75" x14ac:dyDescent="0.2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xmlns:x14ac="http://schemas.microsoft.com/office/spreadsheetml/2009/9/ac" r="276" ht="15.75" x14ac:dyDescent="0.2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xmlns:x14ac="http://schemas.microsoft.com/office/spreadsheetml/2009/9/ac" r="277" ht="15.75" x14ac:dyDescent="0.2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xmlns:x14ac="http://schemas.microsoft.com/office/spreadsheetml/2009/9/ac" r="278" ht="15.75" x14ac:dyDescent="0.2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xmlns:x14ac="http://schemas.microsoft.com/office/spreadsheetml/2009/9/ac" r="279" ht="15.75" x14ac:dyDescent="0.2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xmlns:x14ac="http://schemas.microsoft.com/office/spreadsheetml/2009/9/ac" r="280" ht="15.75" x14ac:dyDescent="0.2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xmlns:x14ac="http://schemas.microsoft.com/office/spreadsheetml/2009/9/ac" r="281" ht="15.75" x14ac:dyDescent="0.2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xmlns:x14ac="http://schemas.microsoft.com/office/spreadsheetml/2009/9/ac" r="282" ht="15.75" x14ac:dyDescent="0.2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xmlns:x14ac="http://schemas.microsoft.com/office/spreadsheetml/2009/9/ac" r="283" ht="15.75" x14ac:dyDescent="0.2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xmlns:x14ac="http://schemas.microsoft.com/office/spreadsheetml/2009/9/ac" r="284" ht="15.75" x14ac:dyDescent="0.2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xmlns:x14ac="http://schemas.microsoft.com/office/spreadsheetml/2009/9/ac" r="285" ht="15.75" x14ac:dyDescent="0.2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xmlns:x14ac="http://schemas.microsoft.com/office/spreadsheetml/2009/9/ac" r="286" ht="15.75" x14ac:dyDescent="0.2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xmlns:x14ac="http://schemas.microsoft.com/office/spreadsheetml/2009/9/ac" r="287" ht="15.75" x14ac:dyDescent="0.2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xmlns:x14ac="http://schemas.microsoft.com/office/spreadsheetml/2009/9/ac" r="288" ht="15.75" x14ac:dyDescent="0.2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xmlns:x14ac="http://schemas.microsoft.com/office/spreadsheetml/2009/9/ac" r="289" ht="15.75" x14ac:dyDescent="0.2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xmlns:x14ac="http://schemas.microsoft.com/office/spreadsheetml/2009/9/ac" r="290" ht="15.75" x14ac:dyDescent="0.2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xmlns:x14ac="http://schemas.microsoft.com/office/spreadsheetml/2009/9/ac" r="291" ht="15.75" x14ac:dyDescent="0.2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xmlns:x14ac="http://schemas.microsoft.com/office/spreadsheetml/2009/9/ac" r="292" ht="15.75" x14ac:dyDescent="0.2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xmlns:x14ac="http://schemas.microsoft.com/office/spreadsheetml/2009/9/ac" r="293" ht="15.75" x14ac:dyDescent="0.2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xmlns:x14ac="http://schemas.microsoft.com/office/spreadsheetml/2009/9/ac" r="294" ht="15.75" x14ac:dyDescent="0.2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xmlns:x14ac="http://schemas.microsoft.com/office/spreadsheetml/2009/9/ac" r="295" ht="15.75" x14ac:dyDescent="0.2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xmlns:x14ac="http://schemas.microsoft.com/office/spreadsheetml/2009/9/ac" r="296" ht="15.75" x14ac:dyDescent="0.2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xmlns:x14ac="http://schemas.microsoft.com/office/spreadsheetml/2009/9/ac" r="297" ht="15.75" x14ac:dyDescent="0.2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xmlns:x14ac="http://schemas.microsoft.com/office/spreadsheetml/2009/9/ac" r="298" ht="15.75" x14ac:dyDescent="0.2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xmlns:x14ac="http://schemas.microsoft.com/office/spreadsheetml/2009/9/ac" r="299" ht="15.75" x14ac:dyDescent="0.2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xmlns:x14ac="http://schemas.microsoft.com/office/spreadsheetml/2009/9/ac" r="300" ht="15.75" x14ac:dyDescent="0.2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xmlns:x14ac="http://schemas.microsoft.com/office/spreadsheetml/2009/9/ac" r="301" ht="15.75" x14ac:dyDescent="0.2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xmlns:x14ac="http://schemas.microsoft.com/office/spreadsheetml/2009/9/ac" r="302" ht="15.75" x14ac:dyDescent="0.2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xmlns:x14ac="http://schemas.microsoft.com/office/spreadsheetml/2009/9/ac" r="303" ht="15.75" x14ac:dyDescent="0.2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xmlns:x14ac="http://schemas.microsoft.com/office/spreadsheetml/2009/9/ac" r="304" ht="15.75" x14ac:dyDescent="0.2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xmlns:x14ac="http://schemas.microsoft.com/office/spreadsheetml/2009/9/ac" r="305" ht="15.75" x14ac:dyDescent="0.2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xmlns:x14ac="http://schemas.microsoft.com/office/spreadsheetml/2009/9/ac" r="306" ht="15.75" x14ac:dyDescent="0.2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xmlns:x14ac="http://schemas.microsoft.com/office/spreadsheetml/2009/9/ac" r="307" ht="15.75" x14ac:dyDescent="0.2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xmlns:x14ac="http://schemas.microsoft.com/office/spreadsheetml/2009/9/ac" r="308" ht="15.75" x14ac:dyDescent="0.2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xmlns:x14ac="http://schemas.microsoft.com/office/spreadsheetml/2009/9/ac" r="309" ht="15.75" x14ac:dyDescent="0.2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xmlns:x14ac="http://schemas.microsoft.com/office/spreadsheetml/2009/9/ac" r="310" ht="15.75" x14ac:dyDescent="0.2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xmlns:x14ac="http://schemas.microsoft.com/office/spreadsheetml/2009/9/ac" r="311" ht="15.75" x14ac:dyDescent="0.2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xmlns:x14ac="http://schemas.microsoft.com/office/spreadsheetml/2009/9/ac" r="312" ht="15.75" x14ac:dyDescent="0.2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xmlns:x14ac="http://schemas.microsoft.com/office/spreadsheetml/2009/9/ac" r="313" ht="15.75" x14ac:dyDescent="0.2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xmlns:x14ac="http://schemas.microsoft.com/office/spreadsheetml/2009/9/ac" r="314" ht="15.75" x14ac:dyDescent="0.2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xmlns:x14ac="http://schemas.microsoft.com/office/spreadsheetml/2009/9/ac" r="315" ht="15.75" x14ac:dyDescent="0.2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xmlns:x14ac="http://schemas.microsoft.com/office/spreadsheetml/2009/9/ac" r="316" ht="15.75" x14ac:dyDescent="0.2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xmlns:x14ac="http://schemas.microsoft.com/office/spreadsheetml/2009/9/ac" r="317" ht="15.75" x14ac:dyDescent="0.2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xmlns:x14ac="http://schemas.microsoft.com/office/spreadsheetml/2009/9/ac" r="318" ht="15.75" x14ac:dyDescent="0.2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xmlns:x14ac="http://schemas.microsoft.com/office/spreadsheetml/2009/9/ac" r="319" ht="15.75" x14ac:dyDescent="0.2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xmlns:x14ac="http://schemas.microsoft.com/office/spreadsheetml/2009/9/ac" r="320" ht="15.75" x14ac:dyDescent="0.2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xmlns:x14ac="http://schemas.microsoft.com/office/spreadsheetml/2009/9/ac" r="321" ht="15.75" x14ac:dyDescent="0.2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xmlns:x14ac="http://schemas.microsoft.com/office/spreadsheetml/2009/9/ac" r="322" ht="15.75" x14ac:dyDescent="0.2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xmlns:x14ac="http://schemas.microsoft.com/office/spreadsheetml/2009/9/ac" r="323" ht="15.75" x14ac:dyDescent="0.2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xmlns:x14ac="http://schemas.microsoft.com/office/spreadsheetml/2009/9/ac" r="324" ht="15.75" x14ac:dyDescent="0.2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xmlns:x14ac="http://schemas.microsoft.com/office/spreadsheetml/2009/9/ac" r="325" ht="15.75" x14ac:dyDescent="0.2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xmlns:x14ac="http://schemas.microsoft.com/office/spreadsheetml/2009/9/ac" r="326" ht="15.75" x14ac:dyDescent="0.2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xmlns:x14ac="http://schemas.microsoft.com/office/spreadsheetml/2009/9/ac" r="327" ht="15.75" x14ac:dyDescent="0.2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xmlns:x14ac="http://schemas.microsoft.com/office/spreadsheetml/2009/9/ac" r="328" ht="15.75" x14ac:dyDescent="0.2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xmlns:x14ac="http://schemas.microsoft.com/office/spreadsheetml/2009/9/ac" r="329" ht="15.75" x14ac:dyDescent="0.2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xmlns:x14ac="http://schemas.microsoft.com/office/spreadsheetml/2009/9/ac" r="330" ht="15.75" x14ac:dyDescent="0.2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xmlns:x14ac="http://schemas.microsoft.com/office/spreadsheetml/2009/9/ac" r="331" ht="15.75" x14ac:dyDescent="0.2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xmlns:x14ac="http://schemas.microsoft.com/office/spreadsheetml/2009/9/ac" r="332" ht="15.75" x14ac:dyDescent="0.2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xmlns:x14ac="http://schemas.microsoft.com/office/spreadsheetml/2009/9/ac" r="333" ht="15.75" x14ac:dyDescent="0.2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xmlns:x14ac="http://schemas.microsoft.com/office/spreadsheetml/2009/9/ac" r="334" ht="15.75" x14ac:dyDescent="0.2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xmlns:x14ac="http://schemas.microsoft.com/office/spreadsheetml/2009/9/ac" r="335" ht="15.75" x14ac:dyDescent="0.2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xmlns:x14ac="http://schemas.microsoft.com/office/spreadsheetml/2009/9/ac" r="336" ht="15.75" x14ac:dyDescent="0.2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xmlns:x14ac="http://schemas.microsoft.com/office/spreadsheetml/2009/9/ac" r="337" ht="15.75" x14ac:dyDescent="0.2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xmlns:x14ac="http://schemas.microsoft.com/office/spreadsheetml/2009/9/ac" r="338" ht="15.75" x14ac:dyDescent="0.2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xmlns:x14ac="http://schemas.microsoft.com/office/spreadsheetml/2009/9/ac" r="339" ht="15.75" x14ac:dyDescent="0.2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xmlns:x14ac="http://schemas.microsoft.com/office/spreadsheetml/2009/9/ac" r="340" ht="15.75" x14ac:dyDescent="0.2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xmlns:x14ac="http://schemas.microsoft.com/office/spreadsheetml/2009/9/ac" r="341" ht="15.75" x14ac:dyDescent="0.2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xmlns:x14ac="http://schemas.microsoft.com/office/spreadsheetml/2009/9/ac" r="342" ht="15.75" x14ac:dyDescent="0.2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xmlns:x14ac="http://schemas.microsoft.com/office/spreadsheetml/2009/9/ac" r="343" ht="15.75" x14ac:dyDescent="0.2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xmlns:x14ac="http://schemas.microsoft.com/office/spreadsheetml/2009/9/ac" r="344" ht="15.75" x14ac:dyDescent="0.2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xmlns:x14ac="http://schemas.microsoft.com/office/spreadsheetml/2009/9/ac" r="345" ht="15.75" x14ac:dyDescent="0.2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xmlns:x14ac="http://schemas.microsoft.com/office/spreadsheetml/2009/9/ac" r="346" ht="15.75" x14ac:dyDescent="0.2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xmlns:x14ac="http://schemas.microsoft.com/office/spreadsheetml/2009/9/ac" r="347" ht="15.75" x14ac:dyDescent="0.2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xmlns:x14ac="http://schemas.microsoft.com/office/spreadsheetml/2009/9/ac" r="348" ht="15.75" x14ac:dyDescent="0.2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xmlns:x14ac="http://schemas.microsoft.com/office/spreadsheetml/2009/9/ac" r="349" ht="15.75" x14ac:dyDescent="0.2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xmlns:x14ac="http://schemas.microsoft.com/office/spreadsheetml/2009/9/ac" r="350" ht="15.75" x14ac:dyDescent="0.2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xmlns:x14ac="http://schemas.microsoft.com/office/spreadsheetml/2009/9/ac" r="351" ht="15.75" x14ac:dyDescent="0.2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xmlns:x14ac="http://schemas.microsoft.com/office/spreadsheetml/2009/9/ac" r="352" ht="15.75" x14ac:dyDescent="0.2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xmlns:x14ac="http://schemas.microsoft.com/office/spreadsheetml/2009/9/ac" r="353" ht="15.75" x14ac:dyDescent="0.2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xmlns:x14ac="http://schemas.microsoft.com/office/spreadsheetml/2009/9/ac" r="354" ht="15.75" x14ac:dyDescent="0.2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xmlns:x14ac="http://schemas.microsoft.com/office/spreadsheetml/2009/9/ac" r="355" ht="15.75" x14ac:dyDescent="0.2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xmlns:x14ac="http://schemas.microsoft.com/office/spreadsheetml/2009/9/ac" r="356" ht="15.75" x14ac:dyDescent="0.2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xmlns:x14ac="http://schemas.microsoft.com/office/spreadsheetml/2009/9/ac" r="357" ht="15.75" x14ac:dyDescent="0.2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xmlns:x14ac="http://schemas.microsoft.com/office/spreadsheetml/2009/9/ac" r="358" ht="15.75" x14ac:dyDescent="0.2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xmlns:x14ac="http://schemas.microsoft.com/office/spreadsheetml/2009/9/ac" r="359" ht="15.75" x14ac:dyDescent="0.2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xmlns:x14ac="http://schemas.microsoft.com/office/spreadsheetml/2009/9/ac" r="360" ht="15.75" x14ac:dyDescent="0.2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xmlns:x14ac="http://schemas.microsoft.com/office/spreadsheetml/2009/9/ac" r="361" ht="15.75" x14ac:dyDescent="0.2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xmlns:x14ac="http://schemas.microsoft.com/office/spreadsheetml/2009/9/ac" r="362" ht="15.75" x14ac:dyDescent="0.2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xmlns:x14ac="http://schemas.microsoft.com/office/spreadsheetml/2009/9/ac" r="363" ht="15.75" x14ac:dyDescent="0.2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xmlns:x14ac="http://schemas.microsoft.com/office/spreadsheetml/2009/9/ac" r="364" ht="15.75" x14ac:dyDescent="0.2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xmlns:x14ac="http://schemas.microsoft.com/office/spreadsheetml/2009/9/ac" r="365" ht="15.75" x14ac:dyDescent="0.2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xmlns:x14ac="http://schemas.microsoft.com/office/spreadsheetml/2009/9/ac" r="366" ht="15.75" x14ac:dyDescent="0.2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xmlns:x14ac="http://schemas.microsoft.com/office/spreadsheetml/2009/9/ac" r="367" ht="15.75" x14ac:dyDescent="0.2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xmlns:x14ac="http://schemas.microsoft.com/office/spreadsheetml/2009/9/ac" r="368" ht="15.75" x14ac:dyDescent="0.2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xmlns:x14ac="http://schemas.microsoft.com/office/spreadsheetml/2009/9/ac" r="369" ht="15.75" x14ac:dyDescent="0.2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xmlns:x14ac="http://schemas.microsoft.com/office/spreadsheetml/2009/9/ac" r="370" ht="15.75" x14ac:dyDescent="0.2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xmlns:x14ac="http://schemas.microsoft.com/office/spreadsheetml/2009/9/ac" r="371" ht="15.75" x14ac:dyDescent="0.2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xmlns:x14ac="http://schemas.microsoft.com/office/spreadsheetml/2009/9/ac" r="372" ht="15.75" x14ac:dyDescent="0.2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xmlns:x14ac="http://schemas.microsoft.com/office/spreadsheetml/2009/9/ac" r="373" ht="15.75" x14ac:dyDescent="0.2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xmlns:x14ac="http://schemas.microsoft.com/office/spreadsheetml/2009/9/ac" r="374" ht="15.75" x14ac:dyDescent="0.2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xmlns:x14ac="http://schemas.microsoft.com/office/spreadsheetml/2009/9/ac" r="375" ht="15.75" x14ac:dyDescent="0.2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xmlns:x14ac="http://schemas.microsoft.com/office/spreadsheetml/2009/9/ac" r="376" ht="15.75" x14ac:dyDescent="0.2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xmlns:x14ac="http://schemas.microsoft.com/office/spreadsheetml/2009/9/ac" r="377" ht="15.75" x14ac:dyDescent="0.2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xmlns:x14ac="http://schemas.microsoft.com/office/spreadsheetml/2009/9/ac" r="378" ht="15.75" x14ac:dyDescent="0.2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xmlns:x14ac="http://schemas.microsoft.com/office/spreadsheetml/2009/9/ac" r="379" ht="15.75" x14ac:dyDescent="0.2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xmlns:x14ac="http://schemas.microsoft.com/office/spreadsheetml/2009/9/ac" r="380" ht="15.75" x14ac:dyDescent="0.2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xmlns:x14ac="http://schemas.microsoft.com/office/spreadsheetml/2009/9/ac" r="381" ht="15.75" x14ac:dyDescent="0.2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xmlns:x14ac="http://schemas.microsoft.com/office/spreadsheetml/2009/9/ac" r="382" ht="15.75" x14ac:dyDescent="0.2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xmlns:x14ac="http://schemas.microsoft.com/office/spreadsheetml/2009/9/ac" r="383" ht="15.75" x14ac:dyDescent="0.2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xmlns:x14ac="http://schemas.microsoft.com/office/spreadsheetml/2009/9/ac" r="384" ht="15.75" x14ac:dyDescent="0.2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xmlns:x14ac="http://schemas.microsoft.com/office/spreadsheetml/2009/9/ac" r="385" ht="15.75" x14ac:dyDescent="0.2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xmlns:x14ac="http://schemas.microsoft.com/office/spreadsheetml/2009/9/ac" r="386" ht="15.75" x14ac:dyDescent="0.2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xmlns:x14ac="http://schemas.microsoft.com/office/spreadsheetml/2009/9/ac" r="387" ht="15.75" x14ac:dyDescent="0.2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xmlns:x14ac="http://schemas.microsoft.com/office/spreadsheetml/2009/9/ac" r="388" ht="15.75" x14ac:dyDescent="0.2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xmlns:x14ac="http://schemas.microsoft.com/office/spreadsheetml/2009/9/ac" r="389" ht="15.75" x14ac:dyDescent="0.2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xmlns:x14ac="http://schemas.microsoft.com/office/spreadsheetml/2009/9/ac" r="390" ht="15.75" x14ac:dyDescent="0.2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xmlns:x14ac="http://schemas.microsoft.com/office/spreadsheetml/2009/9/ac" r="391" ht="15.75" x14ac:dyDescent="0.2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xmlns:x14ac="http://schemas.microsoft.com/office/spreadsheetml/2009/9/ac" r="392" ht="15.75" x14ac:dyDescent="0.2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xmlns:x14ac="http://schemas.microsoft.com/office/spreadsheetml/2009/9/ac" r="393" ht="15.75" x14ac:dyDescent="0.2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xmlns:x14ac="http://schemas.microsoft.com/office/spreadsheetml/2009/9/ac" r="394" ht="15.75" x14ac:dyDescent="0.2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xmlns:x14ac="http://schemas.microsoft.com/office/spreadsheetml/2009/9/ac" r="395" ht="15.75" x14ac:dyDescent="0.2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xmlns:x14ac="http://schemas.microsoft.com/office/spreadsheetml/2009/9/ac" r="396" ht="15.75" x14ac:dyDescent="0.2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xmlns:x14ac="http://schemas.microsoft.com/office/spreadsheetml/2009/9/ac" r="397" ht="15.75" x14ac:dyDescent="0.2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xmlns:x14ac="http://schemas.microsoft.com/office/spreadsheetml/2009/9/ac" r="398" ht="15.75" x14ac:dyDescent="0.2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xmlns:x14ac="http://schemas.microsoft.com/office/spreadsheetml/2009/9/ac" r="399" ht="15.75" x14ac:dyDescent="0.2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xmlns:x14ac="http://schemas.microsoft.com/office/spreadsheetml/2009/9/ac" r="400" ht="15.75" x14ac:dyDescent="0.2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xmlns:x14ac="http://schemas.microsoft.com/office/spreadsheetml/2009/9/ac" r="401" ht="15.75" x14ac:dyDescent="0.2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xmlns:x14ac="http://schemas.microsoft.com/office/spreadsheetml/2009/9/ac" r="402" ht="15.75" x14ac:dyDescent="0.2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xmlns:x14ac="http://schemas.microsoft.com/office/spreadsheetml/2009/9/ac" r="403" ht="15.75" x14ac:dyDescent="0.2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xmlns:x14ac="http://schemas.microsoft.com/office/spreadsheetml/2009/9/ac" r="404" ht="15.75" x14ac:dyDescent="0.2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xmlns:x14ac="http://schemas.microsoft.com/office/spreadsheetml/2009/9/ac" r="405" ht="15.75" x14ac:dyDescent="0.2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xmlns:x14ac="http://schemas.microsoft.com/office/spreadsheetml/2009/9/ac" r="406" ht="15.75" x14ac:dyDescent="0.2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xmlns:x14ac="http://schemas.microsoft.com/office/spreadsheetml/2009/9/ac" r="407" ht="15.75" x14ac:dyDescent="0.2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xmlns:x14ac="http://schemas.microsoft.com/office/spreadsheetml/2009/9/ac" r="408" ht="15.75" x14ac:dyDescent="0.2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xmlns:x14ac="http://schemas.microsoft.com/office/spreadsheetml/2009/9/ac" r="409" ht="15.75" x14ac:dyDescent="0.2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xmlns:x14ac="http://schemas.microsoft.com/office/spreadsheetml/2009/9/ac" r="410" ht="15.75" x14ac:dyDescent="0.2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xmlns:x14ac="http://schemas.microsoft.com/office/spreadsheetml/2009/9/ac" r="411" ht="15.75" x14ac:dyDescent="0.2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xmlns:x14ac="http://schemas.microsoft.com/office/spreadsheetml/2009/9/ac" r="412" ht="15.75" x14ac:dyDescent="0.2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xmlns:x14ac="http://schemas.microsoft.com/office/spreadsheetml/2009/9/ac" r="413" ht="15.75" x14ac:dyDescent="0.2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xmlns:x14ac="http://schemas.microsoft.com/office/spreadsheetml/2009/9/ac" r="414" ht="15.75" x14ac:dyDescent="0.2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xmlns:x14ac="http://schemas.microsoft.com/office/spreadsheetml/2009/9/ac" r="415" ht="15.75" x14ac:dyDescent="0.2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xmlns:x14ac="http://schemas.microsoft.com/office/spreadsheetml/2009/9/ac" r="416" ht="15.75" x14ac:dyDescent="0.2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xmlns:x14ac="http://schemas.microsoft.com/office/spreadsheetml/2009/9/ac" r="417" ht="15.75" x14ac:dyDescent="0.2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xmlns:x14ac="http://schemas.microsoft.com/office/spreadsheetml/2009/9/ac" r="418" ht="15.75" x14ac:dyDescent="0.2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xmlns:x14ac="http://schemas.microsoft.com/office/spreadsheetml/2009/9/ac" r="419" ht="15.75" x14ac:dyDescent="0.2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xmlns:x14ac="http://schemas.microsoft.com/office/spreadsheetml/2009/9/ac" r="420" ht="15.75" x14ac:dyDescent="0.2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xmlns:x14ac="http://schemas.microsoft.com/office/spreadsheetml/2009/9/ac" r="421" ht="15.75" x14ac:dyDescent="0.2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xmlns:x14ac="http://schemas.microsoft.com/office/spreadsheetml/2009/9/ac" r="422" ht="15.75" x14ac:dyDescent="0.2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xmlns:x14ac="http://schemas.microsoft.com/office/spreadsheetml/2009/9/ac" r="423" ht="15.75" x14ac:dyDescent="0.2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xmlns:x14ac="http://schemas.microsoft.com/office/spreadsheetml/2009/9/ac" r="424" ht="15.75" x14ac:dyDescent="0.2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xmlns:x14ac="http://schemas.microsoft.com/office/spreadsheetml/2009/9/ac" r="425" ht="15.75" x14ac:dyDescent="0.2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xmlns:x14ac="http://schemas.microsoft.com/office/spreadsheetml/2009/9/ac" r="426" ht="15.75" x14ac:dyDescent="0.2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xmlns:x14ac="http://schemas.microsoft.com/office/spreadsheetml/2009/9/ac" r="427" ht="15.75" x14ac:dyDescent="0.2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xmlns:x14ac="http://schemas.microsoft.com/office/spreadsheetml/2009/9/ac" r="428" ht="15.75" x14ac:dyDescent="0.2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xmlns:x14ac="http://schemas.microsoft.com/office/spreadsheetml/2009/9/ac" r="429" ht="15.75" x14ac:dyDescent="0.2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xmlns:x14ac="http://schemas.microsoft.com/office/spreadsheetml/2009/9/ac" r="430" ht="15.75" x14ac:dyDescent="0.2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xmlns:x14ac="http://schemas.microsoft.com/office/spreadsheetml/2009/9/ac" r="431" ht="15.75" x14ac:dyDescent="0.2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xmlns:x14ac="http://schemas.microsoft.com/office/spreadsheetml/2009/9/ac" r="432" ht="15.75" x14ac:dyDescent="0.2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xmlns:x14ac="http://schemas.microsoft.com/office/spreadsheetml/2009/9/ac" r="433" ht="15.75" x14ac:dyDescent="0.2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xmlns:x14ac="http://schemas.microsoft.com/office/spreadsheetml/2009/9/ac" r="434" ht="15.75" x14ac:dyDescent="0.2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xmlns:x14ac="http://schemas.microsoft.com/office/spreadsheetml/2009/9/ac" r="435" ht="15.75" x14ac:dyDescent="0.2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xmlns:x14ac="http://schemas.microsoft.com/office/spreadsheetml/2009/9/ac" r="436" ht="15.75" x14ac:dyDescent="0.2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xmlns:x14ac="http://schemas.microsoft.com/office/spreadsheetml/2009/9/ac" r="437" ht="15.75" x14ac:dyDescent="0.2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xmlns:x14ac="http://schemas.microsoft.com/office/spreadsheetml/2009/9/ac" r="438" ht="15.75" x14ac:dyDescent="0.2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xmlns:x14ac="http://schemas.microsoft.com/office/spreadsheetml/2009/9/ac" r="439" ht="15.75" x14ac:dyDescent="0.2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xmlns:x14ac="http://schemas.microsoft.com/office/spreadsheetml/2009/9/ac" r="440" ht="15.75" x14ac:dyDescent="0.2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xmlns:x14ac="http://schemas.microsoft.com/office/spreadsheetml/2009/9/ac" r="441" ht="15.75" x14ac:dyDescent="0.2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xmlns:x14ac="http://schemas.microsoft.com/office/spreadsheetml/2009/9/ac" r="442" ht="15.75" x14ac:dyDescent="0.2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xmlns:x14ac="http://schemas.microsoft.com/office/spreadsheetml/2009/9/ac" r="443" ht="15.75" x14ac:dyDescent="0.2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xmlns:x14ac="http://schemas.microsoft.com/office/spreadsheetml/2009/9/ac" r="444" ht="15.75" x14ac:dyDescent="0.2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xmlns:x14ac="http://schemas.microsoft.com/office/spreadsheetml/2009/9/ac" r="445" ht="15.75" x14ac:dyDescent="0.2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xmlns:x14ac="http://schemas.microsoft.com/office/spreadsheetml/2009/9/ac" r="446" ht="15.75" x14ac:dyDescent="0.2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xmlns:x14ac="http://schemas.microsoft.com/office/spreadsheetml/2009/9/ac" r="447" ht="15.75" x14ac:dyDescent="0.2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xmlns:x14ac="http://schemas.microsoft.com/office/spreadsheetml/2009/9/ac" r="448" ht="15.75" x14ac:dyDescent="0.2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xmlns:x14ac="http://schemas.microsoft.com/office/spreadsheetml/2009/9/ac" r="449" ht="15.75" x14ac:dyDescent="0.2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xmlns:x14ac="http://schemas.microsoft.com/office/spreadsheetml/2009/9/ac" r="450" ht="15.75" x14ac:dyDescent="0.2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xmlns:x14ac="http://schemas.microsoft.com/office/spreadsheetml/2009/9/ac" r="451" ht="15.75" x14ac:dyDescent="0.2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xmlns:x14ac="http://schemas.microsoft.com/office/spreadsheetml/2009/9/ac" r="452" ht="15.75" x14ac:dyDescent="0.2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xmlns:x14ac="http://schemas.microsoft.com/office/spreadsheetml/2009/9/ac" r="453" ht="15.75" x14ac:dyDescent="0.2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xmlns:x14ac="http://schemas.microsoft.com/office/spreadsheetml/2009/9/ac" r="454" ht="15.75" x14ac:dyDescent="0.2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xmlns:x14ac="http://schemas.microsoft.com/office/spreadsheetml/2009/9/ac" r="455" ht="15.75" x14ac:dyDescent="0.2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xmlns:x14ac="http://schemas.microsoft.com/office/spreadsheetml/2009/9/ac" r="456" ht="15.75" x14ac:dyDescent="0.2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xmlns:x14ac="http://schemas.microsoft.com/office/spreadsheetml/2009/9/ac" r="457" ht="15.75" x14ac:dyDescent="0.2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xmlns:x14ac="http://schemas.microsoft.com/office/spreadsheetml/2009/9/ac" r="458" ht="15.75" x14ac:dyDescent="0.2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xmlns:x14ac="http://schemas.microsoft.com/office/spreadsheetml/2009/9/ac" r="459" ht="15.75" x14ac:dyDescent="0.2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xmlns:x14ac="http://schemas.microsoft.com/office/spreadsheetml/2009/9/ac" r="460" ht="15.75" x14ac:dyDescent="0.2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xmlns:x14ac="http://schemas.microsoft.com/office/spreadsheetml/2009/9/ac" r="461" ht="15.75" x14ac:dyDescent="0.2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xmlns:x14ac="http://schemas.microsoft.com/office/spreadsheetml/2009/9/ac" r="462" ht="15.75" x14ac:dyDescent="0.2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xmlns:x14ac="http://schemas.microsoft.com/office/spreadsheetml/2009/9/ac" r="463" ht="15.75" x14ac:dyDescent="0.2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xmlns:x14ac="http://schemas.microsoft.com/office/spreadsheetml/2009/9/ac" r="464" ht="15.75" x14ac:dyDescent="0.2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xmlns:x14ac="http://schemas.microsoft.com/office/spreadsheetml/2009/9/ac" r="465" ht="15.75" x14ac:dyDescent="0.2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xmlns:x14ac="http://schemas.microsoft.com/office/spreadsheetml/2009/9/ac" r="466" ht="15.75" x14ac:dyDescent="0.2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xmlns:x14ac="http://schemas.microsoft.com/office/spreadsheetml/2009/9/ac" r="467" ht="15.75" x14ac:dyDescent="0.2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xmlns:x14ac="http://schemas.microsoft.com/office/spreadsheetml/2009/9/ac" r="468" ht="15.75" x14ac:dyDescent="0.2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xmlns:x14ac="http://schemas.microsoft.com/office/spreadsheetml/2009/9/ac" r="469" ht="15.75" x14ac:dyDescent="0.2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xmlns:x14ac="http://schemas.microsoft.com/office/spreadsheetml/2009/9/ac" r="470" ht="15.75" x14ac:dyDescent="0.2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xmlns:x14ac="http://schemas.microsoft.com/office/spreadsheetml/2009/9/ac" r="471" ht="15.75" x14ac:dyDescent="0.2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xmlns:x14ac="http://schemas.microsoft.com/office/spreadsheetml/2009/9/ac" r="472" ht="15.75" x14ac:dyDescent="0.2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xmlns:x14ac="http://schemas.microsoft.com/office/spreadsheetml/2009/9/ac" r="473" ht="15.75" x14ac:dyDescent="0.2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xmlns:x14ac="http://schemas.microsoft.com/office/spreadsheetml/2009/9/ac" r="474" ht="15.75" x14ac:dyDescent="0.2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xmlns:x14ac="http://schemas.microsoft.com/office/spreadsheetml/2009/9/ac" r="475" ht="15.75" x14ac:dyDescent="0.2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xmlns:x14ac="http://schemas.microsoft.com/office/spreadsheetml/2009/9/ac" r="476" ht="15.75" x14ac:dyDescent="0.2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xmlns:x14ac="http://schemas.microsoft.com/office/spreadsheetml/2009/9/ac" r="477" ht="15.75" x14ac:dyDescent="0.2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xmlns:x14ac="http://schemas.microsoft.com/office/spreadsheetml/2009/9/ac" r="478" ht="15.75" x14ac:dyDescent="0.2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xmlns:x14ac="http://schemas.microsoft.com/office/spreadsheetml/2009/9/ac" r="479" ht="15.75" x14ac:dyDescent="0.2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xmlns:x14ac="http://schemas.microsoft.com/office/spreadsheetml/2009/9/ac" r="480" ht="15.75" x14ac:dyDescent="0.2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xmlns:x14ac="http://schemas.microsoft.com/office/spreadsheetml/2009/9/ac" r="481" ht="15.75" x14ac:dyDescent="0.2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xmlns:x14ac="http://schemas.microsoft.com/office/spreadsheetml/2009/9/ac" r="482" ht="15.75" x14ac:dyDescent="0.2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xmlns:x14ac="http://schemas.microsoft.com/office/spreadsheetml/2009/9/ac" r="483" ht="15.75" x14ac:dyDescent="0.2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xmlns:x14ac="http://schemas.microsoft.com/office/spreadsheetml/2009/9/ac" r="484" ht="15.75" x14ac:dyDescent="0.2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xmlns:x14ac="http://schemas.microsoft.com/office/spreadsheetml/2009/9/ac" r="485" ht="15.75" x14ac:dyDescent="0.2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xmlns:x14ac="http://schemas.microsoft.com/office/spreadsheetml/2009/9/ac" r="486" ht="15.75" x14ac:dyDescent="0.2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xmlns:x14ac="http://schemas.microsoft.com/office/spreadsheetml/2009/9/ac" r="487" ht="15.75" x14ac:dyDescent="0.2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xmlns:x14ac="http://schemas.microsoft.com/office/spreadsheetml/2009/9/ac" r="488" ht="15.75" x14ac:dyDescent="0.2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74003-1E63-4400-907E-9C145B2642F7}">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33" customWidth="true"/>
    <col min="2" max="2" width="6.5" style="234" customWidth="true"/>
    <col min="3" max="3" width="14.125" style="235" customWidth="true"/>
    <col min="4" max="4" width="9.75" style="213" customWidth="true"/>
    <col min="5" max="5" width="8" style="236" customWidth="true"/>
    <col min="6" max="6" width="8" style="237" customWidth="true"/>
    <col min="7" max="7" width="8" style="238" customWidth="true"/>
    <col min="8" max="8" width="8" style="239" customWidth="true"/>
    <col min="9" max="9" width="8" style="232" customWidth="true"/>
    <col min="10" max="10" width="8" style="240" customWidth="true"/>
    <col min="11" max="11" width="8" style="241" customWidth="true"/>
    <col min="12" max="12" width="8" style="237" customWidth="true"/>
    <col min="13" max="13" width="8" style="242" customWidth="true"/>
    <col min="14" max="14" width="8" style="243" customWidth="true"/>
    <col min="15" max="19" width="8" style="213" customWidth="true"/>
    <col min="20" max="16384" width="9" style="213"/>
  </cols>
  <sheetData>
    <row xmlns:x14ac="http://schemas.microsoft.com/office/spreadsheetml/2009/9/ac" r="1" ht="20.25" customHeight="true" x14ac:dyDescent="0.2">
      <c r="A1" s="594" t="s">
        <v>365</v>
      </c>
      <c r="B1" s="595"/>
      <c r="C1" s="595"/>
      <c r="D1" s="595"/>
      <c r="E1" s="596" t="s">
        <v>52</v>
      </c>
      <c r="F1" s="597"/>
      <c r="G1" s="597"/>
      <c r="H1" s="597"/>
      <c r="I1" s="598"/>
      <c r="J1" s="599" t="s">
        <v>10</v>
      </c>
      <c r="K1" s="599"/>
      <c r="L1" s="599"/>
      <c r="M1" s="599"/>
      <c r="N1" s="599"/>
      <c r="O1" s="600" t="s">
        <v>11</v>
      </c>
      <c r="P1" s="601"/>
      <c r="Q1" s="601"/>
      <c r="R1" s="601"/>
      <c r="S1" s="602"/>
    </row>
    <row xmlns:x14ac="http://schemas.microsoft.com/office/spreadsheetml/2009/9/ac" r="2" x14ac:dyDescent="0.2">
      <c r="A2" s="595"/>
      <c r="B2" s="595"/>
      <c r="C2" s="595"/>
      <c r="D2" s="595"/>
      <c r="E2" s="214"/>
      <c r="F2" s="215"/>
      <c r="G2" s="244"/>
      <c r="H2" s="216"/>
      <c r="I2" s="245"/>
      <c r="J2" s="217"/>
      <c r="K2" s="215"/>
      <c r="L2" s="246"/>
      <c r="M2" s="216"/>
      <c r="N2" s="247"/>
      <c r="O2" s="214"/>
      <c r="P2" s="215"/>
      <c r="Q2" s="218"/>
      <c r="R2" s="216"/>
      <c r="S2" s="245"/>
    </row>
    <row xmlns:x14ac="http://schemas.microsoft.com/office/spreadsheetml/2009/9/ac" r="3" ht="134.25" customHeight="true" x14ac:dyDescent="0.2">
      <c r="A3" s="219" t="s">
        <v>9</v>
      </c>
      <c r="B3" s="220" t="s">
        <v>4</v>
      </c>
      <c r="C3" s="221" t="s">
        <v>8</v>
      </c>
      <c r="D3" s="222" t="s">
        <v>228</v>
      </c>
      <c r="E3" s="223" t="s">
        <v>25</v>
      </c>
      <c r="F3" s="224" t="s">
        <v>19</v>
      </c>
      <c r="G3" s="248" t="s">
        <v>212</v>
      </c>
      <c r="H3" s="225" t="s">
        <v>221</v>
      </c>
      <c r="I3" s="249" t="s">
        <v>36</v>
      </c>
      <c r="J3" s="226" t="s">
        <v>25</v>
      </c>
      <c r="K3" s="227" t="s">
        <v>19</v>
      </c>
      <c r="L3" s="250" t="s">
        <v>213</v>
      </c>
      <c r="M3" s="225" t="s">
        <v>221</v>
      </c>
      <c r="N3" s="251" t="s">
        <v>36</v>
      </c>
      <c r="O3" s="223" t="s">
        <v>25</v>
      </c>
      <c r="P3" s="224" t="s">
        <v>141</v>
      </c>
      <c r="Q3" s="228" t="s">
        <v>214</v>
      </c>
      <c r="R3" s="225" t="s">
        <v>221</v>
      </c>
      <c r="S3" s="249" t="s">
        <v>36</v>
      </c>
    </row>
    <row xmlns:x14ac="http://schemas.microsoft.com/office/spreadsheetml/2009/9/ac" r="4" x14ac:dyDescent="0.2">
      <c r="A4" s="359" t="str">
        <f>IF(ISBLANK(Regressions!A14), " ", Regressions!A14)</f>
        <v>Uganda</v>
      </c>
      <c r="B4" s="360">
        <f>IF(ISBLANK(Regressions!B14), " ", Regressions!B14)</f>
        <v>2000</v>
      </c>
      <c r="C4" s="229" t="str">
        <f>IF(ISBLANK(Regressions!C14), " ", Regressions!C14)</f>
        <v>National</v>
      </c>
      <c r="D4" s="361">
        <f>IF(ISBLANK(Regressions!D14), " ", Regressions!D14)</f>
        <v>10965970</v>
      </c>
      <c r="E4" s="230">
        <f>IF(ISNUMBER(Regressions!E14),ROUND(Regressions!E14, 1), NA())</f>
        <v>98.1</v>
      </c>
      <c r="F4" s="362">
        <f>IF(ISNUMBER(Regressions!F14),ROUND(Regressions!F14, 1), NA())</f>
        <v>89.9</v>
      </c>
      <c r="G4" s="252" t="e">
        <f>IF(ISNUMBER(Regressions!G14),ROUND(Regressions!G14, 1), NA())</f>
        <v>#N/A</v>
      </c>
      <c r="H4" s="363" t="e">
        <f>IF(ISNUMBER(Regressions!H14),ROUND(Regressions!H14, 1), NA())</f>
        <v>#N/A</v>
      </c>
      <c r="I4" s="253">
        <f>IF(ISNUMBER(Regressions!I14),ROUND(Regressions!I14, 1), NA())</f>
        <v>10.1</v>
      </c>
      <c r="J4" s="364">
        <f>IF(ISNUMBER(Regressions!K14),ROUND(Regressions!K14, 1), NA())</f>
        <v>97.6</v>
      </c>
      <c r="K4" s="362" t="e">
        <f>IF(ISNUMBER(Regressions!L14),ROUND(Regressions!L14, 1), NA())</f>
        <v>#N/A</v>
      </c>
      <c r="L4" s="254" t="e">
        <f>IF(ISNUMBER(Regressions!M14),ROUND(Regressions!M14, 1), NA())</f>
        <v>#N/A</v>
      </c>
      <c r="M4" s="363" t="e">
        <f>IF(ISNUMBER(Regressions!N14),ROUND(Regressions!N14, 1), NA())</f>
        <v>#N/A</v>
      </c>
      <c r="N4" s="253" t="e">
        <f>IF(ISNUMBER(Regressions!O14),ROUND(Regressions!O14, 1), NA())</f>
        <v>#N/A</v>
      </c>
      <c r="O4" s="364" t="e">
        <f>IF(ISNUMBER(Regressions!Q14),ROUND(Regressions!Q14, 1), NA())</f>
        <v>#N/A</v>
      </c>
      <c r="P4" s="362" t="e">
        <f>IF(ISNUMBER(Regressions!R14),ROUND(Regressions!R14, 1), NA())</f>
        <v>#N/A</v>
      </c>
      <c r="Q4" s="231" t="e">
        <f>IF(ISNUMBER(Regressions!S14),ROUND(Regressions!S14, 1), NA())</f>
        <v>#N/A</v>
      </c>
      <c r="R4" s="363" t="e">
        <f>IF(ISNUMBER(Regressions!T14),ROUND(Regressions!T14, 1), NA())</f>
        <v>#N/A</v>
      </c>
      <c r="S4" s="253" t="e">
        <f>IF(ISNUMBER(Regressions!U14),ROUND(Regressions!U14, 1), NA())</f>
        <v>#N/A</v>
      </c>
    </row>
    <row xmlns:x14ac="http://schemas.microsoft.com/office/spreadsheetml/2009/9/ac" r="5" x14ac:dyDescent="0.2">
      <c r="A5" s="359" t="str">
        <f>IF(ISBLANK(Regressions!A15), " ", Regressions!A15)</f>
        <v>Uganda</v>
      </c>
      <c r="B5" s="360">
        <f>IF(ISBLANK(Regressions!B15), " ", Regressions!B15)</f>
        <v>2001</v>
      </c>
      <c r="C5" s="365" t="str">
        <f>IF(ISBLANK(Regressions!C15), " ", Regressions!C15)</f>
        <v>National</v>
      </c>
      <c r="D5" s="361">
        <f>IF(ISBLANK(Regressions!D15), " ", Regressions!D15)</f>
        <v>11368910</v>
      </c>
      <c r="E5" s="230">
        <f>IF(ISNUMBER(Regressions!E15),ROUND(Regressions!E15, 1), NA())</f>
        <v>98.1</v>
      </c>
      <c r="F5" s="362">
        <f>IF(ISNUMBER(Regressions!F15),ROUND(Regressions!F15, 1), NA())</f>
        <v>89.9</v>
      </c>
      <c r="G5" s="252" t="e">
        <f>IF(ISNUMBER(Regressions!G15),ROUND(Regressions!G15, 1), NA())</f>
        <v>#N/A</v>
      </c>
      <c r="H5" s="363" t="e">
        <f>IF(ISNUMBER(Regressions!H15),ROUND(Regressions!H15, 1), NA())</f>
        <v>#N/A</v>
      </c>
      <c r="I5" s="253">
        <f>IF(ISNUMBER(Regressions!I15),ROUND(Regressions!I15, 1), NA())</f>
        <v>10.1</v>
      </c>
      <c r="J5" s="364">
        <f>IF(ISNUMBER(Regressions!K15),ROUND(Regressions!K15, 1), NA())</f>
        <v>97.6</v>
      </c>
      <c r="K5" s="362" t="e">
        <f>IF(ISNUMBER(Regressions!L15),ROUND(Regressions!L15, 1), NA())</f>
        <v>#N/A</v>
      </c>
      <c r="L5" s="254" t="e">
        <f>IF(ISNUMBER(Regressions!M15),ROUND(Regressions!M15, 1), NA())</f>
        <v>#N/A</v>
      </c>
      <c r="M5" s="363" t="e">
        <f>IF(ISNUMBER(Regressions!N15),ROUND(Regressions!N15, 1), NA())</f>
        <v>#N/A</v>
      </c>
      <c r="N5" s="253" t="e">
        <f>IF(ISNUMBER(Regressions!O15),ROUND(Regressions!O15, 1), NA())</f>
        <v>#N/A</v>
      </c>
      <c r="O5" s="364" t="e">
        <f>IF(ISNUMBER(Regressions!Q15),ROUND(Regressions!Q15, 1), NA())</f>
        <v>#N/A</v>
      </c>
      <c r="P5" s="362" t="e">
        <f>IF(ISNUMBER(Regressions!R15),ROUND(Regressions!R15, 1), NA())</f>
        <v>#N/A</v>
      </c>
      <c r="Q5" s="231" t="e">
        <f>IF(ISNUMBER(Regressions!S15),ROUND(Regressions!S15, 1), NA())</f>
        <v>#N/A</v>
      </c>
      <c r="R5" s="363" t="e">
        <f>IF(ISNUMBER(Regressions!T15),ROUND(Regressions!T15, 1), NA())</f>
        <v>#N/A</v>
      </c>
      <c r="S5" s="253" t="e">
        <f>IF(ISNUMBER(Regressions!U15),ROUND(Regressions!U15, 1), NA())</f>
        <v>#N/A</v>
      </c>
      <c r="T5" s="232"/>
      <c r="U5" s="232"/>
      <c r="V5" s="232"/>
      <c r="W5" s="232"/>
      <c r="X5" s="232"/>
      <c r="Y5" s="232"/>
      <c r="Z5" s="232"/>
      <c r="AA5" s="232"/>
    </row>
    <row xmlns:x14ac="http://schemas.microsoft.com/office/spreadsheetml/2009/9/ac" r="6" x14ac:dyDescent="0.2">
      <c r="A6" s="359" t="str">
        <f>IF(ISBLANK(Regressions!A16), " ", Regressions!A16)</f>
        <v>Uganda</v>
      </c>
      <c r="B6" s="360">
        <f>IF(ISBLANK(Regressions!B16), " ", Regressions!B16)</f>
        <v>2002</v>
      </c>
      <c r="C6" s="365" t="str">
        <f>IF(ISBLANK(Regressions!C16), " ", Regressions!C16)</f>
        <v>National</v>
      </c>
      <c r="D6" s="361">
        <f>IF(ISBLANK(Regressions!D16), " ", Regressions!D16)</f>
        <v>11770178</v>
      </c>
      <c r="E6" s="230">
        <f>IF(ISNUMBER(Regressions!E16),ROUND(Regressions!E16, 1), NA())</f>
        <v>98.1</v>
      </c>
      <c r="F6" s="362">
        <f>IF(ISNUMBER(Regressions!F16),ROUND(Regressions!F16, 1), NA())</f>
        <v>89.9</v>
      </c>
      <c r="G6" s="252" t="e">
        <f>IF(ISNUMBER(Regressions!G16),ROUND(Regressions!G16, 1), NA())</f>
        <v>#N/A</v>
      </c>
      <c r="H6" s="363" t="e">
        <f>IF(ISNUMBER(Regressions!H16),ROUND(Regressions!H16, 1), NA())</f>
        <v>#N/A</v>
      </c>
      <c r="I6" s="253">
        <f>IF(ISNUMBER(Regressions!I16),ROUND(Regressions!I16, 1), NA())</f>
        <v>10.1</v>
      </c>
      <c r="J6" s="364">
        <f>IF(ISNUMBER(Regressions!K16),ROUND(Regressions!K16, 1), NA())</f>
        <v>97.6</v>
      </c>
      <c r="K6" s="362" t="e">
        <f>IF(ISNUMBER(Regressions!L16),ROUND(Regressions!L16, 1), NA())</f>
        <v>#N/A</v>
      </c>
      <c r="L6" s="254" t="e">
        <f>IF(ISNUMBER(Regressions!M16),ROUND(Regressions!M16, 1), NA())</f>
        <v>#N/A</v>
      </c>
      <c r="M6" s="363" t="e">
        <f>IF(ISNUMBER(Regressions!N16),ROUND(Regressions!N16, 1), NA())</f>
        <v>#N/A</v>
      </c>
      <c r="N6" s="253" t="e">
        <f>IF(ISNUMBER(Regressions!O16),ROUND(Regressions!O16, 1), NA())</f>
        <v>#N/A</v>
      </c>
      <c r="O6" s="364" t="e">
        <f>IF(ISNUMBER(Regressions!Q16),ROUND(Regressions!Q16, 1), NA())</f>
        <v>#N/A</v>
      </c>
      <c r="P6" s="362" t="e">
        <f>IF(ISNUMBER(Regressions!R16),ROUND(Regressions!R16, 1), NA())</f>
        <v>#N/A</v>
      </c>
      <c r="Q6" s="231" t="e">
        <f>IF(ISNUMBER(Regressions!S16),ROUND(Regressions!S16, 1), NA())</f>
        <v>#N/A</v>
      </c>
      <c r="R6" s="363" t="e">
        <f>IF(ISNUMBER(Regressions!T16),ROUND(Regressions!T16, 1), NA())</f>
        <v>#N/A</v>
      </c>
      <c r="S6" s="253" t="e">
        <f>IF(ISNUMBER(Regressions!U16),ROUND(Regressions!U16, 1), NA())</f>
        <v>#N/A</v>
      </c>
      <c r="T6" s="232"/>
      <c r="U6" s="232"/>
      <c r="V6" s="232"/>
      <c r="W6" s="232"/>
      <c r="X6" s="232"/>
      <c r="Y6" s="232"/>
      <c r="Z6" s="232"/>
      <c r="AA6" s="232"/>
    </row>
    <row xmlns:x14ac="http://schemas.microsoft.com/office/spreadsheetml/2009/9/ac" r="7" x14ac:dyDescent="0.2">
      <c r="A7" s="359" t="str">
        <f>IF(ISBLANK(Regressions!A17), " ", Regressions!A17)</f>
        <v>Uganda</v>
      </c>
      <c r="B7" s="360">
        <f>IF(ISBLANK(Regressions!B17), " ", Regressions!B17)</f>
        <v>2003</v>
      </c>
      <c r="C7" s="365" t="str">
        <f>IF(ISBLANK(Regressions!C17), " ", Regressions!C17)</f>
        <v>National</v>
      </c>
      <c r="D7" s="361">
        <f>IF(ISBLANK(Regressions!D17), " ", Regressions!D17)</f>
        <v>12195687</v>
      </c>
      <c r="E7" s="230">
        <f>IF(ISNUMBER(Regressions!E17),ROUND(Regressions!E17, 1), NA())</f>
        <v>98</v>
      </c>
      <c r="F7" s="362">
        <f>IF(ISNUMBER(Regressions!F17),ROUND(Regressions!F17, 1), NA())</f>
        <v>89.8</v>
      </c>
      <c r="G7" s="252" t="e">
        <f>IF(ISNUMBER(Regressions!G17),ROUND(Regressions!G17, 1), NA())</f>
        <v>#N/A</v>
      </c>
      <c r="H7" s="363" t="e">
        <f>IF(ISNUMBER(Regressions!H17),ROUND(Regressions!H17, 1), NA())</f>
        <v>#N/A</v>
      </c>
      <c r="I7" s="253">
        <f>IF(ISNUMBER(Regressions!I17),ROUND(Regressions!I17, 1), NA())</f>
        <v>10.199999999999999</v>
      </c>
      <c r="J7" s="364">
        <f>IF(ISNUMBER(Regressions!K17),ROUND(Regressions!K17, 1), NA())</f>
        <v>97.8</v>
      </c>
      <c r="K7" s="362" t="e">
        <f>IF(ISNUMBER(Regressions!L17),ROUND(Regressions!L17, 1), NA())</f>
        <v>#N/A</v>
      </c>
      <c r="L7" s="254" t="e">
        <f>IF(ISNUMBER(Regressions!M17),ROUND(Regressions!M17, 1), NA())</f>
        <v>#N/A</v>
      </c>
      <c r="M7" s="363" t="e">
        <f>IF(ISNUMBER(Regressions!N17),ROUND(Regressions!N17, 1), NA())</f>
        <v>#N/A</v>
      </c>
      <c r="N7" s="253" t="e">
        <f>IF(ISNUMBER(Regressions!O17),ROUND(Regressions!O17, 1), NA())</f>
        <v>#N/A</v>
      </c>
      <c r="O7" s="364" t="e">
        <f>IF(ISNUMBER(Regressions!Q17),ROUND(Regressions!Q17, 1), NA())</f>
        <v>#N/A</v>
      </c>
      <c r="P7" s="362" t="e">
        <f>IF(ISNUMBER(Regressions!R17),ROUND(Regressions!R17, 1), NA())</f>
        <v>#N/A</v>
      </c>
      <c r="Q7" s="231" t="e">
        <f>IF(ISNUMBER(Regressions!S17),ROUND(Regressions!S17, 1), NA())</f>
        <v>#N/A</v>
      </c>
      <c r="R7" s="363" t="e">
        <f>IF(ISNUMBER(Regressions!T17),ROUND(Regressions!T17, 1), NA())</f>
        <v>#N/A</v>
      </c>
      <c r="S7" s="253" t="e">
        <f>IF(ISNUMBER(Regressions!U17),ROUND(Regressions!U17, 1), NA())</f>
        <v>#N/A</v>
      </c>
      <c r="T7" s="232"/>
      <c r="U7" s="232"/>
      <c r="V7" s="232"/>
      <c r="W7" s="232"/>
      <c r="X7" s="232"/>
      <c r="Y7" s="232"/>
      <c r="Z7" s="232"/>
      <c r="AA7" s="232"/>
    </row>
    <row xmlns:x14ac="http://schemas.microsoft.com/office/spreadsheetml/2009/9/ac" r="8" x14ac:dyDescent="0.2">
      <c r="A8" s="359" t="str">
        <f>IF(ISBLANK(Regressions!A18), " ", Regressions!A18)</f>
        <v>Uganda</v>
      </c>
      <c r="B8" s="360">
        <f>IF(ISBLANK(Regressions!B18), " ", Regressions!B18)</f>
        <v>2004</v>
      </c>
      <c r="C8" s="365" t="str">
        <f>IF(ISBLANK(Regressions!C18), " ", Regressions!C18)</f>
        <v>National</v>
      </c>
      <c r="D8" s="361">
        <f>IF(ISBLANK(Regressions!D18), " ", Regressions!D18)</f>
        <v>12618927</v>
      </c>
      <c r="E8" s="230">
        <f>IF(ISNUMBER(Regressions!E18),ROUND(Regressions!E18, 1), NA())</f>
        <v>98</v>
      </c>
      <c r="F8" s="362">
        <f>IF(ISNUMBER(Regressions!F18),ROUND(Regressions!F18, 1), NA())</f>
        <v>89.7</v>
      </c>
      <c r="G8" s="252">
        <f>IF(ISNUMBER(Regressions!G18),ROUND(Regressions!G18, 1), NA())</f>
        <v>80.099999999999994</v>
      </c>
      <c r="H8" s="363">
        <f>IF(ISNUMBER(Regressions!H18),ROUND(Regressions!H18, 1), NA())</f>
        <v>9.6</v>
      </c>
      <c r="I8" s="253">
        <f>IF(ISNUMBER(Regressions!I18),ROUND(Regressions!I18, 1), NA())</f>
        <v>10.3</v>
      </c>
      <c r="J8" s="364">
        <f>IF(ISNUMBER(Regressions!K18),ROUND(Regressions!K18, 1), NA())</f>
        <v>97.9</v>
      </c>
      <c r="K8" s="362" t="e">
        <f>IF(ISNUMBER(Regressions!L18),ROUND(Regressions!L18, 1), NA())</f>
        <v>#N/A</v>
      </c>
      <c r="L8" s="254">
        <f>IF(ISNUMBER(Regressions!M18),ROUND(Regressions!M18, 1), NA())</f>
        <v>79.900000000000006</v>
      </c>
      <c r="M8" s="363" t="e">
        <f>IF(ISNUMBER(Regressions!N18),ROUND(Regressions!N18, 1), NA())</f>
        <v>#N/A</v>
      </c>
      <c r="N8" s="253" t="e">
        <f>IF(ISNUMBER(Regressions!O18),ROUND(Regressions!O18, 1), NA())</f>
        <v>#N/A</v>
      </c>
      <c r="O8" s="364" t="e">
        <f>IF(ISNUMBER(Regressions!Q18),ROUND(Regressions!Q18, 1), NA())</f>
        <v>#N/A</v>
      </c>
      <c r="P8" s="362">
        <f>IF(ISNUMBER(Regressions!R18),ROUND(Regressions!R18, 1), NA())</f>
        <v>47.3</v>
      </c>
      <c r="Q8" s="231">
        <f>IF(ISNUMBER(Regressions!S18),ROUND(Regressions!S18, 1), NA())</f>
        <v>14.6</v>
      </c>
      <c r="R8" s="363">
        <f>IF(ISNUMBER(Regressions!T18),ROUND(Regressions!T18, 1), NA())</f>
        <v>32.700000000000003</v>
      </c>
      <c r="S8" s="253">
        <f>IF(ISNUMBER(Regressions!U18),ROUND(Regressions!U18, 1), NA())</f>
        <v>52.7</v>
      </c>
      <c r="T8" s="232"/>
      <c r="U8" s="232"/>
      <c r="V8" s="232"/>
      <c r="W8" s="232"/>
      <c r="X8" s="232"/>
      <c r="Y8" s="232"/>
      <c r="Z8" s="232"/>
      <c r="AA8" s="232"/>
    </row>
    <row xmlns:x14ac="http://schemas.microsoft.com/office/spreadsheetml/2009/9/ac" r="9" x14ac:dyDescent="0.2">
      <c r="A9" s="359" t="str">
        <f>IF(ISBLANK(Regressions!A19), " ", Regressions!A19)</f>
        <v>Uganda</v>
      </c>
      <c r="B9" s="360">
        <f>IF(ISBLANK(Regressions!B19), " ", Regressions!B19)</f>
        <v>2005</v>
      </c>
      <c r="C9" s="365" t="str">
        <f>IF(ISBLANK(Regressions!C19), " ", Regressions!C19)</f>
        <v>National</v>
      </c>
      <c r="D9" s="361">
        <f>IF(ISBLANK(Regressions!D19), " ", Regressions!D19)</f>
        <v>13042959</v>
      </c>
      <c r="E9" s="230">
        <f>IF(ISNUMBER(Regressions!E19),ROUND(Regressions!E19, 1), NA())</f>
        <v>97.9</v>
      </c>
      <c r="F9" s="362">
        <f>IF(ISNUMBER(Regressions!F19),ROUND(Regressions!F19, 1), NA())</f>
        <v>89.7</v>
      </c>
      <c r="G9" s="252">
        <f>IF(ISNUMBER(Regressions!G19),ROUND(Regressions!G19, 1), NA())</f>
        <v>80.099999999999994</v>
      </c>
      <c r="H9" s="363">
        <f>IF(ISNUMBER(Regressions!H19),ROUND(Regressions!H19, 1), NA())</f>
        <v>9.6</v>
      </c>
      <c r="I9" s="253">
        <f>IF(ISNUMBER(Regressions!I19),ROUND(Regressions!I19, 1), NA())</f>
        <v>10.3</v>
      </c>
      <c r="J9" s="364">
        <f>IF(ISNUMBER(Regressions!K19),ROUND(Regressions!K19, 1), NA())</f>
        <v>98</v>
      </c>
      <c r="K9" s="362" t="e">
        <f>IF(ISNUMBER(Regressions!L19),ROUND(Regressions!L19, 1), NA())</f>
        <v>#N/A</v>
      </c>
      <c r="L9" s="254">
        <f>IF(ISNUMBER(Regressions!M19),ROUND(Regressions!M19, 1), NA())</f>
        <v>79.900000000000006</v>
      </c>
      <c r="M9" s="363" t="e">
        <f>IF(ISNUMBER(Regressions!N19),ROUND(Regressions!N19, 1), NA())</f>
        <v>#N/A</v>
      </c>
      <c r="N9" s="253" t="e">
        <f>IF(ISNUMBER(Regressions!O19),ROUND(Regressions!O19, 1), NA())</f>
        <v>#N/A</v>
      </c>
      <c r="O9" s="364" t="e">
        <f>IF(ISNUMBER(Regressions!Q19),ROUND(Regressions!Q19, 1), NA())</f>
        <v>#N/A</v>
      </c>
      <c r="P9" s="362">
        <f>IF(ISNUMBER(Regressions!R19),ROUND(Regressions!R19, 1), NA())</f>
        <v>47.3</v>
      </c>
      <c r="Q9" s="231">
        <f>IF(ISNUMBER(Regressions!S19),ROUND(Regressions!S19, 1), NA())</f>
        <v>14.6</v>
      </c>
      <c r="R9" s="363">
        <f>IF(ISNUMBER(Regressions!T19),ROUND(Regressions!T19, 1), NA())</f>
        <v>32.700000000000003</v>
      </c>
      <c r="S9" s="253">
        <f>IF(ISNUMBER(Regressions!U19),ROUND(Regressions!U19, 1), NA())</f>
        <v>52.7</v>
      </c>
    </row>
    <row xmlns:x14ac="http://schemas.microsoft.com/office/spreadsheetml/2009/9/ac" r="10" x14ac:dyDescent="0.2">
      <c r="A10" s="359" t="str">
        <f>IF(ISBLANK(Regressions!A20), " ", Regressions!A20)</f>
        <v>Uganda</v>
      </c>
      <c r="B10" s="360">
        <f>IF(ISBLANK(Regressions!B20), " ", Regressions!B20)</f>
        <v>2006</v>
      </c>
      <c r="C10" s="365" t="str">
        <f>IF(ISBLANK(Regressions!C20), " ", Regressions!C20)</f>
        <v>National</v>
      </c>
      <c r="D10" s="361">
        <f>IF(ISBLANK(Regressions!D20), " ", Regressions!D20)</f>
        <v>13471236</v>
      </c>
      <c r="E10" s="230">
        <f>IF(ISNUMBER(Regressions!E20),ROUND(Regressions!E20, 1), NA())</f>
        <v>97.9</v>
      </c>
      <c r="F10" s="362">
        <f>IF(ISNUMBER(Regressions!F20),ROUND(Regressions!F20, 1), NA())</f>
        <v>89.6</v>
      </c>
      <c r="G10" s="252">
        <f>IF(ISNUMBER(Regressions!G20),ROUND(Regressions!G20, 1), NA())</f>
        <v>80.099999999999994</v>
      </c>
      <c r="H10" s="363">
        <f>IF(ISNUMBER(Regressions!H20),ROUND(Regressions!H20, 1), NA())</f>
        <v>9.5</v>
      </c>
      <c r="I10" s="253">
        <f>IF(ISNUMBER(Regressions!I20),ROUND(Regressions!I20, 1), NA())</f>
        <v>10.4</v>
      </c>
      <c r="J10" s="364">
        <f>IF(ISNUMBER(Regressions!K20),ROUND(Regressions!K20, 1), NA())</f>
        <v>98.2</v>
      </c>
      <c r="K10" s="362" t="e">
        <f>IF(ISNUMBER(Regressions!L20),ROUND(Regressions!L20, 1), NA())</f>
        <v>#N/A</v>
      </c>
      <c r="L10" s="254">
        <f>IF(ISNUMBER(Regressions!M20),ROUND(Regressions!M20, 1), NA())</f>
        <v>79.900000000000006</v>
      </c>
      <c r="M10" s="363" t="e">
        <f>IF(ISNUMBER(Regressions!N20),ROUND(Regressions!N20, 1), NA())</f>
        <v>#N/A</v>
      </c>
      <c r="N10" s="253" t="e">
        <f>IF(ISNUMBER(Regressions!O20),ROUND(Regressions!O20, 1), NA())</f>
        <v>#N/A</v>
      </c>
      <c r="O10" s="364" t="e">
        <f>IF(ISNUMBER(Regressions!Q20),ROUND(Regressions!Q20, 1), NA())</f>
        <v>#N/A</v>
      </c>
      <c r="P10" s="362">
        <f>IF(ISNUMBER(Regressions!R20),ROUND(Regressions!R20, 1), NA())</f>
        <v>47.3</v>
      </c>
      <c r="Q10" s="231">
        <f>IF(ISNUMBER(Regressions!S20),ROUND(Regressions!S20, 1), NA())</f>
        <v>14.6</v>
      </c>
      <c r="R10" s="363">
        <f>IF(ISNUMBER(Regressions!T20),ROUND(Regressions!T20, 1), NA())</f>
        <v>32.700000000000003</v>
      </c>
      <c r="S10" s="253">
        <f>IF(ISNUMBER(Regressions!U20),ROUND(Regressions!U20, 1), NA())</f>
        <v>52.7</v>
      </c>
    </row>
    <row xmlns:x14ac="http://schemas.microsoft.com/office/spreadsheetml/2009/9/ac" r="11" x14ac:dyDescent="0.2">
      <c r="A11" s="359" t="str">
        <f>IF(ISBLANK(Regressions!A21), " ", Regressions!A21)</f>
        <v>Uganda</v>
      </c>
      <c r="B11" s="360">
        <f>IF(ISBLANK(Regressions!B21), " ", Regressions!B21)</f>
        <v>2007</v>
      </c>
      <c r="C11" s="365" t="str">
        <f>IF(ISBLANK(Regressions!C21), " ", Regressions!C21)</f>
        <v>National</v>
      </c>
      <c r="D11" s="361">
        <f>IF(ISBLANK(Regressions!D21), " ", Regressions!D21)</f>
        <v>13901695</v>
      </c>
      <c r="E11" s="230">
        <f>IF(ISNUMBER(Regressions!E21),ROUND(Regressions!E21, 1), NA())</f>
        <v>97.8</v>
      </c>
      <c r="F11" s="362">
        <f>IF(ISNUMBER(Regressions!F21),ROUND(Regressions!F21, 1), NA())</f>
        <v>89.5</v>
      </c>
      <c r="G11" s="252">
        <f>IF(ISNUMBER(Regressions!G21),ROUND(Regressions!G21, 1), NA())</f>
        <v>80.099999999999994</v>
      </c>
      <c r="H11" s="363">
        <f>IF(ISNUMBER(Regressions!H21),ROUND(Regressions!H21, 1), NA())</f>
        <v>9.4</v>
      </c>
      <c r="I11" s="253">
        <f>IF(ISNUMBER(Regressions!I21),ROUND(Regressions!I21, 1), NA())</f>
        <v>10.5</v>
      </c>
      <c r="J11" s="364">
        <f>IF(ISNUMBER(Regressions!K21),ROUND(Regressions!K21, 1), NA())</f>
        <v>98.3</v>
      </c>
      <c r="K11" s="362" t="e">
        <f>IF(ISNUMBER(Regressions!L21),ROUND(Regressions!L21, 1), NA())</f>
        <v>#N/A</v>
      </c>
      <c r="L11" s="254">
        <f>IF(ISNUMBER(Regressions!M21),ROUND(Regressions!M21, 1), NA())</f>
        <v>79.900000000000006</v>
      </c>
      <c r="M11" s="363" t="e">
        <f>IF(ISNUMBER(Regressions!N21),ROUND(Regressions!N21, 1), NA())</f>
        <v>#N/A</v>
      </c>
      <c r="N11" s="253" t="e">
        <f>IF(ISNUMBER(Regressions!O21),ROUND(Regressions!O21, 1), NA())</f>
        <v>#N/A</v>
      </c>
      <c r="O11" s="364" t="e">
        <f>IF(ISNUMBER(Regressions!Q21),ROUND(Regressions!Q21, 1), NA())</f>
        <v>#N/A</v>
      </c>
      <c r="P11" s="362">
        <f>IF(ISNUMBER(Regressions!R21),ROUND(Regressions!R21, 1), NA())</f>
        <v>47.3</v>
      </c>
      <c r="Q11" s="231">
        <f>IF(ISNUMBER(Regressions!S21),ROUND(Regressions!S21, 1), NA())</f>
        <v>14.6</v>
      </c>
      <c r="R11" s="363">
        <f>IF(ISNUMBER(Regressions!T21),ROUND(Regressions!T21, 1), NA())</f>
        <v>32.700000000000003</v>
      </c>
      <c r="S11" s="253">
        <f>IF(ISNUMBER(Regressions!U21),ROUND(Regressions!U21, 1), NA())</f>
        <v>52.7</v>
      </c>
    </row>
    <row xmlns:x14ac="http://schemas.microsoft.com/office/spreadsheetml/2009/9/ac" r="12" x14ac:dyDescent="0.2">
      <c r="A12" s="359" t="str">
        <f>IF(ISBLANK(Regressions!A22), " ", Regressions!A22)</f>
        <v>Uganda</v>
      </c>
      <c r="B12" s="360">
        <f>IF(ISBLANK(Regressions!B22), " ", Regressions!B22)</f>
        <v>2008</v>
      </c>
      <c r="C12" s="365" t="str">
        <f>IF(ISBLANK(Regressions!C22), " ", Regressions!C22)</f>
        <v>National</v>
      </c>
      <c r="D12" s="361">
        <f>IF(ISBLANK(Regressions!D22), " ", Regressions!D22)</f>
        <v>14342993</v>
      </c>
      <c r="E12" s="230">
        <f>IF(ISNUMBER(Regressions!E22),ROUND(Regressions!E22, 1), NA())</f>
        <v>97.8</v>
      </c>
      <c r="F12" s="362">
        <f>IF(ISNUMBER(Regressions!F22),ROUND(Regressions!F22, 1), NA())</f>
        <v>89.4</v>
      </c>
      <c r="G12" s="252">
        <f>IF(ISNUMBER(Regressions!G22),ROUND(Regressions!G22, 1), NA())</f>
        <v>80.099999999999994</v>
      </c>
      <c r="H12" s="363">
        <f>IF(ISNUMBER(Regressions!H22),ROUND(Regressions!H22, 1), NA())</f>
        <v>9.3000000000000007</v>
      </c>
      <c r="I12" s="253">
        <f>IF(ISNUMBER(Regressions!I22),ROUND(Regressions!I22, 1), NA())</f>
        <v>10.6</v>
      </c>
      <c r="J12" s="364">
        <f>IF(ISNUMBER(Regressions!K22),ROUND(Regressions!K22, 1), NA())</f>
        <v>98.4</v>
      </c>
      <c r="K12" s="362" t="e">
        <f>IF(ISNUMBER(Regressions!L22),ROUND(Regressions!L22, 1), NA())</f>
        <v>#N/A</v>
      </c>
      <c r="L12" s="254">
        <f>IF(ISNUMBER(Regressions!M22),ROUND(Regressions!M22, 1), NA())</f>
        <v>79.900000000000006</v>
      </c>
      <c r="M12" s="363" t="e">
        <f>IF(ISNUMBER(Regressions!N22),ROUND(Regressions!N22, 1), NA())</f>
        <v>#N/A</v>
      </c>
      <c r="N12" s="253" t="e">
        <f>IF(ISNUMBER(Regressions!O22),ROUND(Regressions!O22, 1), NA())</f>
        <v>#N/A</v>
      </c>
      <c r="O12" s="364" t="e">
        <f>IF(ISNUMBER(Regressions!Q22),ROUND(Regressions!Q22, 1), NA())</f>
        <v>#N/A</v>
      </c>
      <c r="P12" s="362">
        <f>IF(ISNUMBER(Regressions!R22),ROUND(Regressions!R22, 1), NA())</f>
        <v>47.3</v>
      </c>
      <c r="Q12" s="231">
        <f>IF(ISNUMBER(Regressions!S22),ROUND(Regressions!S22, 1), NA())</f>
        <v>14.6</v>
      </c>
      <c r="R12" s="363">
        <f>IF(ISNUMBER(Regressions!T22),ROUND(Regressions!T22, 1), NA())</f>
        <v>32.700000000000003</v>
      </c>
      <c r="S12" s="253">
        <f>IF(ISNUMBER(Regressions!U22),ROUND(Regressions!U22, 1), NA())</f>
        <v>52.7</v>
      </c>
    </row>
    <row xmlns:x14ac="http://schemas.microsoft.com/office/spreadsheetml/2009/9/ac" r="13" x14ac:dyDescent="0.2">
      <c r="A13" s="359" t="str">
        <f>IF(ISBLANK(Regressions!A23), " ", Regressions!A23)</f>
        <v>Uganda</v>
      </c>
      <c r="B13" s="360">
        <f>IF(ISBLANK(Regressions!B23), " ", Regressions!B23)</f>
        <v>2009</v>
      </c>
      <c r="C13" s="365" t="str">
        <f>IF(ISBLANK(Regressions!C23), " ", Regressions!C23)</f>
        <v>National</v>
      </c>
      <c r="D13" s="361">
        <f>IF(ISBLANK(Regressions!D23), " ", Regressions!D23)</f>
        <v>14784848</v>
      </c>
      <c r="E13" s="230">
        <f>IF(ISNUMBER(Regressions!E23),ROUND(Regressions!E23, 1), NA())</f>
        <v>97.7</v>
      </c>
      <c r="F13" s="362">
        <f>IF(ISNUMBER(Regressions!F23),ROUND(Regressions!F23, 1), NA())</f>
        <v>89.3</v>
      </c>
      <c r="G13" s="252">
        <f>IF(ISNUMBER(Regressions!G23),ROUND(Regressions!G23, 1), NA())</f>
        <v>78.3</v>
      </c>
      <c r="H13" s="363">
        <f>IF(ISNUMBER(Regressions!H23),ROUND(Regressions!H23, 1), NA())</f>
        <v>11</v>
      </c>
      <c r="I13" s="253">
        <f>IF(ISNUMBER(Regressions!I23),ROUND(Regressions!I23, 1), NA())</f>
        <v>10.7</v>
      </c>
      <c r="J13" s="364">
        <f>IF(ISNUMBER(Regressions!K23),ROUND(Regressions!K23, 1), NA())</f>
        <v>98.6</v>
      </c>
      <c r="K13" s="362" t="e">
        <f>IF(ISNUMBER(Regressions!L23),ROUND(Regressions!L23, 1), NA())</f>
        <v>#N/A</v>
      </c>
      <c r="L13" s="254">
        <f>IF(ISNUMBER(Regressions!M23),ROUND(Regressions!M23, 1), NA())</f>
        <v>79.5</v>
      </c>
      <c r="M13" s="363" t="e">
        <f>IF(ISNUMBER(Regressions!N23),ROUND(Regressions!N23, 1), NA())</f>
        <v>#N/A</v>
      </c>
      <c r="N13" s="253" t="e">
        <f>IF(ISNUMBER(Regressions!O23),ROUND(Regressions!O23, 1), NA())</f>
        <v>#N/A</v>
      </c>
      <c r="O13" s="364" t="e">
        <f>IF(ISNUMBER(Regressions!Q23),ROUND(Regressions!Q23, 1), NA())</f>
        <v>#N/A</v>
      </c>
      <c r="P13" s="362">
        <f>IF(ISNUMBER(Regressions!R23),ROUND(Regressions!R23, 1), NA())</f>
        <v>47.8</v>
      </c>
      <c r="Q13" s="231">
        <f>IF(ISNUMBER(Regressions!S23),ROUND(Regressions!S23, 1), NA())</f>
        <v>16.3</v>
      </c>
      <c r="R13" s="363">
        <f>IF(ISNUMBER(Regressions!T23),ROUND(Regressions!T23, 1), NA())</f>
        <v>31.5</v>
      </c>
      <c r="S13" s="253">
        <f>IF(ISNUMBER(Regressions!U23),ROUND(Regressions!U23, 1), NA())</f>
        <v>52.2</v>
      </c>
    </row>
    <row xmlns:x14ac="http://schemas.microsoft.com/office/spreadsheetml/2009/9/ac" r="14" x14ac:dyDescent="0.2">
      <c r="A14" s="359" t="str">
        <f>IF(ISBLANK(Regressions!A24), " ", Regressions!A24)</f>
        <v>Uganda</v>
      </c>
      <c r="B14" s="360">
        <f>IF(ISBLANK(Regressions!B24), " ", Regressions!B24)</f>
        <v>2010</v>
      </c>
      <c r="C14" s="365" t="str">
        <f>IF(ISBLANK(Regressions!C24), " ", Regressions!C24)</f>
        <v>National</v>
      </c>
      <c r="D14" s="361">
        <f>IF(ISBLANK(Regressions!D24), " ", Regressions!D24)</f>
        <v>15226113</v>
      </c>
      <c r="E14" s="230">
        <f>IF(ISNUMBER(Regressions!E24),ROUND(Regressions!E24, 1), NA())</f>
        <v>97.7</v>
      </c>
      <c r="F14" s="362">
        <f>IF(ISNUMBER(Regressions!F24),ROUND(Regressions!F24, 1), NA())</f>
        <v>89.2</v>
      </c>
      <c r="G14" s="252">
        <f>IF(ISNUMBER(Regressions!G24),ROUND(Regressions!G24, 1), NA())</f>
        <v>76.5</v>
      </c>
      <c r="H14" s="363">
        <f>IF(ISNUMBER(Regressions!H24),ROUND(Regressions!H24, 1), NA())</f>
        <v>12.7</v>
      </c>
      <c r="I14" s="253">
        <f>IF(ISNUMBER(Regressions!I24),ROUND(Regressions!I24, 1), NA())</f>
        <v>10.8</v>
      </c>
      <c r="J14" s="364">
        <f>IF(ISNUMBER(Regressions!K24),ROUND(Regressions!K24, 1), NA())</f>
        <v>98.7</v>
      </c>
      <c r="K14" s="362">
        <f>IF(ISNUMBER(Regressions!L24),ROUND(Regressions!L24, 1), NA())</f>
        <v>97.8</v>
      </c>
      <c r="L14" s="254">
        <f>IF(ISNUMBER(Regressions!M24),ROUND(Regressions!M24, 1), NA())</f>
        <v>79.099999999999994</v>
      </c>
      <c r="M14" s="363">
        <f>IF(ISNUMBER(Regressions!N24),ROUND(Regressions!N24, 1), NA())</f>
        <v>18.7</v>
      </c>
      <c r="N14" s="253">
        <f>IF(ISNUMBER(Regressions!O24),ROUND(Regressions!O24, 1), NA())</f>
        <v>2.2000000000000002</v>
      </c>
      <c r="O14" s="364" t="e">
        <f>IF(ISNUMBER(Regressions!Q24),ROUND(Regressions!Q24, 1), NA())</f>
        <v>#N/A</v>
      </c>
      <c r="P14" s="362">
        <f>IF(ISNUMBER(Regressions!R24),ROUND(Regressions!R24, 1), NA())</f>
        <v>48.4</v>
      </c>
      <c r="Q14" s="231">
        <f>IF(ISNUMBER(Regressions!S24),ROUND(Regressions!S24, 1), NA())</f>
        <v>18</v>
      </c>
      <c r="R14" s="363">
        <f>IF(ISNUMBER(Regressions!T24),ROUND(Regressions!T24, 1), NA())</f>
        <v>30.4</v>
      </c>
      <c r="S14" s="253">
        <f>IF(ISNUMBER(Regressions!U24),ROUND(Regressions!U24, 1), NA())</f>
        <v>51.6</v>
      </c>
    </row>
    <row xmlns:x14ac="http://schemas.microsoft.com/office/spreadsheetml/2009/9/ac" r="15" x14ac:dyDescent="0.2">
      <c r="A15" s="359" t="str">
        <f>IF(ISBLANK(Regressions!A25), " ", Regressions!A25)</f>
        <v>Uganda</v>
      </c>
      <c r="B15" s="360">
        <f>IF(ISBLANK(Regressions!B25), " ", Regressions!B25)</f>
        <v>2011</v>
      </c>
      <c r="C15" s="365" t="str">
        <f>IF(ISBLANK(Regressions!C25), " ", Regressions!C25)</f>
        <v>National</v>
      </c>
      <c r="D15" s="361">
        <f>IF(ISBLANK(Regressions!D25), " ", Regressions!D25)</f>
        <v>15667837</v>
      </c>
      <c r="E15" s="230">
        <f>IF(ISNUMBER(Regressions!E25),ROUND(Regressions!E25, 1), NA())</f>
        <v>97.6</v>
      </c>
      <c r="F15" s="362">
        <f>IF(ISNUMBER(Regressions!F25),ROUND(Regressions!F25, 1), NA())</f>
        <v>89.1</v>
      </c>
      <c r="G15" s="252">
        <f>IF(ISNUMBER(Regressions!G25),ROUND(Regressions!G25, 1), NA())</f>
        <v>74.7</v>
      </c>
      <c r="H15" s="363">
        <f>IF(ISNUMBER(Regressions!H25),ROUND(Regressions!H25, 1), NA())</f>
        <v>14.5</v>
      </c>
      <c r="I15" s="253">
        <f>IF(ISNUMBER(Regressions!I25),ROUND(Regressions!I25, 1), NA())</f>
        <v>10.9</v>
      </c>
      <c r="J15" s="364">
        <f>IF(ISNUMBER(Regressions!K25),ROUND(Regressions!K25, 1), NA())</f>
        <v>98.8</v>
      </c>
      <c r="K15" s="362">
        <f>IF(ISNUMBER(Regressions!L25),ROUND(Regressions!L25, 1), NA())</f>
        <v>97.8</v>
      </c>
      <c r="L15" s="254">
        <f>IF(ISNUMBER(Regressions!M25),ROUND(Regressions!M25, 1), NA())</f>
        <v>78.7</v>
      </c>
      <c r="M15" s="363">
        <f>IF(ISNUMBER(Regressions!N25),ROUND(Regressions!N25, 1), NA())</f>
        <v>19.100000000000001</v>
      </c>
      <c r="N15" s="253">
        <f>IF(ISNUMBER(Regressions!O25),ROUND(Regressions!O25, 1), NA())</f>
        <v>2.2000000000000002</v>
      </c>
      <c r="O15" s="364" t="e">
        <f>IF(ISNUMBER(Regressions!Q25),ROUND(Regressions!Q25, 1), NA())</f>
        <v>#N/A</v>
      </c>
      <c r="P15" s="362">
        <f>IF(ISNUMBER(Regressions!R25),ROUND(Regressions!R25, 1), NA())</f>
        <v>48.9</v>
      </c>
      <c r="Q15" s="231">
        <f>IF(ISNUMBER(Regressions!S25),ROUND(Regressions!S25, 1), NA())</f>
        <v>19.7</v>
      </c>
      <c r="R15" s="363">
        <f>IF(ISNUMBER(Regressions!T25),ROUND(Regressions!T25, 1), NA())</f>
        <v>29.2</v>
      </c>
      <c r="S15" s="253">
        <f>IF(ISNUMBER(Regressions!U25),ROUND(Regressions!U25, 1), NA())</f>
        <v>51.1</v>
      </c>
    </row>
    <row xmlns:x14ac="http://schemas.microsoft.com/office/spreadsheetml/2009/9/ac" r="16" x14ac:dyDescent="0.2">
      <c r="A16" s="359" t="str">
        <f>IF(ISBLANK(Regressions!A26), " ", Regressions!A26)</f>
        <v>Uganda</v>
      </c>
      <c r="B16" s="360">
        <f>IF(ISBLANK(Regressions!B26), " ", Regressions!B26)</f>
        <v>2012</v>
      </c>
      <c r="C16" s="365" t="str">
        <f>IF(ISBLANK(Regressions!C26), " ", Regressions!C26)</f>
        <v>National</v>
      </c>
      <c r="D16" s="361">
        <f>IF(ISBLANK(Regressions!D26), " ", Regressions!D26)</f>
        <v>16101594</v>
      </c>
      <c r="E16" s="230">
        <f>IF(ISNUMBER(Regressions!E26),ROUND(Regressions!E26, 1), NA())</f>
        <v>97.6</v>
      </c>
      <c r="F16" s="362">
        <f>IF(ISNUMBER(Regressions!F26),ROUND(Regressions!F26, 1), NA())</f>
        <v>89.1</v>
      </c>
      <c r="G16" s="252">
        <f>IF(ISNUMBER(Regressions!G26),ROUND(Regressions!G26, 1), NA())</f>
        <v>72.900000000000006</v>
      </c>
      <c r="H16" s="363">
        <f>IF(ISNUMBER(Regressions!H26),ROUND(Regressions!H26, 1), NA())</f>
        <v>16.2</v>
      </c>
      <c r="I16" s="253">
        <f>IF(ISNUMBER(Regressions!I26),ROUND(Regressions!I26, 1), NA())</f>
        <v>10.9</v>
      </c>
      <c r="J16" s="364">
        <f>IF(ISNUMBER(Regressions!K26),ROUND(Regressions!K26, 1), NA())</f>
        <v>98.9</v>
      </c>
      <c r="K16" s="362">
        <f>IF(ISNUMBER(Regressions!L26),ROUND(Regressions!L26, 1), NA())</f>
        <v>97.8</v>
      </c>
      <c r="L16" s="254">
        <f>IF(ISNUMBER(Regressions!M26),ROUND(Regressions!M26, 1), NA())</f>
        <v>78.3</v>
      </c>
      <c r="M16" s="363">
        <f>IF(ISNUMBER(Regressions!N26),ROUND(Regressions!N26, 1), NA())</f>
        <v>19.5</v>
      </c>
      <c r="N16" s="253">
        <f>IF(ISNUMBER(Regressions!O26),ROUND(Regressions!O26, 1), NA())</f>
        <v>2.2000000000000002</v>
      </c>
      <c r="O16" s="364" t="e">
        <f>IF(ISNUMBER(Regressions!Q26),ROUND(Regressions!Q26, 1), NA())</f>
        <v>#N/A</v>
      </c>
      <c r="P16" s="362">
        <f>IF(ISNUMBER(Regressions!R26),ROUND(Regressions!R26, 1), NA())</f>
        <v>49.5</v>
      </c>
      <c r="Q16" s="231">
        <f>IF(ISNUMBER(Regressions!S26),ROUND(Regressions!S26, 1), NA())</f>
        <v>21.4</v>
      </c>
      <c r="R16" s="363">
        <f>IF(ISNUMBER(Regressions!T26),ROUND(Regressions!T26, 1), NA())</f>
        <v>28</v>
      </c>
      <c r="S16" s="253">
        <f>IF(ISNUMBER(Regressions!U26),ROUND(Regressions!U26, 1), NA())</f>
        <v>50.5</v>
      </c>
    </row>
    <row xmlns:x14ac="http://schemas.microsoft.com/office/spreadsheetml/2009/9/ac" r="17" x14ac:dyDescent="0.2">
      <c r="A17" s="359" t="str">
        <f>IF(ISBLANK(Regressions!A27), " ", Regressions!A27)</f>
        <v>Uganda</v>
      </c>
      <c r="B17" s="360">
        <f>IF(ISBLANK(Regressions!B27), " ", Regressions!B27)</f>
        <v>2013</v>
      </c>
      <c r="C17" s="365" t="str">
        <f>IF(ISBLANK(Regressions!C27), " ", Regressions!C27)</f>
        <v>National</v>
      </c>
      <c r="D17" s="361">
        <f>IF(ISBLANK(Regressions!D27), " ", Regressions!D27)</f>
        <v>16540059</v>
      </c>
      <c r="E17" s="230">
        <f>IF(ISNUMBER(Regressions!E27),ROUND(Regressions!E27, 1), NA())</f>
        <v>97.5</v>
      </c>
      <c r="F17" s="362">
        <f>IF(ISNUMBER(Regressions!F27),ROUND(Regressions!F27, 1), NA())</f>
        <v>89</v>
      </c>
      <c r="G17" s="252">
        <f>IF(ISNUMBER(Regressions!G27),ROUND(Regressions!G27, 1), NA())</f>
        <v>71.099999999999994</v>
      </c>
      <c r="H17" s="363">
        <f>IF(ISNUMBER(Regressions!H27),ROUND(Regressions!H27, 1), NA())</f>
        <v>17.899999999999999</v>
      </c>
      <c r="I17" s="253">
        <f>IF(ISNUMBER(Regressions!I27),ROUND(Regressions!I27, 1), NA())</f>
        <v>11</v>
      </c>
      <c r="J17" s="364">
        <f>IF(ISNUMBER(Regressions!K27),ROUND(Regressions!K27, 1), NA())</f>
        <v>99.1</v>
      </c>
      <c r="K17" s="362">
        <f>IF(ISNUMBER(Regressions!L27),ROUND(Regressions!L27, 1), NA())</f>
        <v>97.8</v>
      </c>
      <c r="L17" s="254">
        <f>IF(ISNUMBER(Regressions!M27),ROUND(Regressions!M27, 1), NA())</f>
        <v>77.900000000000006</v>
      </c>
      <c r="M17" s="363">
        <f>IF(ISNUMBER(Regressions!N27),ROUND(Regressions!N27, 1), NA())</f>
        <v>19.899999999999999</v>
      </c>
      <c r="N17" s="253">
        <f>IF(ISNUMBER(Regressions!O27),ROUND(Regressions!O27, 1), NA())</f>
        <v>2.2000000000000002</v>
      </c>
      <c r="O17" s="364" t="e">
        <f>IF(ISNUMBER(Regressions!Q27),ROUND(Regressions!Q27, 1), NA())</f>
        <v>#N/A</v>
      </c>
      <c r="P17" s="362">
        <f>IF(ISNUMBER(Regressions!R27),ROUND(Regressions!R27, 1), NA())</f>
        <v>50</v>
      </c>
      <c r="Q17" s="231">
        <f>IF(ISNUMBER(Regressions!S27),ROUND(Regressions!S27, 1), NA())</f>
        <v>23.2</v>
      </c>
      <c r="R17" s="363">
        <f>IF(ISNUMBER(Regressions!T27),ROUND(Regressions!T27, 1), NA())</f>
        <v>26.9</v>
      </c>
      <c r="S17" s="253">
        <f>IF(ISNUMBER(Regressions!U27),ROUND(Regressions!U27, 1), NA())</f>
        <v>50</v>
      </c>
    </row>
    <row xmlns:x14ac="http://schemas.microsoft.com/office/spreadsheetml/2009/9/ac" r="18" x14ac:dyDescent="0.2">
      <c r="A18" s="359" t="str">
        <f>IF(ISBLANK(Regressions!A28), " ", Regressions!A28)</f>
        <v>Uganda</v>
      </c>
      <c r="B18" s="360">
        <f>IF(ISBLANK(Regressions!B28), " ", Regressions!B28)</f>
        <v>2014</v>
      </c>
      <c r="C18" s="365" t="str">
        <f>IF(ISBLANK(Regressions!C28), " ", Regressions!C28)</f>
        <v>National</v>
      </c>
      <c r="D18" s="361">
        <f>IF(ISBLANK(Regressions!D28), " ", Regressions!D28)</f>
        <v>16982844</v>
      </c>
      <c r="E18" s="230">
        <f>IF(ISNUMBER(Regressions!E28),ROUND(Regressions!E28, 1), NA())</f>
        <v>97.5</v>
      </c>
      <c r="F18" s="362">
        <f>IF(ISNUMBER(Regressions!F28),ROUND(Regressions!F28, 1), NA())</f>
        <v>88.9</v>
      </c>
      <c r="G18" s="252">
        <f>IF(ISNUMBER(Regressions!G28),ROUND(Regressions!G28, 1), NA())</f>
        <v>69.3</v>
      </c>
      <c r="H18" s="363">
        <f>IF(ISNUMBER(Regressions!H28),ROUND(Regressions!H28, 1), NA())</f>
        <v>19.600000000000001</v>
      </c>
      <c r="I18" s="253">
        <f>IF(ISNUMBER(Regressions!I28),ROUND(Regressions!I28, 1), NA())</f>
        <v>11.1</v>
      </c>
      <c r="J18" s="364">
        <f>IF(ISNUMBER(Regressions!K28),ROUND(Regressions!K28, 1), NA())</f>
        <v>99.2</v>
      </c>
      <c r="K18" s="362">
        <f>IF(ISNUMBER(Regressions!L28),ROUND(Regressions!L28, 1), NA())</f>
        <v>97.8</v>
      </c>
      <c r="L18" s="254">
        <f>IF(ISNUMBER(Regressions!M28),ROUND(Regressions!M28, 1), NA())</f>
        <v>77.5</v>
      </c>
      <c r="M18" s="363">
        <f>IF(ISNUMBER(Regressions!N28),ROUND(Regressions!N28, 1), NA())</f>
        <v>20.3</v>
      </c>
      <c r="N18" s="253">
        <f>IF(ISNUMBER(Regressions!O28),ROUND(Regressions!O28, 1), NA())</f>
        <v>2.2000000000000002</v>
      </c>
      <c r="O18" s="364" t="e">
        <f>IF(ISNUMBER(Regressions!Q28),ROUND(Regressions!Q28, 1), NA())</f>
        <v>#N/A</v>
      </c>
      <c r="P18" s="362">
        <f>IF(ISNUMBER(Regressions!R28),ROUND(Regressions!R28, 1), NA())</f>
        <v>50.5</v>
      </c>
      <c r="Q18" s="231">
        <f>IF(ISNUMBER(Regressions!S28),ROUND(Regressions!S28, 1), NA())</f>
        <v>24.9</v>
      </c>
      <c r="R18" s="363">
        <f>IF(ISNUMBER(Regressions!T28),ROUND(Regressions!T28, 1), NA())</f>
        <v>25.7</v>
      </c>
      <c r="S18" s="253">
        <f>IF(ISNUMBER(Regressions!U28),ROUND(Regressions!U28, 1), NA())</f>
        <v>49.5</v>
      </c>
    </row>
    <row xmlns:x14ac="http://schemas.microsoft.com/office/spreadsheetml/2009/9/ac" r="19" x14ac:dyDescent="0.2">
      <c r="A19" s="359" t="str">
        <f>IF(ISBLANK(Regressions!A29), " ", Regressions!A29)</f>
        <v>Uganda</v>
      </c>
      <c r="B19" s="360">
        <f>IF(ISBLANK(Regressions!B29), " ", Regressions!B29)</f>
        <v>2015</v>
      </c>
      <c r="C19" s="365" t="str">
        <f>IF(ISBLANK(Regressions!C29), " ", Regressions!C29)</f>
        <v>National</v>
      </c>
      <c r="D19" s="361">
        <f>IF(ISBLANK(Regressions!D29), " ", Regressions!D29)</f>
        <v>17433810</v>
      </c>
      <c r="E19" s="230">
        <f>IF(ISNUMBER(Regressions!E29),ROUND(Regressions!E29, 1), NA())</f>
        <v>97.4</v>
      </c>
      <c r="F19" s="362">
        <f>IF(ISNUMBER(Regressions!F29),ROUND(Regressions!F29, 1), NA())</f>
        <v>88.8</v>
      </c>
      <c r="G19" s="252">
        <f>IF(ISNUMBER(Regressions!G29),ROUND(Regressions!G29, 1), NA())</f>
        <v>67.400000000000006</v>
      </c>
      <c r="H19" s="363">
        <f>IF(ISNUMBER(Regressions!H29),ROUND(Regressions!H29, 1), NA())</f>
        <v>21.4</v>
      </c>
      <c r="I19" s="253">
        <f>IF(ISNUMBER(Regressions!I29),ROUND(Regressions!I29, 1), NA())</f>
        <v>11.2</v>
      </c>
      <c r="J19" s="364">
        <f>IF(ISNUMBER(Regressions!K29),ROUND(Regressions!K29, 1), NA())</f>
        <v>99.3</v>
      </c>
      <c r="K19" s="362">
        <f>IF(ISNUMBER(Regressions!L29),ROUND(Regressions!L29, 1), NA())</f>
        <v>97.8</v>
      </c>
      <c r="L19" s="254">
        <f>IF(ISNUMBER(Regressions!M29),ROUND(Regressions!M29, 1), NA())</f>
        <v>77.099999999999994</v>
      </c>
      <c r="M19" s="363">
        <f>IF(ISNUMBER(Regressions!N29),ROUND(Regressions!N29, 1), NA())</f>
        <v>20.7</v>
      </c>
      <c r="N19" s="253">
        <f>IF(ISNUMBER(Regressions!O29),ROUND(Regressions!O29, 1), NA())</f>
        <v>2.2000000000000002</v>
      </c>
      <c r="O19" s="364" t="e">
        <f>IF(ISNUMBER(Regressions!Q29),ROUND(Regressions!Q29, 1), NA())</f>
        <v>#N/A</v>
      </c>
      <c r="P19" s="362">
        <f>IF(ISNUMBER(Regressions!R29),ROUND(Regressions!R29, 1), NA())</f>
        <v>51.1</v>
      </c>
      <c r="Q19" s="231">
        <f>IF(ISNUMBER(Regressions!S29),ROUND(Regressions!S29, 1), NA())</f>
        <v>26.6</v>
      </c>
      <c r="R19" s="363">
        <f>IF(ISNUMBER(Regressions!T29),ROUND(Regressions!T29, 1), NA())</f>
        <v>24.5</v>
      </c>
      <c r="S19" s="253">
        <f>IF(ISNUMBER(Regressions!U29),ROUND(Regressions!U29, 1), NA())</f>
        <v>48.9</v>
      </c>
    </row>
    <row xmlns:x14ac="http://schemas.microsoft.com/office/spreadsheetml/2009/9/ac" r="20" x14ac:dyDescent="0.2">
      <c r="A20" s="359" t="str">
        <f>IF(ISBLANK(Regressions!A30), " ", Regressions!A30)</f>
        <v>Uganda</v>
      </c>
      <c r="B20" s="360">
        <f>IF(ISBLANK(Regressions!B30), " ", Regressions!B30)</f>
        <v>2016</v>
      </c>
      <c r="C20" s="365" t="str">
        <f>IF(ISBLANK(Regressions!C30), " ", Regressions!C30)</f>
        <v>National</v>
      </c>
      <c r="D20" s="361">
        <f>IF(ISBLANK(Regressions!D30), " ", Regressions!D30)</f>
        <v>17896646</v>
      </c>
      <c r="E20" s="230">
        <f>IF(ISNUMBER(Regressions!E30),ROUND(Regressions!E30, 1), NA())</f>
        <v>97.4</v>
      </c>
      <c r="F20" s="362">
        <f>IF(ISNUMBER(Regressions!F30),ROUND(Regressions!F30, 1), NA())</f>
        <v>88.7</v>
      </c>
      <c r="G20" s="252">
        <f>IF(ISNUMBER(Regressions!G30),ROUND(Regressions!G30, 1), NA())</f>
        <v>65.599999999999994</v>
      </c>
      <c r="H20" s="363">
        <f>IF(ISNUMBER(Regressions!H30),ROUND(Regressions!H30, 1), NA())</f>
        <v>23.1</v>
      </c>
      <c r="I20" s="253">
        <f>IF(ISNUMBER(Regressions!I30),ROUND(Regressions!I30, 1), NA())</f>
        <v>11.3</v>
      </c>
      <c r="J20" s="364">
        <f>IF(ISNUMBER(Regressions!K30),ROUND(Regressions!K30, 1), NA())</f>
        <v>99.5</v>
      </c>
      <c r="K20" s="362">
        <f>IF(ISNUMBER(Regressions!L30),ROUND(Regressions!L30, 1), NA())</f>
        <v>97.8</v>
      </c>
      <c r="L20" s="254">
        <f>IF(ISNUMBER(Regressions!M30),ROUND(Regressions!M30, 1), NA())</f>
        <v>76.7</v>
      </c>
      <c r="M20" s="363">
        <f>IF(ISNUMBER(Regressions!N30),ROUND(Regressions!N30, 1), NA())</f>
        <v>21.1</v>
      </c>
      <c r="N20" s="253">
        <f>IF(ISNUMBER(Regressions!O30),ROUND(Regressions!O30, 1), NA())</f>
        <v>2.2000000000000002</v>
      </c>
      <c r="O20" s="364" t="e">
        <f>IF(ISNUMBER(Regressions!Q30),ROUND(Regressions!Q30, 1), NA())</f>
        <v>#N/A</v>
      </c>
      <c r="P20" s="362">
        <f>IF(ISNUMBER(Regressions!R30),ROUND(Regressions!R30, 1), NA())</f>
        <v>51.6</v>
      </c>
      <c r="Q20" s="231">
        <f>IF(ISNUMBER(Regressions!S30),ROUND(Regressions!S30, 1), NA())</f>
        <v>28.3</v>
      </c>
      <c r="R20" s="363">
        <f>IF(ISNUMBER(Regressions!T30),ROUND(Regressions!T30, 1), NA())</f>
        <v>23.3</v>
      </c>
      <c r="S20" s="253">
        <f>IF(ISNUMBER(Regressions!U30),ROUND(Regressions!U30, 1), NA())</f>
        <v>48.4</v>
      </c>
    </row>
    <row xmlns:x14ac="http://schemas.microsoft.com/office/spreadsheetml/2009/9/ac" r="21" x14ac:dyDescent="0.2">
      <c r="A21" s="359" t="str">
        <f>IF(ISBLANK(Regressions!A31), " ", Regressions!A31)</f>
        <v>Uganda</v>
      </c>
      <c r="B21" s="360">
        <f>IF(ISBLANK(Regressions!B31), " ", Regressions!B31)</f>
        <v>2017</v>
      </c>
      <c r="C21" s="365" t="str">
        <f>IF(ISBLANK(Regressions!C31), " ", Regressions!C31)</f>
        <v>National</v>
      </c>
      <c r="D21" s="361">
        <f>IF(ISBLANK(Regressions!D31), " ", Regressions!D31)</f>
        <v>18376040</v>
      </c>
      <c r="E21" s="230">
        <f>IF(ISNUMBER(Regressions!E31),ROUND(Regressions!E31, 1), NA())</f>
        <v>97.3</v>
      </c>
      <c r="F21" s="362">
        <f>IF(ISNUMBER(Regressions!F31),ROUND(Regressions!F31, 1), NA())</f>
        <v>88.6</v>
      </c>
      <c r="G21" s="252">
        <f>IF(ISNUMBER(Regressions!G31),ROUND(Regressions!G31, 1), NA())</f>
        <v>63.8</v>
      </c>
      <c r="H21" s="363">
        <f>IF(ISNUMBER(Regressions!H31),ROUND(Regressions!H31, 1), NA())</f>
        <v>24.8</v>
      </c>
      <c r="I21" s="253">
        <f>IF(ISNUMBER(Regressions!I31),ROUND(Regressions!I31, 1), NA())</f>
        <v>11.4</v>
      </c>
      <c r="J21" s="364">
        <f>IF(ISNUMBER(Regressions!K31),ROUND(Regressions!K31, 1), NA())</f>
        <v>99.6</v>
      </c>
      <c r="K21" s="362">
        <f>IF(ISNUMBER(Regressions!L31),ROUND(Regressions!L31, 1), NA())</f>
        <v>97.8</v>
      </c>
      <c r="L21" s="254">
        <f>IF(ISNUMBER(Regressions!M31),ROUND(Regressions!M31, 1), NA())</f>
        <v>76.3</v>
      </c>
      <c r="M21" s="363">
        <f>IF(ISNUMBER(Regressions!N31),ROUND(Regressions!N31, 1), NA())</f>
        <v>21.5</v>
      </c>
      <c r="N21" s="253">
        <f>IF(ISNUMBER(Regressions!O31),ROUND(Regressions!O31, 1), NA())</f>
        <v>2.2000000000000002</v>
      </c>
      <c r="O21" s="364" t="e">
        <f>IF(ISNUMBER(Regressions!Q31),ROUND(Regressions!Q31, 1), NA())</f>
        <v>#N/A</v>
      </c>
      <c r="P21" s="362">
        <f>IF(ISNUMBER(Regressions!R31),ROUND(Regressions!R31, 1), NA())</f>
        <v>52.2</v>
      </c>
      <c r="Q21" s="231">
        <f>IF(ISNUMBER(Regressions!S31),ROUND(Regressions!S31, 1), NA())</f>
        <v>30</v>
      </c>
      <c r="R21" s="363">
        <f>IF(ISNUMBER(Regressions!T31),ROUND(Regressions!T31, 1), NA())</f>
        <v>22.2</v>
      </c>
      <c r="S21" s="253">
        <f>IF(ISNUMBER(Regressions!U31),ROUND(Regressions!U31, 1), NA())</f>
        <v>47.8</v>
      </c>
    </row>
    <row xmlns:x14ac="http://schemas.microsoft.com/office/spreadsheetml/2009/9/ac" r="22" x14ac:dyDescent="0.2">
      <c r="A22" s="359" t="str">
        <f>IF(ISBLANK(Regressions!A32), " ", Regressions!A32)</f>
        <v>Uganda</v>
      </c>
      <c r="B22" s="360">
        <f>IF(ISBLANK(Regressions!B32), " ", Regressions!B32)</f>
        <v>2018</v>
      </c>
      <c r="C22" s="365" t="str">
        <f>IF(ISBLANK(Regressions!C32), " ", Regressions!C32)</f>
        <v>National</v>
      </c>
      <c r="D22" s="361">
        <f>IF(ISBLANK(Regressions!D32), " ", Regressions!D32)</f>
        <v>18843674</v>
      </c>
      <c r="E22" s="230">
        <f>IF(ISNUMBER(Regressions!E32),ROUND(Regressions!E32, 1), NA())</f>
        <v>97.3</v>
      </c>
      <c r="F22" s="362">
        <f>IF(ISNUMBER(Regressions!F32),ROUND(Regressions!F32, 1), NA())</f>
        <v>88.6</v>
      </c>
      <c r="G22" s="252">
        <f>IF(ISNUMBER(Regressions!G32),ROUND(Regressions!G32, 1), NA())</f>
        <v>62</v>
      </c>
      <c r="H22" s="363">
        <f>IF(ISNUMBER(Regressions!H32),ROUND(Regressions!H32, 1), NA())</f>
        <v>26.5</v>
      </c>
      <c r="I22" s="253">
        <f>IF(ISNUMBER(Regressions!I32),ROUND(Regressions!I32, 1), NA())</f>
        <v>11.4</v>
      </c>
      <c r="J22" s="364">
        <f>IF(ISNUMBER(Regressions!K32),ROUND(Regressions!K32, 1), NA())</f>
        <v>99.7</v>
      </c>
      <c r="K22" s="362">
        <f>IF(ISNUMBER(Regressions!L32),ROUND(Regressions!L32, 1), NA())</f>
        <v>97.8</v>
      </c>
      <c r="L22" s="254">
        <f>IF(ISNUMBER(Regressions!M32),ROUND(Regressions!M32, 1), NA())</f>
        <v>75.900000000000006</v>
      </c>
      <c r="M22" s="363">
        <f>IF(ISNUMBER(Regressions!N32),ROUND(Regressions!N32, 1), NA())</f>
        <v>21.9</v>
      </c>
      <c r="N22" s="253">
        <f>IF(ISNUMBER(Regressions!O32),ROUND(Regressions!O32, 1), NA())</f>
        <v>2.2000000000000002</v>
      </c>
      <c r="O22" s="364" t="e">
        <f>IF(ISNUMBER(Regressions!Q32),ROUND(Regressions!Q32, 1), NA())</f>
        <v>#N/A</v>
      </c>
      <c r="P22" s="362">
        <f>IF(ISNUMBER(Regressions!R32),ROUND(Regressions!R32, 1), NA())</f>
        <v>52.7</v>
      </c>
      <c r="Q22" s="231">
        <f>IF(ISNUMBER(Regressions!S32),ROUND(Regressions!S32, 1), NA())</f>
        <v>31.7</v>
      </c>
      <c r="R22" s="363">
        <f>IF(ISNUMBER(Regressions!T32),ROUND(Regressions!T32, 1), NA())</f>
        <v>21</v>
      </c>
      <c r="S22" s="253">
        <f>IF(ISNUMBER(Regressions!U32),ROUND(Regressions!U32, 1), NA())</f>
        <v>47.3</v>
      </c>
    </row>
    <row xmlns:x14ac="http://schemas.microsoft.com/office/spreadsheetml/2009/9/ac" r="23" x14ac:dyDescent="0.2">
      <c r="A23" s="359" t="str">
        <f>IF(ISBLANK(Regressions!A33), " ", Regressions!A33)</f>
        <v>Uganda</v>
      </c>
      <c r="B23" s="360">
        <f>IF(ISBLANK(Regressions!B33), " ", Regressions!B33)</f>
        <v>2019</v>
      </c>
      <c r="C23" s="365" t="str">
        <f>IF(ISBLANK(Regressions!C33), " ", Regressions!C33)</f>
        <v>National</v>
      </c>
      <c r="D23" s="361">
        <f>IF(ISBLANK(Regressions!D33), " ", Regressions!D33)</f>
        <v>19292320</v>
      </c>
      <c r="E23" s="230">
        <f>IF(ISNUMBER(Regressions!E33),ROUND(Regressions!E33, 1), NA())</f>
        <v>97.2</v>
      </c>
      <c r="F23" s="362">
        <f>IF(ISNUMBER(Regressions!F33),ROUND(Regressions!F33, 1), NA())</f>
        <v>88.5</v>
      </c>
      <c r="G23" s="252">
        <f>IF(ISNUMBER(Regressions!G33),ROUND(Regressions!G33, 1), NA())</f>
        <v>60.2</v>
      </c>
      <c r="H23" s="363">
        <f>IF(ISNUMBER(Regressions!H33),ROUND(Regressions!H33, 1), NA())</f>
        <v>28.3</v>
      </c>
      <c r="I23" s="253">
        <f>IF(ISNUMBER(Regressions!I33),ROUND(Regressions!I33, 1), NA())</f>
        <v>11.5</v>
      </c>
      <c r="J23" s="364">
        <f>IF(ISNUMBER(Regressions!K33),ROUND(Regressions!K33, 1), NA())</f>
        <v>99.9</v>
      </c>
      <c r="K23" s="362">
        <f>IF(ISNUMBER(Regressions!L33),ROUND(Regressions!L33, 1), NA())</f>
        <v>97.8</v>
      </c>
      <c r="L23" s="254">
        <f>IF(ISNUMBER(Regressions!M33),ROUND(Regressions!M33, 1), NA())</f>
        <v>75.5</v>
      </c>
      <c r="M23" s="363">
        <f>IF(ISNUMBER(Regressions!N33),ROUND(Regressions!N33, 1), NA())</f>
        <v>22.3</v>
      </c>
      <c r="N23" s="253">
        <f>IF(ISNUMBER(Regressions!O33),ROUND(Regressions!O33, 1), NA())</f>
        <v>2.2000000000000002</v>
      </c>
      <c r="O23" s="364" t="e">
        <f>IF(ISNUMBER(Regressions!Q33),ROUND(Regressions!Q33, 1), NA())</f>
        <v>#N/A</v>
      </c>
      <c r="P23" s="362">
        <f>IF(ISNUMBER(Regressions!R33),ROUND(Regressions!R33, 1), NA())</f>
        <v>53.2</v>
      </c>
      <c r="Q23" s="231">
        <f>IF(ISNUMBER(Regressions!S33),ROUND(Regressions!S33, 1), NA())</f>
        <v>33.4</v>
      </c>
      <c r="R23" s="363">
        <f>IF(ISNUMBER(Regressions!T33),ROUND(Regressions!T33, 1), NA())</f>
        <v>19.8</v>
      </c>
      <c r="S23" s="253">
        <f>IF(ISNUMBER(Regressions!U33),ROUND(Regressions!U33, 1), NA())</f>
        <v>46.8</v>
      </c>
    </row>
    <row xmlns:x14ac="http://schemas.microsoft.com/office/spreadsheetml/2009/9/ac" r="24" x14ac:dyDescent="0.2">
      <c r="A24" s="359" t="str">
        <f>IF(ISBLANK(Regressions!A34), " ", Regressions!A34)</f>
        <v>Uganda</v>
      </c>
      <c r="B24" s="360">
        <f>IF(ISBLANK(Regressions!B34), " ", Regressions!B34)</f>
        <v>2020</v>
      </c>
      <c r="C24" s="365" t="str">
        <f>IF(ISBLANK(Regressions!C34), " ", Regressions!C34)</f>
        <v>National</v>
      </c>
      <c r="D24" s="361">
        <f>IF(ISBLANK(Regressions!D34), " ", Regressions!D34)</f>
        <v>19740010</v>
      </c>
      <c r="E24" s="230">
        <f>IF(ISNUMBER(Regressions!E34),ROUND(Regressions!E34, 1), NA())</f>
        <v>97.2</v>
      </c>
      <c r="F24" s="362">
        <f>IF(ISNUMBER(Regressions!F34),ROUND(Regressions!F34, 1), NA())</f>
        <v>88.4</v>
      </c>
      <c r="G24" s="252">
        <f>IF(ISNUMBER(Regressions!G34),ROUND(Regressions!G34, 1), NA())</f>
        <v>58.4</v>
      </c>
      <c r="H24" s="363">
        <f>IF(ISNUMBER(Regressions!H34),ROUND(Regressions!H34, 1), NA())</f>
        <v>30</v>
      </c>
      <c r="I24" s="253">
        <f>IF(ISNUMBER(Regressions!I34),ROUND(Regressions!I34, 1), NA())</f>
        <v>11.6</v>
      </c>
      <c r="J24" s="364">
        <f>IF(ISNUMBER(Regressions!K34),ROUND(Regressions!K34, 1), NA())</f>
        <v>100</v>
      </c>
      <c r="K24" s="362">
        <f>IF(ISNUMBER(Regressions!L34),ROUND(Regressions!L34, 1), NA())</f>
        <v>97.8</v>
      </c>
      <c r="L24" s="254">
        <f>IF(ISNUMBER(Regressions!M34),ROUND(Regressions!M34, 1), NA())</f>
        <v>75.099999999999994</v>
      </c>
      <c r="M24" s="363">
        <f>IF(ISNUMBER(Regressions!N34),ROUND(Regressions!N34, 1), NA())</f>
        <v>22.7</v>
      </c>
      <c r="N24" s="253">
        <f>IF(ISNUMBER(Regressions!O34),ROUND(Regressions!O34, 1), NA())</f>
        <v>2.2000000000000002</v>
      </c>
      <c r="O24" s="364" t="e">
        <f>IF(ISNUMBER(Regressions!Q34),ROUND(Regressions!Q34, 1), NA())</f>
        <v>#N/A</v>
      </c>
      <c r="P24" s="362">
        <f>IF(ISNUMBER(Regressions!R34),ROUND(Regressions!R34, 1), NA())</f>
        <v>53.8</v>
      </c>
      <c r="Q24" s="231">
        <f>IF(ISNUMBER(Regressions!S34),ROUND(Regressions!S34, 1), NA())</f>
        <v>35.1</v>
      </c>
      <c r="R24" s="363">
        <f>IF(ISNUMBER(Regressions!T34),ROUND(Regressions!T34, 1), NA())</f>
        <v>18.7</v>
      </c>
      <c r="S24" s="253">
        <f>IF(ISNUMBER(Regressions!U34),ROUND(Regressions!U34, 1), NA())</f>
        <v>46.2</v>
      </c>
    </row>
    <row xmlns:x14ac="http://schemas.microsoft.com/office/spreadsheetml/2009/9/ac" r="25" x14ac:dyDescent="0.2">
      <c r="A25" s="414" t="str">
        <f>IF(ISBLANK(Regressions!A35), " ", Regressions!A35)</f>
        <v>Uganda</v>
      </c>
      <c r="B25" s="415">
        <f>IF(ISBLANK(Regressions!B35), " ", Regressions!B35)</f>
        <v>2021</v>
      </c>
      <c r="C25" s="416" t="str">
        <f>IF(ISBLANK(Regressions!C35), " ", Regressions!C35)</f>
        <v>National</v>
      </c>
      <c r="D25" s="417">
        <f>IF(ISBLANK(Regressions!D35), " ", Regressions!D35)</f>
        <v>20182320</v>
      </c>
      <c r="E25" s="420">
        <f>IF(ISNUMBER(Regressions!E35),ROUND(Regressions!E35, 1), NA())</f>
        <v>97.1</v>
      </c>
      <c r="F25" s="418">
        <f>IF(ISNUMBER(Regressions!F35),ROUND(Regressions!F35, 1), NA())</f>
        <v>88.3</v>
      </c>
      <c r="G25" s="421">
        <f>IF(ISNUMBER(Regressions!G35),ROUND(Regressions!G35, 1), NA())</f>
        <v>56.6</v>
      </c>
      <c r="H25" s="419">
        <f>IF(ISNUMBER(Regressions!H35),ROUND(Regressions!H35, 1), NA())</f>
        <v>31.7</v>
      </c>
      <c r="I25" s="422">
        <f>IF(ISNUMBER(Regressions!I35),ROUND(Regressions!I35, 1), NA())</f>
        <v>11.7</v>
      </c>
      <c r="J25" s="420">
        <f>IF(ISNUMBER(Regressions!K35),ROUND(Regressions!K35, 1), NA())</f>
        <v>100</v>
      </c>
      <c r="K25" s="418">
        <f>IF(ISNUMBER(Regressions!L35),ROUND(Regressions!L35, 1), NA())</f>
        <v>97.8</v>
      </c>
      <c r="L25" s="423">
        <f>IF(ISNUMBER(Regressions!M35),ROUND(Regressions!M35, 1), NA())</f>
        <v>74.7</v>
      </c>
      <c r="M25" s="419">
        <f>IF(ISNUMBER(Regressions!N35),ROUND(Regressions!N35, 1), NA())</f>
        <v>23.1</v>
      </c>
      <c r="N25" s="422">
        <f>IF(ISNUMBER(Regressions!O35),ROUND(Regressions!O35, 1), NA())</f>
        <v>2.2000000000000002</v>
      </c>
      <c r="O25" s="420" t="e">
        <f>IF(ISNUMBER(Regressions!Q35),ROUND(Regressions!Q35, 1), NA())</f>
        <v>#N/A</v>
      </c>
      <c r="P25" s="418">
        <f>IF(ISNUMBER(Regressions!R35),ROUND(Regressions!R35, 1), NA())</f>
        <v>54.3</v>
      </c>
      <c r="Q25" s="424">
        <f>IF(ISNUMBER(Regressions!S35),ROUND(Regressions!S35, 1), NA())</f>
        <v>36.799999999999997</v>
      </c>
      <c r="R25" s="419">
        <f>IF(ISNUMBER(Regressions!T35),ROUND(Regressions!T35, 1), NA())</f>
        <v>17.5</v>
      </c>
      <c r="S25" s="422">
        <f>IF(ISNUMBER(Regressions!U35),ROUND(Regressions!U35, 1), NA())</f>
        <v>45.7</v>
      </c>
      <c r="T25" s="413"/>
      <c r="U25" s="413"/>
      <c r="V25" s="413"/>
      <c r="W25" s="413"/>
      <c r="X25" s="413"/>
      <c r="Y25" s="413"/>
      <c r="Z25" s="413"/>
      <c r="AA25" s="413"/>
      <c r="AB25" s="413"/>
      <c r="AC25" s="413"/>
    </row>
    <row xmlns:x14ac="http://schemas.microsoft.com/office/spreadsheetml/2009/9/ac" r="26" x14ac:dyDescent="0.2">
      <c r="A26" s="359" t="str">
        <f>IF(ISBLANK(Regressions!A36), " ", Regressions!A36)</f>
        <v>Uganda</v>
      </c>
      <c r="B26" s="360">
        <f>IF(ISBLANK(Regressions!B36), " ", Regressions!B36)</f>
        <v>2022</v>
      </c>
      <c r="C26" s="365" t="str">
        <f>IF(ISBLANK(Regressions!C36), " ", Regressions!C36)</f>
        <v>National</v>
      </c>
      <c r="D26" s="361">
        <f>IF(ISBLANK(Regressions!D36), " ", Regressions!D36)</f>
        <v>20636186</v>
      </c>
      <c r="E26" s="230">
        <f>IF(ISNUMBER(Regressions!E36),ROUND(Regressions!E36, 1), NA())</f>
        <v>97.1</v>
      </c>
      <c r="F26" s="362">
        <f>IF(ISNUMBER(Regressions!F36),ROUND(Regressions!F36, 1), NA())</f>
        <v>88.2</v>
      </c>
      <c r="G26" s="252">
        <f>IF(ISNUMBER(Regressions!G36),ROUND(Regressions!G36, 1), NA())</f>
        <v>54.8</v>
      </c>
      <c r="H26" s="363">
        <f>IF(ISNUMBER(Regressions!H36),ROUND(Regressions!H36, 1), NA())</f>
        <v>33.4</v>
      </c>
      <c r="I26" s="253">
        <f>IF(ISNUMBER(Regressions!I36),ROUND(Regressions!I36, 1), NA())</f>
        <v>11.8</v>
      </c>
      <c r="J26" s="364">
        <f>IF(ISNUMBER(Regressions!K36),ROUND(Regressions!K36, 1), NA())</f>
        <v>100</v>
      </c>
      <c r="K26" s="362">
        <f>IF(ISNUMBER(Regressions!L36),ROUND(Regressions!L36, 1), NA())</f>
        <v>97.8</v>
      </c>
      <c r="L26" s="254">
        <f>IF(ISNUMBER(Regressions!M36),ROUND(Regressions!M36, 1), NA())</f>
        <v>74.7</v>
      </c>
      <c r="M26" s="363">
        <f>IF(ISNUMBER(Regressions!N36),ROUND(Regressions!N36, 1), NA())</f>
        <v>23.1</v>
      </c>
      <c r="N26" s="253">
        <f>IF(ISNUMBER(Regressions!O36),ROUND(Regressions!O36, 1), NA())</f>
        <v>2.2000000000000002</v>
      </c>
      <c r="O26" s="364" t="e">
        <f>IF(ISNUMBER(Regressions!Q36),ROUND(Regressions!Q36, 1), NA())</f>
        <v>#N/A</v>
      </c>
      <c r="P26" s="362">
        <f>IF(ISNUMBER(Regressions!R36),ROUND(Regressions!R36, 1), NA())</f>
        <v>54.9</v>
      </c>
      <c r="Q26" s="231">
        <f>IF(ISNUMBER(Regressions!S36),ROUND(Regressions!S36, 1), NA())</f>
        <v>38.5</v>
      </c>
      <c r="R26" s="363">
        <f>IF(ISNUMBER(Regressions!T36),ROUND(Regressions!T36, 1), NA())</f>
        <v>16.3</v>
      </c>
      <c r="S26" s="253">
        <f>IF(ISNUMBER(Regressions!U36),ROUND(Regressions!U36, 1), NA())</f>
        <v>45.1</v>
      </c>
    </row>
    <row xmlns:x14ac="http://schemas.microsoft.com/office/spreadsheetml/2009/9/ac" r="27" x14ac:dyDescent="0.2">
      <c r="A27" s="366" t="str">
        <f>IF(ISBLANK(Regressions!A37), " ", Regressions!A37)</f>
        <v>Uganda</v>
      </c>
      <c r="B27" s="367">
        <f>IF(ISBLANK(Regressions!B37), " ", Regressions!B37)</f>
        <v>2023</v>
      </c>
      <c r="C27" s="368" t="str">
        <f>IF(ISBLANK(Regressions!C37), " ", Regressions!C37)</f>
        <v>National</v>
      </c>
      <c r="D27" s="369">
        <f>IF(ISBLANK(Regressions!D37), " ", Regressions!D37)</f>
        <v>21014362</v>
      </c>
      <c r="E27" s="370">
        <f>IF(ISNUMBER(Regressions!E37),ROUND(Regressions!E37, 1), NA())</f>
        <v>97.1</v>
      </c>
      <c r="F27" s="371">
        <f>IF(ISNUMBER(Regressions!F37),ROUND(Regressions!F37, 1), NA())</f>
        <v>88.2</v>
      </c>
      <c r="G27" s="372">
        <f>IF(ISNUMBER(Regressions!G37),ROUND(Regressions!G37, 1), NA())</f>
        <v>54.8</v>
      </c>
      <c r="H27" s="373">
        <f>IF(ISNUMBER(Regressions!H37),ROUND(Regressions!H37, 1), NA())</f>
        <v>33.4</v>
      </c>
      <c r="I27" s="374">
        <f>IF(ISNUMBER(Regressions!I37),ROUND(Regressions!I37, 1), NA())</f>
        <v>11.8</v>
      </c>
      <c r="J27" s="375">
        <f>IF(ISNUMBER(Regressions!K37),ROUND(Regressions!K37, 1), NA())</f>
        <v>100</v>
      </c>
      <c r="K27" s="371">
        <f>IF(ISNUMBER(Regressions!L37),ROUND(Regressions!L37, 1), NA())</f>
        <v>97.8</v>
      </c>
      <c r="L27" s="376">
        <f>IF(ISNUMBER(Regressions!M37),ROUND(Regressions!M37, 1), NA())</f>
        <v>74.7</v>
      </c>
      <c r="M27" s="373">
        <f>IF(ISNUMBER(Regressions!N37),ROUND(Regressions!N37, 1), NA())</f>
        <v>23.1</v>
      </c>
      <c r="N27" s="374">
        <f>IF(ISNUMBER(Regressions!O37),ROUND(Regressions!O37, 1), NA())</f>
        <v>2.2000000000000002</v>
      </c>
      <c r="O27" s="375" t="e">
        <f>IF(ISNUMBER(Regressions!Q37),ROUND(Regressions!Q37, 1), NA())</f>
        <v>#N/A</v>
      </c>
      <c r="P27" s="371">
        <f>IF(ISNUMBER(Regressions!R37),ROUND(Regressions!R37, 1), NA())</f>
        <v>54.9</v>
      </c>
      <c r="Q27" s="377">
        <f>IF(ISNUMBER(Regressions!S37),ROUND(Regressions!S37, 1), NA())</f>
        <v>38.5</v>
      </c>
      <c r="R27" s="373">
        <f>IF(ISNUMBER(Regressions!T37),ROUND(Regressions!T37, 1), NA())</f>
        <v>16.3</v>
      </c>
      <c r="S27" s="374">
        <f>IF(ISNUMBER(Regressions!U37),ROUND(Regressions!U37, 1), NA())</f>
        <v>45.1</v>
      </c>
    </row>
    <row xmlns:x14ac="http://schemas.microsoft.com/office/spreadsheetml/2009/9/ac" r="28" hidden="true" x14ac:dyDescent="0.2">
      <c r="A28" s="359" t="str">
        <f>IF(ISBLANK(Regressions!A38), " ", Regressions!A38)</f>
        <v>Uganda</v>
      </c>
      <c r="B28" s="360">
        <f>IF(ISBLANK(Regressions!B38), " ", Regressions!B38)</f>
        <v>2024</v>
      </c>
      <c r="C28" s="365" t="str">
        <f>IF(ISBLANK(Regressions!C38), " ", Regressions!C38)</f>
        <v>National</v>
      </c>
      <c r="D28" s="361" t="str">
        <f>IF(ISBLANK(Regressions!D38), " ", Regressions!D38)</f>
        <v> </v>
      </c>
      <c r="E28" s="230" t="e">
        <f>IF(ISNUMBER(Regressions!E38),ROUND(Regressions!E38, 1), NA())</f>
        <v>#N/A</v>
      </c>
      <c r="F28" s="362" t="e">
        <f>IF(ISNUMBER(Regressions!F38),ROUND(Regressions!F38, 1), NA())</f>
        <v>#N/A</v>
      </c>
      <c r="G28" s="252" t="e">
        <f>IF(ISNUMBER(Regressions!G38),ROUND(Regressions!G38, 1), NA())</f>
        <v>#N/A</v>
      </c>
      <c r="H28" s="363" t="e">
        <f>IF(ISNUMBER(Regressions!H38),ROUND(Regressions!H38, 1), NA())</f>
        <v>#N/A</v>
      </c>
      <c r="I28" s="253" t="e">
        <f>IF(ISNUMBER(Regressions!I38),ROUND(Regressions!I38, 1), NA())</f>
        <v>#N/A</v>
      </c>
      <c r="J28" s="364" t="e">
        <f>IF(ISNUMBER(Regressions!K38),ROUND(Regressions!K38, 1), NA())</f>
        <v>#N/A</v>
      </c>
      <c r="K28" s="362" t="e">
        <f>IF(ISNUMBER(Regressions!L38),ROUND(Regressions!L38, 1), NA())</f>
        <v>#N/A</v>
      </c>
      <c r="L28" s="254" t="e">
        <f>IF(ISNUMBER(Regressions!M38),ROUND(Regressions!M38, 1), NA())</f>
        <v>#N/A</v>
      </c>
      <c r="M28" s="363" t="e">
        <f>IF(ISNUMBER(Regressions!N38),ROUND(Regressions!N38, 1), NA())</f>
        <v>#N/A</v>
      </c>
      <c r="N28" s="253" t="e">
        <f>IF(ISNUMBER(Regressions!O38),ROUND(Regressions!O38, 1), NA())</f>
        <v>#N/A</v>
      </c>
      <c r="O28" s="364" t="e">
        <f>IF(ISNUMBER(Regressions!Q38),ROUND(Regressions!Q38, 1), NA())</f>
        <v>#N/A</v>
      </c>
      <c r="P28" s="362" t="e">
        <f>IF(ISNUMBER(Regressions!R38),ROUND(Regressions!R38, 1), NA())</f>
        <v>#N/A</v>
      </c>
      <c r="Q28" s="231" t="e">
        <f>IF(ISNUMBER(Regressions!S38),ROUND(Regressions!S38, 1), NA())</f>
        <v>#N/A</v>
      </c>
      <c r="R28" s="363" t="e">
        <f>IF(ISNUMBER(Regressions!T38),ROUND(Regressions!T38, 1), NA())</f>
        <v>#N/A</v>
      </c>
      <c r="S28" s="253" t="e">
        <f>IF(ISNUMBER(Regressions!U38),ROUND(Regressions!U38, 1), NA())</f>
        <v>#N/A</v>
      </c>
    </row>
    <row xmlns:x14ac="http://schemas.microsoft.com/office/spreadsheetml/2009/9/ac" r="29" hidden="true" x14ac:dyDescent="0.2">
      <c r="A29" s="359" t="str">
        <f>IF(ISBLANK(Regressions!A39), " ", Regressions!A39)</f>
        <v>Uganda</v>
      </c>
      <c r="B29" s="360">
        <f>IF(ISBLANK(Regressions!B39), " ", Regressions!B39)</f>
        <v>2025</v>
      </c>
      <c r="C29" s="365" t="str">
        <f>IF(ISBLANK(Regressions!C39), " ", Regressions!C39)</f>
        <v>National</v>
      </c>
      <c r="D29" s="361" t="str">
        <f>IF(ISBLANK(Regressions!D39), " ", Regressions!D39)</f>
        <v> </v>
      </c>
      <c r="E29" s="230" t="e">
        <f>IF(ISNUMBER(Regressions!E39),ROUND(Regressions!E39, 1), NA())</f>
        <v>#N/A</v>
      </c>
      <c r="F29" s="362" t="e">
        <f>IF(ISNUMBER(Regressions!F39),ROUND(Regressions!F39, 1), NA())</f>
        <v>#N/A</v>
      </c>
      <c r="G29" s="252" t="e">
        <f>IF(ISNUMBER(Regressions!G39),ROUND(Regressions!G39, 1), NA())</f>
        <v>#N/A</v>
      </c>
      <c r="H29" s="363" t="e">
        <f>IF(ISNUMBER(Regressions!H39),ROUND(Regressions!H39, 1), NA())</f>
        <v>#N/A</v>
      </c>
      <c r="I29" s="253" t="e">
        <f>IF(ISNUMBER(Regressions!I39),ROUND(Regressions!I39, 1), NA())</f>
        <v>#N/A</v>
      </c>
      <c r="J29" s="364" t="e">
        <f>IF(ISNUMBER(Regressions!K39),ROUND(Regressions!K39, 1), NA())</f>
        <v>#N/A</v>
      </c>
      <c r="K29" s="362" t="e">
        <f>IF(ISNUMBER(Regressions!L39),ROUND(Regressions!L39, 1), NA())</f>
        <v>#N/A</v>
      </c>
      <c r="L29" s="254" t="e">
        <f>IF(ISNUMBER(Regressions!M39),ROUND(Regressions!M39, 1), NA())</f>
        <v>#N/A</v>
      </c>
      <c r="M29" s="363" t="e">
        <f>IF(ISNUMBER(Regressions!N39),ROUND(Regressions!N39, 1), NA())</f>
        <v>#N/A</v>
      </c>
      <c r="N29" s="253" t="e">
        <f>IF(ISNUMBER(Regressions!O39),ROUND(Regressions!O39, 1), NA())</f>
        <v>#N/A</v>
      </c>
      <c r="O29" s="364" t="e">
        <f>IF(ISNUMBER(Regressions!Q39),ROUND(Regressions!Q39, 1), NA())</f>
        <v>#N/A</v>
      </c>
      <c r="P29" s="362" t="e">
        <f>IF(ISNUMBER(Regressions!R39),ROUND(Regressions!R39, 1), NA())</f>
        <v>#N/A</v>
      </c>
      <c r="Q29" s="231" t="e">
        <f>IF(ISNUMBER(Regressions!S39),ROUND(Regressions!S39, 1), NA())</f>
        <v>#N/A</v>
      </c>
      <c r="R29" s="363" t="e">
        <f>IF(ISNUMBER(Regressions!T39),ROUND(Regressions!T39, 1), NA())</f>
        <v>#N/A</v>
      </c>
      <c r="S29" s="253" t="e">
        <f>IF(ISNUMBER(Regressions!U39),ROUND(Regressions!U39, 1), NA())</f>
        <v>#N/A</v>
      </c>
    </row>
    <row xmlns:x14ac="http://schemas.microsoft.com/office/spreadsheetml/2009/9/ac" r="30" hidden="true" x14ac:dyDescent="0.2">
      <c r="A30" s="359" t="str">
        <f>IF(ISBLANK(Regressions!A40), " ", Regressions!A40)</f>
        <v>Uganda</v>
      </c>
      <c r="B30" s="360">
        <f>IF(ISBLANK(Regressions!B40), " ", Regressions!B40)</f>
        <v>2026</v>
      </c>
      <c r="C30" s="365" t="str">
        <f>IF(ISBLANK(Regressions!C40), " ", Regressions!C40)</f>
        <v>National</v>
      </c>
      <c r="D30" s="361" t="str">
        <f>IF(ISBLANK(Regressions!D40), " ", Regressions!D40)</f>
        <v> </v>
      </c>
      <c r="E30" s="230" t="e">
        <f>IF(ISNUMBER(Regressions!E40),ROUND(Regressions!E40, 1), NA())</f>
        <v>#N/A</v>
      </c>
      <c r="F30" s="362" t="e">
        <f>IF(ISNUMBER(Regressions!F40),ROUND(Regressions!F40, 1), NA())</f>
        <v>#N/A</v>
      </c>
      <c r="G30" s="252" t="e">
        <f>IF(ISNUMBER(Regressions!G40),ROUND(Regressions!G40, 1), NA())</f>
        <v>#N/A</v>
      </c>
      <c r="H30" s="363" t="e">
        <f>IF(ISNUMBER(Regressions!H40),ROUND(Regressions!H40, 1), NA())</f>
        <v>#N/A</v>
      </c>
      <c r="I30" s="253" t="e">
        <f>IF(ISNUMBER(Regressions!I40),ROUND(Regressions!I40, 1), NA())</f>
        <v>#N/A</v>
      </c>
      <c r="J30" s="364" t="e">
        <f>IF(ISNUMBER(Regressions!K40),ROUND(Regressions!K40, 1), NA())</f>
        <v>#N/A</v>
      </c>
      <c r="K30" s="362" t="e">
        <f>IF(ISNUMBER(Regressions!L40),ROUND(Regressions!L40, 1), NA())</f>
        <v>#N/A</v>
      </c>
      <c r="L30" s="254" t="e">
        <f>IF(ISNUMBER(Regressions!M40),ROUND(Regressions!M40, 1), NA())</f>
        <v>#N/A</v>
      </c>
      <c r="M30" s="363" t="e">
        <f>IF(ISNUMBER(Regressions!N40),ROUND(Regressions!N40, 1), NA())</f>
        <v>#N/A</v>
      </c>
      <c r="N30" s="253" t="e">
        <f>IF(ISNUMBER(Regressions!O40),ROUND(Regressions!O40, 1), NA())</f>
        <v>#N/A</v>
      </c>
      <c r="O30" s="364" t="e">
        <f>IF(ISNUMBER(Regressions!Q40),ROUND(Regressions!Q40, 1), NA())</f>
        <v>#N/A</v>
      </c>
      <c r="P30" s="362" t="e">
        <f>IF(ISNUMBER(Regressions!R40),ROUND(Regressions!R40, 1), NA())</f>
        <v>#N/A</v>
      </c>
      <c r="Q30" s="231" t="e">
        <f>IF(ISNUMBER(Regressions!S40),ROUND(Regressions!S40, 1), NA())</f>
        <v>#N/A</v>
      </c>
      <c r="R30" s="363" t="e">
        <f>IF(ISNUMBER(Regressions!T40),ROUND(Regressions!T40, 1), NA())</f>
        <v>#N/A</v>
      </c>
      <c r="S30" s="253" t="e">
        <f>IF(ISNUMBER(Regressions!U40),ROUND(Regressions!U40, 1), NA())</f>
        <v>#N/A</v>
      </c>
    </row>
    <row xmlns:x14ac="http://schemas.microsoft.com/office/spreadsheetml/2009/9/ac" r="31" hidden="true" x14ac:dyDescent="0.2">
      <c r="A31" s="359" t="str">
        <f>IF(ISBLANK(Regressions!A41), " ", Regressions!A41)</f>
        <v>Uganda</v>
      </c>
      <c r="B31" s="360">
        <f>IF(ISBLANK(Regressions!B41), " ", Regressions!B41)</f>
        <v>2027</v>
      </c>
      <c r="C31" s="365" t="str">
        <f>IF(ISBLANK(Regressions!C41), " ", Regressions!C41)</f>
        <v>National</v>
      </c>
      <c r="D31" s="361" t="str">
        <f>IF(ISBLANK(Regressions!D41), " ", Regressions!D41)</f>
        <v> </v>
      </c>
      <c r="E31" s="230" t="e">
        <f>IF(ISNUMBER(Regressions!E41),ROUND(Regressions!E41, 1), NA())</f>
        <v>#N/A</v>
      </c>
      <c r="F31" s="362" t="e">
        <f>IF(ISNUMBER(Regressions!F41),ROUND(Regressions!F41, 1), NA())</f>
        <v>#N/A</v>
      </c>
      <c r="G31" s="252" t="e">
        <f>IF(ISNUMBER(Regressions!G41),ROUND(Regressions!G41, 1), NA())</f>
        <v>#N/A</v>
      </c>
      <c r="H31" s="363" t="e">
        <f>IF(ISNUMBER(Regressions!H41),ROUND(Regressions!H41, 1), NA())</f>
        <v>#N/A</v>
      </c>
      <c r="I31" s="253" t="e">
        <f>IF(ISNUMBER(Regressions!I41),ROUND(Regressions!I41, 1), NA())</f>
        <v>#N/A</v>
      </c>
      <c r="J31" s="364" t="e">
        <f>IF(ISNUMBER(Regressions!K41),ROUND(Regressions!K41, 1), NA())</f>
        <v>#N/A</v>
      </c>
      <c r="K31" s="362" t="e">
        <f>IF(ISNUMBER(Regressions!L41),ROUND(Regressions!L41, 1), NA())</f>
        <v>#N/A</v>
      </c>
      <c r="L31" s="254" t="e">
        <f>IF(ISNUMBER(Regressions!M41),ROUND(Regressions!M41, 1), NA())</f>
        <v>#N/A</v>
      </c>
      <c r="M31" s="363" t="e">
        <f>IF(ISNUMBER(Regressions!N41),ROUND(Regressions!N41, 1), NA())</f>
        <v>#N/A</v>
      </c>
      <c r="N31" s="253" t="e">
        <f>IF(ISNUMBER(Regressions!O41),ROUND(Regressions!O41, 1), NA())</f>
        <v>#N/A</v>
      </c>
      <c r="O31" s="364" t="e">
        <f>IF(ISNUMBER(Regressions!Q41),ROUND(Regressions!Q41, 1), NA())</f>
        <v>#N/A</v>
      </c>
      <c r="P31" s="362" t="e">
        <f>IF(ISNUMBER(Regressions!R41),ROUND(Regressions!R41, 1), NA())</f>
        <v>#N/A</v>
      </c>
      <c r="Q31" s="231" t="e">
        <f>IF(ISNUMBER(Regressions!S41),ROUND(Regressions!S41, 1), NA())</f>
        <v>#N/A</v>
      </c>
      <c r="R31" s="363" t="e">
        <f>IF(ISNUMBER(Regressions!T41),ROUND(Regressions!T41, 1), NA())</f>
        <v>#N/A</v>
      </c>
      <c r="S31" s="253" t="e">
        <f>IF(ISNUMBER(Regressions!U41),ROUND(Regressions!U41, 1), NA())</f>
        <v>#N/A</v>
      </c>
    </row>
    <row xmlns:x14ac="http://schemas.microsoft.com/office/spreadsheetml/2009/9/ac" r="32" hidden="true" x14ac:dyDescent="0.2">
      <c r="A32" s="359" t="str">
        <f>IF(ISBLANK(Regressions!A42), " ", Regressions!A42)</f>
        <v>Uganda</v>
      </c>
      <c r="B32" s="360">
        <f>IF(ISBLANK(Regressions!B42), " ", Regressions!B42)</f>
        <v>2028</v>
      </c>
      <c r="C32" s="365" t="str">
        <f>IF(ISBLANK(Regressions!C42), " ", Regressions!C42)</f>
        <v>National</v>
      </c>
      <c r="D32" s="361" t="str">
        <f>IF(ISBLANK(Regressions!D42), " ", Regressions!D42)</f>
        <v> </v>
      </c>
      <c r="E32" s="230" t="e">
        <f>IF(ISNUMBER(Regressions!E42),ROUND(Regressions!E42, 1), NA())</f>
        <v>#N/A</v>
      </c>
      <c r="F32" s="362" t="e">
        <f>IF(ISNUMBER(Regressions!F42),ROUND(Regressions!F42, 1), NA())</f>
        <v>#N/A</v>
      </c>
      <c r="G32" s="252" t="e">
        <f>IF(ISNUMBER(Regressions!G42),ROUND(Regressions!G42, 1), NA())</f>
        <v>#N/A</v>
      </c>
      <c r="H32" s="363" t="e">
        <f>IF(ISNUMBER(Regressions!H42),ROUND(Regressions!H42, 1), NA())</f>
        <v>#N/A</v>
      </c>
      <c r="I32" s="253" t="e">
        <f>IF(ISNUMBER(Regressions!I42),ROUND(Regressions!I42, 1), NA())</f>
        <v>#N/A</v>
      </c>
      <c r="J32" s="364" t="e">
        <f>IF(ISNUMBER(Regressions!K42),ROUND(Regressions!K42, 1), NA())</f>
        <v>#N/A</v>
      </c>
      <c r="K32" s="362" t="e">
        <f>IF(ISNUMBER(Regressions!L42),ROUND(Regressions!L42, 1), NA())</f>
        <v>#N/A</v>
      </c>
      <c r="L32" s="254" t="e">
        <f>IF(ISNUMBER(Regressions!M42),ROUND(Regressions!M42, 1), NA())</f>
        <v>#N/A</v>
      </c>
      <c r="M32" s="363" t="e">
        <f>IF(ISNUMBER(Regressions!N42),ROUND(Regressions!N42, 1), NA())</f>
        <v>#N/A</v>
      </c>
      <c r="N32" s="253" t="e">
        <f>IF(ISNUMBER(Regressions!O42),ROUND(Regressions!O42, 1), NA())</f>
        <v>#N/A</v>
      </c>
      <c r="O32" s="364" t="e">
        <f>IF(ISNUMBER(Regressions!Q42),ROUND(Regressions!Q42, 1), NA())</f>
        <v>#N/A</v>
      </c>
      <c r="P32" s="362" t="e">
        <f>IF(ISNUMBER(Regressions!R42),ROUND(Regressions!R42, 1), NA())</f>
        <v>#N/A</v>
      </c>
      <c r="Q32" s="231" t="e">
        <f>IF(ISNUMBER(Regressions!S42),ROUND(Regressions!S42, 1), NA())</f>
        <v>#N/A</v>
      </c>
      <c r="R32" s="363" t="e">
        <f>IF(ISNUMBER(Regressions!T42),ROUND(Regressions!T42, 1), NA())</f>
        <v>#N/A</v>
      </c>
      <c r="S32" s="253" t="e">
        <f>IF(ISNUMBER(Regressions!U42),ROUND(Regressions!U42, 1), NA())</f>
        <v>#N/A</v>
      </c>
    </row>
    <row xmlns:x14ac="http://schemas.microsoft.com/office/spreadsheetml/2009/9/ac" r="33" hidden="true" x14ac:dyDescent="0.2">
      <c r="A33" s="359" t="str">
        <f>IF(ISBLANK(Regressions!A43), " ", Regressions!A43)</f>
        <v>Uganda</v>
      </c>
      <c r="B33" s="360">
        <f>IF(ISBLANK(Regressions!B43), " ", Regressions!B43)</f>
        <v>2029</v>
      </c>
      <c r="C33" s="365" t="str">
        <f>IF(ISBLANK(Regressions!C43), " ", Regressions!C43)</f>
        <v>National</v>
      </c>
      <c r="D33" s="361" t="str">
        <f>IF(ISBLANK(Regressions!D43), " ", Regressions!D43)</f>
        <v> </v>
      </c>
      <c r="E33" s="230" t="e">
        <f>IF(ISNUMBER(Regressions!E43),ROUND(Regressions!E43, 1), NA())</f>
        <v>#N/A</v>
      </c>
      <c r="F33" s="362" t="e">
        <f>IF(ISNUMBER(Regressions!F43),ROUND(Regressions!F43, 1), NA())</f>
        <v>#N/A</v>
      </c>
      <c r="G33" s="252" t="e">
        <f>IF(ISNUMBER(Regressions!G43),ROUND(Regressions!G43, 1), NA())</f>
        <v>#N/A</v>
      </c>
      <c r="H33" s="363" t="e">
        <f>IF(ISNUMBER(Regressions!H43),ROUND(Regressions!H43, 1), NA())</f>
        <v>#N/A</v>
      </c>
      <c r="I33" s="253" t="e">
        <f>IF(ISNUMBER(Regressions!I43),ROUND(Regressions!I43, 1), NA())</f>
        <v>#N/A</v>
      </c>
      <c r="J33" s="364" t="e">
        <f>IF(ISNUMBER(Regressions!K43),ROUND(Regressions!K43, 1), NA())</f>
        <v>#N/A</v>
      </c>
      <c r="K33" s="362" t="e">
        <f>IF(ISNUMBER(Regressions!L43),ROUND(Regressions!L43, 1), NA())</f>
        <v>#N/A</v>
      </c>
      <c r="L33" s="254" t="e">
        <f>IF(ISNUMBER(Regressions!M43),ROUND(Regressions!M43, 1), NA())</f>
        <v>#N/A</v>
      </c>
      <c r="M33" s="363" t="e">
        <f>IF(ISNUMBER(Regressions!N43),ROUND(Regressions!N43, 1), NA())</f>
        <v>#N/A</v>
      </c>
      <c r="N33" s="253" t="e">
        <f>IF(ISNUMBER(Regressions!O43),ROUND(Regressions!O43, 1), NA())</f>
        <v>#N/A</v>
      </c>
      <c r="O33" s="364" t="e">
        <f>IF(ISNUMBER(Regressions!Q43),ROUND(Regressions!Q43, 1), NA())</f>
        <v>#N/A</v>
      </c>
      <c r="P33" s="362" t="e">
        <f>IF(ISNUMBER(Regressions!R43),ROUND(Regressions!R43, 1), NA())</f>
        <v>#N/A</v>
      </c>
      <c r="Q33" s="231" t="e">
        <f>IF(ISNUMBER(Regressions!S43),ROUND(Regressions!S43, 1), NA())</f>
        <v>#N/A</v>
      </c>
      <c r="R33" s="363" t="e">
        <f>IF(ISNUMBER(Regressions!T43),ROUND(Regressions!T43, 1), NA())</f>
        <v>#N/A</v>
      </c>
      <c r="S33" s="253" t="e">
        <f>IF(ISNUMBER(Regressions!U43),ROUND(Regressions!U43, 1), NA())</f>
        <v>#N/A</v>
      </c>
    </row>
    <row xmlns:x14ac="http://schemas.microsoft.com/office/spreadsheetml/2009/9/ac" r="34" hidden="true" x14ac:dyDescent="0.2">
      <c r="A34" s="359" t="str">
        <f>IF(ISBLANK(Regressions!A44), " ", Regressions!A44)</f>
        <v>Uganda</v>
      </c>
      <c r="B34" s="360">
        <f>IF(ISBLANK(Regressions!B44), " ", Regressions!B44)</f>
        <v>2030</v>
      </c>
      <c r="C34" s="365" t="str">
        <f>IF(ISBLANK(Regressions!C44), " ", Regressions!C44)</f>
        <v>National</v>
      </c>
      <c r="D34" s="361" t="str">
        <f>IF(ISBLANK(Regressions!D44), " ", Regressions!D44)</f>
        <v> </v>
      </c>
      <c r="E34" s="230" t="e">
        <f>IF(ISNUMBER(Regressions!E44),ROUND(Regressions!E44, 1), NA())</f>
        <v>#N/A</v>
      </c>
      <c r="F34" s="362" t="e">
        <f>IF(ISNUMBER(Regressions!F44),ROUND(Regressions!F44, 1), NA())</f>
        <v>#N/A</v>
      </c>
      <c r="G34" s="252" t="e">
        <f>IF(ISNUMBER(Regressions!G44),ROUND(Regressions!G44, 1), NA())</f>
        <v>#N/A</v>
      </c>
      <c r="H34" s="363" t="e">
        <f>IF(ISNUMBER(Regressions!H44),ROUND(Regressions!H44, 1), NA())</f>
        <v>#N/A</v>
      </c>
      <c r="I34" s="253" t="e">
        <f>IF(ISNUMBER(Regressions!I44),ROUND(Regressions!I44, 1), NA())</f>
        <v>#N/A</v>
      </c>
      <c r="J34" s="364" t="e">
        <f>IF(ISNUMBER(Regressions!K44),ROUND(Regressions!K44, 1), NA())</f>
        <v>#N/A</v>
      </c>
      <c r="K34" s="362" t="e">
        <f>IF(ISNUMBER(Regressions!L44),ROUND(Regressions!L44, 1), NA())</f>
        <v>#N/A</v>
      </c>
      <c r="L34" s="254" t="e">
        <f>IF(ISNUMBER(Regressions!M44),ROUND(Regressions!M44, 1), NA())</f>
        <v>#N/A</v>
      </c>
      <c r="M34" s="363" t="e">
        <f>IF(ISNUMBER(Regressions!N44),ROUND(Regressions!N44, 1), NA())</f>
        <v>#N/A</v>
      </c>
      <c r="N34" s="253" t="e">
        <f>IF(ISNUMBER(Regressions!O44),ROUND(Regressions!O44, 1), NA())</f>
        <v>#N/A</v>
      </c>
      <c r="O34" s="364" t="e">
        <f>IF(ISNUMBER(Regressions!Q44),ROUND(Regressions!Q44, 1), NA())</f>
        <v>#N/A</v>
      </c>
      <c r="P34" s="362" t="e">
        <f>IF(ISNUMBER(Regressions!R44),ROUND(Regressions!R44, 1), NA())</f>
        <v>#N/A</v>
      </c>
      <c r="Q34" s="231" t="e">
        <f>IF(ISNUMBER(Regressions!S44),ROUND(Regressions!S44, 1), NA())</f>
        <v>#N/A</v>
      </c>
      <c r="R34" s="363" t="e">
        <f>IF(ISNUMBER(Regressions!T44),ROUND(Regressions!T44, 1), NA())</f>
        <v>#N/A</v>
      </c>
      <c r="S34" s="253" t="e">
        <f>IF(ISNUMBER(Regressions!U44),ROUND(Regressions!U44, 1), NA())</f>
        <v>#N/A</v>
      </c>
    </row>
    <row xmlns:x14ac="http://schemas.microsoft.com/office/spreadsheetml/2009/9/ac" r="35" x14ac:dyDescent="0.2">
      <c r="A35" s="359" t="str">
        <f>IF(ISBLANK(Regressions!A45), " ", Regressions!A45)</f>
        <v>Uganda</v>
      </c>
      <c r="B35" s="360">
        <f>IF(ISBLANK(Regressions!B45), " ", Regressions!B45)</f>
        <v>2000</v>
      </c>
      <c r="C35" s="365" t="str">
        <f>IF(ISBLANK(Regressions!C45), " ", Regressions!C45)</f>
        <v>Urban</v>
      </c>
      <c r="D35" s="361">
        <f>IF(ISBLANK(Regressions!D45), " ", Regressions!D45)</f>
        <v>1621428.351809025</v>
      </c>
      <c r="E35" s="230">
        <f>IF(ISNUMBER(Regressions!E45),ROUND(Regressions!E45, 1), NA())</f>
        <v>100</v>
      </c>
      <c r="F35" s="362">
        <f>IF(ISNUMBER(Regressions!F45),ROUND(Regressions!F45, 1), NA())</f>
        <v>100</v>
      </c>
      <c r="G35" s="252" t="e">
        <f>IF(ISNUMBER(Regressions!G45),ROUND(Regressions!G45, 1), NA())</f>
        <v>#N/A</v>
      </c>
      <c r="H35" s="363" t="e">
        <f>IF(ISNUMBER(Regressions!H45),ROUND(Regressions!H45, 1), NA())</f>
        <v>#N/A</v>
      </c>
      <c r="I35" s="253">
        <f>IF(ISNUMBER(Regressions!I45),ROUND(Regressions!I45, 1), NA())</f>
        <v>0</v>
      </c>
      <c r="J35" s="364" t="e">
        <f>IF(ISNUMBER(Regressions!K45),ROUND(Regressions!K45, 1), NA())</f>
        <v>#N/A</v>
      </c>
      <c r="K35" s="362" t="e">
        <f>IF(ISNUMBER(Regressions!L45),ROUND(Regressions!L45, 1), NA())</f>
        <v>#N/A</v>
      </c>
      <c r="L35" s="254" t="e">
        <f>IF(ISNUMBER(Regressions!M45),ROUND(Regressions!M45, 1), NA())</f>
        <v>#N/A</v>
      </c>
      <c r="M35" s="363" t="e">
        <f>IF(ISNUMBER(Regressions!N45),ROUND(Regressions!N45, 1), NA())</f>
        <v>#N/A</v>
      </c>
      <c r="N35" s="253" t="e">
        <f>IF(ISNUMBER(Regressions!O45),ROUND(Regressions!O45, 1), NA())</f>
        <v>#N/A</v>
      </c>
      <c r="O35" s="364" t="e">
        <f>IF(ISNUMBER(Regressions!Q45),ROUND(Regressions!Q45, 1), NA())</f>
        <v>#N/A</v>
      </c>
      <c r="P35" s="362" t="e">
        <f>IF(ISNUMBER(Regressions!R45),ROUND(Regressions!R45, 1), NA())</f>
        <v>#N/A</v>
      </c>
      <c r="Q35" s="231" t="e">
        <f>IF(ISNUMBER(Regressions!S45),ROUND(Regressions!S45, 1), NA())</f>
        <v>#N/A</v>
      </c>
      <c r="R35" s="363" t="e">
        <f>IF(ISNUMBER(Regressions!T45),ROUND(Regressions!T45, 1), NA())</f>
        <v>#N/A</v>
      </c>
      <c r="S35" s="253" t="e">
        <f>IF(ISNUMBER(Regressions!U45),ROUND(Regressions!U45, 1), NA())</f>
        <v>#N/A</v>
      </c>
    </row>
    <row xmlns:x14ac="http://schemas.microsoft.com/office/spreadsheetml/2009/9/ac" r="36" x14ac:dyDescent="0.2">
      <c r="A36" s="359" t="str">
        <f>IF(ISBLANK(Regressions!A46), " ", Regressions!A46)</f>
        <v>Uganda</v>
      </c>
      <c r="B36" s="360">
        <f>IF(ISBLANK(Regressions!B46), " ", Regressions!B46)</f>
        <v>2001</v>
      </c>
      <c r="C36" s="365" t="str">
        <f>IF(ISBLANK(Regressions!C46), " ", Regressions!C46)</f>
        <v>Urban</v>
      </c>
      <c r="D36" s="361">
        <f>IF(ISBLANK(Regressions!D46), " ", Regressions!D46)</f>
        <v>1728188.0333866121</v>
      </c>
      <c r="E36" s="230">
        <f>IF(ISNUMBER(Regressions!E46),ROUND(Regressions!E46, 1), NA())</f>
        <v>100</v>
      </c>
      <c r="F36" s="362">
        <f>IF(ISNUMBER(Regressions!F46),ROUND(Regressions!F46, 1), NA())</f>
        <v>100</v>
      </c>
      <c r="G36" s="252" t="e">
        <f>IF(ISNUMBER(Regressions!G46),ROUND(Regressions!G46, 1), NA())</f>
        <v>#N/A</v>
      </c>
      <c r="H36" s="363" t="e">
        <f>IF(ISNUMBER(Regressions!H46),ROUND(Regressions!H46, 1), NA())</f>
        <v>#N/A</v>
      </c>
      <c r="I36" s="253">
        <f>IF(ISNUMBER(Regressions!I46),ROUND(Regressions!I46, 1), NA())</f>
        <v>0</v>
      </c>
      <c r="J36" s="364" t="e">
        <f>IF(ISNUMBER(Regressions!K46),ROUND(Regressions!K46, 1), NA())</f>
        <v>#N/A</v>
      </c>
      <c r="K36" s="362" t="e">
        <f>IF(ISNUMBER(Regressions!L46),ROUND(Regressions!L46, 1), NA())</f>
        <v>#N/A</v>
      </c>
      <c r="L36" s="254" t="e">
        <f>IF(ISNUMBER(Regressions!M46),ROUND(Regressions!M46, 1), NA())</f>
        <v>#N/A</v>
      </c>
      <c r="M36" s="363" t="e">
        <f>IF(ISNUMBER(Regressions!N46),ROUND(Regressions!N46, 1), NA())</f>
        <v>#N/A</v>
      </c>
      <c r="N36" s="253" t="e">
        <f>IF(ISNUMBER(Regressions!O46),ROUND(Regressions!O46, 1), NA())</f>
        <v>#N/A</v>
      </c>
      <c r="O36" s="364" t="e">
        <f>IF(ISNUMBER(Regressions!Q46),ROUND(Regressions!Q46, 1), NA())</f>
        <v>#N/A</v>
      </c>
      <c r="P36" s="362" t="e">
        <f>IF(ISNUMBER(Regressions!R46),ROUND(Regressions!R46, 1), NA())</f>
        <v>#N/A</v>
      </c>
      <c r="Q36" s="231" t="e">
        <f>IF(ISNUMBER(Regressions!S46),ROUND(Regressions!S46, 1), NA())</f>
        <v>#N/A</v>
      </c>
      <c r="R36" s="363" t="e">
        <f>IF(ISNUMBER(Regressions!T46),ROUND(Regressions!T46, 1), NA())</f>
        <v>#N/A</v>
      </c>
      <c r="S36" s="253" t="e">
        <f>IF(ISNUMBER(Regressions!U46),ROUND(Regressions!U46, 1), NA())</f>
        <v>#N/A</v>
      </c>
    </row>
    <row xmlns:x14ac="http://schemas.microsoft.com/office/spreadsheetml/2009/9/ac" r="37" x14ac:dyDescent="0.2">
      <c r="A37" s="359" t="str">
        <f>IF(ISBLANK(Regressions!A47), " ", Regressions!A47)</f>
        <v>Uganda</v>
      </c>
      <c r="B37" s="360">
        <f>IF(ISBLANK(Regressions!B47), " ", Regressions!B47)</f>
        <v>2002</v>
      </c>
      <c r="C37" s="365" t="str">
        <f>IF(ISBLANK(Regressions!C47), " ", Regressions!C47)</f>
        <v>Urban</v>
      </c>
      <c r="D37" s="361">
        <f>IF(ISBLANK(Regressions!D47), " ", Regressions!D47)</f>
        <v>1839208.061873646</v>
      </c>
      <c r="E37" s="230">
        <f>IF(ISNUMBER(Regressions!E47),ROUND(Regressions!E47, 1), NA())</f>
        <v>100</v>
      </c>
      <c r="F37" s="362">
        <f>IF(ISNUMBER(Regressions!F47),ROUND(Regressions!F47, 1), NA())</f>
        <v>100</v>
      </c>
      <c r="G37" s="252" t="e">
        <f>IF(ISNUMBER(Regressions!G47),ROUND(Regressions!G47, 1), NA())</f>
        <v>#N/A</v>
      </c>
      <c r="H37" s="363" t="e">
        <f>IF(ISNUMBER(Regressions!H47),ROUND(Regressions!H47, 1), NA())</f>
        <v>#N/A</v>
      </c>
      <c r="I37" s="253">
        <f>IF(ISNUMBER(Regressions!I47),ROUND(Regressions!I47, 1), NA())</f>
        <v>0</v>
      </c>
      <c r="J37" s="364" t="e">
        <f>IF(ISNUMBER(Regressions!K47),ROUND(Regressions!K47, 1), NA())</f>
        <v>#N/A</v>
      </c>
      <c r="K37" s="362" t="e">
        <f>IF(ISNUMBER(Regressions!L47),ROUND(Regressions!L47, 1), NA())</f>
        <v>#N/A</v>
      </c>
      <c r="L37" s="254" t="e">
        <f>IF(ISNUMBER(Regressions!M47),ROUND(Regressions!M47, 1), NA())</f>
        <v>#N/A</v>
      </c>
      <c r="M37" s="363" t="e">
        <f>IF(ISNUMBER(Regressions!N47),ROUND(Regressions!N47, 1), NA())</f>
        <v>#N/A</v>
      </c>
      <c r="N37" s="253" t="e">
        <f>IF(ISNUMBER(Regressions!O47),ROUND(Regressions!O47, 1), NA())</f>
        <v>#N/A</v>
      </c>
      <c r="O37" s="364" t="e">
        <f>IF(ISNUMBER(Regressions!Q47),ROUND(Regressions!Q47, 1), NA())</f>
        <v>#N/A</v>
      </c>
      <c r="P37" s="362" t="e">
        <f>IF(ISNUMBER(Regressions!R47),ROUND(Regressions!R47, 1), NA())</f>
        <v>#N/A</v>
      </c>
      <c r="Q37" s="231" t="e">
        <f>IF(ISNUMBER(Regressions!S47),ROUND(Regressions!S47, 1), NA())</f>
        <v>#N/A</v>
      </c>
      <c r="R37" s="363" t="e">
        <f>IF(ISNUMBER(Regressions!T47),ROUND(Regressions!T47, 1), NA())</f>
        <v>#N/A</v>
      </c>
      <c r="S37" s="253" t="e">
        <f>IF(ISNUMBER(Regressions!U47),ROUND(Regressions!U47, 1), NA())</f>
        <v>#N/A</v>
      </c>
    </row>
    <row xmlns:x14ac="http://schemas.microsoft.com/office/spreadsheetml/2009/9/ac" r="38" x14ac:dyDescent="0.2">
      <c r="A38" s="359" t="str">
        <f>IF(ISBLANK(Regressions!A48), " ", Regressions!A48)</f>
        <v>Uganda</v>
      </c>
      <c r="B38" s="360">
        <f>IF(ISBLANK(Regressions!B48), " ", Regressions!B48)</f>
        <v>2003</v>
      </c>
      <c r="C38" s="365" t="str">
        <f>IF(ISBLANK(Regressions!C48), " ", Regressions!C48)</f>
        <v>Urban</v>
      </c>
      <c r="D38" s="361">
        <f>IF(ISBLANK(Regressions!D48), " ", Regressions!D48)</f>
        <v>1958749.3895593639</v>
      </c>
      <c r="E38" s="230">
        <f>IF(ISNUMBER(Regressions!E48),ROUND(Regressions!E48, 1), NA())</f>
        <v>100</v>
      </c>
      <c r="F38" s="362">
        <f>IF(ISNUMBER(Regressions!F48),ROUND(Regressions!F48, 1), NA())</f>
        <v>100</v>
      </c>
      <c r="G38" s="252" t="e">
        <f>IF(ISNUMBER(Regressions!G48),ROUND(Regressions!G48, 1), NA())</f>
        <v>#N/A</v>
      </c>
      <c r="H38" s="363" t="e">
        <f>IF(ISNUMBER(Regressions!H48),ROUND(Regressions!H48, 1), NA())</f>
        <v>#N/A</v>
      </c>
      <c r="I38" s="253">
        <f>IF(ISNUMBER(Regressions!I48),ROUND(Regressions!I48, 1), NA())</f>
        <v>0</v>
      </c>
      <c r="J38" s="364" t="e">
        <f>IF(ISNUMBER(Regressions!K48),ROUND(Regressions!K48, 1), NA())</f>
        <v>#N/A</v>
      </c>
      <c r="K38" s="362" t="e">
        <f>IF(ISNUMBER(Regressions!L48),ROUND(Regressions!L48, 1), NA())</f>
        <v>#N/A</v>
      </c>
      <c r="L38" s="254" t="e">
        <f>IF(ISNUMBER(Regressions!M48),ROUND(Regressions!M48, 1), NA())</f>
        <v>#N/A</v>
      </c>
      <c r="M38" s="363" t="e">
        <f>IF(ISNUMBER(Regressions!N48),ROUND(Regressions!N48, 1), NA())</f>
        <v>#N/A</v>
      </c>
      <c r="N38" s="253" t="e">
        <f>IF(ISNUMBER(Regressions!O48),ROUND(Regressions!O48, 1), NA())</f>
        <v>#N/A</v>
      </c>
      <c r="O38" s="364" t="e">
        <f>IF(ISNUMBER(Regressions!Q48),ROUND(Regressions!Q48, 1), NA())</f>
        <v>#N/A</v>
      </c>
      <c r="P38" s="362" t="e">
        <f>IF(ISNUMBER(Regressions!R48),ROUND(Regressions!R48, 1), NA())</f>
        <v>#N/A</v>
      </c>
      <c r="Q38" s="231" t="e">
        <f>IF(ISNUMBER(Regressions!S48),ROUND(Regressions!S48, 1), NA())</f>
        <v>#N/A</v>
      </c>
      <c r="R38" s="363" t="e">
        <f>IF(ISNUMBER(Regressions!T48),ROUND(Regressions!T48, 1), NA())</f>
        <v>#N/A</v>
      </c>
      <c r="S38" s="253" t="e">
        <f>IF(ISNUMBER(Regressions!U48),ROUND(Regressions!U48, 1), NA())</f>
        <v>#N/A</v>
      </c>
    </row>
    <row xmlns:x14ac="http://schemas.microsoft.com/office/spreadsheetml/2009/9/ac" r="39" x14ac:dyDescent="0.2">
      <c r="A39" s="359" t="str">
        <f>IF(ISBLANK(Regressions!A49), " ", Regressions!A49)</f>
        <v>Uganda</v>
      </c>
      <c r="B39" s="360">
        <f>IF(ISBLANK(Regressions!B49), " ", Regressions!B49)</f>
        <v>2004</v>
      </c>
      <c r="C39" s="365" t="str">
        <f>IF(ISBLANK(Regressions!C49), " ", Regressions!C49)</f>
        <v>Urban</v>
      </c>
      <c r="D39" s="361">
        <f>IF(ISBLANK(Regressions!D49), " ", Regressions!D49)</f>
        <v>2083006.276039009</v>
      </c>
      <c r="E39" s="230">
        <f>IF(ISNUMBER(Regressions!E49),ROUND(Regressions!E49, 1), NA())</f>
        <v>100</v>
      </c>
      <c r="F39" s="362">
        <f>IF(ISNUMBER(Regressions!F49),ROUND(Regressions!F49, 1), NA())</f>
        <v>100</v>
      </c>
      <c r="G39" s="252">
        <f>IF(ISNUMBER(Regressions!G49),ROUND(Regressions!G49, 1), NA())</f>
        <v>81.599999999999994</v>
      </c>
      <c r="H39" s="363">
        <f>IF(ISNUMBER(Regressions!H49),ROUND(Regressions!H49, 1), NA())</f>
        <v>18.399999999999999</v>
      </c>
      <c r="I39" s="253">
        <f>IF(ISNUMBER(Regressions!I49),ROUND(Regressions!I49, 1), NA())</f>
        <v>0</v>
      </c>
      <c r="J39" s="364">
        <f>IF(ISNUMBER(Regressions!K49),ROUND(Regressions!K49, 1), NA())</f>
        <v>99.1</v>
      </c>
      <c r="K39" s="362" t="e">
        <f>IF(ISNUMBER(Regressions!L49),ROUND(Regressions!L49, 1), NA())</f>
        <v>#N/A</v>
      </c>
      <c r="L39" s="254">
        <f>IF(ISNUMBER(Regressions!M49),ROUND(Regressions!M49, 1), NA())</f>
        <v>83.3</v>
      </c>
      <c r="M39" s="363" t="e">
        <f>IF(ISNUMBER(Regressions!N49),ROUND(Regressions!N49, 1), NA())</f>
        <v>#N/A</v>
      </c>
      <c r="N39" s="253" t="e">
        <f>IF(ISNUMBER(Regressions!O49),ROUND(Regressions!O49, 1), NA())</f>
        <v>#N/A</v>
      </c>
      <c r="O39" s="364" t="e">
        <f>IF(ISNUMBER(Regressions!Q49),ROUND(Regressions!Q49, 1), NA())</f>
        <v>#N/A</v>
      </c>
      <c r="P39" s="362">
        <f>IF(ISNUMBER(Regressions!R49),ROUND(Regressions!R49, 1), NA())</f>
        <v>74.599999999999994</v>
      </c>
      <c r="Q39" s="231">
        <f>IF(ISNUMBER(Regressions!S49),ROUND(Regressions!S49, 1), NA())</f>
        <v>22</v>
      </c>
      <c r="R39" s="363">
        <f>IF(ISNUMBER(Regressions!T49),ROUND(Regressions!T49, 1), NA())</f>
        <v>52.6</v>
      </c>
      <c r="S39" s="253">
        <f>IF(ISNUMBER(Regressions!U49),ROUND(Regressions!U49, 1), NA())</f>
        <v>25.4</v>
      </c>
    </row>
    <row xmlns:x14ac="http://schemas.microsoft.com/office/spreadsheetml/2009/9/ac" r="40" x14ac:dyDescent="0.2">
      <c r="A40" s="359" t="str">
        <f>IF(ISBLANK(Regressions!A50), " ", Regressions!A50)</f>
        <v>Uganda</v>
      </c>
      <c r="B40" s="360">
        <f>IF(ISBLANK(Regressions!B50), " ", Regressions!B50)</f>
        <v>2005</v>
      </c>
      <c r="C40" s="365" t="str">
        <f>IF(ISBLANK(Regressions!C50), " ", Regressions!C50)</f>
        <v>Urban</v>
      </c>
      <c r="D40" s="361">
        <f>IF(ISBLANK(Regressions!D50), " ", Regressions!D50)</f>
        <v>2212085.7269881442</v>
      </c>
      <c r="E40" s="230">
        <f>IF(ISNUMBER(Regressions!E50),ROUND(Regressions!E50, 1), NA())</f>
        <v>100</v>
      </c>
      <c r="F40" s="362">
        <f>IF(ISNUMBER(Regressions!F50),ROUND(Regressions!F50, 1), NA())</f>
        <v>100</v>
      </c>
      <c r="G40" s="252">
        <f>IF(ISNUMBER(Regressions!G50),ROUND(Regressions!G50, 1), NA())</f>
        <v>81.599999999999994</v>
      </c>
      <c r="H40" s="363">
        <f>IF(ISNUMBER(Regressions!H50),ROUND(Regressions!H50, 1), NA())</f>
        <v>18.399999999999999</v>
      </c>
      <c r="I40" s="253">
        <f>IF(ISNUMBER(Regressions!I50),ROUND(Regressions!I50, 1), NA())</f>
        <v>0</v>
      </c>
      <c r="J40" s="364">
        <f>IF(ISNUMBER(Regressions!K50),ROUND(Regressions!K50, 1), NA())</f>
        <v>99.1</v>
      </c>
      <c r="K40" s="362" t="e">
        <f>IF(ISNUMBER(Regressions!L50),ROUND(Regressions!L50, 1), NA())</f>
        <v>#N/A</v>
      </c>
      <c r="L40" s="254">
        <f>IF(ISNUMBER(Regressions!M50),ROUND(Regressions!M50, 1), NA())</f>
        <v>83.3</v>
      </c>
      <c r="M40" s="363" t="e">
        <f>IF(ISNUMBER(Regressions!N50),ROUND(Regressions!N50, 1), NA())</f>
        <v>#N/A</v>
      </c>
      <c r="N40" s="253" t="e">
        <f>IF(ISNUMBER(Regressions!O50),ROUND(Regressions!O50, 1), NA())</f>
        <v>#N/A</v>
      </c>
      <c r="O40" s="364" t="e">
        <f>IF(ISNUMBER(Regressions!Q50),ROUND(Regressions!Q50, 1), NA())</f>
        <v>#N/A</v>
      </c>
      <c r="P40" s="362">
        <f>IF(ISNUMBER(Regressions!R50),ROUND(Regressions!R50, 1), NA())</f>
        <v>74.599999999999994</v>
      </c>
      <c r="Q40" s="231">
        <f>IF(ISNUMBER(Regressions!S50),ROUND(Regressions!S50, 1), NA())</f>
        <v>22</v>
      </c>
      <c r="R40" s="363">
        <f>IF(ISNUMBER(Regressions!T50),ROUND(Regressions!T50, 1), NA())</f>
        <v>52.6</v>
      </c>
      <c r="S40" s="253">
        <f>IF(ISNUMBER(Regressions!U50),ROUND(Regressions!U50, 1), NA())</f>
        <v>25.4</v>
      </c>
    </row>
    <row xmlns:x14ac="http://schemas.microsoft.com/office/spreadsheetml/2009/9/ac" r="41" x14ac:dyDescent="0.2">
      <c r="A41" s="359" t="str">
        <f>IF(ISBLANK(Regressions!A51), " ", Regressions!A51)</f>
        <v>Uganda</v>
      </c>
      <c r="B41" s="360">
        <f>IF(ISBLANK(Regressions!B51), " ", Regressions!B51)</f>
        <v>2006</v>
      </c>
      <c r="C41" s="365" t="str">
        <f>IF(ISBLANK(Regressions!C51), " ", Regressions!C51)</f>
        <v>Urban</v>
      </c>
      <c r="D41" s="361">
        <f>IF(ISBLANK(Regressions!D51), " ", Regressions!D51)</f>
        <v>2347362.7702226262</v>
      </c>
      <c r="E41" s="230">
        <f>IF(ISNUMBER(Regressions!E51),ROUND(Regressions!E51, 1), NA())</f>
        <v>100</v>
      </c>
      <c r="F41" s="362">
        <f>IF(ISNUMBER(Regressions!F51),ROUND(Regressions!F51, 1), NA())</f>
        <v>100</v>
      </c>
      <c r="G41" s="252">
        <f>IF(ISNUMBER(Regressions!G51),ROUND(Regressions!G51, 1), NA())</f>
        <v>81.599999999999994</v>
      </c>
      <c r="H41" s="363">
        <f>IF(ISNUMBER(Regressions!H51),ROUND(Regressions!H51, 1), NA())</f>
        <v>18.399999999999999</v>
      </c>
      <c r="I41" s="253">
        <f>IF(ISNUMBER(Regressions!I51),ROUND(Regressions!I51, 1), NA())</f>
        <v>0</v>
      </c>
      <c r="J41" s="364">
        <f>IF(ISNUMBER(Regressions!K51),ROUND(Regressions!K51, 1), NA())</f>
        <v>99.1</v>
      </c>
      <c r="K41" s="362" t="e">
        <f>IF(ISNUMBER(Regressions!L51),ROUND(Regressions!L51, 1), NA())</f>
        <v>#N/A</v>
      </c>
      <c r="L41" s="254">
        <f>IF(ISNUMBER(Regressions!M51),ROUND(Regressions!M51, 1), NA())</f>
        <v>83.3</v>
      </c>
      <c r="M41" s="363" t="e">
        <f>IF(ISNUMBER(Regressions!N51),ROUND(Regressions!N51, 1), NA())</f>
        <v>#N/A</v>
      </c>
      <c r="N41" s="253" t="e">
        <f>IF(ISNUMBER(Regressions!O51),ROUND(Regressions!O51, 1), NA())</f>
        <v>#N/A</v>
      </c>
      <c r="O41" s="364" t="e">
        <f>IF(ISNUMBER(Regressions!Q51),ROUND(Regressions!Q51, 1), NA())</f>
        <v>#N/A</v>
      </c>
      <c r="P41" s="362">
        <f>IF(ISNUMBER(Regressions!R51),ROUND(Regressions!R51, 1), NA())</f>
        <v>74.599999999999994</v>
      </c>
      <c r="Q41" s="231">
        <f>IF(ISNUMBER(Regressions!S51),ROUND(Regressions!S51, 1), NA())</f>
        <v>22</v>
      </c>
      <c r="R41" s="363">
        <f>IF(ISNUMBER(Regressions!T51),ROUND(Regressions!T51, 1), NA())</f>
        <v>52.6</v>
      </c>
      <c r="S41" s="253">
        <f>IF(ISNUMBER(Regressions!U51),ROUND(Regressions!U51, 1), NA())</f>
        <v>25.4</v>
      </c>
    </row>
    <row xmlns:x14ac="http://schemas.microsoft.com/office/spreadsheetml/2009/9/ac" r="42" x14ac:dyDescent="0.2">
      <c r="A42" s="359" t="str">
        <f>IF(ISBLANK(Regressions!A52), " ", Regressions!A52)</f>
        <v>Uganda</v>
      </c>
      <c r="B42" s="360">
        <f>IF(ISBLANK(Regressions!B52), " ", Regressions!B52)</f>
        <v>2007</v>
      </c>
      <c r="C42" s="365" t="str">
        <f>IF(ISBLANK(Regressions!C52), " ", Regressions!C52)</f>
        <v>Urban</v>
      </c>
      <c r="D42" s="361">
        <f>IF(ISBLANK(Regressions!D52), " ", Regressions!D52)</f>
        <v>2488264.4113835329</v>
      </c>
      <c r="E42" s="230">
        <f>IF(ISNUMBER(Regressions!E52),ROUND(Regressions!E52, 1), NA())</f>
        <v>100</v>
      </c>
      <c r="F42" s="362">
        <f>IF(ISNUMBER(Regressions!F52),ROUND(Regressions!F52, 1), NA())</f>
        <v>100</v>
      </c>
      <c r="G42" s="252">
        <f>IF(ISNUMBER(Regressions!G52),ROUND(Regressions!G52, 1), NA())</f>
        <v>81.599999999999994</v>
      </c>
      <c r="H42" s="363">
        <f>IF(ISNUMBER(Regressions!H52),ROUND(Regressions!H52, 1), NA())</f>
        <v>18.399999999999999</v>
      </c>
      <c r="I42" s="253">
        <f>IF(ISNUMBER(Regressions!I52),ROUND(Regressions!I52, 1), NA())</f>
        <v>0</v>
      </c>
      <c r="J42" s="364">
        <f>IF(ISNUMBER(Regressions!K52),ROUND(Regressions!K52, 1), NA())</f>
        <v>99.1</v>
      </c>
      <c r="K42" s="362" t="e">
        <f>IF(ISNUMBER(Regressions!L52),ROUND(Regressions!L52, 1), NA())</f>
        <v>#N/A</v>
      </c>
      <c r="L42" s="254">
        <f>IF(ISNUMBER(Regressions!M52),ROUND(Regressions!M52, 1), NA())</f>
        <v>83.3</v>
      </c>
      <c r="M42" s="363" t="e">
        <f>IF(ISNUMBER(Regressions!N52),ROUND(Regressions!N52, 1), NA())</f>
        <v>#N/A</v>
      </c>
      <c r="N42" s="253" t="e">
        <f>IF(ISNUMBER(Regressions!O52),ROUND(Regressions!O52, 1), NA())</f>
        <v>#N/A</v>
      </c>
      <c r="O42" s="364" t="e">
        <f>IF(ISNUMBER(Regressions!Q52),ROUND(Regressions!Q52, 1), NA())</f>
        <v>#N/A</v>
      </c>
      <c r="P42" s="362">
        <f>IF(ISNUMBER(Regressions!R52),ROUND(Regressions!R52, 1), NA())</f>
        <v>74.599999999999994</v>
      </c>
      <c r="Q42" s="231">
        <f>IF(ISNUMBER(Regressions!S52),ROUND(Regressions!S52, 1), NA())</f>
        <v>22</v>
      </c>
      <c r="R42" s="363">
        <f>IF(ISNUMBER(Regressions!T52),ROUND(Regressions!T52, 1), NA())</f>
        <v>52.6</v>
      </c>
      <c r="S42" s="253">
        <f>IF(ISNUMBER(Regressions!U52),ROUND(Regressions!U52, 1), NA())</f>
        <v>25.4</v>
      </c>
    </row>
    <row xmlns:x14ac="http://schemas.microsoft.com/office/spreadsheetml/2009/9/ac" r="43" x14ac:dyDescent="0.2">
      <c r="A43" s="359" t="str">
        <f>IF(ISBLANK(Regressions!A53), " ", Regressions!A53)</f>
        <v>Uganda</v>
      </c>
      <c r="B43" s="360">
        <f>IF(ISBLANK(Regressions!B53), " ", Regressions!B53)</f>
        <v>2008</v>
      </c>
      <c r="C43" s="365" t="str">
        <f>IF(ISBLANK(Regressions!C53), " ", Regressions!C53)</f>
        <v>Urban</v>
      </c>
      <c r="D43" s="361">
        <f>IF(ISBLANK(Regressions!D53), " ", Regressions!D53)</f>
        <v>2636815.9447369189</v>
      </c>
      <c r="E43" s="230">
        <f>IF(ISNUMBER(Regressions!E53),ROUND(Regressions!E53, 1), NA())</f>
        <v>100</v>
      </c>
      <c r="F43" s="362">
        <f>IF(ISNUMBER(Regressions!F53),ROUND(Regressions!F53, 1), NA())</f>
        <v>100</v>
      </c>
      <c r="G43" s="252">
        <f>IF(ISNUMBER(Regressions!G53),ROUND(Regressions!G53, 1), NA())</f>
        <v>81.599999999999994</v>
      </c>
      <c r="H43" s="363">
        <f>IF(ISNUMBER(Regressions!H53),ROUND(Regressions!H53, 1), NA())</f>
        <v>18.399999999999999</v>
      </c>
      <c r="I43" s="253">
        <f>IF(ISNUMBER(Regressions!I53),ROUND(Regressions!I53, 1), NA())</f>
        <v>0</v>
      </c>
      <c r="J43" s="364">
        <f>IF(ISNUMBER(Regressions!K53),ROUND(Regressions!K53, 1), NA())</f>
        <v>99.1</v>
      </c>
      <c r="K43" s="362" t="e">
        <f>IF(ISNUMBER(Regressions!L53),ROUND(Regressions!L53, 1), NA())</f>
        <v>#N/A</v>
      </c>
      <c r="L43" s="254">
        <f>IF(ISNUMBER(Regressions!M53),ROUND(Regressions!M53, 1), NA())</f>
        <v>83.3</v>
      </c>
      <c r="M43" s="363" t="e">
        <f>IF(ISNUMBER(Regressions!N53),ROUND(Regressions!N53, 1), NA())</f>
        <v>#N/A</v>
      </c>
      <c r="N43" s="253" t="e">
        <f>IF(ISNUMBER(Regressions!O53),ROUND(Regressions!O53, 1), NA())</f>
        <v>#N/A</v>
      </c>
      <c r="O43" s="364" t="e">
        <f>IF(ISNUMBER(Regressions!Q53),ROUND(Regressions!Q53, 1), NA())</f>
        <v>#N/A</v>
      </c>
      <c r="P43" s="362">
        <f>IF(ISNUMBER(Regressions!R53),ROUND(Regressions!R53, 1), NA())</f>
        <v>74.599999999999994</v>
      </c>
      <c r="Q43" s="231">
        <f>IF(ISNUMBER(Regressions!S53),ROUND(Regressions!S53, 1), NA())</f>
        <v>22</v>
      </c>
      <c r="R43" s="363">
        <f>IF(ISNUMBER(Regressions!T53),ROUND(Regressions!T53, 1), NA())</f>
        <v>52.6</v>
      </c>
      <c r="S43" s="253">
        <f>IF(ISNUMBER(Regressions!U53),ROUND(Regressions!U53, 1), NA())</f>
        <v>25.4</v>
      </c>
    </row>
    <row xmlns:x14ac="http://schemas.microsoft.com/office/spreadsheetml/2009/9/ac" r="44" x14ac:dyDescent="0.2">
      <c r="A44" s="359" t="str">
        <f>IF(ISBLANK(Regressions!A54), " ", Regressions!A54)</f>
        <v>Uganda</v>
      </c>
      <c r="B44" s="360">
        <f>IF(ISBLANK(Regressions!B54), " ", Regressions!B54)</f>
        <v>2009</v>
      </c>
      <c r="C44" s="365" t="str">
        <f>IF(ISBLANK(Regressions!C54), " ", Regressions!C54)</f>
        <v>Urban</v>
      </c>
      <c r="D44" s="361">
        <f>IF(ISBLANK(Regressions!D54), " ", Regressions!D54)</f>
        <v>2791083.6437918092</v>
      </c>
      <c r="E44" s="230">
        <f>IF(ISNUMBER(Regressions!E54),ROUND(Regressions!E54, 1), NA())</f>
        <v>100</v>
      </c>
      <c r="F44" s="362">
        <f>IF(ISNUMBER(Regressions!F54),ROUND(Regressions!F54, 1), NA())</f>
        <v>99.2</v>
      </c>
      <c r="G44" s="252">
        <f>IF(ISNUMBER(Regressions!G54),ROUND(Regressions!G54, 1), NA())</f>
        <v>82.6</v>
      </c>
      <c r="H44" s="363">
        <f>IF(ISNUMBER(Regressions!H54),ROUND(Regressions!H54, 1), NA())</f>
        <v>16.600000000000001</v>
      </c>
      <c r="I44" s="253">
        <f>IF(ISNUMBER(Regressions!I54),ROUND(Regressions!I54, 1), NA())</f>
        <v>0.8</v>
      </c>
      <c r="J44" s="364">
        <f>IF(ISNUMBER(Regressions!K54),ROUND(Regressions!K54, 1), NA())</f>
        <v>99.2</v>
      </c>
      <c r="K44" s="362" t="e">
        <f>IF(ISNUMBER(Regressions!L54),ROUND(Regressions!L54, 1), NA())</f>
        <v>#N/A</v>
      </c>
      <c r="L44" s="254">
        <f>IF(ISNUMBER(Regressions!M54),ROUND(Regressions!M54, 1), NA())</f>
        <v>82.5</v>
      </c>
      <c r="M44" s="363" t="e">
        <f>IF(ISNUMBER(Regressions!N54),ROUND(Regressions!N54, 1), NA())</f>
        <v>#N/A</v>
      </c>
      <c r="N44" s="253" t="e">
        <f>IF(ISNUMBER(Regressions!O54),ROUND(Regressions!O54, 1), NA())</f>
        <v>#N/A</v>
      </c>
      <c r="O44" s="364" t="e">
        <f>IF(ISNUMBER(Regressions!Q54),ROUND(Regressions!Q54, 1), NA())</f>
        <v>#N/A</v>
      </c>
      <c r="P44" s="362">
        <f>IF(ISNUMBER(Regressions!R54),ROUND(Regressions!R54, 1), NA())</f>
        <v>74.2</v>
      </c>
      <c r="Q44" s="231">
        <f>IF(ISNUMBER(Regressions!S54),ROUND(Regressions!S54, 1), NA())</f>
        <v>24.9</v>
      </c>
      <c r="R44" s="363">
        <f>IF(ISNUMBER(Regressions!T54),ROUND(Regressions!T54, 1), NA())</f>
        <v>49.3</v>
      </c>
      <c r="S44" s="253">
        <f>IF(ISNUMBER(Regressions!U54),ROUND(Regressions!U54, 1), NA())</f>
        <v>25.8</v>
      </c>
    </row>
    <row xmlns:x14ac="http://schemas.microsoft.com/office/spreadsheetml/2009/9/ac" r="45" x14ac:dyDescent="0.2">
      <c r="A45" s="359" t="str">
        <f>IF(ISBLANK(Regressions!A55), " ", Regressions!A55)</f>
        <v>Uganda</v>
      </c>
      <c r="B45" s="360">
        <f>IF(ISBLANK(Regressions!B55), " ", Regressions!B55)</f>
        <v>2010</v>
      </c>
      <c r="C45" s="365" t="str">
        <f>IF(ISBLANK(Regressions!C55), " ", Regressions!C55)</f>
        <v>Urban</v>
      </c>
      <c r="D45" s="361">
        <f>IF(ISBLANK(Regressions!D55), " ", Regressions!D55)</f>
        <v>2951277.394503823</v>
      </c>
      <c r="E45" s="230">
        <f>IF(ISNUMBER(Regressions!E55),ROUND(Regressions!E55, 1), NA())</f>
        <v>100</v>
      </c>
      <c r="F45" s="362">
        <f>IF(ISNUMBER(Regressions!F55),ROUND(Regressions!F55, 1), NA())</f>
        <v>98.4</v>
      </c>
      <c r="G45" s="252">
        <f>IF(ISNUMBER(Regressions!G55),ROUND(Regressions!G55, 1), NA())</f>
        <v>83.6</v>
      </c>
      <c r="H45" s="363">
        <f>IF(ISNUMBER(Regressions!H55),ROUND(Regressions!H55, 1), NA())</f>
        <v>14.8</v>
      </c>
      <c r="I45" s="253">
        <f>IF(ISNUMBER(Regressions!I55),ROUND(Regressions!I55, 1), NA())</f>
        <v>1.6</v>
      </c>
      <c r="J45" s="364">
        <f>IF(ISNUMBER(Regressions!K55),ROUND(Regressions!K55, 1), NA())</f>
        <v>99.3</v>
      </c>
      <c r="K45" s="362" t="e">
        <f>IF(ISNUMBER(Regressions!L55),ROUND(Regressions!L55, 1), NA())</f>
        <v>#N/A</v>
      </c>
      <c r="L45" s="254">
        <f>IF(ISNUMBER(Regressions!M55),ROUND(Regressions!M55, 1), NA())</f>
        <v>81.7</v>
      </c>
      <c r="M45" s="363" t="e">
        <f>IF(ISNUMBER(Regressions!N55),ROUND(Regressions!N55, 1), NA())</f>
        <v>#N/A</v>
      </c>
      <c r="N45" s="253" t="e">
        <f>IF(ISNUMBER(Regressions!O55),ROUND(Regressions!O55, 1), NA())</f>
        <v>#N/A</v>
      </c>
      <c r="O45" s="364" t="e">
        <f>IF(ISNUMBER(Regressions!Q55),ROUND(Regressions!Q55, 1), NA())</f>
        <v>#N/A</v>
      </c>
      <c r="P45" s="362">
        <f>IF(ISNUMBER(Regressions!R55),ROUND(Regressions!R55, 1), NA())</f>
        <v>73.7</v>
      </c>
      <c r="Q45" s="231">
        <f>IF(ISNUMBER(Regressions!S55),ROUND(Regressions!S55, 1), NA())</f>
        <v>27.7</v>
      </c>
      <c r="R45" s="363">
        <f>IF(ISNUMBER(Regressions!T55),ROUND(Regressions!T55, 1), NA())</f>
        <v>46</v>
      </c>
      <c r="S45" s="253">
        <f>IF(ISNUMBER(Regressions!U55),ROUND(Regressions!U55, 1), NA())</f>
        <v>26.3</v>
      </c>
    </row>
    <row xmlns:x14ac="http://schemas.microsoft.com/office/spreadsheetml/2009/9/ac" r="46" x14ac:dyDescent="0.2">
      <c r="A46" s="359" t="str">
        <f>IF(ISBLANK(Regressions!A56), " ", Regressions!A56)</f>
        <v>Uganda</v>
      </c>
      <c r="B46" s="360">
        <f>IF(ISBLANK(Regressions!B56), " ", Regressions!B56)</f>
        <v>2011</v>
      </c>
      <c r="C46" s="365" t="str">
        <f>IF(ISBLANK(Regressions!C56), " ", Regressions!C56)</f>
        <v>Urban</v>
      </c>
      <c r="D46" s="361">
        <f>IF(ISBLANK(Regressions!D56), " ", Regressions!D56)</f>
        <v>3117586.3186239442</v>
      </c>
      <c r="E46" s="230">
        <f>IF(ISNUMBER(Regressions!E56),ROUND(Regressions!E56, 1), NA())</f>
        <v>97.6</v>
      </c>
      <c r="F46" s="362">
        <f>IF(ISNUMBER(Regressions!F56),ROUND(Regressions!F56, 1), NA())</f>
        <v>97.6</v>
      </c>
      <c r="G46" s="252">
        <f>IF(ISNUMBER(Regressions!G56),ROUND(Regressions!G56, 1), NA())</f>
        <v>84.6</v>
      </c>
      <c r="H46" s="363">
        <f>IF(ISNUMBER(Regressions!H56),ROUND(Regressions!H56, 1), NA())</f>
        <v>12.9</v>
      </c>
      <c r="I46" s="253">
        <f>IF(ISNUMBER(Regressions!I56),ROUND(Regressions!I56, 1), NA())</f>
        <v>2.4</v>
      </c>
      <c r="J46" s="364">
        <f>IF(ISNUMBER(Regressions!K56),ROUND(Regressions!K56, 1), NA())</f>
        <v>99.3</v>
      </c>
      <c r="K46" s="362" t="e">
        <f>IF(ISNUMBER(Regressions!L56),ROUND(Regressions!L56, 1), NA())</f>
        <v>#N/A</v>
      </c>
      <c r="L46" s="254">
        <f>IF(ISNUMBER(Regressions!M56),ROUND(Regressions!M56, 1), NA())</f>
        <v>80.900000000000006</v>
      </c>
      <c r="M46" s="363" t="e">
        <f>IF(ISNUMBER(Regressions!N56),ROUND(Regressions!N56, 1), NA())</f>
        <v>#N/A</v>
      </c>
      <c r="N46" s="253" t="e">
        <f>IF(ISNUMBER(Regressions!O56),ROUND(Regressions!O56, 1), NA())</f>
        <v>#N/A</v>
      </c>
      <c r="O46" s="364" t="e">
        <f>IF(ISNUMBER(Regressions!Q56),ROUND(Regressions!Q56, 1), NA())</f>
        <v>#N/A</v>
      </c>
      <c r="P46" s="362">
        <f>IF(ISNUMBER(Regressions!R56),ROUND(Regressions!R56, 1), NA())</f>
        <v>73.2</v>
      </c>
      <c r="Q46" s="231">
        <f>IF(ISNUMBER(Regressions!S56),ROUND(Regressions!S56, 1), NA())</f>
        <v>30.5</v>
      </c>
      <c r="R46" s="363">
        <f>IF(ISNUMBER(Regressions!T56),ROUND(Regressions!T56, 1), NA())</f>
        <v>42.7</v>
      </c>
      <c r="S46" s="253">
        <f>IF(ISNUMBER(Regressions!U56),ROUND(Regressions!U56, 1), NA())</f>
        <v>26.8</v>
      </c>
    </row>
    <row xmlns:x14ac="http://schemas.microsoft.com/office/spreadsheetml/2009/9/ac" r="47" x14ac:dyDescent="0.2">
      <c r="A47" s="359" t="str">
        <f>IF(ISBLANK(Regressions!A57), " ", Regressions!A57)</f>
        <v>Uganda</v>
      </c>
      <c r="B47" s="360">
        <f>IF(ISBLANK(Regressions!B57), " ", Regressions!B57)</f>
        <v>2012</v>
      </c>
      <c r="C47" s="365" t="str">
        <f>IF(ISBLANK(Regressions!C57), " ", Regressions!C57)</f>
        <v>Urban</v>
      </c>
      <c r="D47" s="361">
        <f>IF(ISBLANK(Regressions!D57), " ", Regressions!D57)</f>
        <v>3288589.5241632839</v>
      </c>
      <c r="E47" s="230">
        <f>IF(ISNUMBER(Regressions!E57),ROUND(Regressions!E57, 1), NA())</f>
        <v>96.7</v>
      </c>
      <c r="F47" s="362">
        <f>IF(ISNUMBER(Regressions!F57),ROUND(Regressions!F57, 1), NA())</f>
        <v>96.7</v>
      </c>
      <c r="G47" s="252">
        <f>IF(ISNUMBER(Regressions!G57),ROUND(Regressions!G57, 1), NA())</f>
        <v>85.7</v>
      </c>
      <c r="H47" s="363">
        <f>IF(ISNUMBER(Regressions!H57),ROUND(Regressions!H57, 1), NA())</f>
        <v>11</v>
      </c>
      <c r="I47" s="253">
        <f>IF(ISNUMBER(Regressions!I57),ROUND(Regressions!I57, 1), NA())</f>
        <v>3.3</v>
      </c>
      <c r="J47" s="364">
        <f>IF(ISNUMBER(Regressions!K57),ROUND(Regressions!K57, 1), NA())</f>
        <v>99.4</v>
      </c>
      <c r="K47" s="362" t="e">
        <f>IF(ISNUMBER(Regressions!L57),ROUND(Regressions!L57, 1), NA())</f>
        <v>#N/A</v>
      </c>
      <c r="L47" s="254">
        <f>IF(ISNUMBER(Regressions!M57),ROUND(Regressions!M57, 1), NA())</f>
        <v>80.099999999999994</v>
      </c>
      <c r="M47" s="363" t="e">
        <f>IF(ISNUMBER(Regressions!N57),ROUND(Regressions!N57, 1), NA())</f>
        <v>#N/A</v>
      </c>
      <c r="N47" s="253" t="e">
        <f>IF(ISNUMBER(Regressions!O57),ROUND(Regressions!O57, 1), NA())</f>
        <v>#N/A</v>
      </c>
      <c r="O47" s="364" t="e">
        <f>IF(ISNUMBER(Regressions!Q57),ROUND(Regressions!Q57, 1), NA())</f>
        <v>#N/A</v>
      </c>
      <c r="P47" s="362">
        <f>IF(ISNUMBER(Regressions!R57),ROUND(Regressions!R57, 1), NA())</f>
        <v>72.8</v>
      </c>
      <c r="Q47" s="231">
        <f>IF(ISNUMBER(Regressions!S57),ROUND(Regressions!S57, 1), NA())</f>
        <v>33.299999999999997</v>
      </c>
      <c r="R47" s="363">
        <f>IF(ISNUMBER(Regressions!T57),ROUND(Regressions!T57, 1), NA())</f>
        <v>39.4</v>
      </c>
      <c r="S47" s="253">
        <f>IF(ISNUMBER(Regressions!U57),ROUND(Regressions!U57, 1), NA())</f>
        <v>27.2</v>
      </c>
    </row>
    <row xmlns:x14ac="http://schemas.microsoft.com/office/spreadsheetml/2009/9/ac" r="48" x14ac:dyDescent="0.2">
      <c r="A48" s="359" t="str">
        <f>IF(ISBLANK(Regressions!A58), " ", Regressions!A58)</f>
        <v>Uganda</v>
      </c>
      <c r="B48" s="360">
        <f>IF(ISBLANK(Regressions!B58), " ", Regressions!B58)</f>
        <v>2013</v>
      </c>
      <c r="C48" s="365" t="str">
        <f>IF(ISBLANK(Regressions!C58), " ", Regressions!C58)</f>
        <v>Urban</v>
      </c>
      <c r="D48" s="361">
        <f>IF(ISBLANK(Regressions!D58), " ", Regressions!D58)</f>
        <v>3466465.5955057531</v>
      </c>
      <c r="E48" s="230">
        <f>IF(ISNUMBER(Regressions!E58),ROUND(Regressions!E58, 1), NA())</f>
        <v>95.9</v>
      </c>
      <c r="F48" s="362">
        <f>IF(ISNUMBER(Regressions!F58),ROUND(Regressions!F58, 1), NA())</f>
        <v>95.9</v>
      </c>
      <c r="G48" s="252">
        <f>IF(ISNUMBER(Regressions!G58),ROUND(Regressions!G58, 1), NA())</f>
        <v>86.7</v>
      </c>
      <c r="H48" s="363">
        <f>IF(ISNUMBER(Regressions!H58),ROUND(Regressions!H58, 1), NA())</f>
        <v>9.1999999999999993</v>
      </c>
      <c r="I48" s="253">
        <f>IF(ISNUMBER(Regressions!I58),ROUND(Regressions!I58, 1), NA())</f>
        <v>4.0999999999999996</v>
      </c>
      <c r="J48" s="364">
        <f>IF(ISNUMBER(Regressions!K58),ROUND(Regressions!K58, 1), NA())</f>
        <v>99.5</v>
      </c>
      <c r="K48" s="362" t="e">
        <f>IF(ISNUMBER(Regressions!L58),ROUND(Regressions!L58, 1), NA())</f>
        <v>#N/A</v>
      </c>
      <c r="L48" s="254">
        <f>IF(ISNUMBER(Regressions!M58),ROUND(Regressions!M58, 1), NA())</f>
        <v>79.3</v>
      </c>
      <c r="M48" s="363" t="e">
        <f>IF(ISNUMBER(Regressions!N58),ROUND(Regressions!N58, 1), NA())</f>
        <v>#N/A</v>
      </c>
      <c r="N48" s="253" t="e">
        <f>IF(ISNUMBER(Regressions!O58),ROUND(Regressions!O58, 1), NA())</f>
        <v>#N/A</v>
      </c>
      <c r="O48" s="364" t="e">
        <f>IF(ISNUMBER(Regressions!Q58),ROUND(Regressions!Q58, 1), NA())</f>
        <v>#N/A</v>
      </c>
      <c r="P48" s="362">
        <f>IF(ISNUMBER(Regressions!R58),ROUND(Regressions!R58, 1), NA())</f>
        <v>72.3</v>
      </c>
      <c r="Q48" s="231">
        <f>IF(ISNUMBER(Regressions!S58),ROUND(Regressions!S58, 1), NA())</f>
        <v>36.200000000000003</v>
      </c>
      <c r="R48" s="363">
        <f>IF(ISNUMBER(Regressions!T58),ROUND(Regressions!T58, 1), NA())</f>
        <v>36.1</v>
      </c>
      <c r="S48" s="253">
        <f>IF(ISNUMBER(Regressions!U58),ROUND(Regressions!U58, 1), NA())</f>
        <v>27.7</v>
      </c>
    </row>
    <row xmlns:x14ac="http://schemas.microsoft.com/office/spreadsheetml/2009/9/ac" r="49" x14ac:dyDescent="0.2">
      <c r="A49" s="359" t="str">
        <f>IF(ISBLANK(Regressions!A59), " ", Regressions!A59)</f>
        <v>Uganda</v>
      </c>
      <c r="B49" s="360">
        <f>IF(ISBLANK(Regressions!B59), " ", Regressions!B59)</f>
        <v>2014</v>
      </c>
      <c r="C49" s="365" t="str">
        <f>IF(ISBLANK(Regressions!C59), " ", Regressions!C59)</f>
        <v>Urban</v>
      </c>
      <c r="D49" s="361">
        <f>IF(ISBLANK(Regressions!D59), " ", Regressions!D59)</f>
        <v>3651990.7245238498</v>
      </c>
      <c r="E49" s="230">
        <f>IF(ISNUMBER(Regressions!E59),ROUND(Regressions!E59, 1), NA())</f>
        <v>95.1</v>
      </c>
      <c r="F49" s="362">
        <f>IF(ISNUMBER(Regressions!F59),ROUND(Regressions!F59, 1), NA())</f>
        <v>95.1</v>
      </c>
      <c r="G49" s="252">
        <f>IF(ISNUMBER(Regressions!G59),ROUND(Regressions!G59, 1), NA())</f>
        <v>87.7</v>
      </c>
      <c r="H49" s="363">
        <f>IF(ISNUMBER(Regressions!H59),ROUND(Regressions!H59, 1), NA())</f>
        <v>7.3</v>
      </c>
      <c r="I49" s="253">
        <f>IF(ISNUMBER(Regressions!I59),ROUND(Regressions!I59, 1), NA())</f>
        <v>4.9000000000000004</v>
      </c>
      <c r="J49" s="364">
        <f>IF(ISNUMBER(Regressions!K59),ROUND(Regressions!K59, 1), NA())</f>
        <v>99.5</v>
      </c>
      <c r="K49" s="362" t="e">
        <f>IF(ISNUMBER(Regressions!L59),ROUND(Regressions!L59, 1), NA())</f>
        <v>#N/A</v>
      </c>
      <c r="L49" s="254">
        <f>IF(ISNUMBER(Regressions!M59),ROUND(Regressions!M59, 1), NA())</f>
        <v>78.5</v>
      </c>
      <c r="M49" s="363" t="e">
        <f>IF(ISNUMBER(Regressions!N59),ROUND(Regressions!N59, 1), NA())</f>
        <v>#N/A</v>
      </c>
      <c r="N49" s="253" t="e">
        <f>IF(ISNUMBER(Regressions!O59),ROUND(Regressions!O59, 1), NA())</f>
        <v>#N/A</v>
      </c>
      <c r="O49" s="364" t="e">
        <f>IF(ISNUMBER(Regressions!Q59),ROUND(Regressions!Q59, 1), NA())</f>
        <v>#N/A</v>
      </c>
      <c r="P49" s="362">
        <f>IF(ISNUMBER(Regressions!R59),ROUND(Regressions!R59, 1), NA())</f>
        <v>71.8</v>
      </c>
      <c r="Q49" s="231">
        <f>IF(ISNUMBER(Regressions!S59),ROUND(Regressions!S59, 1), NA())</f>
        <v>39</v>
      </c>
      <c r="R49" s="363">
        <f>IF(ISNUMBER(Regressions!T59),ROUND(Regressions!T59, 1), NA())</f>
        <v>32.799999999999997</v>
      </c>
      <c r="S49" s="253">
        <f>IF(ISNUMBER(Regressions!U59),ROUND(Regressions!U59, 1), NA())</f>
        <v>28.2</v>
      </c>
    </row>
    <row xmlns:x14ac="http://schemas.microsoft.com/office/spreadsheetml/2009/9/ac" r="50" x14ac:dyDescent="0.2">
      <c r="A50" s="359" t="str">
        <f>IF(ISBLANK(Regressions!A60), " ", Regressions!A60)</f>
        <v>Uganda</v>
      </c>
      <c r="B50" s="360">
        <f>IF(ISBLANK(Regressions!B60), " ", Regressions!B60)</f>
        <v>2015</v>
      </c>
      <c r="C50" s="365" t="str">
        <f>IF(ISBLANK(Regressions!C60), " ", Regressions!C60)</f>
        <v>Urban</v>
      </c>
      <c r="D50" s="361">
        <f>IF(ISBLANK(Regressions!D60), " ", Regressions!D60)</f>
        <v>3845898.3928934089</v>
      </c>
      <c r="E50" s="230">
        <f>IF(ISNUMBER(Regressions!E60),ROUND(Regressions!E60, 1), NA())</f>
        <v>94.2</v>
      </c>
      <c r="F50" s="362">
        <f>IF(ISNUMBER(Regressions!F60),ROUND(Regressions!F60, 1), NA())</f>
        <v>94.2</v>
      </c>
      <c r="G50" s="252">
        <f>IF(ISNUMBER(Regressions!G60),ROUND(Regressions!G60, 1), NA())</f>
        <v>88.8</v>
      </c>
      <c r="H50" s="363">
        <f>IF(ISNUMBER(Regressions!H60),ROUND(Regressions!H60, 1), NA())</f>
        <v>5.5</v>
      </c>
      <c r="I50" s="253">
        <f>IF(ISNUMBER(Regressions!I60),ROUND(Regressions!I60, 1), NA())</f>
        <v>5.8</v>
      </c>
      <c r="J50" s="364">
        <f>IF(ISNUMBER(Regressions!K60),ROUND(Regressions!K60, 1), NA())</f>
        <v>99.6</v>
      </c>
      <c r="K50" s="362" t="e">
        <f>IF(ISNUMBER(Regressions!L60),ROUND(Regressions!L60, 1), NA())</f>
        <v>#N/A</v>
      </c>
      <c r="L50" s="254">
        <f>IF(ISNUMBER(Regressions!M60),ROUND(Regressions!M60, 1), NA())</f>
        <v>77.7</v>
      </c>
      <c r="M50" s="363" t="e">
        <f>IF(ISNUMBER(Regressions!N60),ROUND(Regressions!N60, 1), NA())</f>
        <v>#N/A</v>
      </c>
      <c r="N50" s="253" t="e">
        <f>IF(ISNUMBER(Regressions!O60),ROUND(Regressions!O60, 1), NA())</f>
        <v>#N/A</v>
      </c>
      <c r="O50" s="364" t="e">
        <f>IF(ISNUMBER(Regressions!Q60),ROUND(Regressions!Q60, 1), NA())</f>
        <v>#N/A</v>
      </c>
      <c r="P50" s="362">
        <f>IF(ISNUMBER(Regressions!R60),ROUND(Regressions!R60, 1), NA())</f>
        <v>71.3</v>
      </c>
      <c r="Q50" s="231">
        <f>IF(ISNUMBER(Regressions!S60),ROUND(Regressions!S60, 1), NA())</f>
        <v>41.8</v>
      </c>
      <c r="R50" s="363">
        <f>IF(ISNUMBER(Regressions!T60),ROUND(Regressions!T60, 1), NA())</f>
        <v>29.5</v>
      </c>
      <c r="S50" s="253">
        <f>IF(ISNUMBER(Regressions!U60),ROUND(Regressions!U60, 1), NA())</f>
        <v>28.7</v>
      </c>
    </row>
    <row xmlns:x14ac="http://schemas.microsoft.com/office/spreadsheetml/2009/9/ac" r="51" x14ac:dyDescent="0.2">
      <c r="A51" s="359" t="str">
        <f>IF(ISBLANK(Regressions!A61), " ", Regressions!A61)</f>
        <v>Uganda</v>
      </c>
      <c r="B51" s="360">
        <f>IF(ISBLANK(Regressions!B61), " ", Regressions!B61)</f>
        <v>2016</v>
      </c>
      <c r="C51" s="365" t="str">
        <f>IF(ISBLANK(Regressions!C61), " ", Regressions!C61)</f>
        <v>Urban</v>
      </c>
      <c r="D51" s="361">
        <f>IF(ISBLANK(Regressions!D61), " ", Regressions!D61)</f>
        <v>4048937.2893492128</v>
      </c>
      <c r="E51" s="230">
        <f>IF(ISNUMBER(Regressions!E61),ROUND(Regressions!E61, 1), NA())</f>
        <v>93.4</v>
      </c>
      <c r="F51" s="362">
        <f>IF(ISNUMBER(Regressions!F61),ROUND(Regressions!F61, 1), NA())</f>
        <v>93.4</v>
      </c>
      <c r="G51" s="252">
        <f>IF(ISNUMBER(Regressions!G61),ROUND(Regressions!G61, 1), NA())</f>
        <v>89.8</v>
      </c>
      <c r="H51" s="363">
        <f>IF(ISNUMBER(Regressions!H61),ROUND(Regressions!H61, 1), NA())</f>
        <v>3.6</v>
      </c>
      <c r="I51" s="253">
        <f>IF(ISNUMBER(Regressions!I61),ROUND(Regressions!I61, 1), NA())</f>
        <v>6.6</v>
      </c>
      <c r="J51" s="364">
        <f>IF(ISNUMBER(Regressions!K61),ROUND(Regressions!K61, 1), NA())</f>
        <v>99.6</v>
      </c>
      <c r="K51" s="362" t="e">
        <f>IF(ISNUMBER(Regressions!L61),ROUND(Regressions!L61, 1), NA())</f>
        <v>#N/A</v>
      </c>
      <c r="L51" s="254">
        <f>IF(ISNUMBER(Regressions!M61),ROUND(Regressions!M61, 1), NA())</f>
        <v>77</v>
      </c>
      <c r="M51" s="363" t="e">
        <f>IF(ISNUMBER(Regressions!N61),ROUND(Regressions!N61, 1), NA())</f>
        <v>#N/A</v>
      </c>
      <c r="N51" s="253" t="e">
        <f>IF(ISNUMBER(Regressions!O61),ROUND(Regressions!O61, 1), NA())</f>
        <v>#N/A</v>
      </c>
      <c r="O51" s="364" t="e">
        <f>IF(ISNUMBER(Regressions!Q61),ROUND(Regressions!Q61, 1), NA())</f>
        <v>#N/A</v>
      </c>
      <c r="P51" s="362">
        <f>IF(ISNUMBER(Regressions!R61),ROUND(Regressions!R61, 1), NA())</f>
        <v>70.900000000000006</v>
      </c>
      <c r="Q51" s="231">
        <f>IF(ISNUMBER(Regressions!S61),ROUND(Regressions!S61, 1), NA())</f>
        <v>44.6</v>
      </c>
      <c r="R51" s="363">
        <f>IF(ISNUMBER(Regressions!T61),ROUND(Regressions!T61, 1), NA())</f>
        <v>26.2</v>
      </c>
      <c r="S51" s="253">
        <f>IF(ISNUMBER(Regressions!U61),ROUND(Regressions!U61, 1), NA())</f>
        <v>29.1</v>
      </c>
    </row>
    <row xmlns:x14ac="http://schemas.microsoft.com/office/spreadsheetml/2009/9/ac" r="52" x14ac:dyDescent="0.2">
      <c r="A52" s="359" t="str">
        <f>IF(ISBLANK(Regressions!A62), " ", Regressions!A62)</f>
        <v>Uganda</v>
      </c>
      <c r="B52" s="360">
        <f>IF(ISBLANK(Regressions!B62), " ", Regressions!B62)</f>
        <v>2017</v>
      </c>
      <c r="C52" s="365" t="str">
        <f>IF(ISBLANK(Regressions!C62), " ", Regressions!C62)</f>
        <v>Urban</v>
      </c>
      <c r="D52" s="361">
        <f>IF(ISBLANK(Regressions!D62), " ", Regressions!D62)</f>
        <v>4262506.0813781731</v>
      </c>
      <c r="E52" s="230">
        <f>IF(ISNUMBER(Regressions!E62),ROUND(Regressions!E62, 1), NA())</f>
        <v>92.6</v>
      </c>
      <c r="F52" s="362">
        <f>IF(ISNUMBER(Regressions!F62),ROUND(Regressions!F62, 1), NA())</f>
        <v>92.6</v>
      </c>
      <c r="G52" s="252">
        <f>IF(ISNUMBER(Regressions!G62),ROUND(Regressions!G62, 1), NA())</f>
        <v>89.8</v>
      </c>
      <c r="H52" s="363">
        <f>IF(ISNUMBER(Regressions!H62),ROUND(Regressions!H62, 1), NA())</f>
        <v>2.8</v>
      </c>
      <c r="I52" s="253">
        <f>IF(ISNUMBER(Regressions!I62),ROUND(Regressions!I62, 1), NA())</f>
        <v>7.4</v>
      </c>
      <c r="J52" s="364">
        <f>IF(ISNUMBER(Regressions!K62),ROUND(Regressions!K62, 1), NA())</f>
        <v>99.7</v>
      </c>
      <c r="K52" s="362">
        <f>IF(ISNUMBER(Regressions!L62),ROUND(Regressions!L62, 1), NA())</f>
        <v>93.4</v>
      </c>
      <c r="L52" s="254">
        <f>IF(ISNUMBER(Regressions!M62),ROUND(Regressions!M62, 1), NA())</f>
        <v>76.2</v>
      </c>
      <c r="M52" s="363">
        <f>IF(ISNUMBER(Regressions!N62),ROUND(Regressions!N62, 1), NA())</f>
        <v>17.3</v>
      </c>
      <c r="N52" s="253">
        <f>IF(ISNUMBER(Regressions!O62),ROUND(Regressions!O62, 1), NA())</f>
        <v>6.6</v>
      </c>
      <c r="O52" s="364">
        <f>IF(ISNUMBER(Regressions!Q62),ROUND(Regressions!Q62, 1), NA())</f>
        <v>80.099999999999994</v>
      </c>
      <c r="P52" s="362">
        <f>IF(ISNUMBER(Regressions!R62),ROUND(Regressions!R62, 1), NA())</f>
        <v>70.900000000000006</v>
      </c>
      <c r="Q52" s="231">
        <f>IF(ISNUMBER(Regressions!S62),ROUND(Regressions!S62, 1), NA())</f>
        <v>44.6</v>
      </c>
      <c r="R52" s="363">
        <f>IF(ISNUMBER(Regressions!T62),ROUND(Regressions!T62, 1), NA())</f>
        <v>26.2</v>
      </c>
      <c r="S52" s="253">
        <f>IF(ISNUMBER(Regressions!U62),ROUND(Regressions!U62, 1), NA())</f>
        <v>29.1</v>
      </c>
    </row>
    <row xmlns:x14ac="http://schemas.microsoft.com/office/spreadsheetml/2009/9/ac" r="53" x14ac:dyDescent="0.2">
      <c r="A53" s="359" t="str">
        <f>IF(ISBLANK(Regressions!A63), " ", Regressions!A63)</f>
        <v>Uganda</v>
      </c>
      <c r="B53" s="360">
        <f>IF(ISBLANK(Regressions!B63), " ", Regressions!B63)</f>
        <v>2018</v>
      </c>
      <c r="C53" s="365" t="str">
        <f>IF(ISBLANK(Regressions!C63), " ", Regressions!C63)</f>
        <v>Urban</v>
      </c>
      <c r="D53" s="361">
        <f>IF(ISBLANK(Regressions!D63), " ", Regressions!D63)</f>
        <v>4479895.0883884812</v>
      </c>
      <c r="E53" s="230">
        <f>IF(ISNUMBER(Regressions!E63),ROUND(Regressions!E63, 1), NA())</f>
        <v>92.6</v>
      </c>
      <c r="F53" s="362">
        <f>IF(ISNUMBER(Regressions!F63),ROUND(Regressions!F63, 1), NA())</f>
        <v>92.6</v>
      </c>
      <c r="G53" s="252">
        <f>IF(ISNUMBER(Regressions!G63),ROUND(Regressions!G63, 1), NA())</f>
        <v>89.8</v>
      </c>
      <c r="H53" s="363">
        <f>IF(ISNUMBER(Regressions!H63),ROUND(Regressions!H63, 1), NA())</f>
        <v>2.8</v>
      </c>
      <c r="I53" s="253">
        <f>IF(ISNUMBER(Regressions!I63),ROUND(Regressions!I63, 1), NA())</f>
        <v>7.4</v>
      </c>
      <c r="J53" s="364">
        <f>IF(ISNUMBER(Regressions!K63),ROUND(Regressions!K63, 1), NA())</f>
        <v>99.8</v>
      </c>
      <c r="K53" s="362">
        <f>IF(ISNUMBER(Regressions!L63),ROUND(Regressions!L63, 1), NA())</f>
        <v>93.4</v>
      </c>
      <c r="L53" s="254">
        <f>IF(ISNUMBER(Regressions!M63),ROUND(Regressions!M63, 1), NA())</f>
        <v>75.400000000000006</v>
      </c>
      <c r="M53" s="363">
        <f>IF(ISNUMBER(Regressions!N63),ROUND(Regressions!N63, 1), NA())</f>
        <v>18.100000000000001</v>
      </c>
      <c r="N53" s="253">
        <f>IF(ISNUMBER(Regressions!O63),ROUND(Regressions!O63, 1), NA())</f>
        <v>6.6</v>
      </c>
      <c r="O53" s="364">
        <f>IF(ISNUMBER(Regressions!Q63),ROUND(Regressions!Q63, 1), NA())</f>
        <v>80.099999999999994</v>
      </c>
      <c r="P53" s="362">
        <f>IF(ISNUMBER(Regressions!R63),ROUND(Regressions!R63, 1), NA())</f>
        <v>70.900000000000006</v>
      </c>
      <c r="Q53" s="231">
        <f>IF(ISNUMBER(Regressions!S63),ROUND(Regressions!S63, 1), NA())</f>
        <v>44.6</v>
      </c>
      <c r="R53" s="363">
        <f>IF(ISNUMBER(Regressions!T63),ROUND(Regressions!T63, 1), NA())</f>
        <v>26.2</v>
      </c>
      <c r="S53" s="253">
        <f>IF(ISNUMBER(Regressions!U63),ROUND(Regressions!U63, 1), NA())</f>
        <v>29.1</v>
      </c>
    </row>
    <row xmlns:x14ac="http://schemas.microsoft.com/office/spreadsheetml/2009/9/ac" r="54" x14ac:dyDescent="0.2">
      <c r="A54" s="359" t="str">
        <f>IF(ISBLANK(Regressions!A64), " ", Regressions!A64)</f>
        <v>Uganda</v>
      </c>
      <c r="B54" s="360">
        <f>IF(ISBLANK(Regressions!B64), " ", Regressions!B64)</f>
        <v>2019</v>
      </c>
      <c r="C54" s="365" t="str">
        <f>IF(ISBLANK(Regressions!C64), " ", Regressions!C64)</f>
        <v>Urban</v>
      </c>
      <c r="D54" s="361">
        <f>IF(ISBLANK(Regressions!D64), " ", Regressions!D64)</f>
        <v>4699802.0869750986</v>
      </c>
      <c r="E54" s="230">
        <f>IF(ISNUMBER(Regressions!E64),ROUND(Regressions!E64, 1), NA())</f>
        <v>92.6</v>
      </c>
      <c r="F54" s="362">
        <f>IF(ISNUMBER(Regressions!F64),ROUND(Regressions!F64, 1), NA())</f>
        <v>92.6</v>
      </c>
      <c r="G54" s="252">
        <f>IF(ISNUMBER(Regressions!G64),ROUND(Regressions!G64, 1), NA())</f>
        <v>89.8</v>
      </c>
      <c r="H54" s="363">
        <f>IF(ISNUMBER(Regressions!H64),ROUND(Regressions!H64, 1), NA())</f>
        <v>2.8</v>
      </c>
      <c r="I54" s="253">
        <f>IF(ISNUMBER(Regressions!I64),ROUND(Regressions!I64, 1), NA())</f>
        <v>7.4</v>
      </c>
      <c r="J54" s="364">
        <f>IF(ISNUMBER(Regressions!K64),ROUND(Regressions!K64, 1), NA())</f>
        <v>99.8</v>
      </c>
      <c r="K54" s="362">
        <f>IF(ISNUMBER(Regressions!L64),ROUND(Regressions!L64, 1), NA())</f>
        <v>93.4</v>
      </c>
      <c r="L54" s="254">
        <f>IF(ISNUMBER(Regressions!M64),ROUND(Regressions!M64, 1), NA())</f>
        <v>74.599999999999994</v>
      </c>
      <c r="M54" s="363">
        <f>IF(ISNUMBER(Regressions!N64),ROUND(Regressions!N64, 1), NA())</f>
        <v>18.8</v>
      </c>
      <c r="N54" s="253">
        <f>IF(ISNUMBER(Regressions!O64),ROUND(Regressions!O64, 1), NA())</f>
        <v>6.6</v>
      </c>
      <c r="O54" s="364">
        <f>IF(ISNUMBER(Regressions!Q64),ROUND(Regressions!Q64, 1), NA())</f>
        <v>80.099999999999994</v>
      </c>
      <c r="P54" s="362">
        <f>IF(ISNUMBER(Regressions!R64),ROUND(Regressions!R64, 1), NA())</f>
        <v>70.900000000000006</v>
      </c>
      <c r="Q54" s="231">
        <f>IF(ISNUMBER(Regressions!S64),ROUND(Regressions!S64, 1), NA())</f>
        <v>44.6</v>
      </c>
      <c r="R54" s="363">
        <f>IF(ISNUMBER(Regressions!T64),ROUND(Regressions!T64, 1), NA())</f>
        <v>26.2</v>
      </c>
      <c r="S54" s="253">
        <f>IF(ISNUMBER(Regressions!U64),ROUND(Regressions!U64, 1), NA())</f>
        <v>29.1</v>
      </c>
    </row>
    <row xmlns:x14ac="http://schemas.microsoft.com/office/spreadsheetml/2009/9/ac" r="55" ht="13.5" customHeight="true" x14ac:dyDescent="0.2">
      <c r="A55" s="359" t="str">
        <f>IF(ISBLANK(Regressions!A65), " ", Regressions!A65)</f>
        <v>Uganda</v>
      </c>
      <c r="B55" s="360">
        <f>IF(ISBLANK(Regressions!B65), " ", Regressions!B65)</f>
        <v>2020</v>
      </c>
      <c r="C55" s="365" t="str">
        <f>IF(ISBLANK(Regressions!C65), " ", Regressions!C65)</f>
        <v>Urban</v>
      </c>
      <c r="D55" s="361">
        <f>IF(ISBLANK(Regressions!D65), " ", Regressions!D65)</f>
        <v>4925922.1887746807</v>
      </c>
      <c r="E55" s="230">
        <f>IF(ISNUMBER(Regressions!E65),ROUND(Regressions!E65, 1), NA())</f>
        <v>92.6</v>
      </c>
      <c r="F55" s="362">
        <f>IF(ISNUMBER(Regressions!F65),ROUND(Regressions!F65, 1), NA())</f>
        <v>92.6</v>
      </c>
      <c r="G55" s="252">
        <f>IF(ISNUMBER(Regressions!G65),ROUND(Regressions!G65, 1), NA())</f>
        <v>89.8</v>
      </c>
      <c r="H55" s="363">
        <f>IF(ISNUMBER(Regressions!H65),ROUND(Regressions!H65, 1), NA())</f>
        <v>2.8</v>
      </c>
      <c r="I55" s="253">
        <f>IF(ISNUMBER(Regressions!I65),ROUND(Regressions!I65, 1), NA())</f>
        <v>7.4</v>
      </c>
      <c r="J55" s="364">
        <f>IF(ISNUMBER(Regressions!K65),ROUND(Regressions!K65, 1), NA())</f>
        <v>99.9</v>
      </c>
      <c r="K55" s="362">
        <f>IF(ISNUMBER(Regressions!L65),ROUND(Regressions!L65, 1), NA())</f>
        <v>93.4</v>
      </c>
      <c r="L55" s="254">
        <f>IF(ISNUMBER(Regressions!M65),ROUND(Regressions!M65, 1), NA())</f>
        <v>73.8</v>
      </c>
      <c r="M55" s="363">
        <f>IF(ISNUMBER(Regressions!N65),ROUND(Regressions!N65, 1), NA())</f>
        <v>19.600000000000001</v>
      </c>
      <c r="N55" s="253">
        <f>IF(ISNUMBER(Regressions!O65),ROUND(Regressions!O65, 1), NA())</f>
        <v>6.6</v>
      </c>
      <c r="O55" s="364">
        <f>IF(ISNUMBER(Regressions!Q65),ROUND(Regressions!Q65, 1), NA())</f>
        <v>80.099999999999994</v>
      </c>
      <c r="P55" s="362">
        <f>IF(ISNUMBER(Regressions!R65),ROUND(Regressions!R65, 1), NA())</f>
        <v>70.900000000000006</v>
      </c>
      <c r="Q55" s="231">
        <f>IF(ISNUMBER(Regressions!S65),ROUND(Regressions!S65, 1), NA())</f>
        <v>44.6</v>
      </c>
      <c r="R55" s="363">
        <f>IF(ISNUMBER(Regressions!T65),ROUND(Regressions!T65, 1), NA())</f>
        <v>26.2</v>
      </c>
      <c r="S55" s="253">
        <f>IF(ISNUMBER(Regressions!U65),ROUND(Regressions!U65, 1), NA())</f>
        <v>29.1</v>
      </c>
    </row>
    <row xmlns:x14ac="http://schemas.microsoft.com/office/spreadsheetml/2009/9/ac" r="56" x14ac:dyDescent="0.2">
      <c r="A56" s="414" t="str">
        <f>IF(ISBLANK(Regressions!A66), " ", Regressions!A66)</f>
        <v>Uganda</v>
      </c>
      <c r="B56" s="415">
        <f>IF(ISBLANK(Regressions!B66), " ", Regressions!B66)</f>
        <v>2021</v>
      </c>
      <c r="C56" s="416" t="str">
        <f>IF(ISBLANK(Regressions!C66), " ", Regressions!C66)</f>
        <v>Urban</v>
      </c>
      <c r="D56" s="417">
        <f>IF(ISBLANK(Regressions!D66), " ", Regressions!D66)</f>
        <v>5157188.1279739384</v>
      </c>
      <c r="E56" s="420">
        <f>IF(ISNUMBER(Regressions!E66),ROUND(Regressions!E66, 1), NA())</f>
        <v>92.6</v>
      </c>
      <c r="F56" s="418">
        <f>IF(ISNUMBER(Regressions!F66),ROUND(Regressions!F66, 1), NA())</f>
        <v>92.6</v>
      </c>
      <c r="G56" s="421" t="e">
        <f>IF(ISNUMBER(Regressions!G66),ROUND(Regressions!G66, 1), NA())</f>
        <v>#N/A</v>
      </c>
      <c r="H56" s="419" t="e">
        <f>IF(ISNUMBER(Regressions!H66),ROUND(Regressions!H66, 1), NA())</f>
        <v>#N/A</v>
      </c>
      <c r="I56" s="422">
        <f>IF(ISNUMBER(Regressions!I66),ROUND(Regressions!I66, 1), NA())</f>
        <v>7.4</v>
      </c>
      <c r="J56" s="420">
        <f>IF(ISNUMBER(Regressions!K66),ROUND(Regressions!K66, 1), NA())</f>
        <v>100</v>
      </c>
      <c r="K56" s="418">
        <f>IF(ISNUMBER(Regressions!L66),ROUND(Regressions!L66, 1), NA())</f>
        <v>93.4</v>
      </c>
      <c r="L56" s="423">
        <f>IF(ISNUMBER(Regressions!M66),ROUND(Regressions!M66, 1), NA())</f>
        <v>73</v>
      </c>
      <c r="M56" s="419">
        <f>IF(ISNUMBER(Regressions!N66),ROUND(Regressions!N66, 1), NA())</f>
        <v>20.399999999999999</v>
      </c>
      <c r="N56" s="422">
        <f>IF(ISNUMBER(Regressions!O66),ROUND(Regressions!O66, 1), NA())</f>
        <v>6.6</v>
      </c>
      <c r="O56" s="420">
        <f>IF(ISNUMBER(Regressions!Q66),ROUND(Regressions!Q66, 1), NA())</f>
        <v>80.099999999999994</v>
      </c>
      <c r="P56" s="418" t="e">
        <f>IF(ISNUMBER(Regressions!R66),ROUND(Regressions!R66, 1), NA())</f>
        <v>#N/A</v>
      </c>
      <c r="Q56" s="424" t="e">
        <f>IF(ISNUMBER(Regressions!S66),ROUND(Regressions!S66, 1), NA())</f>
        <v>#N/A</v>
      </c>
      <c r="R56" s="419" t="e">
        <f>IF(ISNUMBER(Regressions!T66),ROUND(Regressions!T66, 1), NA())</f>
        <v>#N/A</v>
      </c>
      <c r="S56" s="422" t="e">
        <f>IF(ISNUMBER(Regressions!U66),ROUND(Regressions!U66, 1), NA())</f>
        <v>#N/A</v>
      </c>
      <c r="T56" s="413"/>
      <c r="U56" s="413"/>
      <c r="V56" s="413"/>
      <c r="W56" s="413"/>
      <c r="X56" s="413"/>
      <c r="Y56" s="413"/>
      <c r="Z56" s="413"/>
      <c r="AA56" s="413"/>
      <c r="AB56" s="413"/>
      <c r="AC56" s="413"/>
    </row>
    <row xmlns:x14ac="http://schemas.microsoft.com/office/spreadsheetml/2009/9/ac" r="57" x14ac:dyDescent="0.2">
      <c r="A57" s="359" t="str">
        <f>IF(ISBLANK(Regressions!A67), " ", Regressions!A67)</f>
        <v>Uganda</v>
      </c>
      <c r="B57" s="360">
        <f>IF(ISBLANK(Regressions!B67), " ", Regressions!B67)</f>
        <v>2022</v>
      </c>
      <c r="C57" s="365" t="str">
        <f>IF(ISBLANK(Regressions!C67), " ", Regressions!C67)</f>
        <v>Urban</v>
      </c>
      <c r="D57" s="361">
        <f>IF(ISBLANK(Regressions!D67), " ", Regressions!D67)</f>
        <v>5398219.9776096353</v>
      </c>
      <c r="E57" s="230">
        <f>IF(ISNUMBER(Regressions!E67),ROUND(Regressions!E67, 1), NA())</f>
        <v>67.3</v>
      </c>
      <c r="F57" s="362" t="e">
        <f>IF(ISNUMBER(Regressions!F67),ROUND(Regressions!F67, 1), NA())</f>
        <v>#N/A</v>
      </c>
      <c r="G57" s="252" t="e">
        <f>IF(ISNUMBER(Regressions!G67),ROUND(Regressions!G67, 1), NA())</f>
        <v>#N/A</v>
      </c>
      <c r="H57" s="363" t="e">
        <f>IF(ISNUMBER(Regressions!H67),ROUND(Regressions!H67, 1), NA())</f>
        <v>#N/A</v>
      </c>
      <c r="I57" s="253" t="e">
        <f>IF(ISNUMBER(Regressions!I67),ROUND(Regressions!I67, 1), NA())</f>
        <v>#N/A</v>
      </c>
      <c r="J57" s="364">
        <f>IF(ISNUMBER(Regressions!K67),ROUND(Regressions!K67, 1), NA())</f>
        <v>100</v>
      </c>
      <c r="K57" s="362">
        <f>IF(ISNUMBER(Regressions!L67),ROUND(Regressions!L67, 1), NA())</f>
        <v>93.4</v>
      </c>
      <c r="L57" s="254">
        <f>IF(ISNUMBER(Regressions!M67),ROUND(Regressions!M67, 1), NA())</f>
        <v>72.2</v>
      </c>
      <c r="M57" s="363">
        <f>IF(ISNUMBER(Regressions!N67),ROUND(Regressions!N67, 1), NA())</f>
        <v>21.2</v>
      </c>
      <c r="N57" s="253">
        <f>IF(ISNUMBER(Regressions!O67),ROUND(Regressions!O67, 1), NA())</f>
        <v>6.6</v>
      </c>
      <c r="O57" s="364">
        <f>IF(ISNUMBER(Regressions!Q67),ROUND(Regressions!Q67, 1), NA())</f>
        <v>80.099999999999994</v>
      </c>
      <c r="P57" s="362" t="e">
        <f>IF(ISNUMBER(Regressions!R67),ROUND(Regressions!R67, 1), NA())</f>
        <v>#N/A</v>
      </c>
      <c r="Q57" s="231" t="e">
        <f>IF(ISNUMBER(Regressions!S67),ROUND(Regressions!S67, 1), NA())</f>
        <v>#N/A</v>
      </c>
      <c r="R57" s="363" t="e">
        <f>IF(ISNUMBER(Regressions!T67),ROUND(Regressions!T67, 1), NA())</f>
        <v>#N/A</v>
      </c>
      <c r="S57" s="253" t="e">
        <f>IF(ISNUMBER(Regressions!U67),ROUND(Regressions!U67, 1), NA())</f>
        <v>#N/A</v>
      </c>
    </row>
    <row xmlns:x14ac="http://schemas.microsoft.com/office/spreadsheetml/2009/9/ac" r="58" x14ac:dyDescent="0.2">
      <c r="A58" s="366" t="str">
        <f>IF(ISBLANK(Regressions!A68), " ", Regressions!A68)</f>
        <v>Uganda</v>
      </c>
      <c r="B58" s="367">
        <f>IF(ISBLANK(Regressions!B68), " ", Regressions!B68)</f>
        <v>2023</v>
      </c>
      <c r="C58" s="368" t="str">
        <f>IF(ISBLANK(Regressions!C68), " ", Regressions!C68)</f>
        <v>Urban</v>
      </c>
      <c r="D58" s="369">
        <f>IF(ISBLANK(Regressions!D68), " ", Regressions!D68)</f>
        <v>5625754.8317807773</v>
      </c>
      <c r="E58" s="370">
        <f>IF(ISNUMBER(Regressions!E68),ROUND(Regressions!E68, 1), NA())</f>
        <v>64.5</v>
      </c>
      <c r="F58" s="371" t="e">
        <f>IF(ISNUMBER(Regressions!F68),ROUND(Regressions!F68, 1), NA())</f>
        <v>#N/A</v>
      </c>
      <c r="G58" s="372" t="e">
        <f>IF(ISNUMBER(Regressions!G68),ROUND(Regressions!G68, 1), NA())</f>
        <v>#N/A</v>
      </c>
      <c r="H58" s="373" t="e">
        <f>IF(ISNUMBER(Regressions!H68),ROUND(Regressions!H68, 1), NA())</f>
        <v>#N/A</v>
      </c>
      <c r="I58" s="374" t="e">
        <f>IF(ISNUMBER(Regressions!I68),ROUND(Regressions!I68, 1), NA())</f>
        <v>#N/A</v>
      </c>
      <c r="J58" s="375">
        <f>IF(ISNUMBER(Regressions!K68),ROUND(Regressions!K68, 1), NA())</f>
        <v>100</v>
      </c>
      <c r="K58" s="371">
        <f>IF(ISNUMBER(Regressions!L68),ROUND(Regressions!L68, 1), NA())</f>
        <v>93.4</v>
      </c>
      <c r="L58" s="376">
        <f>IF(ISNUMBER(Regressions!M68),ROUND(Regressions!M68, 1), NA())</f>
        <v>71.400000000000006</v>
      </c>
      <c r="M58" s="373">
        <f>IF(ISNUMBER(Regressions!N68),ROUND(Regressions!N68, 1), NA())</f>
        <v>22</v>
      </c>
      <c r="N58" s="374">
        <f>IF(ISNUMBER(Regressions!O68),ROUND(Regressions!O68, 1), NA())</f>
        <v>6.6</v>
      </c>
      <c r="O58" s="375">
        <f>IF(ISNUMBER(Regressions!Q68),ROUND(Regressions!Q68, 1), NA())</f>
        <v>80.099999999999994</v>
      </c>
      <c r="P58" s="371" t="e">
        <f>IF(ISNUMBER(Regressions!R68),ROUND(Regressions!R68, 1), NA())</f>
        <v>#N/A</v>
      </c>
      <c r="Q58" s="377" t="e">
        <f>IF(ISNUMBER(Regressions!S68),ROUND(Regressions!S68, 1), NA())</f>
        <v>#N/A</v>
      </c>
      <c r="R58" s="373" t="e">
        <f>IF(ISNUMBER(Regressions!T68),ROUND(Regressions!T68, 1), NA())</f>
        <v>#N/A</v>
      </c>
      <c r="S58" s="374" t="e">
        <f>IF(ISNUMBER(Regressions!U68),ROUND(Regressions!U68, 1), NA())</f>
        <v>#N/A</v>
      </c>
    </row>
    <row xmlns:x14ac="http://schemas.microsoft.com/office/spreadsheetml/2009/9/ac" r="59" hidden="true" x14ac:dyDescent="0.2">
      <c r="A59" s="359" t="str">
        <f>IF(ISBLANK(Regressions!A69), " ", Regressions!A69)</f>
        <v>Uganda</v>
      </c>
      <c r="B59" s="360">
        <f>IF(ISBLANK(Regressions!B69), " ", Regressions!B69)</f>
        <v>2024</v>
      </c>
      <c r="C59" s="365" t="str">
        <f>IF(ISBLANK(Regressions!C69), " ", Regressions!C69)</f>
        <v>Urban</v>
      </c>
      <c r="D59" s="361" t="str">
        <f>IF(ISBLANK(Regressions!D69), " ", Regressions!D69)</f>
        <v> </v>
      </c>
      <c r="E59" s="230" t="e">
        <f>IF(ISNUMBER(Regressions!E69),ROUND(Regressions!E69, 1), NA())</f>
        <v>#N/A</v>
      </c>
      <c r="F59" s="362" t="e">
        <f>IF(ISNUMBER(Regressions!F69),ROUND(Regressions!F69, 1), NA())</f>
        <v>#N/A</v>
      </c>
      <c r="G59" s="252" t="e">
        <f>IF(ISNUMBER(Regressions!G69),ROUND(Regressions!G69, 1), NA())</f>
        <v>#N/A</v>
      </c>
      <c r="H59" s="363" t="e">
        <f>IF(ISNUMBER(Regressions!H69),ROUND(Regressions!H69, 1), NA())</f>
        <v>#N/A</v>
      </c>
      <c r="I59" s="253" t="e">
        <f>IF(ISNUMBER(Regressions!I69),ROUND(Regressions!I69, 1), NA())</f>
        <v>#N/A</v>
      </c>
      <c r="J59" s="364" t="e">
        <f>IF(ISNUMBER(Regressions!K69),ROUND(Regressions!K69, 1), NA())</f>
        <v>#N/A</v>
      </c>
      <c r="K59" s="362" t="e">
        <f>IF(ISNUMBER(Regressions!L69),ROUND(Regressions!L69, 1), NA())</f>
        <v>#N/A</v>
      </c>
      <c r="L59" s="254" t="e">
        <f>IF(ISNUMBER(Regressions!M69),ROUND(Regressions!M69, 1), NA())</f>
        <v>#N/A</v>
      </c>
      <c r="M59" s="363" t="e">
        <f>IF(ISNUMBER(Regressions!N69),ROUND(Regressions!N69, 1), NA())</f>
        <v>#N/A</v>
      </c>
      <c r="N59" s="253" t="e">
        <f>IF(ISNUMBER(Regressions!O69),ROUND(Regressions!O69, 1), NA())</f>
        <v>#N/A</v>
      </c>
      <c r="O59" s="364" t="e">
        <f>IF(ISNUMBER(Regressions!Q69),ROUND(Regressions!Q69, 1), NA())</f>
        <v>#N/A</v>
      </c>
      <c r="P59" s="362" t="e">
        <f>IF(ISNUMBER(Regressions!R69),ROUND(Regressions!R69, 1), NA())</f>
        <v>#N/A</v>
      </c>
      <c r="Q59" s="231" t="e">
        <f>IF(ISNUMBER(Regressions!S69),ROUND(Regressions!S69, 1), NA())</f>
        <v>#N/A</v>
      </c>
      <c r="R59" s="363" t="e">
        <f>IF(ISNUMBER(Regressions!T69),ROUND(Regressions!T69, 1), NA())</f>
        <v>#N/A</v>
      </c>
      <c r="S59" s="253" t="e">
        <f>IF(ISNUMBER(Regressions!U69),ROUND(Regressions!U69, 1), NA())</f>
        <v>#N/A</v>
      </c>
    </row>
    <row xmlns:x14ac="http://schemas.microsoft.com/office/spreadsheetml/2009/9/ac" r="60" hidden="true" x14ac:dyDescent="0.2">
      <c r="A60" s="359" t="str">
        <f>IF(ISBLANK(Regressions!A70), " ", Regressions!A70)</f>
        <v>Uganda</v>
      </c>
      <c r="B60" s="360">
        <f>IF(ISBLANK(Regressions!B70), " ", Regressions!B70)</f>
        <v>2025</v>
      </c>
      <c r="C60" s="365" t="str">
        <f>IF(ISBLANK(Regressions!C70), " ", Regressions!C70)</f>
        <v>Urban</v>
      </c>
      <c r="D60" s="361" t="str">
        <f>IF(ISBLANK(Regressions!D70), " ", Regressions!D70)</f>
        <v> </v>
      </c>
      <c r="E60" s="230" t="e">
        <f>IF(ISNUMBER(Regressions!E70),ROUND(Regressions!E70, 1), NA())</f>
        <v>#N/A</v>
      </c>
      <c r="F60" s="362" t="e">
        <f>IF(ISNUMBER(Regressions!F70),ROUND(Regressions!F70, 1), NA())</f>
        <v>#N/A</v>
      </c>
      <c r="G60" s="252" t="e">
        <f>IF(ISNUMBER(Regressions!G70),ROUND(Regressions!G70, 1), NA())</f>
        <v>#N/A</v>
      </c>
      <c r="H60" s="363" t="e">
        <f>IF(ISNUMBER(Regressions!H70),ROUND(Regressions!H70, 1), NA())</f>
        <v>#N/A</v>
      </c>
      <c r="I60" s="253" t="e">
        <f>IF(ISNUMBER(Regressions!I70),ROUND(Regressions!I70, 1), NA())</f>
        <v>#N/A</v>
      </c>
      <c r="J60" s="364" t="e">
        <f>IF(ISNUMBER(Regressions!K70),ROUND(Regressions!K70, 1), NA())</f>
        <v>#N/A</v>
      </c>
      <c r="K60" s="362" t="e">
        <f>IF(ISNUMBER(Regressions!L70),ROUND(Regressions!L70, 1), NA())</f>
        <v>#N/A</v>
      </c>
      <c r="L60" s="254" t="e">
        <f>IF(ISNUMBER(Regressions!M70),ROUND(Regressions!M70, 1), NA())</f>
        <v>#N/A</v>
      </c>
      <c r="M60" s="363" t="e">
        <f>IF(ISNUMBER(Regressions!N70),ROUND(Regressions!N70, 1), NA())</f>
        <v>#N/A</v>
      </c>
      <c r="N60" s="253" t="e">
        <f>IF(ISNUMBER(Regressions!O70),ROUND(Regressions!O70, 1), NA())</f>
        <v>#N/A</v>
      </c>
      <c r="O60" s="364" t="e">
        <f>IF(ISNUMBER(Regressions!Q70),ROUND(Regressions!Q70, 1), NA())</f>
        <v>#N/A</v>
      </c>
      <c r="P60" s="362" t="e">
        <f>IF(ISNUMBER(Regressions!R70),ROUND(Regressions!R70, 1), NA())</f>
        <v>#N/A</v>
      </c>
      <c r="Q60" s="231" t="e">
        <f>IF(ISNUMBER(Regressions!S70),ROUND(Regressions!S70, 1), NA())</f>
        <v>#N/A</v>
      </c>
      <c r="R60" s="363" t="e">
        <f>IF(ISNUMBER(Regressions!T70),ROUND(Regressions!T70, 1), NA())</f>
        <v>#N/A</v>
      </c>
      <c r="S60" s="253" t="e">
        <f>IF(ISNUMBER(Regressions!U70),ROUND(Regressions!U70, 1), NA())</f>
        <v>#N/A</v>
      </c>
    </row>
    <row xmlns:x14ac="http://schemas.microsoft.com/office/spreadsheetml/2009/9/ac" r="61" hidden="true" x14ac:dyDescent="0.2">
      <c r="A61" s="359" t="str">
        <f>IF(ISBLANK(Regressions!A71), " ", Regressions!A71)</f>
        <v>Uganda</v>
      </c>
      <c r="B61" s="360">
        <f>IF(ISBLANK(Regressions!B71), " ", Regressions!B71)</f>
        <v>2026</v>
      </c>
      <c r="C61" s="365" t="str">
        <f>IF(ISBLANK(Regressions!C71), " ", Regressions!C71)</f>
        <v>Urban</v>
      </c>
      <c r="D61" s="361" t="str">
        <f>IF(ISBLANK(Regressions!D71), " ", Regressions!D71)</f>
        <v> </v>
      </c>
      <c r="E61" s="230" t="e">
        <f>IF(ISNUMBER(Regressions!E71),ROUND(Regressions!E71, 1), NA())</f>
        <v>#N/A</v>
      </c>
      <c r="F61" s="362" t="e">
        <f>IF(ISNUMBER(Regressions!F71),ROUND(Regressions!F71, 1), NA())</f>
        <v>#N/A</v>
      </c>
      <c r="G61" s="252" t="e">
        <f>IF(ISNUMBER(Regressions!G71),ROUND(Regressions!G71, 1), NA())</f>
        <v>#N/A</v>
      </c>
      <c r="H61" s="363" t="e">
        <f>IF(ISNUMBER(Regressions!H71),ROUND(Regressions!H71, 1), NA())</f>
        <v>#N/A</v>
      </c>
      <c r="I61" s="253" t="e">
        <f>IF(ISNUMBER(Regressions!I71),ROUND(Regressions!I71, 1), NA())</f>
        <v>#N/A</v>
      </c>
      <c r="J61" s="364" t="e">
        <f>IF(ISNUMBER(Regressions!K71),ROUND(Regressions!K71, 1), NA())</f>
        <v>#N/A</v>
      </c>
      <c r="K61" s="362" t="e">
        <f>IF(ISNUMBER(Regressions!L71),ROUND(Regressions!L71, 1), NA())</f>
        <v>#N/A</v>
      </c>
      <c r="L61" s="254" t="e">
        <f>IF(ISNUMBER(Regressions!M71),ROUND(Regressions!M71, 1), NA())</f>
        <v>#N/A</v>
      </c>
      <c r="M61" s="363" t="e">
        <f>IF(ISNUMBER(Regressions!N71),ROUND(Regressions!N71, 1), NA())</f>
        <v>#N/A</v>
      </c>
      <c r="N61" s="253" t="e">
        <f>IF(ISNUMBER(Regressions!O71),ROUND(Regressions!O71, 1), NA())</f>
        <v>#N/A</v>
      </c>
      <c r="O61" s="364" t="e">
        <f>IF(ISNUMBER(Regressions!Q71),ROUND(Regressions!Q71, 1), NA())</f>
        <v>#N/A</v>
      </c>
      <c r="P61" s="362" t="e">
        <f>IF(ISNUMBER(Regressions!R71),ROUND(Regressions!R71, 1), NA())</f>
        <v>#N/A</v>
      </c>
      <c r="Q61" s="231" t="e">
        <f>IF(ISNUMBER(Regressions!S71),ROUND(Regressions!S71, 1), NA())</f>
        <v>#N/A</v>
      </c>
      <c r="R61" s="363" t="e">
        <f>IF(ISNUMBER(Regressions!T71),ROUND(Regressions!T71, 1), NA())</f>
        <v>#N/A</v>
      </c>
      <c r="S61" s="253" t="e">
        <f>IF(ISNUMBER(Regressions!U71),ROUND(Regressions!U71, 1), NA())</f>
        <v>#N/A</v>
      </c>
    </row>
    <row xmlns:x14ac="http://schemas.microsoft.com/office/spreadsheetml/2009/9/ac" r="62" hidden="true" x14ac:dyDescent="0.2">
      <c r="A62" s="359" t="str">
        <f>IF(ISBLANK(Regressions!A72), " ", Regressions!A72)</f>
        <v>Uganda</v>
      </c>
      <c r="B62" s="360">
        <f>IF(ISBLANK(Regressions!B72), " ", Regressions!B72)</f>
        <v>2027</v>
      </c>
      <c r="C62" s="365" t="str">
        <f>IF(ISBLANK(Regressions!C72), " ", Regressions!C72)</f>
        <v>Urban</v>
      </c>
      <c r="D62" s="361" t="str">
        <f>IF(ISBLANK(Regressions!D72), " ", Regressions!D72)</f>
        <v> </v>
      </c>
      <c r="E62" s="230" t="e">
        <f>IF(ISNUMBER(Regressions!E72),ROUND(Regressions!E72, 1), NA())</f>
        <v>#N/A</v>
      </c>
      <c r="F62" s="362" t="e">
        <f>IF(ISNUMBER(Regressions!F72),ROUND(Regressions!F72, 1), NA())</f>
        <v>#N/A</v>
      </c>
      <c r="G62" s="252" t="e">
        <f>IF(ISNUMBER(Regressions!G72),ROUND(Regressions!G72, 1), NA())</f>
        <v>#N/A</v>
      </c>
      <c r="H62" s="363" t="e">
        <f>IF(ISNUMBER(Regressions!H72),ROUND(Regressions!H72, 1), NA())</f>
        <v>#N/A</v>
      </c>
      <c r="I62" s="253" t="e">
        <f>IF(ISNUMBER(Regressions!I72),ROUND(Regressions!I72, 1), NA())</f>
        <v>#N/A</v>
      </c>
      <c r="J62" s="364" t="e">
        <f>IF(ISNUMBER(Regressions!K72),ROUND(Regressions!K72, 1), NA())</f>
        <v>#N/A</v>
      </c>
      <c r="K62" s="362" t="e">
        <f>IF(ISNUMBER(Regressions!L72),ROUND(Regressions!L72, 1), NA())</f>
        <v>#N/A</v>
      </c>
      <c r="L62" s="254" t="e">
        <f>IF(ISNUMBER(Regressions!M72),ROUND(Regressions!M72, 1), NA())</f>
        <v>#N/A</v>
      </c>
      <c r="M62" s="363" t="e">
        <f>IF(ISNUMBER(Regressions!N72),ROUND(Regressions!N72, 1), NA())</f>
        <v>#N/A</v>
      </c>
      <c r="N62" s="253" t="e">
        <f>IF(ISNUMBER(Regressions!O72),ROUND(Regressions!O72, 1), NA())</f>
        <v>#N/A</v>
      </c>
      <c r="O62" s="364" t="e">
        <f>IF(ISNUMBER(Regressions!Q72),ROUND(Regressions!Q72, 1), NA())</f>
        <v>#N/A</v>
      </c>
      <c r="P62" s="362" t="e">
        <f>IF(ISNUMBER(Regressions!R72),ROUND(Regressions!R72, 1), NA())</f>
        <v>#N/A</v>
      </c>
      <c r="Q62" s="231" t="e">
        <f>IF(ISNUMBER(Regressions!S72),ROUND(Regressions!S72, 1), NA())</f>
        <v>#N/A</v>
      </c>
      <c r="R62" s="363" t="e">
        <f>IF(ISNUMBER(Regressions!T72),ROUND(Regressions!T72, 1), NA())</f>
        <v>#N/A</v>
      </c>
      <c r="S62" s="253" t="e">
        <f>IF(ISNUMBER(Regressions!U72),ROUND(Regressions!U72, 1), NA())</f>
        <v>#N/A</v>
      </c>
    </row>
    <row xmlns:x14ac="http://schemas.microsoft.com/office/spreadsheetml/2009/9/ac" r="63" hidden="true" x14ac:dyDescent="0.2">
      <c r="A63" s="359" t="str">
        <f>IF(ISBLANK(Regressions!A73), " ", Regressions!A73)</f>
        <v>Uganda</v>
      </c>
      <c r="B63" s="360">
        <f>IF(ISBLANK(Regressions!B73), " ", Regressions!B73)</f>
        <v>2028</v>
      </c>
      <c r="C63" s="365" t="str">
        <f>IF(ISBLANK(Regressions!C73), " ", Regressions!C73)</f>
        <v>Urban</v>
      </c>
      <c r="D63" s="361" t="str">
        <f>IF(ISBLANK(Regressions!D73), " ", Regressions!D73)</f>
        <v> </v>
      </c>
      <c r="E63" s="230" t="e">
        <f>IF(ISNUMBER(Regressions!E73),ROUND(Regressions!E73, 1), NA())</f>
        <v>#N/A</v>
      </c>
      <c r="F63" s="362" t="e">
        <f>IF(ISNUMBER(Regressions!F73),ROUND(Regressions!F73, 1), NA())</f>
        <v>#N/A</v>
      </c>
      <c r="G63" s="252" t="e">
        <f>IF(ISNUMBER(Regressions!G73),ROUND(Regressions!G73, 1), NA())</f>
        <v>#N/A</v>
      </c>
      <c r="H63" s="363" t="e">
        <f>IF(ISNUMBER(Regressions!H73),ROUND(Regressions!H73, 1), NA())</f>
        <v>#N/A</v>
      </c>
      <c r="I63" s="253" t="e">
        <f>IF(ISNUMBER(Regressions!I73),ROUND(Regressions!I73, 1), NA())</f>
        <v>#N/A</v>
      </c>
      <c r="J63" s="364" t="e">
        <f>IF(ISNUMBER(Regressions!K73),ROUND(Regressions!K73, 1), NA())</f>
        <v>#N/A</v>
      </c>
      <c r="K63" s="362" t="e">
        <f>IF(ISNUMBER(Regressions!L73),ROUND(Regressions!L73, 1), NA())</f>
        <v>#N/A</v>
      </c>
      <c r="L63" s="254" t="e">
        <f>IF(ISNUMBER(Regressions!M73),ROUND(Regressions!M73, 1), NA())</f>
        <v>#N/A</v>
      </c>
      <c r="M63" s="363" t="e">
        <f>IF(ISNUMBER(Regressions!N73),ROUND(Regressions!N73, 1), NA())</f>
        <v>#N/A</v>
      </c>
      <c r="N63" s="253" t="e">
        <f>IF(ISNUMBER(Regressions!O73),ROUND(Regressions!O73, 1), NA())</f>
        <v>#N/A</v>
      </c>
      <c r="O63" s="364" t="e">
        <f>IF(ISNUMBER(Regressions!Q73),ROUND(Regressions!Q73, 1), NA())</f>
        <v>#N/A</v>
      </c>
      <c r="P63" s="362" t="e">
        <f>IF(ISNUMBER(Regressions!R73),ROUND(Regressions!R73, 1), NA())</f>
        <v>#N/A</v>
      </c>
      <c r="Q63" s="231" t="e">
        <f>IF(ISNUMBER(Regressions!S73),ROUND(Regressions!S73, 1), NA())</f>
        <v>#N/A</v>
      </c>
      <c r="R63" s="363" t="e">
        <f>IF(ISNUMBER(Regressions!T73),ROUND(Regressions!T73, 1), NA())</f>
        <v>#N/A</v>
      </c>
      <c r="S63" s="253" t="e">
        <f>IF(ISNUMBER(Regressions!U73),ROUND(Regressions!U73, 1), NA())</f>
        <v>#N/A</v>
      </c>
    </row>
    <row xmlns:x14ac="http://schemas.microsoft.com/office/spreadsheetml/2009/9/ac" r="64" hidden="true" x14ac:dyDescent="0.2">
      <c r="A64" s="359" t="str">
        <f>IF(ISBLANK(Regressions!A74), " ", Regressions!A74)</f>
        <v>Uganda</v>
      </c>
      <c r="B64" s="360">
        <f>IF(ISBLANK(Regressions!B74), " ", Regressions!B74)</f>
        <v>2029</v>
      </c>
      <c r="C64" s="365" t="str">
        <f>IF(ISBLANK(Regressions!C74), " ", Regressions!C74)</f>
        <v>Urban</v>
      </c>
      <c r="D64" s="361" t="str">
        <f>IF(ISBLANK(Regressions!D74), " ", Regressions!D74)</f>
        <v> </v>
      </c>
      <c r="E64" s="230" t="e">
        <f>IF(ISNUMBER(Regressions!E74),ROUND(Regressions!E74, 1), NA())</f>
        <v>#N/A</v>
      </c>
      <c r="F64" s="362" t="e">
        <f>IF(ISNUMBER(Regressions!F74),ROUND(Regressions!F74, 1), NA())</f>
        <v>#N/A</v>
      </c>
      <c r="G64" s="252" t="e">
        <f>IF(ISNUMBER(Regressions!G74),ROUND(Regressions!G74, 1), NA())</f>
        <v>#N/A</v>
      </c>
      <c r="H64" s="363" t="e">
        <f>IF(ISNUMBER(Regressions!H74),ROUND(Regressions!H74, 1), NA())</f>
        <v>#N/A</v>
      </c>
      <c r="I64" s="253" t="e">
        <f>IF(ISNUMBER(Regressions!I74),ROUND(Regressions!I74, 1), NA())</f>
        <v>#N/A</v>
      </c>
      <c r="J64" s="364" t="e">
        <f>IF(ISNUMBER(Regressions!K74),ROUND(Regressions!K74, 1), NA())</f>
        <v>#N/A</v>
      </c>
      <c r="K64" s="362" t="e">
        <f>IF(ISNUMBER(Regressions!L74),ROUND(Regressions!L74, 1), NA())</f>
        <v>#N/A</v>
      </c>
      <c r="L64" s="254" t="e">
        <f>IF(ISNUMBER(Regressions!M74),ROUND(Regressions!M74, 1), NA())</f>
        <v>#N/A</v>
      </c>
      <c r="M64" s="363" t="e">
        <f>IF(ISNUMBER(Regressions!N74),ROUND(Regressions!N74, 1), NA())</f>
        <v>#N/A</v>
      </c>
      <c r="N64" s="253" t="e">
        <f>IF(ISNUMBER(Regressions!O74),ROUND(Regressions!O74, 1), NA())</f>
        <v>#N/A</v>
      </c>
      <c r="O64" s="364" t="e">
        <f>IF(ISNUMBER(Regressions!Q74),ROUND(Regressions!Q74, 1), NA())</f>
        <v>#N/A</v>
      </c>
      <c r="P64" s="362" t="e">
        <f>IF(ISNUMBER(Regressions!R74),ROUND(Regressions!R74, 1), NA())</f>
        <v>#N/A</v>
      </c>
      <c r="Q64" s="231" t="e">
        <f>IF(ISNUMBER(Regressions!S74),ROUND(Regressions!S74, 1), NA())</f>
        <v>#N/A</v>
      </c>
      <c r="R64" s="363" t="e">
        <f>IF(ISNUMBER(Regressions!T74),ROUND(Regressions!T74, 1), NA())</f>
        <v>#N/A</v>
      </c>
      <c r="S64" s="253" t="e">
        <f>IF(ISNUMBER(Regressions!U74),ROUND(Regressions!U74, 1), NA())</f>
        <v>#N/A</v>
      </c>
    </row>
    <row xmlns:x14ac="http://schemas.microsoft.com/office/spreadsheetml/2009/9/ac" r="65" hidden="true" x14ac:dyDescent="0.2">
      <c r="A65" s="359" t="str">
        <f>IF(ISBLANK(Regressions!A75), " ", Regressions!A75)</f>
        <v>Uganda</v>
      </c>
      <c r="B65" s="360">
        <f>IF(ISBLANK(Regressions!B75), " ", Regressions!B75)</f>
        <v>2030</v>
      </c>
      <c r="C65" s="365" t="str">
        <f>IF(ISBLANK(Regressions!C75), " ", Regressions!C75)</f>
        <v>Urban</v>
      </c>
      <c r="D65" s="361" t="str">
        <f>IF(ISBLANK(Regressions!D75), " ", Regressions!D75)</f>
        <v> </v>
      </c>
      <c r="E65" s="230" t="e">
        <f>IF(ISNUMBER(Regressions!E75),ROUND(Regressions!E75, 1), NA())</f>
        <v>#N/A</v>
      </c>
      <c r="F65" s="362" t="e">
        <f>IF(ISNUMBER(Regressions!F75),ROUND(Regressions!F75, 1), NA())</f>
        <v>#N/A</v>
      </c>
      <c r="G65" s="252" t="e">
        <f>IF(ISNUMBER(Regressions!G75),ROUND(Regressions!G75, 1), NA())</f>
        <v>#N/A</v>
      </c>
      <c r="H65" s="363" t="e">
        <f>IF(ISNUMBER(Regressions!H75),ROUND(Regressions!H75, 1), NA())</f>
        <v>#N/A</v>
      </c>
      <c r="I65" s="253" t="e">
        <f>IF(ISNUMBER(Regressions!I75),ROUND(Regressions!I75, 1), NA())</f>
        <v>#N/A</v>
      </c>
      <c r="J65" s="364" t="e">
        <f>IF(ISNUMBER(Regressions!K75),ROUND(Regressions!K75, 1), NA())</f>
        <v>#N/A</v>
      </c>
      <c r="K65" s="362" t="e">
        <f>IF(ISNUMBER(Regressions!L75),ROUND(Regressions!L75, 1), NA())</f>
        <v>#N/A</v>
      </c>
      <c r="L65" s="254" t="e">
        <f>IF(ISNUMBER(Regressions!M75),ROUND(Regressions!M75, 1), NA())</f>
        <v>#N/A</v>
      </c>
      <c r="M65" s="363" t="e">
        <f>IF(ISNUMBER(Regressions!N75),ROUND(Regressions!N75, 1), NA())</f>
        <v>#N/A</v>
      </c>
      <c r="N65" s="253" t="e">
        <f>IF(ISNUMBER(Regressions!O75),ROUND(Regressions!O75, 1), NA())</f>
        <v>#N/A</v>
      </c>
      <c r="O65" s="364" t="e">
        <f>IF(ISNUMBER(Regressions!Q75),ROUND(Regressions!Q75, 1), NA())</f>
        <v>#N/A</v>
      </c>
      <c r="P65" s="362" t="e">
        <f>IF(ISNUMBER(Regressions!R75),ROUND(Regressions!R75, 1), NA())</f>
        <v>#N/A</v>
      </c>
      <c r="Q65" s="231" t="e">
        <f>IF(ISNUMBER(Regressions!S75),ROUND(Regressions!S75, 1), NA())</f>
        <v>#N/A</v>
      </c>
      <c r="R65" s="363" t="e">
        <f>IF(ISNUMBER(Regressions!T75),ROUND(Regressions!T75, 1), NA())</f>
        <v>#N/A</v>
      </c>
      <c r="S65" s="253" t="e">
        <f>IF(ISNUMBER(Regressions!U75),ROUND(Regressions!U75, 1), NA())</f>
        <v>#N/A</v>
      </c>
    </row>
    <row xmlns:x14ac="http://schemas.microsoft.com/office/spreadsheetml/2009/9/ac" r="66" x14ac:dyDescent="0.2">
      <c r="A66" s="359" t="str">
        <f>IF(ISBLANK(Regressions!A76), " ", Regressions!A76)</f>
        <v>Uganda</v>
      </c>
      <c r="B66" s="360">
        <f>IF(ISBLANK(Regressions!B76), " ", Regressions!B76)</f>
        <v>2000</v>
      </c>
      <c r="C66" s="365" t="str">
        <f>IF(ISBLANK(Regressions!C76), " ", Regressions!C76)</f>
        <v>Rural</v>
      </c>
      <c r="D66" s="361">
        <f>IF(ISBLANK(Regressions!D76), " ", Regressions!D76)</f>
        <v>9344541.6481909752</v>
      </c>
      <c r="E66" s="230">
        <f>IF(ISNUMBER(Regressions!E76),ROUND(Regressions!E76, 1), NA())</f>
        <v>100</v>
      </c>
      <c r="F66" s="362" t="e">
        <f>IF(ISNUMBER(Regressions!F76),ROUND(Regressions!F76, 1), NA())</f>
        <v>#N/A</v>
      </c>
      <c r="G66" s="252" t="e">
        <f>IF(ISNUMBER(Regressions!G76),ROUND(Regressions!G76, 1), NA())</f>
        <v>#N/A</v>
      </c>
      <c r="H66" s="363" t="e">
        <f>IF(ISNUMBER(Regressions!H76),ROUND(Regressions!H76, 1), NA())</f>
        <v>#N/A</v>
      </c>
      <c r="I66" s="253" t="e">
        <f>IF(ISNUMBER(Regressions!I76),ROUND(Regressions!I76, 1), NA())</f>
        <v>#N/A</v>
      </c>
      <c r="J66" s="364" t="e">
        <f>IF(ISNUMBER(Regressions!K76),ROUND(Regressions!K76, 1), NA())</f>
        <v>#N/A</v>
      </c>
      <c r="K66" s="362" t="e">
        <f>IF(ISNUMBER(Regressions!L76),ROUND(Regressions!L76, 1), NA())</f>
        <v>#N/A</v>
      </c>
      <c r="L66" s="254" t="e">
        <f>IF(ISNUMBER(Regressions!M76),ROUND(Regressions!M76, 1), NA())</f>
        <v>#N/A</v>
      </c>
      <c r="M66" s="363" t="e">
        <f>IF(ISNUMBER(Regressions!N76),ROUND(Regressions!N76, 1), NA())</f>
        <v>#N/A</v>
      </c>
      <c r="N66" s="253" t="e">
        <f>IF(ISNUMBER(Regressions!O76),ROUND(Regressions!O76, 1), NA())</f>
        <v>#N/A</v>
      </c>
      <c r="O66" s="364">
        <f>IF(ISNUMBER(Regressions!Q76),ROUND(Regressions!Q76, 1), NA())</f>
        <v>0</v>
      </c>
      <c r="P66" s="362" t="e">
        <f>IF(ISNUMBER(Regressions!R76),ROUND(Regressions!R76, 1), NA())</f>
        <v>#N/A</v>
      </c>
      <c r="Q66" s="231" t="e">
        <f>IF(ISNUMBER(Regressions!S76),ROUND(Regressions!S76, 1), NA())</f>
        <v>#N/A</v>
      </c>
      <c r="R66" s="363" t="e">
        <f>IF(ISNUMBER(Regressions!T76),ROUND(Regressions!T76, 1), NA())</f>
        <v>#N/A</v>
      </c>
      <c r="S66" s="253" t="e">
        <f>IF(ISNUMBER(Regressions!U76),ROUND(Regressions!U76, 1), NA())</f>
        <v>#N/A</v>
      </c>
    </row>
    <row xmlns:x14ac="http://schemas.microsoft.com/office/spreadsheetml/2009/9/ac" r="67" x14ac:dyDescent="0.2">
      <c r="A67" s="359" t="str">
        <f>IF(ISBLANK(Regressions!A77), " ", Regressions!A77)</f>
        <v>Uganda</v>
      </c>
      <c r="B67" s="360">
        <f>IF(ISBLANK(Regressions!B77), " ", Regressions!B77)</f>
        <v>2001</v>
      </c>
      <c r="C67" s="365" t="str">
        <f>IF(ISBLANK(Regressions!C77), " ", Regressions!C77)</f>
        <v>Rural</v>
      </c>
      <c r="D67" s="361">
        <f>IF(ISBLANK(Regressions!D77), " ", Regressions!D77)</f>
        <v>9640721.9666133877</v>
      </c>
      <c r="E67" s="230">
        <f>IF(ISNUMBER(Regressions!E77),ROUND(Regressions!E77, 1), NA())</f>
        <v>100</v>
      </c>
      <c r="F67" s="362" t="e">
        <f>IF(ISNUMBER(Regressions!F77),ROUND(Regressions!F77, 1), NA())</f>
        <v>#N/A</v>
      </c>
      <c r="G67" s="252" t="e">
        <f>IF(ISNUMBER(Regressions!G77),ROUND(Regressions!G77, 1), NA())</f>
        <v>#N/A</v>
      </c>
      <c r="H67" s="363" t="e">
        <f>IF(ISNUMBER(Regressions!H77),ROUND(Regressions!H77, 1), NA())</f>
        <v>#N/A</v>
      </c>
      <c r="I67" s="253" t="e">
        <f>IF(ISNUMBER(Regressions!I77),ROUND(Regressions!I77, 1), NA())</f>
        <v>#N/A</v>
      </c>
      <c r="J67" s="364" t="e">
        <f>IF(ISNUMBER(Regressions!K77),ROUND(Regressions!K77, 1), NA())</f>
        <v>#N/A</v>
      </c>
      <c r="K67" s="362" t="e">
        <f>IF(ISNUMBER(Regressions!L77),ROUND(Regressions!L77, 1), NA())</f>
        <v>#N/A</v>
      </c>
      <c r="L67" s="254" t="e">
        <f>IF(ISNUMBER(Regressions!M77),ROUND(Regressions!M77, 1), NA())</f>
        <v>#N/A</v>
      </c>
      <c r="M67" s="363" t="e">
        <f>IF(ISNUMBER(Regressions!N77),ROUND(Regressions!N77, 1), NA())</f>
        <v>#N/A</v>
      </c>
      <c r="N67" s="253" t="e">
        <f>IF(ISNUMBER(Regressions!O77),ROUND(Regressions!O77, 1), NA())</f>
        <v>#N/A</v>
      </c>
      <c r="O67" s="364">
        <f>IF(ISNUMBER(Regressions!Q77),ROUND(Regressions!Q77, 1), NA())</f>
        <v>0</v>
      </c>
      <c r="P67" s="362" t="e">
        <f>IF(ISNUMBER(Regressions!R77),ROUND(Regressions!R77, 1), NA())</f>
        <v>#N/A</v>
      </c>
      <c r="Q67" s="231" t="e">
        <f>IF(ISNUMBER(Regressions!S77),ROUND(Regressions!S77, 1), NA())</f>
        <v>#N/A</v>
      </c>
      <c r="R67" s="363" t="e">
        <f>IF(ISNUMBER(Regressions!T77),ROUND(Regressions!T77, 1), NA())</f>
        <v>#N/A</v>
      </c>
      <c r="S67" s="253" t="e">
        <f>IF(ISNUMBER(Regressions!U77),ROUND(Regressions!U77, 1), NA())</f>
        <v>#N/A</v>
      </c>
    </row>
    <row xmlns:x14ac="http://schemas.microsoft.com/office/spreadsheetml/2009/9/ac" r="68" x14ac:dyDescent="0.2">
      <c r="A68" s="359" t="str">
        <f>IF(ISBLANK(Regressions!A78), " ", Regressions!A78)</f>
        <v>Uganda</v>
      </c>
      <c r="B68" s="360">
        <f>IF(ISBLANK(Regressions!B78), " ", Regressions!B78)</f>
        <v>2002</v>
      </c>
      <c r="C68" s="365" t="str">
        <f>IF(ISBLANK(Regressions!C78), " ", Regressions!C78)</f>
        <v>Rural</v>
      </c>
      <c r="D68" s="361">
        <f>IF(ISBLANK(Regressions!D78), " ", Regressions!D78)</f>
        <v>9930969.9381263535</v>
      </c>
      <c r="E68" s="230">
        <f>IF(ISNUMBER(Regressions!E78),ROUND(Regressions!E78, 1), NA())</f>
        <v>100</v>
      </c>
      <c r="F68" s="362" t="e">
        <f>IF(ISNUMBER(Regressions!F78),ROUND(Regressions!F78, 1), NA())</f>
        <v>#N/A</v>
      </c>
      <c r="G68" s="252" t="e">
        <f>IF(ISNUMBER(Regressions!G78),ROUND(Regressions!G78, 1), NA())</f>
        <v>#N/A</v>
      </c>
      <c r="H68" s="363" t="e">
        <f>IF(ISNUMBER(Regressions!H78),ROUND(Regressions!H78, 1), NA())</f>
        <v>#N/A</v>
      </c>
      <c r="I68" s="253" t="e">
        <f>IF(ISNUMBER(Regressions!I78),ROUND(Regressions!I78, 1), NA())</f>
        <v>#N/A</v>
      </c>
      <c r="J68" s="364" t="e">
        <f>IF(ISNUMBER(Regressions!K78),ROUND(Regressions!K78, 1), NA())</f>
        <v>#N/A</v>
      </c>
      <c r="K68" s="362" t="e">
        <f>IF(ISNUMBER(Regressions!L78),ROUND(Regressions!L78, 1), NA())</f>
        <v>#N/A</v>
      </c>
      <c r="L68" s="254" t="e">
        <f>IF(ISNUMBER(Regressions!M78),ROUND(Regressions!M78, 1), NA())</f>
        <v>#N/A</v>
      </c>
      <c r="M68" s="363" t="e">
        <f>IF(ISNUMBER(Regressions!N78),ROUND(Regressions!N78, 1), NA())</f>
        <v>#N/A</v>
      </c>
      <c r="N68" s="253" t="e">
        <f>IF(ISNUMBER(Regressions!O78),ROUND(Regressions!O78, 1), NA())</f>
        <v>#N/A</v>
      </c>
      <c r="O68" s="364">
        <f>IF(ISNUMBER(Regressions!Q78),ROUND(Regressions!Q78, 1), NA())</f>
        <v>0</v>
      </c>
      <c r="P68" s="362" t="e">
        <f>IF(ISNUMBER(Regressions!R78),ROUND(Regressions!R78, 1), NA())</f>
        <v>#N/A</v>
      </c>
      <c r="Q68" s="231" t="e">
        <f>IF(ISNUMBER(Regressions!S78),ROUND(Regressions!S78, 1), NA())</f>
        <v>#N/A</v>
      </c>
      <c r="R68" s="363" t="e">
        <f>IF(ISNUMBER(Regressions!T78),ROUND(Regressions!T78, 1), NA())</f>
        <v>#N/A</v>
      </c>
      <c r="S68" s="253" t="e">
        <f>IF(ISNUMBER(Regressions!U78),ROUND(Regressions!U78, 1), NA())</f>
        <v>#N/A</v>
      </c>
    </row>
    <row xmlns:x14ac="http://schemas.microsoft.com/office/spreadsheetml/2009/9/ac" r="69" x14ac:dyDescent="0.2">
      <c r="A69" s="359" t="str">
        <f>IF(ISBLANK(Regressions!A79), " ", Regressions!A79)</f>
        <v>Uganda</v>
      </c>
      <c r="B69" s="360">
        <f>IF(ISBLANK(Regressions!B79), " ", Regressions!B79)</f>
        <v>2003</v>
      </c>
      <c r="C69" s="365" t="str">
        <f>IF(ISBLANK(Regressions!C79), " ", Regressions!C79)</f>
        <v>Rural</v>
      </c>
      <c r="D69" s="361">
        <f>IF(ISBLANK(Regressions!D79), " ", Regressions!D79)</f>
        <v>10236937.61044064</v>
      </c>
      <c r="E69" s="230">
        <f>IF(ISNUMBER(Regressions!E79),ROUND(Regressions!E79, 1), NA())</f>
        <v>100</v>
      </c>
      <c r="F69" s="362" t="e">
        <f>IF(ISNUMBER(Regressions!F79),ROUND(Regressions!F79, 1), NA())</f>
        <v>#N/A</v>
      </c>
      <c r="G69" s="252" t="e">
        <f>IF(ISNUMBER(Regressions!G79),ROUND(Regressions!G79, 1), NA())</f>
        <v>#N/A</v>
      </c>
      <c r="H69" s="363" t="e">
        <f>IF(ISNUMBER(Regressions!H79),ROUND(Regressions!H79, 1), NA())</f>
        <v>#N/A</v>
      </c>
      <c r="I69" s="253" t="e">
        <f>IF(ISNUMBER(Regressions!I79),ROUND(Regressions!I79, 1), NA())</f>
        <v>#N/A</v>
      </c>
      <c r="J69" s="364" t="e">
        <f>IF(ISNUMBER(Regressions!K79),ROUND(Regressions!K79, 1), NA())</f>
        <v>#N/A</v>
      </c>
      <c r="K69" s="362" t="e">
        <f>IF(ISNUMBER(Regressions!L79),ROUND(Regressions!L79, 1), NA())</f>
        <v>#N/A</v>
      </c>
      <c r="L69" s="254" t="e">
        <f>IF(ISNUMBER(Regressions!M79),ROUND(Regressions!M79, 1), NA())</f>
        <v>#N/A</v>
      </c>
      <c r="M69" s="363" t="e">
        <f>IF(ISNUMBER(Regressions!N79),ROUND(Regressions!N79, 1), NA())</f>
        <v>#N/A</v>
      </c>
      <c r="N69" s="253" t="e">
        <f>IF(ISNUMBER(Regressions!O79),ROUND(Regressions!O79, 1), NA())</f>
        <v>#N/A</v>
      </c>
      <c r="O69" s="364">
        <f>IF(ISNUMBER(Regressions!Q79),ROUND(Regressions!Q79, 1), NA())</f>
        <v>0</v>
      </c>
      <c r="P69" s="362" t="e">
        <f>IF(ISNUMBER(Regressions!R79),ROUND(Regressions!R79, 1), NA())</f>
        <v>#N/A</v>
      </c>
      <c r="Q69" s="231" t="e">
        <f>IF(ISNUMBER(Regressions!S79),ROUND(Regressions!S79, 1), NA())</f>
        <v>#N/A</v>
      </c>
      <c r="R69" s="363" t="e">
        <f>IF(ISNUMBER(Regressions!T79),ROUND(Regressions!T79, 1), NA())</f>
        <v>#N/A</v>
      </c>
      <c r="S69" s="253" t="e">
        <f>IF(ISNUMBER(Regressions!U79),ROUND(Regressions!U79, 1), NA())</f>
        <v>#N/A</v>
      </c>
    </row>
    <row xmlns:x14ac="http://schemas.microsoft.com/office/spreadsheetml/2009/9/ac" r="70" x14ac:dyDescent="0.2">
      <c r="A70" s="359" t="str">
        <f>IF(ISBLANK(Regressions!A80), " ", Regressions!A80)</f>
        <v>Uganda</v>
      </c>
      <c r="B70" s="360">
        <f>IF(ISBLANK(Regressions!B80), " ", Regressions!B80)</f>
        <v>2004</v>
      </c>
      <c r="C70" s="365" t="str">
        <f>IF(ISBLANK(Regressions!C80), " ", Regressions!C80)</f>
        <v>Rural</v>
      </c>
      <c r="D70" s="361">
        <f>IF(ISBLANK(Regressions!D80), " ", Regressions!D80)</f>
        <v>10535920.72396099</v>
      </c>
      <c r="E70" s="230">
        <f>IF(ISNUMBER(Regressions!E80),ROUND(Regressions!E80, 1), NA())</f>
        <v>100</v>
      </c>
      <c r="F70" s="362">
        <f>IF(ISNUMBER(Regressions!F80),ROUND(Regressions!F80, 1), NA())</f>
        <v>87.7</v>
      </c>
      <c r="G70" s="252">
        <f>IF(ISNUMBER(Regressions!G80),ROUND(Regressions!G80, 1), NA())</f>
        <v>75.2</v>
      </c>
      <c r="H70" s="363">
        <f>IF(ISNUMBER(Regressions!H80),ROUND(Regressions!H80, 1), NA())</f>
        <v>12.5</v>
      </c>
      <c r="I70" s="253">
        <f>IF(ISNUMBER(Regressions!I80),ROUND(Regressions!I80, 1), NA())</f>
        <v>12.3</v>
      </c>
      <c r="J70" s="364">
        <f>IF(ISNUMBER(Regressions!K80),ROUND(Regressions!K80, 1), NA())</f>
        <v>99.1</v>
      </c>
      <c r="K70" s="362" t="e">
        <f>IF(ISNUMBER(Regressions!L80),ROUND(Regressions!L80, 1), NA())</f>
        <v>#N/A</v>
      </c>
      <c r="L70" s="254">
        <f>IF(ISNUMBER(Regressions!M80),ROUND(Regressions!M80, 1), NA())</f>
        <v>84</v>
      </c>
      <c r="M70" s="363" t="e">
        <f>IF(ISNUMBER(Regressions!N80),ROUND(Regressions!N80, 1), NA())</f>
        <v>#N/A</v>
      </c>
      <c r="N70" s="253" t="e">
        <f>IF(ISNUMBER(Regressions!O80),ROUND(Regressions!O80, 1), NA())</f>
        <v>#N/A</v>
      </c>
      <c r="O70" s="364">
        <f>IF(ISNUMBER(Regressions!Q80),ROUND(Regressions!Q80, 1), NA())</f>
        <v>0</v>
      </c>
      <c r="P70" s="362">
        <f>IF(ISNUMBER(Regressions!R80),ROUND(Regressions!R80, 1), NA())</f>
        <v>0</v>
      </c>
      <c r="Q70" s="231">
        <f>IF(ISNUMBER(Regressions!S80),ROUND(Regressions!S80, 1), NA())</f>
        <v>0</v>
      </c>
      <c r="R70" s="363">
        <f>IF(ISNUMBER(Regressions!T80),ROUND(Regressions!T80, 1), NA())</f>
        <v>0</v>
      </c>
      <c r="S70" s="253">
        <f>IF(ISNUMBER(Regressions!U80),ROUND(Regressions!U80, 1), NA())</f>
        <v>100</v>
      </c>
    </row>
    <row xmlns:x14ac="http://schemas.microsoft.com/office/spreadsheetml/2009/9/ac" r="71" x14ac:dyDescent="0.2">
      <c r="A71" s="359" t="str">
        <f>IF(ISBLANK(Regressions!A81), " ", Regressions!A81)</f>
        <v>Uganda</v>
      </c>
      <c r="B71" s="360">
        <f>IF(ISBLANK(Regressions!B81), " ", Regressions!B81)</f>
        <v>2005</v>
      </c>
      <c r="C71" s="365" t="str">
        <f>IF(ISBLANK(Regressions!C81), " ", Regressions!C81)</f>
        <v>Rural</v>
      </c>
      <c r="D71" s="361">
        <f>IF(ISBLANK(Regressions!D81), " ", Regressions!D81)</f>
        <v>10830873.27301186</v>
      </c>
      <c r="E71" s="230">
        <f>IF(ISNUMBER(Regressions!E81),ROUND(Regressions!E81, 1), NA())</f>
        <v>100</v>
      </c>
      <c r="F71" s="362">
        <f>IF(ISNUMBER(Regressions!F81),ROUND(Regressions!F81, 1), NA())</f>
        <v>87.7</v>
      </c>
      <c r="G71" s="252">
        <f>IF(ISNUMBER(Regressions!G81),ROUND(Regressions!G81, 1), NA())</f>
        <v>75.2</v>
      </c>
      <c r="H71" s="363">
        <f>IF(ISNUMBER(Regressions!H81),ROUND(Regressions!H81, 1), NA())</f>
        <v>12.5</v>
      </c>
      <c r="I71" s="253">
        <f>IF(ISNUMBER(Regressions!I81),ROUND(Regressions!I81, 1), NA())</f>
        <v>12.3</v>
      </c>
      <c r="J71" s="364">
        <f>IF(ISNUMBER(Regressions!K81),ROUND(Regressions!K81, 1), NA())</f>
        <v>99.1</v>
      </c>
      <c r="K71" s="362" t="e">
        <f>IF(ISNUMBER(Regressions!L81),ROUND(Regressions!L81, 1), NA())</f>
        <v>#N/A</v>
      </c>
      <c r="L71" s="254">
        <f>IF(ISNUMBER(Regressions!M81),ROUND(Regressions!M81, 1), NA())</f>
        <v>84</v>
      </c>
      <c r="M71" s="363" t="e">
        <f>IF(ISNUMBER(Regressions!N81),ROUND(Regressions!N81, 1), NA())</f>
        <v>#N/A</v>
      </c>
      <c r="N71" s="253" t="e">
        <f>IF(ISNUMBER(Regressions!O81),ROUND(Regressions!O81, 1), NA())</f>
        <v>#N/A</v>
      </c>
      <c r="O71" s="364">
        <f>IF(ISNUMBER(Regressions!Q81),ROUND(Regressions!Q81, 1), NA())</f>
        <v>0</v>
      </c>
      <c r="P71" s="362">
        <f>IF(ISNUMBER(Regressions!R81),ROUND(Regressions!R81, 1), NA())</f>
        <v>0</v>
      </c>
      <c r="Q71" s="231">
        <f>IF(ISNUMBER(Regressions!S81),ROUND(Regressions!S81, 1), NA())</f>
        <v>0</v>
      </c>
      <c r="R71" s="363">
        <f>IF(ISNUMBER(Regressions!T81),ROUND(Regressions!T81, 1), NA())</f>
        <v>0</v>
      </c>
      <c r="S71" s="253">
        <f>IF(ISNUMBER(Regressions!U81),ROUND(Regressions!U81, 1), NA())</f>
        <v>100</v>
      </c>
    </row>
    <row xmlns:x14ac="http://schemas.microsoft.com/office/spreadsheetml/2009/9/ac" r="72" x14ac:dyDescent="0.2">
      <c r="A72" s="359" t="str">
        <f>IF(ISBLANK(Regressions!A82), " ", Regressions!A82)</f>
        <v>Uganda</v>
      </c>
      <c r="B72" s="360">
        <f>IF(ISBLANK(Regressions!B82), " ", Regressions!B82)</f>
        <v>2006</v>
      </c>
      <c r="C72" s="365" t="str">
        <f>IF(ISBLANK(Regressions!C82), " ", Regressions!C82)</f>
        <v>Rural</v>
      </c>
      <c r="D72" s="361">
        <f>IF(ISBLANK(Regressions!D82), " ", Regressions!D82)</f>
        <v>11123873.229777381</v>
      </c>
      <c r="E72" s="230">
        <f>IF(ISNUMBER(Regressions!E82),ROUND(Regressions!E82, 1), NA())</f>
        <v>100</v>
      </c>
      <c r="F72" s="362">
        <f>IF(ISNUMBER(Regressions!F82),ROUND(Regressions!F82, 1), NA())</f>
        <v>87.7</v>
      </c>
      <c r="G72" s="252">
        <f>IF(ISNUMBER(Regressions!G82),ROUND(Regressions!G82, 1), NA())</f>
        <v>75.2</v>
      </c>
      <c r="H72" s="363">
        <f>IF(ISNUMBER(Regressions!H82),ROUND(Regressions!H82, 1), NA())</f>
        <v>12.5</v>
      </c>
      <c r="I72" s="253">
        <f>IF(ISNUMBER(Regressions!I82),ROUND(Regressions!I82, 1), NA())</f>
        <v>12.3</v>
      </c>
      <c r="J72" s="364">
        <f>IF(ISNUMBER(Regressions!K82),ROUND(Regressions!K82, 1), NA())</f>
        <v>99.1</v>
      </c>
      <c r="K72" s="362" t="e">
        <f>IF(ISNUMBER(Regressions!L82),ROUND(Regressions!L82, 1), NA())</f>
        <v>#N/A</v>
      </c>
      <c r="L72" s="254">
        <f>IF(ISNUMBER(Regressions!M82),ROUND(Regressions!M82, 1), NA())</f>
        <v>84</v>
      </c>
      <c r="M72" s="363" t="e">
        <f>IF(ISNUMBER(Regressions!N82),ROUND(Regressions!N82, 1), NA())</f>
        <v>#N/A</v>
      </c>
      <c r="N72" s="253" t="e">
        <f>IF(ISNUMBER(Regressions!O82),ROUND(Regressions!O82, 1), NA())</f>
        <v>#N/A</v>
      </c>
      <c r="O72" s="364">
        <f>IF(ISNUMBER(Regressions!Q82),ROUND(Regressions!Q82, 1), NA())</f>
        <v>0</v>
      </c>
      <c r="P72" s="362">
        <f>IF(ISNUMBER(Regressions!R82),ROUND(Regressions!R82, 1), NA())</f>
        <v>0</v>
      </c>
      <c r="Q72" s="231">
        <f>IF(ISNUMBER(Regressions!S82),ROUND(Regressions!S82, 1), NA())</f>
        <v>0</v>
      </c>
      <c r="R72" s="363">
        <f>IF(ISNUMBER(Regressions!T82),ROUND(Regressions!T82, 1), NA())</f>
        <v>0</v>
      </c>
      <c r="S72" s="253">
        <f>IF(ISNUMBER(Regressions!U82),ROUND(Regressions!U82, 1), NA())</f>
        <v>100</v>
      </c>
    </row>
    <row xmlns:x14ac="http://schemas.microsoft.com/office/spreadsheetml/2009/9/ac" r="73" x14ac:dyDescent="0.2">
      <c r="A73" s="359" t="str">
        <f>IF(ISBLANK(Regressions!A83), " ", Regressions!A83)</f>
        <v>Uganda</v>
      </c>
      <c r="B73" s="360">
        <f>IF(ISBLANK(Regressions!B83), " ", Regressions!B83)</f>
        <v>2007</v>
      </c>
      <c r="C73" s="365" t="str">
        <f>IF(ISBLANK(Regressions!C83), " ", Regressions!C83)</f>
        <v>Rural</v>
      </c>
      <c r="D73" s="361">
        <f>IF(ISBLANK(Regressions!D83), " ", Regressions!D83)</f>
        <v>11413430.58861647</v>
      </c>
      <c r="E73" s="230">
        <f>IF(ISNUMBER(Regressions!E83),ROUND(Regressions!E83, 1), NA())</f>
        <v>100</v>
      </c>
      <c r="F73" s="362">
        <f>IF(ISNUMBER(Regressions!F83),ROUND(Regressions!F83, 1), NA())</f>
        <v>87.7</v>
      </c>
      <c r="G73" s="252">
        <f>IF(ISNUMBER(Regressions!G83),ROUND(Regressions!G83, 1), NA())</f>
        <v>75.2</v>
      </c>
      <c r="H73" s="363">
        <f>IF(ISNUMBER(Regressions!H83),ROUND(Regressions!H83, 1), NA())</f>
        <v>12.5</v>
      </c>
      <c r="I73" s="253">
        <f>IF(ISNUMBER(Regressions!I83),ROUND(Regressions!I83, 1), NA())</f>
        <v>12.3</v>
      </c>
      <c r="J73" s="364">
        <f>IF(ISNUMBER(Regressions!K83),ROUND(Regressions!K83, 1), NA())</f>
        <v>99.1</v>
      </c>
      <c r="K73" s="362" t="e">
        <f>IF(ISNUMBER(Regressions!L83),ROUND(Regressions!L83, 1), NA())</f>
        <v>#N/A</v>
      </c>
      <c r="L73" s="254">
        <f>IF(ISNUMBER(Regressions!M83),ROUND(Regressions!M83, 1), NA())</f>
        <v>84</v>
      </c>
      <c r="M73" s="363" t="e">
        <f>IF(ISNUMBER(Regressions!N83),ROUND(Regressions!N83, 1), NA())</f>
        <v>#N/A</v>
      </c>
      <c r="N73" s="253" t="e">
        <f>IF(ISNUMBER(Regressions!O83),ROUND(Regressions!O83, 1), NA())</f>
        <v>#N/A</v>
      </c>
      <c r="O73" s="364">
        <f>IF(ISNUMBER(Regressions!Q83),ROUND(Regressions!Q83, 1), NA())</f>
        <v>0</v>
      </c>
      <c r="P73" s="362">
        <f>IF(ISNUMBER(Regressions!R83),ROUND(Regressions!R83, 1), NA())</f>
        <v>0</v>
      </c>
      <c r="Q73" s="231">
        <f>IF(ISNUMBER(Regressions!S83),ROUND(Regressions!S83, 1), NA())</f>
        <v>0</v>
      </c>
      <c r="R73" s="363">
        <f>IF(ISNUMBER(Regressions!T83),ROUND(Regressions!T83, 1), NA())</f>
        <v>0</v>
      </c>
      <c r="S73" s="253">
        <f>IF(ISNUMBER(Regressions!U83),ROUND(Regressions!U83, 1), NA())</f>
        <v>100</v>
      </c>
    </row>
    <row xmlns:x14ac="http://schemas.microsoft.com/office/spreadsheetml/2009/9/ac" r="74" x14ac:dyDescent="0.2">
      <c r="A74" s="359" t="str">
        <f>IF(ISBLANK(Regressions!A84), " ", Regressions!A84)</f>
        <v>Uganda</v>
      </c>
      <c r="B74" s="360">
        <f>IF(ISBLANK(Regressions!B84), " ", Regressions!B84)</f>
        <v>2008</v>
      </c>
      <c r="C74" s="365" t="str">
        <f>IF(ISBLANK(Regressions!C84), " ", Regressions!C84)</f>
        <v>Rural</v>
      </c>
      <c r="D74" s="361">
        <f>IF(ISBLANK(Regressions!D84), " ", Regressions!D84)</f>
        <v>11706177.05526308</v>
      </c>
      <c r="E74" s="230">
        <f>IF(ISNUMBER(Regressions!E84),ROUND(Regressions!E84, 1), NA())</f>
        <v>100</v>
      </c>
      <c r="F74" s="362">
        <f>IF(ISNUMBER(Regressions!F84),ROUND(Regressions!F84, 1), NA())</f>
        <v>87.7</v>
      </c>
      <c r="G74" s="252">
        <f>IF(ISNUMBER(Regressions!G84),ROUND(Regressions!G84, 1), NA())</f>
        <v>75.2</v>
      </c>
      <c r="H74" s="363">
        <f>IF(ISNUMBER(Regressions!H84),ROUND(Regressions!H84, 1), NA())</f>
        <v>12.5</v>
      </c>
      <c r="I74" s="253">
        <f>IF(ISNUMBER(Regressions!I84),ROUND(Regressions!I84, 1), NA())</f>
        <v>12.3</v>
      </c>
      <c r="J74" s="364">
        <f>IF(ISNUMBER(Regressions!K84),ROUND(Regressions!K84, 1), NA())</f>
        <v>99.1</v>
      </c>
      <c r="K74" s="362" t="e">
        <f>IF(ISNUMBER(Regressions!L84),ROUND(Regressions!L84, 1), NA())</f>
        <v>#N/A</v>
      </c>
      <c r="L74" s="254">
        <f>IF(ISNUMBER(Regressions!M84),ROUND(Regressions!M84, 1), NA())</f>
        <v>84</v>
      </c>
      <c r="M74" s="363" t="e">
        <f>IF(ISNUMBER(Regressions!N84),ROUND(Regressions!N84, 1), NA())</f>
        <v>#N/A</v>
      </c>
      <c r="N74" s="253" t="e">
        <f>IF(ISNUMBER(Regressions!O84),ROUND(Regressions!O84, 1), NA())</f>
        <v>#N/A</v>
      </c>
      <c r="O74" s="364">
        <f>IF(ISNUMBER(Regressions!Q84),ROUND(Regressions!Q84, 1), NA())</f>
        <v>0</v>
      </c>
      <c r="P74" s="362">
        <f>IF(ISNUMBER(Regressions!R84),ROUND(Regressions!R84, 1), NA())</f>
        <v>0</v>
      </c>
      <c r="Q74" s="231">
        <f>IF(ISNUMBER(Regressions!S84),ROUND(Regressions!S84, 1), NA())</f>
        <v>0</v>
      </c>
      <c r="R74" s="363">
        <f>IF(ISNUMBER(Regressions!T84),ROUND(Regressions!T84, 1), NA())</f>
        <v>0</v>
      </c>
      <c r="S74" s="253">
        <f>IF(ISNUMBER(Regressions!U84),ROUND(Regressions!U84, 1), NA())</f>
        <v>100</v>
      </c>
    </row>
    <row xmlns:x14ac="http://schemas.microsoft.com/office/spreadsheetml/2009/9/ac" r="75" x14ac:dyDescent="0.2">
      <c r="A75" s="359" t="str">
        <f>IF(ISBLANK(Regressions!A85), " ", Regressions!A85)</f>
        <v>Uganda</v>
      </c>
      <c r="B75" s="360">
        <f>IF(ISBLANK(Regressions!B85), " ", Regressions!B85)</f>
        <v>2009</v>
      </c>
      <c r="C75" s="365" t="str">
        <f>IF(ISBLANK(Regressions!C85), " ", Regressions!C85)</f>
        <v>Rural</v>
      </c>
      <c r="D75" s="361">
        <f>IF(ISBLANK(Regressions!D85), " ", Regressions!D85)</f>
        <v>11993764.35620819</v>
      </c>
      <c r="E75" s="230">
        <f>IF(ISNUMBER(Regressions!E85),ROUND(Regressions!E85, 1), NA())</f>
        <v>100</v>
      </c>
      <c r="F75" s="362">
        <f>IF(ISNUMBER(Regressions!F85),ROUND(Regressions!F85, 1), NA())</f>
        <v>87.9</v>
      </c>
      <c r="G75" s="252">
        <f>IF(ISNUMBER(Regressions!G85),ROUND(Regressions!G85, 1), NA())</f>
        <v>73.3</v>
      </c>
      <c r="H75" s="363">
        <f>IF(ISNUMBER(Regressions!H85),ROUND(Regressions!H85, 1), NA())</f>
        <v>14.6</v>
      </c>
      <c r="I75" s="253">
        <f>IF(ISNUMBER(Regressions!I85),ROUND(Regressions!I85, 1), NA())</f>
        <v>12.1</v>
      </c>
      <c r="J75" s="364">
        <f>IF(ISNUMBER(Regressions!K85),ROUND(Regressions!K85, 1), NA())</f>
        <v>99.1</v>
      </c>
      <c r="K75" s="362" t="e">
        <f>IF(ISNUMBER(Regressions!L85),ROUND(Regressions!L85, 1), NA())</f>
        <v>#N/A</v>
      </c>
      <c r="L75" s="254">
        <f>IF(ISNUMBER(Regressions!M85),ROUND(Regressions!M85, 1), NA())</f>
        <v>81.900000000000006</v>
      </c>
      <c r="M75" s="363" t="e">
        <f>IF(ISNUMBER(Regressions!N85),ROUND(Regressions!N85, 1), NA())</f>
        <v>#N/A</v>
      </c>
      <c r="N75" s="253" t="e">
        <f>IF(ISNUMBER(Regressions!O85),ROUND(Regressions!O85, 1), NA())</f>
        <v>#N/A</v>
      </c>
      <c r="O75" s="364">
        <f>IF(ISNUMBER(Regressions!Q85),ROUND(Regressions!Q85, 1), NA())</f>
        <v>0</v>
      </c>
      <c r="P75" s="362">
        <f>IF(ISNUMBER(Regressions!R85),ROUND(Regressions!R85, 1), NA())</f>
        <v>0</v>
      </c>
      <c r="Q75" s="231">
        <f>IF(ISNUMBER(Regressions!S85),ROUND(Regressions!S85, 1), NA())</f>
        <v>0</v>
      </c>
      <c r="R75" s="363">
        <f>IF(ISNUMBER(Regressions!T85),ROUND(Regressions!T85, 1), NA())</f>
        <v>0</v>
      </c>
      <c r="S75" s="253">
        <f>IF(ISNUMBER(Regressions!U85),ROUND(Regressions!U85, 1), NA())</f>
        <v>100</v>
      </c>
    </row>
    <row xmlns:x14ac="http://schemas.microsoft.com/office/spreadsheetml/2009/9/ac" r="76" x14ac:dyDescent="0.2">
      <c r="A76" s="359" t="str">
        <f>IF(ISBLANK(Regressions!A86), " ", Regressions!A86)</f>
        <v>Uganda</v>
      </c>
      <c r="B76" s="360">
        <f>IF(ISBLANK(Regressions!B86), " ", Regressions!B86)</f>
        <v>2010</v>
      </c>
      <c r="C76" s="365" t="str">
        <f>IF(ISBLANK(Regressions!C86), " ", Regressions!C86)</f>
        <v>Rural</v>
      </c>
      <c r="D76" s="361">
        <f>IF(ISBLANK(Regressions!D86), " ", Regressions!D86)</f>
        <v>12274835.605496179</v>
      </c>
      <c r="E76" s="230">
        <f>IF(ISNUMBER(Regressions!E86),ROUND(Regressions!E86, 1), NA())</f>
        <v>99.7</v>
      </c>
      <c r="F76" s="362">
        <f>IF(ISNUMBER(Regressions!F86),ROUND(Regressions!F86, 1), NA())</f>
        <v>88</v>
      </c>
      <c r="G76" s="252">
        <f>IF(ISNUMBER(Regressions!G86),ROUND(Regressions!G86, 1), NA())</f>
        <v>71.400000000000006</v>
      </c>
      <c r="H76" s="363">
        <f>IF(ISNUMBER(Regressions!H86),ROUND(Regressions!H86, 1), NA())</f>
        <v>16.600000000000001</v>
      </c>
      <c r="I76" s="253">
        <f>IF(ISNUMBER(Regressions!I86),ROUND(Regressions!I86, 1), NA())</f>
        <v>12</v>
      </c>
      <c r="J76" s="364">
        <f>IF(ISNUMBER(Regressions!K86),ROUND(Regressions!K86, 1), NA())</f>
        <v>99.1</v>
      </c>
      <c r="K76" s="362" t="e">
        <f>IF(ISNUMBER(Regressions!L86),ROUND(Regressions!L86, 1), NA())</f>
        <v>#N/A</v>
      </c>
      <c r="L76" s="254">
        <f>IF(ISNUMBER(Regressions!M86),ROUND(Regressions!M86, 1), NA())</f>
        <v>79.900000000000006</v>
      </c>
      <c r="M76" s="363" t="e">
        <f>IF(ISNUMBER(Regressions!N86),ROUND(Regressions!N86, 1), NA())</f>
        <v>#N/A</v>
      </c>
      <c r="N76" s="253" t="e">
        <f>IF(ISNUMBER(Regressions!O86),ROUND(Regressions!O86, 1), NA())</f>
        <v>#N/A</v>
      </c>
      <c r="O76" s="364">
        <f>IF(ISNUMBER(Regressions!Q86),ROUND(Regressions!Q86, 1), NA())</f>
        <v>0</v>
      </c>
      <c r="P76" s="362">
        <f>IF(ISNUMBER(Regressions!R86),ROUND(Regressions!R86, 1), NA())</f>
        <v>0</v>
      </c>
      <c r="Q76" s="231">
        <f>IF(ISNUMBER(Regressions!S86),ROUND(Regressions!S86, 1), NA())</f>
        <v>0</v>
      </c>
      <c r="R76" s="363">
        <f>IF(ISNUMBER(Regressions!T86),ROUND(Regressions!T86, 1), NA())</f>
        <v>0</v>
      </c>
      <c r="S76" s="253">
        <f>IF(ISNUMBER(Regressions!U86),ROUND(Regressions!U86, 1), NA())</f>
        <v>100</v>
      </c>
    </row>
    <row xmlns:x14ac="http://schemas.microsoft.com/office/spreadsheetml/2009/9/ac" r="77" x14ac:dyDescent="0.2">
      <c r="A77" s="359" t="str">
        <f>IF(ISBLANK(Regressions!A87), " ", Regressions!A87)</f>
        <v>Uganda</v>
      </c>
      <c r="B77" s="360">
        <f>IF(ISBLANK(Regressions!B87), " ", Regressions!B87)</f>
        <v>2011</v>
      </c>
      <c r="C77" s="365" t="str">
        <f>IF(ISBLANK(Regressions!C87), " ", Regressions!C87)</f>
        <v>Rural</v>
      </c>
      <c r="D77" s="361">
        <f>IF(ISBLANK(Regressions!D87), " ", Regressions!D87)</f>
        <v>12550250.68137606</v>
      </c>
      <c r="E77" s="230">
        <f>IF(ISNUMBER(Regressions!E87),ROUND(Regressions!E87, 1), NA())</f>
        <v>97.3</v>
      </c>
      <c r="F77" s="362">
        <f>IF(ISNUMBER(Regressions!F87),ROUND(Regressions!F87, 1), NA())</f>
        <v>88.1</v>
      </c>
      <c r="G77" s="252">
        <f>IF(ISNUMBER(Regressions!G87),ROUND(Regressions!G87, 1), NA())</f>
        <v>69.400000000000006</v>
      </c>
      <c r="H77" s="363">
        <f>IF(ISNUMBER(Regressions!H87),ROUND(Regressions!H87, 1), NA())</f>
        <v>18.7</v>
      </c>
      <c r="I77" s="253">
        <f>IF(ISNUMBER(Regressions!I87),ROUND(Regressions!I87, 1), NA())</f>
        <v>11.9</v>
      </c>
      <c r="J77" s="364">
        <f>IF(ISNUMBER(Regressions!K87),ROUND(Regressions!K87, 1), NA())</f>
        <v>99.1</v>
      </c>
      <c r="K77" s="362">
        <f>IF(ISNUMBER(Regressions!L87),ROUND(Regressions!L87, 1), NA())</f>
        <v>99</v>
      </c>
      <c r="L77" s="254">
        <f>IF(ISNUMBER(Regressions!M87),ROUND(Regressions!M87, 1), NA())</f>
        <v>77.8</v>
      </c>
      <c r="M77" s="363">
        <f>IF(ISNUMBER(Regressions!N87),ROUND(Regressions!N87, 1), NA())</f>
        <v>21.2</v>
      </c>
      <c r="N77" s="253">
        <f>IF(ISNUMBER(Regressions!O87),ROUND(Regressions!O87, 1), NA())</f>
        <v>1</v>
      </c>
      <c r="O77" s="364">
        <f>IF(ISNUMBER(Regressions!Q87),ROUND(Regressions!Q87, 1), NA())</f>
        <v>0</v>
      </c>
      <c r="P77" s="362">
        <f>IF(ISNUMBER(Regressions!R87),ROUND(Regressions!R87, 1), NA())</f>
        <v>0</v>
      </c>
      <c r="Q77" s="231">
        <f>IF(ISNUMBER(Regressions!S87),ROUND(Regressions!S87, 1), NA())</f>
        <v>0</v>
      </c>
      <c r="R77" s="363">
        <f>IF(ISNUMBER(Regressions!T87),ROUND(Regressions!T87, 1), NA())</f>
        <v>0</v>
      </c>
      <c r="S77" s="253">
        <f>IF(ISNUMBER(Regressions!U87),ROUND(Regressions!U87, 1), NA())</f>
        <v>100</v>
      </c>
    </row>
    <row xmlns:x14ac="http://schemas.microsoft.com/office/spreadsheetml/2009/9/ac" r="78" x14ac:dyDescent="0.2">
      <c r="A78" s="359" t="str">
        <f>IF(ISBLANK(Regressions!A88), " ", Regressions!A88)</f>
        <v>Uganda</v>
      </c>
      <c r="B78" s="360">
        <f>IF(ISBLANK(Regressions!B88), " ", Regressions!B88)</f>
        <v>2012</v>
      </c>
      <c r="C78" s="365" t="str">
        <f>IF(ISBLANK(Regressions!C88), " ", Regressions!C88)</f>
        <v>Rural</v>
      </c>
      <c r="D78" s="361">
        <f>IF(ISBLANK(Regressions!D88), " ", Regressions!D88)</f>
        <v>12813004.475836709</v>
      </c>
      <c r="E78" s="230">
        <f>IF(ISNUMBER(Regressions!E88),ROUND(Regressions!E88, 1), NA())</f>
        <v>94.9</v>
      </c>
      <c r="F78" s="362">
        <f>IF(ISNUMBER(Regressions!F88),ROUND(Regressions!F88, 1), NA())</f>
        <v>88.3</v>
      </c>
      <c r="G78" s="252">
        <f>IF(ISNUMBER(Regressions!G88),ROUND(Regressions!G88, 1), NA())</f>
        <v>67.5</v>
      </c>
      <c r="H78" s="363">
        <f>IF(ISNUMBER(Regressions!H88),ROUND(Regressions!H88, 1), NA())</f>
        <v>20.8</v>
      </c>
      <c r="I78" s="253">
        <f>IF(ISNUMBER(Regressions!I88),ROUND(Regressions!I88, 1), NA())</f>
        <v>11.7</v>
      </c>
      <c r="J78" s="364">
        <f>IF(ISNUMBER(Regressions!K88),ROUND(Regressions!K88, 1), NA())</f>
        <v>99.1</v>
      </c>
      <c r="K78" s="362">
        <f>IF(ISNUMBER(Regressions!L88),ROUND(Regressions!L88, 1), NA())</f>
        <v>99</v>
      </c>
      <c r="L78" s="254">
        <f>IF(ISNUMBER(Regressions!M88),ROUND(Regressions!M88, 1), NA())</f>
        <v>75.8</v>
      </c>
      <c r="M78" s="363">
        <f>IF(ISNUMBER(Regressions!N88),ROUND(Regressions!N88, 1), NA())</f>
        <v>23.3</v>
      </c>
      <c r="N78" s="253">
        <f>IF(ISNUMBER(Regressions!O88),ROUND(Regressions!O88, 1), NA())</f>
        <v>1</v>
      </c>
      <c r="O78" s="364">
        <f>IF(ISNUMBER(Regressions!Q88),ROUND(Regressions!Q88, 1), NA())</f>
        <v>0</v>
      </c>
      <c r="P78" s="362">
        <f>IF(ISNUMBER(Regressions!R88),ROUND(Regressions!R88, 1), NA())</f>
        <v>0</v>
      </c>
      <c r="Q78" s="231">
        <f>IF(ISNUMBER(Regressions!S88),ROUND(Regressions!S88, 1), NA())</f>
        <v>0</v>
      </c>
      <c r="R78" s="363">
        <f>IF(ISNUMBER(Regressions!T88),ROUND(Regressions!T88, 1), NA())</f>
        <v>0</v>
      </c>
      <c r="S78" s="253">
        <f>IF(ISNUMBER(Regressions!U88),ROUND(Regressions!U88, 1), NA())</f>
        <v>100</v>
      </c>
    </row>
    <row xmlns:x14ac="http://schemas.microsoft.com/office/spreadsheetml/2009/9/ac" r="79" x14ac:dyDescent="0.2">
      <c r="A79" s="359" t="str">
        <f>IF(ISBLANK(Regressions!A89), " ", Regressions!A89)</f>
        <v>Uganda</v>
      </c>
      <c r="B79" s="360">
        <f>IF(ISBLANK(Regressions!B89), " ", Regressions!B89)</f>
        <v>2013</v>
      </c>
      <c r="C79" s="365" t="str">
        <f>IF(ISBLANK(Regressions!C89), " ", Regressions!C89)</f>
        <v>Rural</v>
      </c>
      <c r="D79" s="361">
        <f>IF(ISBLANK(Regressions!D89), " ", Regressions!D89)</f>
        <v>13073593.40449425</v>
      </c>
      <c r="E79" s="230">
        <f>IF(ISNUMBER(Regressions!E89),ROUND(Regressions!E89, 1), NA())</f>
        <v>92.5</v>
      </c>
      <c r="F79" s="362">
        <f>IF(ISNUMBER(Regressions!F89),ROUND(Regressions!F89, 1), NA())</f>
        <v>88.4</v>
      </c>
      <c r="G79" s="252">
        <f>IF(ISNUMBER(Regressions!G89),ROUND(Regressions!G89, 1), NA())</f>
        <v>65.599999999999994</v>
      </c>
      <c r="H79" s="363">
        <f>IF(ISNUMBER(Regressions!H89),ROUND(Regressions!H89, 1), NA())</f>
        <v>22.8</v>
      </c>
      <c r="I79" s="253">
        <f>IF(ISNUMBER(Regressions!I89),ROUND(Regressions!I89, 1), NA())</f>
        <v>11.6</v>
      </c>
      <c r="J79" s="364">
        <f>IF(ISNUMBER(Regressions!K89),ROUND(Regressions!K89, 1), NA())</f>
        <v>99.1</v>
      </c>
      <c r="K79" s="362">
        <f>IF(ISNUMBER(Regressions!L89),ROUND(Regressions!L89, 1), NA())</f>
        <v>99</v>
      </c>
      <c r="L79" s="254">
        <f>IF(ISNUMBER(Regressions!M89),ROUND(Regressions!M89, 1), NA())</f>
        <v>73.7</v>
      </c>
      <c r="M79" s="363">
        <f>IF(ISNUMBER(Regressions!N89),ROUND(Regressions!N89, 1), NA())</f>
        <v>25.3</v>
      </c>
      <c r="N79" s="253">
        <f>IF(ISNUMBER(Regressions!O89),ROUND(Regressions!O89, 1), NA())</f>
        <v>1</v>
      </c>
      <c r="O79" s="364">
        <f>IF(ISNUMBER(Regressions!Q89),ROUND(Regressions!Q89, 1), NA())</f>
        <v>0</v>
      </c>
      <c r="P79" s="362">
        <f>IF(ISNUMBER(Regressions!R89),ROUND(Regressions!R89, 1), NA())</f>
        <v>0</v>
      </c>
      <c r="Q79" s="231">
        <f>IF(ISNUMBER(Regressions!S89),ROUND(Regressions!S89, 1), NA())</f>
        <v>0</v>
      </c>
      <c r="R79" s="363">
        <f>IF(ISNUMBER(Regressions!T89),ROUND(Regressions!T89, 1), NA())</f>
        <v>0</v>
      </c>
      <c r="S79" s="253">
        <f>IF(ISNUMBER(Regressions!U89),ROUND(Regressions!U89, 1), NA())</f>
        <v>100</v>
      </c>
    </row>
    <row xmlns:x14ac="http://schemas.microsoft.com/office/spreadsheetml/2009/9/ac" r="80" x14ac:dyDescent="0.2">
      <c r="A80" s="359" t="str">
        <f>IF(ISBLANK(Regressions!A90), " ", Regressions!A90)</f>
        <v>Uganda</v>
      </c>
      <c r="B80" s="360">
        <f>IF(ISBLANK(Regressions!B90), " ", Regressions!B90)</f>
        <v>2014</v>
      </c>
      <c r="C80" s="365" t="str">
        <f>IF(ISBLANK(Regressions!C90), " ", Regressions!C90)</f>
        <v>Rural</v>
      </c>
      <c r="D80" s="361">
        <f>IF(ISBLANK(Regressions!D90), " ", Regressions!D90)</f>
        <v>13330853.27547615</v>
      </c>
      <c r="E80" s="230">
        <f>IF(ISNUMBER(Regressions!E90),ROUND(Regressions!E90, 1), NA())</f>
        <v>90.1</v>
      </c>
      <c r="F80" s="362">
        <f>IF(ISNUMBER(Regressions!F90),ROUND(Regressions!F90, 1), NA())</f>
        <v>88.6</v>
      </c>
      <c r="G80" s="252">
        <f>IF(ISNUMBER(Regressions!G90),ROUND(Regressions!G90, 1), NA())</f>
        <v>63.7</v>
      </c>
      <c r="H80" s="363">
        <f>IF(ISNUMBER(Regressions!H90),ROUND(Regressions!H90, 1), NA())</f>
        <v>24.9</v>
      </c>
      <c r="I80" s="253">
        <f>IF(ISNUMBER(Regressions!I90),ROUND(Regressions!I90, 1), NA())</f>
        <v>11.4</v>
      </c>
      <c r="J80" s="364">
        <f>IF(ISNUMBER(Regressions!K90),ROUND(Regressions!K90, 1), NA())</f>
        <v>99</v>
      </c>
      <c r="K80" s="362">
        <f>IF(ISNUMBER(Regressions!L90),ROUND(Regressions!L90, 1), NA())</f>
        <v>99</v>
      </c>
      <c r="L80" s="254">
        <f>IF(ISNUMBER(Regressions!M90),ROUND(Regressions!M90, 1), NA())</f>
        <v>71.7</v>
      </c>
      <c r="M80" s="363">
        <f>IF(ISNUMBER(Regressions!N90),ROUND(Regressions!N90, 1), NA())</f>
        <v>27.4</v>
      </c>
      <c r="N80" s="253">
        <f>IF(ISNUMBER(Regressions!O90),ROUND(Regressions!O90, 1), NA())</f>
        <v>1</v>
      </c>
      <c r="O80" s="364">
        <f>IF(ISNUMBER(Regressions!Q90),ROUND(Regressions!Q90, 1), NA())</f>
        <v>0</v>
      </c>
      <c r="P80" s="362">
        <f>IF(ISNUMBER(Regressions!R90),ROUND(Regressions!R90, 1), NA())</f>
        <v>0</v>
      </c>
      <c r="Q80" s="231">
        <f>IF(ISNUMBER(Regressions!S90),ROUND(Regressions!S90, 1), NA())</f>
        <v>0</v>
      </c>
      <c r="R80" s="363">
        <f>IF(ISNUMBER(Regressions!T90),ROUND(Regressions!T90, 1), NA())</f>
        <v>0</v>
      </c>
      <c r="S80" s="253">
        <f>IF(ISNUMBER(Regressions!U90),ROUND(Regressions!U90, 1), NA())</f>
        <v>100</v>
      </c>
    </row>
    <row xmlns:x14ac="http://schemas.microsoft.com/office/spreadsheetml/2009/9/ac" r="81" x14ac:dyDescent="0.2">
      <c r="A81" s="359" t="str">
        <f>IF(ISBLANK(Regressions!A91), " ", Regressions!A91)</f>
        <v>Uganda</v>
      </c>
      <c r="B81" s="360">
        <f>IF(ISBLANK(Regressions!B91), " ", Regressions!B91)</f>
        <v>2015</v>
      </c>
      <c r="C81" s="365" t="str">
        <f>IF(ISBLANK(Regressions!C91), " ", Regressions!C91)</f>
        <v>Rural</v>
      </c>
      <c r="D81" s="361">
        <f>IF(ISBLANK(Regressions!D91), " ", Regressions!D91)</f>
        <v>13587911.607106591</v>
      </c>
      <c r="E81" s="230">
        <f>IF(ISNUMBER(Regressions!E91),ROUND(Regressions!E91, 1), NA())</f>
        <v>88.7</v>
      </c>
      <c r="F81" s="362">
        <f>IF(ISNUMBER(Regressions!F91),ROUND(Regressions!F91, 1), NA())</f>
        <v>88.7</v>
      </c>
      <c r="G81" s="252">
        <f>IF(ISNUMBER(Regressions!G91),ROUND(Regressions!G91, 1), NA())</f>
        <v>61.7</v>
      </c>
      <c r="H81" s="363">
        <f>IF(ISNUMBER(Regressions!H91),ROUND(Regressions!H91, 1), NA())</f>
        <v>27</v>
      </c>
      <c r="I81" s="253">
        <f>IF(ISNUMBER(Regressions!I91),ROUND(Regressions!I91, 1), NA())</f>
        <v>11.3</v>
      </c>
      <c r="J81" s="364">
        <f>IF(ISNUMBER(Regressions!K91),ROUND(Regressions!K91, 1), NA())</f>
        <v>99</v>
      </c>
      <c r="K81" s="362">
        <f>IF(ISNUMBER(Regressions!L91),ROUND(Regressions!L91, 1), NA())</f>
        <v>99</v>
      </c>
      <c r="L81" s="254">
        <f>IF(ISNUMBER(Regressions!M91),ROUND(Regressions!M91, 1), NA())</f>
        <v>69.599999999999994</v>
      </c>
      <c r="M81" s="363">
        <f>IF(ISNUMBER(Regressions!N91),ROUND(Regressions!N91, 1), NA())</f>
        <v>29.4</v>
      </c>
      <c r="N81" s="253">
        <f>IF(ISNUMBER(Regressions!O91),ROUND(Regressions!O91, 1), NA())</f>
        <v>1</v>
      </c>
      <c r="O81" s="364">
        <f>IF(ISNUMBER(Regressions!Q91),ROUND(Regressions!Q91, 1), NA())</f>
        <v>0</v>
      </c>
      <c r="P81" s="362">
        <f>IF(ISNUMBER(Regressions!R91),ROUND(Regressions!R91, 1), NA())</f>
        <v>0</v>
      </c>
      <c r="Q81" s="231">
        <f>IF(ISNUMBER(Regressions!S91),ROUND(Regressions!S91, 1), NA())</f>
        <v>0</v>
      </c>
      <c r="R81" s="363">
        <f>IF(ISNUMBER(Regressions!T91),ROUND(Regressions!T91, 1), NA())</f>
        <v>0</v>
      </c>
      <c r="S81" s="253">
        <f>IF(ISNUMBER(Regressions!U91),ROUND(Regressions!U91, 1), NA())</f>
        <v>100</v>
      </c>
    </row>
    <row xmlns:x14ac="http://schemas.microsoft.com/office/spreadsheetml/2009/9/ac" r="82" x14ac:dyDescent="0.2">
      <c r="A82" s="359" t="str">
        <f>IF(ISBLANK(Regressions!A92), " ", Regressions!A92)</f>
        <v>Uganda</v>
      </c>
      <c r="B82" s="360">
        <f>IF(ISBLANK(Regressions!B92), " ", Regressions!B92)</f>
        <v>2016</v>
      </c>
      <c r="C82" s="365" t="str">
        <f>IF(ISBLANK(Regressions!C92), " ", Regressions!C92)</f>
        <v>Rural</v>
      </c>
      <c r="D82" s="361">
        <f>IF(ISBLANK(Regressions!D92), " ", Regressions!D92)</f>
        <v>13847708.71065079</v>
      </c>
      <c r="E82" s="230">
        <f>IF(ISNUMBER(Regressions!E92),ROUND(Regressions!E92, 1), NA())</f>
        <v>88.9</v>
      </c>
      <c r="F82" s="362">
        <f>IF(ISNUMBER(Regressions!F92),ROUND(Regressions!F92, 1), NA())</f>
        <v>88.9</v>
      </c>
      <c r="G82" s="252">
        <f>IF(ISNUMBER(Regressions!G92),ROUND(Regressions!G92, 1), NA())</f>
        <v>59.8</v>
      </c>
      <c r="H82" s="363">
        <f>IF(ISNUMBER(Regressions!H92),ROUND(Regressions!H92, 1), NA())</f>
        <v>29</v>
      </c>
      <c r="I82" s="253">
        <f>IF(ISNUMBER(Regressions!I92),ROUND(Regressions!I92, 1), NA())</f>
        <v>11.1</v>
      </c>
      <c r="J82" s="364">
        <f>IF(ISNUMBER(Regressions!K92),ROUND(Regressions!K92, 1), NA())</f>
        <v>99</v>
      </c>
      <c r="K82" s="362">
        <f>IF(ISNUMBER(Regressions!L92),ROUND(Regressions!L92, 1), NA())</f>
        <v>96.9</v>
      </c>
      <c r="L82" s="254">
        <f>IF(ISNUMBER(Regressions!M92),ROUND(Regressions!M92, 1), NA())</f>
        <v>67.599999999999994</v>
      </c>
      <c r="M82" s="363">
        <f>IF(ISNUMBER(Regressions!N92),ROUND(Regressions!N92, 1), NA())</f>
        <v>29.4</v>
      </c>
      <c r="N82" s="253">
        <f>IF(ISNUMBER(Regressions!O92),ROUND(Regressions!O92, 1), NA())</f>
        <v>3.1</v>
      </c>
      <c r="O82" s="364">
        <f>IF(ISNUMBER(Regressions!Q92),ROUND(Regressions!Q92, 1), NA())</f>
        <v>2.2999999999999998</v>
      </c>
      <c r="P82" s="362">
        <f>IF(ISNUMBER(Regressions!R92),ROUND(Regressions!R92, 1), NA())</f>
        <v>2.2999999999999998</v>
      </c>
      <c r="Q82" s="231">
        <f>IF(ISNUMBER(Regressions!S92),ROUND(Regressions!S92, 1), NA())</f>
        <v>2.2999999999999998</v>
      </c>
      <c r="R82" s="363">
        <f>IF(ISNUMBER(Regressions!T92),ROUND(Regressions!T92, 1), NA())</f>
        <v>0</v>
      </c>
      <c r="S82" s="253">
        <f>IF(ISNUMBER(Regressions!U92),ROUND(Regressions!U92, 1), NA())</f>
        <v>97.7</v>
      </c>
    </row>
    <row xmlns:x14ac="http://schemas.microsoft.com/office/spreadsheetml/2009/9/ac" r="83" x14ac:dyDescent="0.2">
      <c r="A83" s="359" t="str">
        <f>IF(ISBLANK(Regressions!A93), " ", Regressions!A93)</f>
        <v>Uganda</v>
      </c>
      <c r="B83" s="360">
        <f>IF(ISBLANK(Regressions!B93), " ", Regressions!B93)</f>
        <v>2017</v>
      </c>
      <c r="C83" s="365" t="str">
        <f>IF(ISBLANK(Regressions!C93), " ", Regressions!C93)</f>
        <v>Rural</v>
      </c>
      <c r="D83" s="361">
        <f>IF(ISBLANK(Regressions!D93), " ", Regressions!D93)</f>
        <v>14113533.918621831</v>
      </c>
      <c r="E83" s="230">
        <f>IF(ISNUMBER(Regressions!E93),ROUND(Regressions!E93, 1), NA())</f>
        <v>89</v>
      </c>
      <c r="F83" s="362">
        <f>IF(ISNUMBER(Regressions!F93),ROUND(Regressions!F93, 1), NA())</f>
        <v>89</v>
      </c>
      <c r="G83" s="252">
        <f>IF(ISNUMBER(Regressions!G93),ROUND(Regressions!G93, 1), NA())</f>
        <v>57.9</v>
      </c>
      <c r="H83" s="363">
        <f>IF(ISNUMBER(Regressions!H93),ROUND(Regressions!H93, 1), NA())</f>
        <v>31.1</v>
      </c>
      <c r="I83" s="253">
        <f>IF(ISNUMBER(Regressions!I93),ROUND(Regressions!I93, 1), NA())</f>
        <v>11</v>
      </c>
      <c r="J83" s="364">
        <f>IF(ISNUMBER(Regressions!K93),ROUND(Regressions!K93, 1), NA())</f>
        <v>99</v>
      </c>
      <c r="K83" s="362">
        <f>IF(ISNUMBER(Regressions!L93),ROUND(Regressions!L93, 1), NA())</f>
        <v>94.8</v>
      </c>
      <c r="L83" s="254">
        <f>IF(ISNUMBER(Regressions!M93),ROUND(Regressions!M93, 1), NA())</f>
        <v>65.5</v>
      </c>
      <c r="M83" s="363">
        <f>IF(ISNUMBER(Regressions!N93),ROUND(Regressions!N93, 1), NA())</f>
        <v>29.3</v>
      </c>
      <c r="N83" s="253">
        <f>IF(ISNUMBER(Regressions!O93),ROUND(Regressions!O93, 1), NA())</f>
        <v>5.2</v>
      </c>
      <c r="O83" s="364">
        <f>IF(ISNUMBER(Regressions!Q93),ROUND(Regressions!Q93, 1), NA())</f>
        <v>17.2</v>
      </c>
      <c r="P83" s="362">
        <f>IF(ISNUMBER(Regressions!R93),ROUND(Regressions!R93, 1), NA())</f>
        <v>17.2</v>
      </c>
      <c r="Q83" s="231">
        <f>IF(ISNUMBER(Regressions!S93),ROUND(Regressions!S93, 1), NA())</f>
        <v>13.3</v>
      </c>
      <c r="R83" s="363">
        <f>IF(ISNUMBER(Regressions!T93),ROUND(Regressions!T93, 1), NA())</f>
        <v>3.9</v>
      </c>
      <c r="S83" s="253">
        <f>IF(ISNUMBER(Regressions!U93),ROUND(Regressions!U93, 1), NA())</f>
        <v>82.8</v>
      </c>
    </row>
    <row xmlns:x14ac="http://schemas.microsoft.com/office/spreadsheetml/2009/9/ac" r="84" x14ac:dyDescent="0.2">
      <c r="A84" s="359" t="str">
        <f>IF(ISBLANK(Regressions!A94), " ", Regressions!A94)</f>
        <v>Uganda</v>
      </c>
      <c r="B84" s="360">
        <f>IF(ISBLANK(Regressions!B94), " ", Regressions!B94)</f>
        <v>2018</v>
      </c>
      <c r="C84" s="365" t="str">
        <f>IF(ISBLANK(Regressions!C94), " ", Regressions!C94)</f>
        <v>Rural</v>
      </c>
      <c r="D84" s="361">
        <f>IF(ISBLANK(Regressions!D94), " ", Regressions!D94)</f>
        <v>14363778.91161152</v>
      </c>
      <c r="E84" s="230">
        <f>IF(ISNUMBER(Regressions!E94),ROUND(Regressions!E94, 1), NA())</f>
        <v>89.1</v>
      </c>
      <c r="F84" s="362">
        <f>IF(ISNUMBER(Regressions!F94),ROUND(Regressions!F94, 1), NA())</f>
        <v>89.1</v>
      </c>
      <c r="G84" s="252">
        <f>IF(ISNUMBER(Regressions!G94),ROUND(Regressions!G94, 1), NA())</f>
        <v>56</v>
      </c>
      <c r="H84" s="363">
        <f>IF(ISNUMBER(Regressions!H94),ROUND(Regressions!H94, 1), NA())</f>
        <v>33.200000000000003</v>
      </c>
      <c r="I84" s="253">
        <f>IF(ISNUMBER(Regressions!I94),ROUND(Regressions!I94, 1), NA())</f>
        <v>10.9</v>
      </c>
      <c r="J84" s="364">
        <f>IF(ISNUMBER(Regressions!K94),ROUND(Regressions!K94, 1), NA())</f>
        <v>99</v>
      </c>
      <c r="K84" s="362">
        <f>IF(ISNUMBER(Regressions!L94),ROUND(Regressions!L94, 1), NA())</f>
        <v>92.7</v>
      </c>
      <c r="L84" s="254">
        <f>IF(ISNUMBER(Regressions!M94),ROUND(Regressions!M94, 1), NA())</f>
        <v>63.5</v>
      </c>
      <c r="M84" s="363">
        <f>IF(ISNUMBER(Regressions!N94),ROUND(Regressions!N94, 1), NA())</f>
        <v>29.2</v>
      </c>
      <c r="N84" s="253">
        <f>IF(ISNUMBER(Regressions!O94),ROUND(Regressions!O94, 1), NA())</f>
        <v>7.3</v>
      </c>
      <c r="O84" s="364">
        <f>IF(ISNUMBER(Regressions!Q94),ROUND(Regressions!Q94, 1), NA())</f>
        <v>32.200000000000003</v>
      </c>
      <c r="P84" s="362">
        <f>IF(ISNUMBER(Regressions!R94),ROUND(Regressions!R94, 1), NA())</f>
        <v>20.3</v>
      </c>
      <c r="Q84" s="231">
        <f>IF(ISNUMBER(Regressions!S94),ROUND(Regressions!S94, 1), NA())</f>
        <v>12.7</v>
      </c>
      <c r="R84" s="363">
        <f>IF(ISNUMBER(Regressions!T94),ROUND(Regressions!T94, 1), NA())</f>
        <v>7.7</v>
      </c>
      <c r="S84" s="253">
        <f>IF(ISNUMBER(Regressions!U94),ROUND(Regressions!U94, 1), NA())</f>
        <v>79.7</v>
      </c>
    </row>
    <row xmlns:x14ac="http://schemas.microsoft.com/office/spreadsheetml/2009/9/ac" r="85" x14ac:dyDescent="0.2">
      <c r="A85" s="359" t="str">
        <f>IF(ISBLANK(Regressions!A95), " ", Regressions!A95)</f>
        <v>Uganda</v>
      </c>
      <c r="B85" s="360">
        <f>IF(ISBLANK(Regressions!B95), " ", Regressions!B95)</f>
        <v>2019</v>
      </c>
      <c r="C85" s="365" t="str">
        <f>IF(ISBLANK(Regressions!C95), " ", Regressions!C95)</f>
        <v>Rural</v>
      </c>
      <c r="D85" s="361">
        <f>IF(ISBLANK(Regressions!D95), " ", Regressions!D95)</f>
        <v>14592517.9130249</v>
      </c>
      <c r="E85" s="230">
        <f>IF(ISNUMBER(Regressions!E95),ROUND(Regressions!E95, 1), NA())</f>
        <v>89.3</v>
      </c>
      <c r="F85" s="362">
        <f>IF(ISNUMBER(Regressions!F95),ROUND(Regressions!F95, 1), NA())</f>
        <v>89.3</v>
      </c>
      <c r="G85" s="252">
        <f>IF(ISNUMBER(Regressions!G95),ROUND(Regressions!G95, 1), NA())</f>
        <v>54</v>
      </c>
      <c r="H85" s="363">
        <f>IF(ISNUMBER(Regressions!H95),ROUND(Regressions!H95, 1), NA())</f>
        <v>35.299999999999997</v>
      </c>
      <c r="I85" s="253">
        <f>IF(ISNUMBER(Regressions!I95),ROUND(Regressions!I95, 1), NA())</f>
        <v>10.7</v>
      </c>
      <c r="J85" s="364">
        <f>IF(ISNUMBER(Regressions!K95),ROUND(Regressions!K95, 1), NA())</f>
        <v>99</v>
      </c>
      <c r="K85" s="362">
        <f>IF(ISNUMBER(Regressions!L95),ROUND(Regressions!L95, 1), NA())</f>
        <v>90.6</v>
      </c>
      <c r="L85" s="254">
        <f>IF(ISNUMBER(Regressions!M95),ROUND(Regressions!M95, 1), NA())</f>
        <v>61.4</v>
      </c>
      <c r="M85" s="363">
        <f>IF(ISNUMBER(Regressions!N95),ROUND(Regressions!N95, 1), NA())</f>
        <v>29.2</v>
      </c>
      <c r="N85" s="253">
        <f>IF(ISNUMBER(Regressions!O95),ROUND(Regressions!O95, 1), NA())</f>
        <v>9.4</v>
      </c>
      <c r="O85" s="364">
        <f>IF(ISNUMBER(Regressions!Q95),ROUND(Regressions!Q95, 1), NA())</f>
        <v>47.1</v>
      </c>
      <c r="P85" s="362">
        <f>IF(ISNUMBER(Regressions!R95),ROUND(Regressions!R95, 1), NA())</f>
        <v>17.100000000000001</v>
      </c>
      <c r="Q85" s="231">
        <f>IF(ISNUMBER(Regressions!S95),ROUND(Regressions!S95, 1), NA())</f>
        <v>12</v>
      </c>
      <c r="R85" s="363">
        <f>IF(ISNUMBER(Regressions!T95),ROUND(Regressions!T95, 1), NA())</f>
        <v>5.0999999999999996</v>
      </c>
      <c r="S85" s="253">
        <f>IF(ISNUMBER(Regressions!U95),ROUND(Regressions!U95, 1), NA())</f>
        <v>82.9</v>
      </c>
    </row>
    <row xmlns:x14ac="http://schemas.microsoft.com/office/spreadsheetml/2009/9/ac" r="86" x14ac:dyDescent="0.2">
      <c r="A86" s="359" t="str">
        <f>IF(ISBLANK(Regressions!A96), " ", Regressions!A96)</f>
        <v>Uganda</v>
      </c>
      <c r="B86" s="360">
        <f>IF(ISBLANK(Regressions!B96), " ", Regressions!B96)</f>
        <v>2020</v>
      </c>
      <c r="C86" s="365" t="str">
        <f>IF(ISBLANK(Regressions!C96), " ", Regressions!C96)</f>
        <v>Rural</v>
      </c>
      <c r="D86" s="361">
        <f>IF(ISBLANK(Regressions!D96), " ", Regressions!D96)</f>
        <v>14814087.811225319</v>
      </c>
      <c r="E86" s="230">
        <f>IF(ISNUMBER(Regressions!E96),ROUND(Regressions!E96, 1), NA())</f>
        <v>89.3</v>
      </c>
      <c r="F86" s="362">
        <f>IF(ISNUMBER(Regressions!F96),ROUND(Regressions!F96, 1), NA())</f>
        <v>89.3</v>
      </c>
      <c r="G86" s="252">
        <f>IF(ISNUMBER(Regressions!G96),ROUND(Regressions!G96, 1), NA())</f>
        <v>54</v>
      </c>
      <c r="H86" s="363">
        <f>IF(ISNUMBER(Regressions!H96),ROUND(Regressions!H96, 1), NA())</f>
        <v>35.299999999999997</v>
      </c>
      <c r="I86" s="253">
        <f>IF(ISNUMBER(Regressions!I96),ROUND(Regressions!I96, 1), NA())</f>
        <v>10.7</v>
      </c>
      <c r="J86" s="364">
        <f>IF(ISNUMBER(Regressions!K96),ROUND(Regressions!K96, 1), NA())</f>
        <v>99</v>
      </c>
      <c r="K86" s="362">
        <f>IF(ISNUMBER(Regressions!L96),ROUND(Regressions!L96, 1), NA())</f>
        <v>88.5</v>
      </c>
      <c r="L86" s="254">
        <f>IF(ISNUMBER(Regressions!M96),ROUND(Regressions!M96, 1), NA())</f>
        <v>59.4</v>
      </c>
      <c r="M86" s="363">
        <f>IF(ISNUMBER(Regressions!N96),ROUND(Regressions!N96, 1), NA())</f>
        <v>29.1</v>
      </c>
      <c r="N86" s="253">
        <f>IF(ISNUMBER(Regressions!O96),ROUND(Regressions!O96, 1), NA())</f>
        <v>11.5</v>
      </c>
      <c r="O86" s="364">
        <f>IF(ISNUMBER(Regressions!Q96),ROUND(Regressions!Q96, 1), NA())</f>
        <v>62</v>
      </c>
      <c r="P86" s="362">
        <f>IF(ISNUMBER(Regressions!R96),ROUND(Regressions!R96, 1), NA())</f>
        <v>17.100000000000001</v>
      </c>
      <c r="Q86" s="231">
        <f>IF(ISNUMBER(Regressions!S96),ROUND(Regressions!S96, 1), NA())</f>
        <v>12</v>
      </c>
      <c r="R86" s="363">
        <f>IF(ISNUMBER(Regressions!T96),ROUND(Regressions!T96, 1), NA())</f>
        <v>5.0999999999999996</v>
      </c>
      <c r="S86" s="253">
        <f>IF(ISNUMBER(Regressions!U96),ROUND(Regressions!U96, 1), NA())</f>
        <v>82.9</v>
      </c>
    </row>
    <row xmlns:x14ac="http://schemas.microsoft.com/office/spreadsheetml/2009/9/ac" r="87" x14ac:dyDescent="0.2">
      <c r="A87" s="414" t="str">
        <f>IF(ISBLANK(Regressions!A97), " ", Regressions!A97)</f>
        <v>Uganda</v>
      </c>
      <c r="B87" s="415">
        <f>IF(ISBLANK(Regressions!B97), " ", Regressions!B97)</f>
        <v>2021</v>
      </c>
      <c r="C87" s="416" t="str">
        <f>IF(ISBLANK(Regressions!C97), " ", Regressions!C97)</f>
        <v>Rural</v>
      </c>
      <c r="D87" s="417">
        <f>IF(ISBLANK(Regressions!D97), " ", Regressions!D97)</f>
        <v>15025131.87202606</v>
      </c>
      <c r="E87" s="420">
        <f>IF(ISNUMBER(Regressions!E97),ROUND(Regressions!E97, 1), NA())</f>
        <v>89.3</v>
      </c>
      <c r="F87" s="418">
        <f>IF(ISNUMBER(Regressions!F97),ROUND(Regressions!F97, 1), NA())</f>
        <v>89.3</v>
      </c>
      <c r="G87" s="421">
        <f>IF(ISNUMBER(Regressions!G97),ROUND(Regressions!G97, 1), NA())</f>
        <v>54</v>
      </c>
      <c r="H87" s="419">
        <f>IF(ISNUMBER(Regressions!H97),ROUND(Regressions!H97, 1), NA())</f>
        <v>35.299999999999997</v>
      </c>
      <c r="I87" s="422">
        <f>IF(ISNUMBER(Regressions!I97),ROUND(Regressions!I97, 1), NA())</f>
        <v>10.7</v>
      </c>
      <c r="J87" s="420">
        <f>IF(ISNUMBER(Regressions!K97),ROUND(Regressions!K97, 1), NA())</f>
        <v>98.9</v>
      </c>
      <c r="K87" s="418">
        <f>IF(ISNUMBER(Regressions!L97),ROUND(Regressions!L97, 1), NA())</f>
        <v>86.4</v>
      </c>
      <c r="L87" s="423">
        <f>IF(ISNUMBER(Regressions!M97),ROUND(Regressions!M97, 1), NA())</f>
        <v>57.3</v>
      </c>
      <c r="M87" s="419">
        <f>IF(ISNUMBER(Regressions!N97),ROUND(Regressions!N97, 1), NA())</f>
        <v>29.1</v>
      </c>
      <c r="N87" s="422">
        <f>IF(ISNUMBER(Regressions!O97),ROUND(Regressions!O97, 1), NA())</f>
        <v>13.6</v>
      </c>
      <c r="O87" s="420">
        <f>IF(ISNUMBER(Regressions!Q97),ROUND(Regressions!Q97, 1), NA())</f>
        <v>76.900000000000006</v>
      </c>
      <c r="P87" s="418">
        <f>IF(ISNUMBER(Regressions!R97),ROUND(Regressions!R97, 1), NA())</f>
        <v>17.100000000000001</v>
      </c>
      <c r="Q87" s="424">
        <f>IF(ISNUMBER(Regressions!S97),ROUND(Regressions!S97, 1), NA())</f>
        <v>12</v>
      </c>
      <c r="R87" s="419">
        <f>IF(ISNUMBER(Regressions!T97),ROUND(Regressions!T97, 1), NA())</f>
        <v>5.0999999999999996</v>
      </c>
      <c r="S87" s="422">
        <f>IF(ISNUMBER(Regressions!U97),ROUND(Regressions!U97, 1), NA())</f>
        <v>82.9</v>
      </c>
      <c r="T87" s="413"/>
      <c r="U87" s="413"/>
      <c r="V87" s="413"/>
      <c r="W87" s="413"/>
      <c r="X87" s="413"/>
      <c r="Y87" s="413"/>
      <c r="Z87" s="413"/>
      <c r="AA87" s="413"/>
      <c r="AB87" s="413"/>
      <c r="AC87" s="413"/>
    </row>
    <row xmlns:x14ac="http://schemas.microsoft.com/office/spreadsheetml/2009/9/ac" r="88" x14ac:dyDescent="0.2">
      <c r="A88" s="359" t="str">
        <f>IF(ISBLANK(Regressions!A98), " ", Regressions!A98)</f>
        <v>Uganda</v>
      </c>
      <c r="B88" s="360">
        <f>IF(ISBLANK(Regressions!B98), " ", Regressions!B98)</f>
        <v>2022</v>
      </c>
      <c r="C88" s="365" t="str">
        <f>IF(ISBLANK(Regressions!C98), " ", Regressions!C98)</f>
        <v>Rural</v>
      </c>
      <c r="D88" s="361">
        <f>IF(ISBLANK(Regressions!D98), " ", Regressions!D98)</f>
        <v>15237966.022390369</v>
      </c>
      <c r="E88" s="230">
        <f>IF(ISNUMBER(Regressions!E98),ROUND(Regressions!E98, 1), NA())</f>
        <v>89.3</v>
      </c>
      <c r="F88" s="362">
        <f>IF(ISNUMBER(Regressions!F98),ROUND(Regressions!F98, 1), NA())</f>
        <v>89.3</v>
      </c>
      <c r="G88" s="252">
        <f>IF(ISNUMBER(Regressions!G98),ROUND(Regressions!G98, 1), NA())</f>
        <v>54</v>
      </c>
      <c r="H88" s="363">
        <f>IF(ISNUMBER(Regressions!H98),ROUND(Regressions!H98, 1), NA())</f>
        <v>35.299999999999997</v>
      </c>
      <c r="I88" s="253">
        <f>IF(ISNUMBER(Regressions!I98),ROUND(Regressions!I98, 1), NA())</f>
        <v>10.7</v>
      </c>
      <c r="J88" s="364">
        <f>IF(ISNUMBER(Regressions!K98),ROUND(Regressions!K98, 1), NA())</f>
        <v>98.9</v>
      </c>
      <c r="K88" s="362">
        <f>IF(ISNUMBER(Regressions!L98),ROUND(Regressions!L98, 1), NA())</f>
        <v>84.3</v>
      </c>
      <c r="L88" s="254">
        <f>IF(ISNUMBER(Regressions!M98),ROUND(Regressions!M98, 1), NA())</f>
        <v>55.3</v>
      </c>
      <c r="M88" s="363">
        <f>IF(ISNUMBER(Regressions!N98),ROUND(Regressions!N98, 1), NA())</f>
        <v>29</v>
      </c>
      <c r="N88" s="253">
        <f>IF(ISNUMBER(Regressions!O98),ROUND(Regressions!O98, 1), NA())</f>
        <v>15.7</v>
      </c>
      <c r="O88" s="364">
        <f>IF(ISNUMBER(Regressions!Q98),ROUND(Regressions!Q98, 1), NA())</f>
        <v>91.8</v>
      </c>
      <c r="P88" s="362">
        <f>IF(ISNUMBER(Regressions!R98),ROUND(Regressions!R98, 1), NA())</f>
        <v>17.100000000000001</v>
      </c>
      <c r="Q88" s="231">
        <f>IF(ISNUMBER(Regressions!S98),ROUND(Regressions!S98, 1), NA())</f>
        <v>12</v>
      </c>
      <c r="R88" s="363">
        <f>IF(ISNUMBER(Regressions!T98),ROUND(Regressions!T98, 1), NA())</f>
        <v>5.0999999999999996</v>
      </c>
      <c r="S88" s="253">
        <f>IF(ISNUMBER(Regressions!U98),ROUND(Regressions!U98, 1), NA())</f>
        <v>82.9</v>
      </c>
    </row>
    <row xmlns:x14ac="http://schemas.microsoft.com/office/spreadsheetml/2009/9/ac" r="89" x14ac:dyDescent="0.2">
      <c r="A89" s="366" t="str">
        <f>IF(ISBLANK(Regressions!A99), " ", Regressions!A99)</f>
        <v>Uganda</v>
      </c>
      <c r="B89" s="367">
        <f>IF(ISBLANK(Regressions!B99), " ", Regressions!B99)</f>
        <v>2023</v>
      </c>
      <c r="C89" s="368" t="str">
        <f>IF(ISBLANK(Regressions!C99), " ", Regressions!C99)</f>
        <v>Rural</v>
      </c>
      <c r="D89" s="369">
        <f>IF(ISBLANK(Regressions!D99), " ", Regressions!D99)</f>
        <v>15388607.16821922</v>
      </c>
      <c r="E89" s="370">
        <f>IF(ISNUMBER(Regressions!E99),ROUND(Regressions!E99, 1), NA())</f>
        <v>89.3</v>
      </c>
      <c r="F89" s="371">
        <f>IF(ISNUMBER(Regressions!F99),ROUND(Regressions!F99, 1), NA())</f>
        <v>89.3</v>
      </c>
      <c r="G89" s="372">
        <f>IF(ISNUMBER(Regressions!G99),ROUND(Regressions!G99, 1), NA())</f>
        <v>54</v>
      </c>
      <c r="H89" s="373">
        <f>IF(ISNUMBER(Regressions!H99),ROUND(Regressions!H99, 1), NA())</f>
        <v>35.299999999999997</v>
      </c>
      <c r="I89" s="374">
        <f>IF(ISNUMBER(Regressions!I99),ROUND(Regressions!I99, 1), NA())</f>
        <v>10.7</v>
      </c>
      <c r="J89" s="375">
        <f>IF(ISNUMBER(Regressions!K99),ROUND(Regressions!K99, 1), NA())</f>
        <v>98.9</v>
      </c>
      <c r="K89" s="371">
        <f>IF(ISNUMBER(Regressions!L99),ROUND(Regressions!L99, 1), NA())</f>
        <v>82.2</v>
      </c>
      <c r="L89" s="376">
        <f>IF(ISNUMBER(Regressions!M99),ROUND(Regressions!M99, 1), NA())</f>
        <v>53.2</v>
      </c>
      <c r="M89" s="373">
        <f>IF(ISNUMBER(Regressions!N99),ROUND(Regressions!N99, 1), NA())</f>
        <v>28.9</v>
      </c>
      <c r="N89" s="374">
        <f>IF(ISNUMBER(Regressions!O99),ROUND(Regressions!O99, 1), NA())</f>
        <v>17.8</v>
      </c>
      <c r="O89" s="375">
        <f>IF(ISNUMBER(Regressions!Q99),ROUND(Regressions!Q99, 1), NA())</f>
        <v>100</v>
      </c>
      <c r="P89" s="371">
        <f>IF(ISNUMBER(Regressions!R99),ROUND(Regressions!R99, 1), NA())</f>
        <v>17.100000000000001</v>
      </c>
      <c r="Q89" s="377">
        <f>IF(ISNUMBER(Regressions!S99),ROUND(Regressions!S99, 1), NA())</f>
        <v>12</v>
      </c>
      <c r="R89" s="373">
        <f>IF(ISNUMBER(Regressions!T99),ROUND(Regressions!T99, 1), NA())</f>
        <v>5.0999999999999996</v>
      </c>
      <c r="S89" s="374">
        <f>IF(ISNUMBER(Regressions!U99),ROUND(Regressions!U99, 1), NA())</f>
        <v>82.9</v>
      </c>
    </row>
    <row xmlns:x14ac="http://schemas.microsoft.com/office/spreadsheetml/2009/9/ac" r="90" hidden="true" x14ac:dyDescent="0.2">
      <c r="A90" s="359" t="str">
        <f>IF(ISBLANK(Regressions!A100), " ", Regressions!A100)</f>
        <v>Uganda</v>
      </c>
      <c r="B90" s="360">
        <f>IF(ISBLANK(Regressions!B100), " ", Regressions!B100)</f>
        <v>2024</v>
      </c>
      <c r="C90" s="365" t="str">
        <f>IF(ISBLANK(Regressions!C100), " ", Regressions!C100)</f>
        <v>Rural</v>
      </c>
      <c r="D90" s="361" t="str">
        <f>IF(ISBLANK(Regressions!D100), " ", Regressions!D100)</f>
        <v> </v>
      </c>
      <c r="E90" s="230" t="e">
        <f>IF(ISNUMBER(Regressions!E100),ROUND(Regressions!E100, 1), NA())</f>
        <v>#N/A</v>
      </c>
      <c r="F90" s="362" t="e">
        <f>IF(ISNUMBER(Regressions!F100),ROUND(Regressions!F100, 1), NA())</f>
        <v>#N/A</v>
      </c>
      <c r="G90" s="252" t="e">
        <f>IF(ISNUMBER(Regressions!G100),ROUND(Regressions!G100, 1), NA())</f>
        <v>#N/A</v>
      </c>
      <c r="H90" s="363" t="e">
        <f>IF(ISNUMBER(Regressions!H100),ROUND(Regressions!H100, 1), NA())</f>
        <v>#N/A</v>
      </c>
      <c r="I90" s="253" t="e">
        <f>IF(ISNUMBER(Regressions!I100),ROUND(Regressions!I100, 1), NA())</f>
        <v>#N/A</v>
      </c>
      <c r="J90" s="364" t="e">
        <f>IF(ISNUMBER(Regressions!K100),ROUND(Regressions!K100, 1), NA())</f>
        <v>#N/A</v>
      </c>
      <c r="K90" s="362" t="e">
        <f>IF(ISNUMBER(Regressions!L100),ROUND(Regressions!L100, 1), NA())</f>
        <v>#N/A</v>
      </c>
      <c r="L90" s="254" t="e">
        <f>IF(ISNUMBER(Regressions!M100),ROUND(Regressions!M100, 1), NA())</f>
        <v>#N/A</v>
      </c>
      <c r="M90" s="363" t="e">
        <f>IF(ISNUMBER(Regressions!N100),ROUND(Regressions!N100, 1), NA())</f>
        <v>#N/A</v>
      </c>
      <c r="N90" s="253" t="e">
        <f>IF(ISNUMBER(Regressions!O100),ROUND(Regressions!O100, 1), NA())</f>
        <v>#N/A</v>
      </c>
      <c r="O90" s="364" t="e">
        <f>IF(ISNUMBER(Regressions!Q100),ROUND(Regressions!Q100, 1), NA())</f>
        <v>#N/A</v>
      </c>
      <c r="P90" s="362" t="e">
        <f>IF(ISNUMBER(Regressions!R100),ROUND(Regressions!R100, 1), NA())</f>
        <v>#N/A</v>
      </c>
      <c r="Q90" s="231" t="e">
        <f>IF(ISNUMBER(Regressions!S100),ROUND(Regressions!S100, 1), NA())</f>
        <v>#N/A</v>
      </c>
      <c r="R90" s="363" t="e">
        <f>IF(ISNUMBER(Regressions!T100),ROUND(Regressions!T100, 1), NA())</f>
        <v>#N/A</v>
      </c>
      <c r="S90" s="253" t="e">
        <f>IF(ISNUMBER(Regressions!U100),ROUND(Regressions!U100, 1), NA())</f>
        <v>#N/A</v>
      </c>
    </row>
    <row xmlns:x14ac="http://schemas.microsoft.com/office/spreadsheetml/2009/9/ac" r="91" hidden="true" x14ac:dyDescent="0.2">
      <c r="A91" s="359" t="str">
        <f>IF(ISBLANK(Regressions!A101), " ", Regressions!A101)</f>
        <v>Uganda</v>
      </c>
      <c r="B91" s="360">
        <f>IF(ISBLANK(Regressions!B101), " ", Regressions!B101)</f>
        <v>2025</v>
      </c>
      <c r="C91" s="365" t="str">
        <f>IF(ISBLANK(Regressions!C101), " ", Regressions!C101)</f>
        <v>Rural</v>
      </c>
      <c r="D91" s="361" t="str">
        <f>IF(ISBLANK(Regressions!D101), " ", Regressions!D101)</f>
        <v> </v>
      </c>
      <c r="E91" s="230" t="e">
        <f>IF(ISNUMBER(Regressions!E101),ROUND(Regressions!E101, 1), NA())</f>
        <v>#N/A</v>
      </c>
      <c r="F91" s="362" t="e">
        <f>IF(ISNUMBER(Regressions!F101),ROUND(Regressions!F101, 1), NA())</f>
        <v>#N/A</v>
      </c>
      <c r="G91" s="252" t="e">
        <f>IF(ISNUMBER(Regressions!G101),ROUND(Regressions!G101, 1), NA())</f>
        <v>#N/A</v>
      </c>
      <c r="H91" s="363" t="e">
        <f>IF(ISNUMBER(Regressions!H101),ROUND(Regressions!H101, 1), NA())</f>
        <v>#N/A</v>
      </c>
      <c r="I91" s="253" t="e">
        <f>IF(ISNUMBER(Regressions!I101),ROUND(Regressions!I101, 1), NA())</f>
        <v>#N/A</v>
      </c>
      <c r="J91" s="364" t="e">
        <f>IF(ISNUMBER(Regressions!K101),ROUND(Regressions!K101, 1), NA())</f>
        <v>#N/A</v>
      </c>
      <c r="K91" s="362" t="e">
        <f>IF(ISNUMBER(Regressions!L101),ROUND(Regressions!L101, 1), NA())</f>
        <v>#N/A</v>
      </c>
      <c r="L91" s="254" t="e">
        <f>IF(ISNUMBER(Regressions!M101),ROUND(Regressions!M101, 1), NA())</f>
        <v>#N/A</v>
      </c>
      <c r="M91" s="363" t="e">
        <f>IF(ISNUMBER(Regressions!N101),ROUND(Regressions!N101, 1), NA())</f>
        <v>#N/A</v>
      </c>
      <c r="N91" s="253" t="e">
        <f>IF(ISNUMBER(Regressions!O101),ROUND(Regressions!O101, 1), NA())</f>
        <v>#N/A</v>
      </c>
      <c r="O91" s="364" t="e">
        <f>IF(ISNUMBER(Regressions!Q101),ROUND(Regressions!Q101, 1), NA())</f>
        <v>#N/A</v>
      </c>
      <c r="P91" s="362" t="e">
        <f>IF(ISNUMBER(Regressions!R101),ROUND(Regressions!R101, 1), NA())</f>
        <v>#N/A</v>
      </c>
      <c r="Q91" s="231" t="e">
        <f>IF(ISNUMBER(Regressions!S101),ROUND(Regressions!S101, 1), NA())</f>
        <v>#N/A</v>
      </c>
      <c r="R91" s="363" t="e">
        <f>IF(ISNUMBER(Regressions!T101),ROUND(Regressions!T101, 1), NA())</f>
        <v>#N/A</v>
      </c>
      <c r="S91" s="253" t="e">
        <f>IF(ISNUMBER(Regressions!U101),ROUND(Regressions!U101, 1), NA())</f>
        <v>#N/A</v>
      </c>
    </row>
    <row xmlns:x14ac="http://schemas.microsoft.com/office/spreadsheetml/2009/9/ac" r="92" hidden="true" x14ac:dyDescent="0.2">
      <c r="A92" s="359" t="str">
        <f>IF(ISBLANK(Regressions!A102), " ", Regressions!A102)</f>
        <v>Uganda</v>
      </c>
      <c r="B92" s="360">
        <f>IF(ISBLANK(Regressions!B102), " ", Regressions!B102)</f>
        <v>2026</v>
      </c>
      <c r="C92" s="365" t="str">
        <f>IF(ISBLANK(Regressions!C102), " ", Regressions!C102)</f>
        <v>Rural</v>
      </c>
      <c r="D92" s="361" t="str">
        <f>IF(ISBLANK(Regressions!D102), " ", Regressions!D102)</f>
        <v> </v>
      </c>
      <c r="E92" s="230" t="e">
        <f>IF(ISNUMBER(Regressions!E102),ROUND(Regressions!E102, 1), NA())</f>
        <v>#N/A</v>
      </c>
      <c r="F92" s="362" t="e">
        <f>IF(ISNUMBER(Regressions!F102),ROUND(Regressions!F102, 1), NA())</f>
        <v>#N/A</v>
      </c>
      <c r="G92" s="252" t="e">
        <f>IF(ISNUMBER(Regressions!G102),ROUND(Regressions!G102, 1), NA())</f>
        <v>#N/A</v>
      </c>
      <c r="H92" s="363" t="e">
        <f>IF(ISNUMBER(Regressions!H102),ROUND(Regressions!H102, 1), NA())</f>
        <v>#N/A</v>
      </c>
      <c r="I92" s="253" t="e">
        <f>IF(ISNUMBER(Regressions!I102),ROUND(Regressions!I102, 1), NA())</f>
        <v>#N/A</v>
      </c>
      <c r="J92" s="364" t="e">
        <f>IF(ISNUMBER(Regressions!K102),ROUND(Regressions!K102, 1), NA())</f>
        <v>#N/A</v>
      </c>
      <c r="K92" s="362" t="e">
        <f>IF(ISNUMBER(Regressions!L102),ROUND(Regressions!L102, 1), NA())</f>
        <v>#N/A</v>
      </c>
      <c r="L92" s="254" t="e">
        <f>IF(ISNUMBER(Regressions!M102),ROUND(Regressions!M102, 1), NA())</f>
        <v>#N/A</v>
      </c>
      <c r="M92" s="363" t="e">
        <f>IF(ISNUMBER(Regressions!N102),ROUND(Regressions!N102, 1), NA())</f>
        <v>#N/A</v>
      </c>
      <c r="N92" s="253" t="e">
        <f>IF(ISNUMBER(Regressions!O102),ROUND(Regressions!O102, 1), NA())</f>
        <v>#N/A</v>
      </c>
      <c r="O92" s="364" t="e">
        <f>IF(ISNUMBER(Regressions!Q102),ROUND(Regressions!Q102, 1), NA())</f>
        <v>#N/A</v>
      </c>
      <c r="P92" s="362" t="e">
        <f>IF(ISNUMBER(Regressions!R102),ROUND(Regressions!R102, 1), NA())</f>
        <v>#N/A</v>
      </c>
      <c r="Q92" s="231" t="e">
        <f>IF(ISNUMBER(Regressions!S102),ROUND(Regressions!S102, 1), NA())</f>
        <v>#N/A</v>
      </c>
      <c r="R92" s="363" t="e">
        <f>IF(ISNUMBER(Regressions!T102),ROUND(Regressions!T102, 1), NA())</f>
        <v>#N/A</v>
      </c>
      <c r="S92" s="253" t="e">
        <f>IF(ISNUMBER(Regressions!U102),ROUND(Regressions!U102, 1), NA())</f>
        <v>#N/A</v>
      </c>
    </row>
    <row xmlns:x14ac="http://schemas.microsoft.com/office/spreadsheetml/2009/9/ac" r="93" hidden="true" x14ac:dyDescent="0.2">
      <c r="A93" s="359" t="str">
        <f>IF(ISBLANK(Regressions!A103), " ", Regressions!A103)</f>
        <v>Uganda</v>
      </c>
      <c r="B93" s="360">
        <f>IF(ISBLANK(Regressions!B103), " ", Regressions!B103)</f>
        <v>2027</v>
      </c>
      <c r="C93" s="365" t="str">
        <f>IF(ISBLANK(Regressions!C103), " ", Regressions!C103)</f>
        <v>Rural</v>
      </c>
      <c r="D93" s="361" t="str">
        <f>IF(ISBLANK(Regressions!D103), " ", Regressions!D103)</f>
        <v> </v>
      </c>
      <c r="E93" s="230" t="e">
        <f>IF(ISNUMBER(Regressions!E103),ROUND(Regressions!E103, 1), NA())</f>
        <v>#N/A</v>
      </c>
      <c r="F93" s="362" t="e">
        <f>IF(ISNUMBER(Regressions!F103),ROUND(Regressions!F103, 1), NA())</f>
        <v>#N/A</v>
      </c>
      <c r="G93" s="252" t="e">
        <f>IF(ISNUMBER(Regressions!G103),ROUND(Regressions!G103, 1), NA())</f>
        <v>#N/A</v>
      </c>
      <c r="H93" s="363" t="e">
        <f>IF(ISNUMBER(Regressions!H103),ROUND(Regressions!H103, 1), NA())</f>
        <v>#N/A</v>
      </c>
      <c r="I93" s="253" t="e">
        <f>IF(ISNUMBER(Regressions!I103),ROUND(Regressions!I103, 1), NA())</f>
        <v>#N/A</v>
      </c>
      <c r="J93" s="364" t="e">
        <f>IF(ISNUMBER(Regressions!K103),ROUND(Regressions!K103, 1), NA())</f>
        <v>#N/A</v>
      </c>
      <c r="K93" s="362" t="e">
        <f>IF(ISNUMBER(Regressions!L103),ROUND(Regressions!L103, 1), NA())</f>
        <v>#N/A</v>
      </c>
      <c r="L93" s="254" t="e">
        <f>IF(ISNUMBER(Regressions!M103),ROUND(Regressions!M103, 1), NA())</f>
        <v>#N/A</v>
      </c>
      <c r="M93" s="363" t="e">
        <f>IF(ISNUMBER(Regressions!N103),ROUND(Regressions!N103, 1), NA())</f>
        <v>#N/A</v>
      </c>
      <c r="N93" s="253" t="e">
        <f>IF(ISNUMBER(Regressions!O103),ROUND(Regressions!O103, 1), NA())</f>
        <v>#N/A</v>
      </c>
      <c r="O93" s="364" t="e">
        <f>IF(ISNUMBER(Regressions!Q103),ROUND(Regressions!Q103, 1), NA())</f>
        <v>#N/A</v>
      </c>
      <c r="P93" s="362" t="e">
        <f>IF(ISNUMBER(Regressions!R103),ROUND(Regressions!R103, 1), NA())</f>
        <v>#N/A</v>
      </c>
      <c r="Q93" s="231" t="e">
        <f>IF(ISNUMBER(Regressions!S103),ROUND(Regressions!S103, 1), NA())</f>
        <v>#N/A</v>
      </c>
      <c r="R93" s="363" t="e">
        <f>IF(ISNUMBER(Regressions!T103),ROUND(Regressions!T103, 1), NA())</f>
        <v>#N/A</v>
      </c>
      <c r="S93" s="253" t="e">
        <f>IF(ISNUMBER(Regressions!U103),ROUND(Regressions!U103, 1), NA())</f>
        <v>#N/A</v>
      </c>
    </row>
    <row xmlns:x14ac="http://schemas.microsoft.com/office/spreadsheetml/2009/9/ac" r="94" hidden="true" x14ac:dyDescent="0.2">
      <c r="A94" s="359" t="str">
        <f>IF(ISBLANK(Regressions!A104), " ", Regressions!A104)</f>
        <v>Uganda</v>
      </c>
      <c r="B94" s="360">
        <f>IF(ISBLANK(Regressions!B104), " ", Regressions!B104)</f>
        <v>2028</v>
      </c>
      <c r="C94" s="365" t="str">
        <f>IF(ISBLANK(Regressions!C104), " ", Regressions!C104)</f>
        <v>Rural</v>
      </c>
      <c r="D94" s="361" t="str">
        <f>IF(ISBLANK(Regressions!D104), " ", Regressions!D104)</f>
        <v> </v>
      </c>
      <c r="E94" s="230" t="e">
        <f>IF(ISNUMBER(Regressions!E104),ROUND(Regressions!E104, 1), NA())</f>
        <v>#N/A</v>
      </c>
      <c r="F94" s="362" t="e">
        <f>IF(ISNUMBER(Regressions!F104),ROUND(Regressions!F104, 1), NA())</f>
        <v>#N/A</v>
      </c>
      <c r="G94" s="252" t="e">
        <f>IF(ISNUMBER(Regressions!G104),ROUND(Regressions!G104, 1), NA())</f>
        <v>#N/A</v>
      </c>
      <c r="H94" s="363" t="e">
        <f>IF(ISNUMBER(Regressions!H104),ROUND(Regressions!H104, 1), NA())</f>
        <v>#N/A</v>
      </c>
      <c r="I94" s="253" t="e">
        <f>IF(ISNUMBER(Regressions!I104),ROUND(Regressions!I104, 1), NA())</f>
        <v>#N/A</v>
      </c>
      <c r="J94" s="364" t="e">
        <f>IF(ISNUMBER(Regressions!K104),ROUND(Regressions!K104, 1), NA())</f>
        <v>#N/A</v>
      </c>
      <c r="K94" s="362" t="e">
        <f>IF(ISNUMBER(Regressions!L104),ROUND(Regressions!L104, 1), NA())</f>
        <v>#N/A</v>
      </c>
      <c r="L94" s="254" t="e">
        <f>IF(ISNUMBER(Regressions!M104),ROUND(Regressions!M104, 1), NA())</f>
        <v>#N/A</v>
      </c>
      <c r="M94" s="363" t="e">
        <f>IF(ISNUMBER(Regressions!N104),ROUND(Regressions!N104, 1), NA())</f>
        <v>#N/A</v>
      </c>
      <c r="N94" s="253" t="e">
        <f>IF(ISNUMBER(Regressions!O104),ROUND(Regressions!O104, 1), NA())</f>
        <v>#N/A</v>
      </c>
      <c r="O94" s="364" t="e">
        <f>IF(ISNUMBER(Regressions!Q104),ROUND(Regressions!Q104, 1), NA())</f>
        <v>#N/A</v>
      </c>
      <c r="P94" s="362" t="e">
        <f>IF(ISNUMBER(Regressions!R104),ROUND(Regressions!R104, 1), NA())</f>
        <v>#N/A</v>
      </c>
      <c r="Q94" s="231" t="e">
        <f>IF(ISNUMBER(Regressions!S104),ROUND(Regressions!S104, 1), NA())</f>
        <v>#N/A</v>
      </c>
      <c r="R94" s="363" t="e">
        <f>IF(ISNUMBER(Regressions!T104),ROUND(Regressions!T104, 1), NA())</f>
        <v>#N/A</v>
      </c>
      <c r="S94" s="253" t="e">
        <f>IF(ISNUMBER(Regressions!U104),ROUND(Regressions!U104, 1), NA())</f>
        <v>#N/A</v>
      </c>
    </row>
    <row xmlns:x14ac="http://schemas.microsoft.com/office/spreadsheetml/2009/9/ac" r="95" hidden="true" x14ac:dyDescent="0.2">
      <c r="A95" s="359" t="str">
        <f>IF(ISBLANK(Regressions!A105), " ", Regressions!A105)</f>
        <v>Uganda</v>
      </c>
      <c r="B95" s="360">
        <f>IF(ISBLANK(Regressions!B105), " ", Regressions!B105)</f>
        <v>2029</v>
      </c>
      <c r="C95" s="365" t="str">
        <f>IF(ISBLANK(Regressions!C105), " ", Regressions!C105)</f>
        <v>Rural</v>
      </c>
      <c r="D95" s="361" t="str">
        <f>IF(ISBLANK(Regressions!D105), " ", Regressions!D105)</f>
        <v> </v>
      </c>
      <c r="E95" s="230" t="e">
        <f>IF(ISNUMBER(Regressions!E105),ROUND(Regressions!E105, 1), NA())</f>
        <v>#N/A</v>
      </c>
      <c r="F95" s="362" t="e">
        <f>IF(ISNUMBER(Regressions!F105),ROUND(Regressions!F105, 1), NA())</f>
        <v>#N/A</v>
      </c>
      <c r="G95" s="252" t="e">
        <f>IF(ISNUMBER(Regressions!G105),ROUND(Regressions!G105, 1), NA())</f>
        <v>#N/A</v>
      </c>
      <c r="H95" s="363" t="e">
        <f>IF(ISNUMBER(Regressions!H105),ROUND(Regressions!H105, 1), NA())</f>
        <v>#N/A</v>
      </c>
      <c r="I95" s="253" t="e">
        <f>IF(ISNUMBER(Regressions!I105),ROUND(Regressions!I105, 1), NA())</f>
        <v>#N/A</v>
      </c>
      <c r="J95" s="364" t="e">
        <f>IF(ISNUMBER(Regressions!K105),ROUND(Regressions!K105, 1), NA())</f>
        <v>#N/A</v>
      </c>
      <c r="K95" s="362" t="e">
        <f>IF(ISNUMBER(Regressions!L105),ROUND(Regressions!L105, 1), NA())</f>
        <v>#N/A</v>
      </c>
      <c r="L95" s="254" t="e">
        <f>IF(ISNUMBER(Regressions!M105),ROUND(Regressions!M105, 1), NA())</f>
        <v>#N/A</v>
      </c>
      <c r="M95" s="363" t="e">
        <f>IF(ISNUMBER(Regressions!N105),ROUND(Regressions!N105, 1), NA())</f>
        <v>#N/A</v>
      </c>
      <c r="N95" s="253" t="e">
        <f>IF(ISNUMBER(Regressions!O105),ROUND(Regressions!O105, 1), NA())</f>
        <v>#N/A</v>
      </c>
      <c r="O95" s="364" t="e">
        <f>IF(ISNUMBER(Regressions!Q105),ROUND(Regressions!Q105, 1), NA())</f>
        <v>#N/A</v>
      </c>
      <c r="P95" s="362" t="e">
        <f>IF(ISNUMBER(Regressions!R105),ROUND(Regressions!R105, 1), NA())</f>
        <v>#N/A</v>
      </c>
      <c r="Q95" s="231" t="e">
        <f>IF(ISNUMBER(Regressions!S105),ROUND(Regressions!S105, 1), NA())</f>
        <v>#N/A</v>
      </c>
      <c r="R95" s="363" t="e">
        <f>IF(ISNUMBER(Regressions!T105),ROUND(Regressions!T105, 1), NA())</f>
        <v>#N/A</v>
      </c>
      <c r="S95" s="253" t="e">
        <f>IF(ISNUMBER(Regressions!U105),ROUND(Regressions!U105, 1), NA())</f>
        <v>#N/A</v>
      </c>
    </row>
    <row xmlns:x14ac="http://schemas.microsoft.com/office/spreadsheetml/2009/9/ac" r="96" hidden="true" x14ac:dyDescent="0.2">
      <c r="A96" s="359" t="str">
        <f>IF(ISBLANK(Regressions!A106), " ", Regressions!A106)</f>
        <v>Uganda</v>
      </c>
      <c r="B96" s="360">
        <f>IF(ISBLANK(Regressions!B106), " ", Regressions!B106)</f>
        <v>2030</v>
      </c>
      <c r="C96" s="365" t="str">
        <f>IF(ISBLANK(Regressions!C106), " ", Regressions!C106)</f>
        <v>Rural</v>
      </c>
      <c r="D96" s="361" t="str">
        <f>IF(ISBLANK(Regressions!D106), " ", Regressions!D106)</f>
        <v> </v>
      </c>
      <c r="E96" s="230" t="e">
        <f>IF(ISNUMBER(Regressions!E106),ROUND(Regressions!E106, 1), NA())</f>
        <v>#N/A</v>
      </c>
      <c r="F96" s="362" t="e">
        <f>IF(ISNUMBER(Regressions!F106),ROUND(Regressions!F106, 1), NA())</f>
        <v>#N/A</v>
      </c>
      <c r="G96" s="252" t="e">
        <f>IF(ISNUMBER(Regressions!G106),ROUND(Regressions!G106, 1), NA())</f>
        <v>#N/A</v>
      </c>
      <c r="H96" s="363" t="e">
        <f>IF(ISNUMBER(Regressions!H106),ROUND(Regressions!H106, 1), NA())</f>
        <v>#N/A</v>
      </c>
      <c r="I96" s="253" t="e">
        <f>IF(ISNUMBER(Regressions!I106),ROUND(Regressions!I106, 1), NA())</f>
        <v>#N/A</v>
      </c>
      <c r="J96" s="364" t="e">
        <f>IF(ISNUMBER(Regressions!K106),ROUND(Regressions!K106, 1), NA())</f>
        <v>#N/A</v>
      </c>
      <c r="K96" s="362" t="e">
        <f>IF(ISNUMBER(Regressions!L106),ROUND(Regressions!L106, 1), NA())</f>
        <v>#N/A</v>
      </c>
      <c r="L96" s="254" t="e">
        <f>IF(ISNUMBER(Regressions!M106),ROUND(Regressions!M106, 1), NA())</f>
        <v>#N/A</v>
      </c>
      <c r="M96" s="363" t="e">
        <f>IF(ISNUMBER(Regressions!N106),ROUND(Regressions!N106, 1), NA())</f>
        <v>#N/A</v>
      </c>
      <c r="N96" s="253" t="e">
        <f>IF(ISNUMBER(Regressions!O106),ROUND(Regressions!O106, 1), NA())</f>
        <v>#N/A</v>
      </c>
      <c r="O96" s="364" t="e">
        <f>IF(ISNUMBER(Regressions!Q106),ROUND(Regressions!Q106, 1), NA())</f>
        <v>#N/A</v>
      </c>
      <c r="P96" s="362" t="e">
        <f>IF(ISNUMBER(Regressions!R106),ROUND(Regressions!R106, 1), NA())</f>
        <v>#N/A</v>
      </c>
      <c r="Q96" s="231" t="e">
        <f>IF(ISNUMBER(Regressions!S106),ROUND(Regressions!S106, 1), NA())</f>
        <v>#N/A</v>
      </c>
      <c r="R96" s="363" t="e">
        <f>IF(ISNUMBER(Regressions!T106),ROUND(Regressions!T106, 1), NA())</f>
        <v>#N/A</v>
      </c>
      <c r="S96" s="253" t="e">
        <f>IF(ISNUMBER(Regressions!U106),ROUND(Regressions!U106, 1), NA())</f>
        <v>#N/A</v>
      </c>
    </row>
    <row xmlns:x14ac="http://schemas.microsoft.com/office/spreadsheetml/2009/9/ac" r="97" x14ac:dyDescent="0.2">
      <c r="A97" s="359" t="str">
        <f>IF(ISBLANK(Regressions!A107), " ", Regressions!A107)</f>
        <v>Uganda</v>
      </c>
      <c r="B97" s="360">
        <f>IF(ISBLANK(Regressions!B107), " ", Regressions!B107)</f>
        <v>2000</v>
      </c>
      <c r="C97" s="365" t="str">
        <f>IF(ISBLANK(Regressions!C107), " ", Regressions!C107)</f>
        <v>Pre-primary</v>
      </c>
      <c r="D97" s="361">
        <f>IF(ISBLANK(Regressions!D107), " ", Regressions!D107)</f>
        <v>2642197</v>
      </c>
      <c r="E97" s="230" t="e">
        <f>IF(ISNUMBER(Regressions!E107),ROUND(Regressions!E107, 1), NA())</f>
        <v>#N/A</v>
      </c>
      <c r="F97" s="362" t="e">
        <f>IF(ISNUMBER(Regressions!F107),ROUND(Regressions!F107, 1), NA())</f>
        <v>#N/A</v>
      </c>
      <c r="G97" s="252" t="e">
        <f>IF(ISNUMBER(Regressions!G107),ROUND(Regressions!G107, 1), NA())</f>
        <v>#N/A</v>
      </c>
      <c r="H97" s="363" t="e">
        <f>IF(ISNUMBER(Regressions!H107),ROUND(Regressions!H107, 1), NA())</f>
        <v>#N/A</v>
      </c>
      <c r="I97" s="253" t="e">
        <f>IF(ISNUMBER(Regressions!I107),ROUND(Regressions!I107, 1), NA())</f>
        <v>#N/A</v>
      </c>
      <c r="J97" s="364" t="e">
        <f>IF(ISNUMBER(Regressions!K107),ROUND(Regressions!K107, 1), NA())</f>
        <v>#N/A</v>
      </c>
      <c r="K97" s="362" t="e">
        <f>IF(ISNUMBER(Regressions!L107),ROUND(Regressions!L107, 1), NA())</f>
        <v>#N/A</v>
      </c>
      <c r="L97" s="254" t="e">
        <f>IF(ISNUMBER(Regressions!M107),ROUND(Regressions!M107, 1), NA())</f>
        <v>#N/A</v>
      </c>
      <c r="M97" s="363" t="e">
        <f>IF(ISNUMBER(Regressions!N107),ROUND(Regressions!N107, 1), NA())</f>
        <v>#N/A</v>
      </c>
      <c r="N97" s="253" t="e">
        <f>IF(ISNUMBER(Regressions!O107),ROUND(Regressions!O107, 1), NA())</f>
        <v>#N/A</v>
      </c>
      <c r="O97" s="364" t="e">
        <f>IF(ISNUMBER(Regressions!Q107),ROUND(Regressions!Q107, 1), NA())</f>
        <v>#N/A</v>
      </c>
      <c r="P97" s="362" t="e">
        <f>IF(ISNUMBER(Regressions!R107),ROUND(Regressions!R107, 1), NA())</f>
        <v>#N/A</v>
      </c>
      <c r="Q97" s="231" t="e">
        <f>IF(ISNUMBER(Regressions!S107),ROUND(Regressions!S107, 1), NA())</f>
        <v>#N/A</v>
      </c>
      <c r="R97" s="363" t="e">
        <f>IF(ISNUMBER(Regressions!T107),ROUND(Regressions!T107, 1), NA())</f>
        <v>#N/A</v>
      </c>
      <c r="S97" s="253" t="e">
        <f>IF(ISNUMBER(Regressions!U107),ROUND(Regressions!U107, 1), NA())</f>
        <v>#N/A</v>
      </c>
    </row>
    <row xmlns:x14ac="http://schemas.microsoft.com/office/spreadsheetml/2009/9/ac" r="98" x14ac:dyDescent="0.2">
      <c r="A98" s="359" t="str">
        <f>IF(ISBLANK(Regressions!A108), " ", Regressions!A108)</f>
        <v>Uganda</v>
      </c>
      <c r="B98" s="360">
        <f>IF(ISBLANK(Regressions!B108), " ", Regressions!B108)</f>
        <v>2001</v>
      </c>
      <c r="C98" s="365" t="str">
        <f>IF(ISBLANK(Regressions!C108), " ", Regressions!C108)</f>
        <v>Pre-primary</v>
      </c>
      <c r="D98" s="361">
        <f>IF(ISBLANK(Regressions!D108), " ", Regressions!D108)</f>
        <v>2713438</v>
      </c>
      <c r="E98" s="230" t="e">
        <f>IF(ISNUMBER(Regressions!E108),ROUND(Regressions!E108, 1), NA())</f>
        <v>#N/A</v>
      </c>
      <c r="F98" s="362" t="e">
        <f>IF(ISNUMBER(Regressions!F108),ROUND(Regressions!F108, 1), NA())</f>
        <v>#N/A</v>
      </c>
      <c r="G98" s="252" t="e">
        <f>IF(ISNUMBER(Regressions!G108),ROUND(Regressions!G108, 1), NA())</f>
        <v>#N/A</v>
      </c>
      <c r="H98" s="363" t="e">
        <f>IF(ISNUMBER(Regressions!H108),ROUND(Regressions!H108, 1), NA())</f>
        <v>#N/A</v>
      </c>
      <c r="I98" s="253" t="e">
        <f>IF(ISNUMBER(Regressions!I108),ROUND(Regressions!I108, 1), NA())</f>
        <v>#N/A</v>
      </c>
      <c r="J98" s="364" t="e">
        <f>IF(ISNUMBER(Regressions!K108),ROUND(Regressions!K108, 1), NA())</f>
        <v>#N/A</v>
      </c>
      <c r="K98" s="362" t="e">
        <f>IF(ISNUMBER(Regressions!L108),ROUND(Regressions!L108, 1), NA())</f>
        <v>#N/A</v>
      </c>
      <c r="L98" s="254" t="e">
        <f>IF(ISNUMBER(Regressions!M108),ROUND(Regressions!M108, 1), NA())</f>
        <v>#N/A</v>
      </c>
      <c r="M98" s="363" t="e">
        <f>IF(ISNUMBER(Regressions!N108),ROUND(Regressions!N108, 1), NA())</f>
        <v>#N/A</v>
      </c>
      <c r="N98" s="253" t="e">
        <f>IF(ISNUMBER(Regressions!O108),ROUND(Regressions!O108, 1), NA())</f>
        <v>#N/A</v>
      </c>
      <c r="O98" s="364" t="e">
        <f>IF(ISNUMBER(Regressions!Q108),ROUND(Regressions!Q108, 1), NA())</f>
        <v>#N/A</v>
      </c>
      <c r="P98" s="362" t="e">
        <f>IF(ISNUMBER(Regressions!R108),ROUND(Regressions!R108, 1), NA())</f>
        <v>#N/A</v>
      </c>
      <c r="Q98" s="231" t="e">
        <f>IF(ISNUMBER(Regressions!S108),ROUND(Regressions!S108, 1), NA())</f>
        <v>#N/A</v>
      </c>
      <c r="R98" s="363" t="e">
        <f>IF(ISNUMBER(Regressions!T108),ROUND(Regressions!T108, 1), NA())</f>
        <v>#N/A</v>
      </c>
      <c r="S98" s="253" t="e">
        <f>IF(ISNUMBER(Regressions!U108),ROUND(Regressions!U108, 1), NA())</f>
        <v>#N/A</v>
      </c>
    </row>
    <row xmlns:x14ac="http://schemas.microsoft.com/office/spreadsheetml/2009/9/ac" r="99" x14ac:dyDescent="0.2">
      <c r="A99" s="359" t="str">
        <f>IF(ISBLANK(Regressions!A109), " ", Regressions!A109)</f>
        <v>Uganda</v>
      </c>
      <c r="B99" s="360">
        <f>IF(ISBLANK(Regressions!B109), " ", Regressions!B109)</f>
        <v>2002</v>
      </c>
      <c r="C99" s="365" t="str">
        <f>IF(ISBLANK(Regressions!C109), " ", Regressions!C109)</f>
        <v>Pre-primary</v>
      </c>
      <c r="D99" s="361">
        <f>IF(ISBLANK(Regressions!D109), " ", Regressions!D109)</f>
        <v>2774733</v>
      </c>
      <c r="E99" s="230" t="e">
        <f>IF(ISNUMBER(Regressions!E109),ROUND(Regressions!E109, 1), NA())</f>
        <v>#N/A</v>
      </c>
      <c r="F99" s="362" t="e">
        <f>IF(ISNUMBER(Regressions!F109),ROUND(Regressions!F109, 1), NA())</f>
        <v>#N/A</v>
      </c>
      <c r="G99" s="252" t="e">
        <f>IF(ISNUMBER(Regressions!G109),ROUND(Regressions!G109, 1), NA())</f>
        <v>#N/A</v>
      </c>
      <c r="H99" s="363" t="e">
        <f>IF(ISNUMBER(Regressions!H109),ROUND(Regressions!H109, 1), NA())</f>
        <v>#N/A</v>
      </c>
      <c r="I99" s="253" t="e">
        <f>IF(ISNUMBER(Regressions!I109),ROUND(Regressions!I109, 1), NA())</f>
        <v>#N/A</v>
      </c>
      <c r="J99" s="364" t="e">
        <f>IF(ISNUMBER(Regressions!K109),ROUND(Regressions!K109, 1), NA())</f>
        <v>#N/A</v>
      </c>
      <c r="K99" s="362" t="e">
        <f>IF(ISNUMBER(Regressions!L109),ROUND(Regressions!L109, 1), NA())</f>
        <v>#N/A</v>
      </c>
      <c r="L99" s="254" t="e">
        <f>IF(ISNUMBER(Regressions!M109),ROUND(Regressions!M109, 1), NA())</f>
        <v>#N/A</v>
      </c>
      <c r="M99" s="363" t="e">
        <f>IF(ISNUMBER(Regressions!N109),ROUND(Regressions!N109, 1), NA())</f>
        <v>#N/A</v>
      </c>
      <c r="N99" s="253" t="e">
        <f>IF(ISNUMBER(Regressions!O109),ROUND(Regressions!O109, 1), NA())</f>
        <v>#N/A</v>
      </c>
      <c r="O99" s="364" t="e">
        <f>IF(ISNUMBER(Regressions!Q109),ROUND(Regressions!Q109, 1), NA())</f>
        <v>#N/A</v>
      </c>
      <c r="P99" s="362" t="e">
        <f>IF(ISNUMBER(Regressions!R109),ROUND(Regressions!R109, 1), NA())</f>
        <v>#N/A</v>
      </c>
      <c r="Q99" s="231" t="e">
        <f>IF(ISNUMBER(Regressions!S109),ROUND(Regressions!S109, 1), NA())</f>
        <v>#N/A</v>
      </c>
      <c r="R99" s="363" t="e">
        <f>IF(ISNUMBER(Regressions!T109),ROUND(Regressions!T109, 1), NA())</f>
        <v>#N/A</v>
      </c>
      <c r="S99" s="253" t="e">
        <f>IF(ISNUMBER(Regressions!U109),ROUND(Regressions!U109, 1), NA())</f>
        <v>#N/A</v>
      </c>
    </row>
    <row xmlns:x14ac="http://schemas.microsoft.com/office/spreadsheetml/2009/9/ac" r="100" x14ac:dyDescent="0.2">
      <c r="A100" s="359" t="str">
        <f>IF(ISBLANK(Regressions!A110), " ", Regressions!A110)</f>
        <v>Uganda</v>
      </c>
      <c r="B100" s="360">
        <f>IF(ISBLANK(Regressions!B110), " ", Regressions!B110)</f>
        <v>2003</v>
      </c>
      <c r="C100" s="365" t="str">
        <f>IF(ISBLANK(Regressions!C110), " ", Regressions!C110)</f>
        <v>Pre-primary</v>
      </c>
      <c r="D100" s="361">
        <f>IF(ISBLANK(Regressions!D110), " ", Regressions!D110)</f>
        <v>2856727</v>
      </c>
      <c r="E100" s="230" t="e">
        <f>IF(ISNUMBER(Regressions!E110),ROUND(Regressions!E110, 1), NA())</f>
        <v>#N/A</v>
      </c>
      <c r="F100" s="362" t="e">
        <f>IF(ISNUMBER(Regressions!F110),ROUND(Regressions!F110, 1), NA())</f>
        <v>#N/A</v>
      </c>
      <c r="G100" s="252" t="e">
        <f>IF(ISNUMBER(Regressions!G110),ROUND(Regressions!G110, 1), NA())</f>
        <v>#N/A</v>
      </c>
      <c r="H100" s="363" t="e">
        <f>IF(ISNUMBER(Regressions!H110),ROUND(Regressions!H110, 1), NA())</f>
        <v>#N/A</v>
      </c>
      <c r="I100" s="253" t="e">
        <f>IF(ISNUMBER(Regressions!I110),ROUND(Regressions!I110, 1), NA())</f>
        <v>#N/A</v>
      </c>
      <c r="J100" s="364" t="e">
        <f>IF(ISNUMBER(Regressions!K110),ROUND(Regressions!K110, 1), NA())</f>
        <v>#N/A</v>
      </c>
      <c r="K100" s="362" t="e">
        <f>IF(ISNUMBER(Regressions!L110),ROUND(Regressions!L110, 1), NA())</f>
        <v>#N/A</v>
      </c>
      <c r="L100" s="254" t="e">
        <f>IF(ISNUMBER(Regressions!M110),ROUND(Regressions!M110, 1), NA())</f>
        <v>#N/A</v>
      </c>
      <c r="M100" s="363" t="e">
        <f>IF(ISNUMBER(Regressions!N110),ROUND(Regressions!N110, 1), NA())</f>
        <v>#N/A</v>
      </c>
      <c r="N100" s="253" t="e">
        <f>IF(ISNUMBER(Regressions!O110),ROUND(Regressions!O110, 1), NA())</f>
        <v>#N/A</v>
      </c>
      <c r="O100" s="364" t="e">
        <f>IF(ISNUMBER(Regressions!Q110),ROUND(Regressions!Q110, 1), NA())</f>
        <v>#N/A</v>
      </c>
      <c r="P100" s="362" t="e">
        <f>IF(ISNUMBER(Regressions!R110),ROUND(Regressions!R110, 1), NA())</f>
        <v>#N/A</v>
      </c>
      <c r="Q100" s="231" t="e">
        <f>IF(ISNUMBER(Regressions!S110),ROUND(Regressions!S110, 1), NA())</f>
        <v>#N/A</v>
      </c>
      <c r="R100" s="363" t="e">
        <f>IF(ISNUMBER(Regressions!T110),ROUND(Regressions!T110, 1), NA())</f>
        <v>#N/A</v>
      </c>
      <c r="S100" s="253" t="e">
        <f>IF(ISNUMBER(Regressions!U110),ROUND(Regressions!U110, 1), NA())</f>
        <v>#N/A</v>
      </c>
    </row>
    <row xmlns:x14ac="http://schemas.microsoft.com/office/spreadsheetml/2009/9/ac" r="101" x14ac:dyDescent="0.2">
      <c r="A101" s="359" t="str">
        <f>IF(ISBLANK(Regressions!A111), " ", Regressions!A111)</f>
        <v>Uganda</v>
      </c>
      <c r="B101" s="360">
        <f>IF(ISBLANK(Regressions!B111), " ", Regressions!B111)</f>
        <v>2004</v>
      </c>
      <c r="C101" s="365" t="str">
        <f>IF(ISBLANK(Regressions!C111), " ", Regressions!C111)</f>
        <v>Pre-primary</v>
      </c>
      <c r="D101" s="361">
        <f>IF(ISBLANK(Regressions!D111), " ", Regressions!D111)</f>
        <v>2938268</v>
      </c>
      <c r="E101" s="230" t="e">
        <f>IF(ISNUMBER(Regressions!E111),ROUND(Regressions!E111, 1), NA())</f>
        <v>#N/A</v>
      </c>
      <c r="F101" s="362" t="e">
        <f>IF(ISNUMBER(Regressions!F111),ROUND(Regressions!F111, 1), NA())</f>
        <v>#N/A</v>
      </c>
      <c r="G101" s="252" t="e">
        <f>IF(ISNUMBER(Regressions!G111),ROUND(Regressions!G111, 1), NA())</f>
        <v>#N/A</v>
      </c>
      <c r="H101" s="363" t="e">
        <f>IF(ISNUMBER(Regressions!H111),ROUND(Regressions!H111, 1), NA())</f>
        <v>#N/A</v>
      </c>
      <c r="I101" s="253" t="e">
        <f>IF(ISNUMBER(Regressions!I111),ROUND(Regressions!I111, 1), NA())</f>
        <v>#N/A</v>
      </c>
      <c r="J101" s="364" t="e">
        <f>IF(ISNUMBER(Regressions!K111),ROUND(Regressions!K111, 1), NA())</f>
        <v>#N/A</v>
      </c>
      <c r="K101" s="362" t="e">
        <f>IF(ISNUMBER(Regressions!L111),ROUND(Regressions!L111, 1), NA())</f>
        <v>#N/A</v>
      </c>
      <c r="L101" s="254" t="e">
        <f>IF(ISNUMBER(Regressions!M111),ROUND(Regressions!M111, 1), NA())</f>
        <v>#N/A</v>
      </c>
      <c r="M101" s="363" t="e">
        <f>IF(ISNUMBER(Regressions!N111),ROUND(Regressions!N111, 1), NA())</f>
        <v>#N/A</v>
      </c>
      <c r="N101" s="253" t="e">
        <f>IF(ISNUMBER(Regressions!O111),ROUND(Regressions!O111, 1), NA())</f>
        <v>#N/A</v>
      </c>
      <c r="O101" s="364" t="e">
        <f>IF(ISNUMBER(Regressions!Q111),ROUND(Regressions!Q111, 1), NA())</f>
        <v>#N/A</v>
      </c>
      <c r="P101" s="362" t="e">
        <f>IF(ISNUMBER(Regressions!R111),ROUND(Regressions!R111, 1), NA())</f>
        <v>#N/A</v>
      </c>
      <c r="Q101" s="231" t="e">
        <f>IF(ISNUMBER(Regressions!S111),ROUND(Regressions!S111, 1), NA())</f>
        <v>#N/A</v>
      </c>
      <c r="R101" s="363" t="e">
        <f>IF(ISNUMBER(Regressions!T111),ROUND(Regressions!T111, 1), NA())</f>
        <v>#N/A</v>
      </c>
      <c r="S101" s="253" t="e">
        <f>IF(ISNUMBER(Regressions!U111),ROUND(Regressions!U111, 1), NA())</f>
        <v>#N/A</v>
      </c>
    </row>
    <row xmlns:x14ac="http://schemas.microsoft.com/office/spreadsheetml/2009/9/ac" r="102" x14ac:dyDescent="0.2">
      <c r="A102" s="359" t="str">
        <f>IF(ISBLANK(Regressions!A112), " ", Regressions!A112)</f>
        <v>Uganda</v>
      </c>
      <c r="B102" s="360">
        <f>IF(ISBLANK(Regressions!B112), " ", Regressions!B112)</f>
        <v>2005</v>
      </c>
      <c r="C102" s="365" t="str">
        <f>IF(ISBLANK(Regressions!C112), " ", Regressions!C112)</f>
        <v>Pre-primary</v>
      </c>
      <c r="D102" s="361">
        <f>IF(ISBLANK(Regressions!D112), " ", Regressions!D112)</f>
        <v>3031497</v>
      </c>
      <c r="E102" s="230" t="e">
        <f>IF(ISNUMBER(Regressions!E112),ROUND(Regressions!E112, 1), NA())</f>
        <v>#N/A</v>
      </c>
      <c r="F102" s="362" t="e">
        <f>IF(ISNUMBER(Regressions!F112),ROUND(Regressions!F112, 1), NA())</f>
        <v>#N/A</v>
      </c>
      <c r="G102" s="252" t="e">
        <f>IF(ISNUMBER(Regressions!G112),ROUND(Regressions!G112, 1), NA())</f>
        <v>#N/A</v>
      </c>
      <c r="H102" s="363" t="e">
        <f>IF(ISNUMBER(Regressions!H112),ROUND(Regressions!H112, 1), NA())</f>
        <v>#N/A</v>
      </c>
      <c r="I102" s="253" t="e">
        <f>IF(ISNUMBER(Regressions!I112),ROUND(Regressions!I112, 1), NA())</f>
        <v>#N/A</v>
      </c>
      <c r="J102" s="364" t="e">
        <f>IF(ISNUMBER(Regressions!K112),ROUND(Regressions!K112, 1), NA())</f>
        <v>#N/A</v>
      </c>
      <c r="K102" s="362" t="e">
        <f>IF(ISNUMBER(Regressions!L112),ROUND(Regressions!L112, 1), NA())</f>
        <v>#N/A</v>
      </c>
      <c r="L102" s="254" t="e">
        <f>IF(ISNUMBER(Regressions!M112),ROUND(Regressions!M112, 1), NA())</f>
        <v>#N/A</v>
      </c>
      <c r="M102" s="363" t="e">
        <f>IF(ISNUMBER(Regressions!N112),ROUND(Regressions!N112, 1), NA())</f>
        <v>#N/A</v>
      </c>
      <c r="N102" s="253" t="e">
        <f>IF(ISNUMBER(Regressions!O112),ROUND(Regressions!O112, 1), NA())</f>
        <v>#N/A</v>
      </c>
      <c r="O102" s="364" t="e">
        <f>IF(ISNUMBER(Regressions!Q112),ROUND(Regressions!Q112, 1), NA())</f>
        <v>#N/A</v>
      </c>
      <c r="P102" s="362" t="e">
        <f>IF(ISNUMBER(Regressions!R112),ROUND(Regressions!R112, 1), NA())</f>
        <v>#N/A</v>
      </c>
      <c r="Q102" s="231" t="e">
        <f>IF(ISNUMBER(Regressions!S112),ROUND(Regressions!S112, 1), NA())</f>
        <v>#N/A</v>
      </c>
      <c r="R102" s="363" t="e">
        <f>IF(ISNUMBER(Regressions!T112),ROUND(Regressions!T112, 1), NA())</f>
        <v>#N/A</v>
      </c>
      <c r="S102" s="253" t="e">
        <f>IF(ISNUMBER(Regressions!U112),ROUND(Regressions!U112, 1), NA())</f>
        <v>#N/A</v>
      </c>
    </row>
    <row xmlns:x14ac="http://schemas.microsoft.com/office/spreadsheetml/2009/9/ac" r="103" x14ac:dyDescent="0.2">
      <c r="A103" s="359" t="str">
        <f>IF(ISBLANK(Regressions!A113), " ", Regressions!A113)</f>
        <v>Uganda</v>
      </c>
      <c r="B103" s="360">
        <f>IF(ISBLANK(Regressions!B113), " ", Regressions!B113)</f>
        <v>2006</v>
      </c>
      <c r="C103" s="365" t="str">
        <f>IF(ISBLANK(Regressions!C113), " ", Regressions!C113)</f>
        <v>Pre-primary</v>
      </c>
      <c r="D103" s="361">
        <f>IF(ISBLANK(Regressions!D113), " ", Regressions!D113)</f>
        <v>3121720</v>
      </c>
      <c r="E103" s="230" t="e">
        <f>IF(ISNUMBER(Regressions!E113),ROUND(Regressions!E113, 1), NA())</f>
        <v>#N/A</v>
      </c>
      <c r="F103" s="362" t="e">
        <f>IF(ISNUMBER(Regressions!F113),ROUND(Regressions!F113, 1), NA())</f>
        <v>#N/A</v>
      </c>
      <c r="G103" s="252" t="e">
        <f>IF(ISNUMBER(Regressions!G113),ROUND(Regressions!G113, 1), NA())</f>
        <v>#N/A</v>
      </c>
      <c r="H103" s="363" t="e">
        <f>IF(ISNUMBER(Regressions!H113),ROUND(Regressions!H113, 1), NA())</f>
        <v>#N/A</v>
      </c>
      <c r="I103" s="253" t="e">
        <f>IF(ISNUMBER(Regressions!I113),ROUND(Regressions!I113, 1), NA())</f>
        <v>#N/A</v>
      </c>
      <c r="J103" s="364" t="e">
        <f>IF(ISNUMBER(Regressions!K113),ROUND(Regressions!K113, 1), NA())</f>
        <v>#N/A</v>
      </c>
      <c r="K103" s="362" t="e">
        <f>IF(ISNUMBER(Regressions!L113),ROUND(Regressions!L113, 1), NA())</f>
        <v>#N/A</v>
      </c>
      <c r="L103" s="254" t="e">
        <f>IF(ISNUMBER(Regressions!M113),ROUND(Regressions!M113, 1), NA())</f>
        <v>#N/A</v>
      </c>
      <c r="M103" s="363" t="e">
        <f>IF(ISNUMBER(Regressions!N113),ROUND(Regressions!N113, 1), NA())</f>
        <v>#N/A</v>
      </c>
      <c r="N103" s="253" t="e">
        <f>IF(ISNUMBER(Regressions!O113),ROUND(Regressions!O113, 1), NA())</f>
        <v>#N/A</v>
      </c>
      <c r="O103" s="364" t="e">
        <f>IF(ISNUMBER(Regressions!Q113),ROUND(Regressions!Q113, 1), NA())</f>
        <v>#N/A</v>
      </c>
      <c r="P103" s="362" t="e">
        <f>IF(ISNUMBER(Regressions!R113),ROUND(Regressions!R113, 1), NA())</f>
        <v>#N/A</v>
      </c>
      <c r="Q103" s="231" t="e">
        <f>IF(ISNUMBER(Regressions!S113),ROUND(Regressions!S113, 1), NA())</f>
        <v>#N/A</v>
      </c>
      <c r="R103" s="363" t="e">
        <f>IF(ISNUMBER(Regressions!T113),ROUND(Regressions!T113, 1), NA())</f>
        <v>#N/A</v>
      </c>
      <c r="S103" s="253" t="e">
        <f>IF(ISNUMBER(Regressions!U113),ROUND(Regressions!U113, 1), NA())</f>
        <v>#N/A</v>
      </c>
    </row>
    <row xmlns:x14ac="http://schemas.microsoft.com/office/spreadsheetml/2009/9/ac" r="104" x14ac:dyDescent="0.2">
      <c r="A104" s="359" t="str">
        <f>IF(ISBLANK(Regressions!A114), " ", Regressions!A114)</f>
        <v>Uganda</v>
      </c>
      <c r="B104" s="360">
        <f>IF(ISBLANK(Regressions!B114), " ", Regressions!B114)</f>
        <v>2007</v>
      </c>
      <c r="C104" s="365" t="str">
        <f>IF(ISBLANK(Regressions!C114), " ", Regressions!C114)</f>
        <v>Pre-primary</v>
      </c>
      <c r="D104" s="361">
        <f>IF(ISBLANK(Regressions!D114), " ", Regressions!D114)</f>
        <v>3211615</v>
      </c>
      <c r="E104" s="230" t="e">
        <f>IF(ISNUMBER(Regressions!E114),ROUND(Regressions!E114, 1), NA())</f>
        <v>#N/A</v>
      </c>
      <c r="F104" s="362">
        <f>IF(ISNUMBER(Regressions!F114),ROUND(Regressions!F114, 1), NA())</f>
        <v>97.8</v>
      </c>
      <c r="G104" s="252" t="e">
        <f>IF(ISNUMBER(Regressions!G114),ROUND(Regressions!G114, 1), NA())</f>
        <v>#N/A</v>
      </c>
      <c r="H104" s="363" t="e">
        <f>IF(ISNUMBER(Regressions!H114),ROUND(Regressions!H114, 1), NA())</f>
        <v>#N/A</v>
      </c>
      <c r="I104" s="253">
        <f>IF(ISNUMBER(Regressions!I114),ROUND(Regressions!I114, 1), NA())</f>
        <v>2.2000000000000002</v>
      </c>
      <c r="J104" s="364" t="e">
        <f>IF(ISNUMBER(Regressions!K114),ROUND(Regressions!K114, 1), NA())</f>
        <v>#N/A</v>
      </c>
      <c r="K104" s="362" t="e">
        <f>IF(ISNUMBER(Regressions!L114),ROUND(Regressions!L114, 1), NA())</f>
        <v>#N/A</v>
      </c>
      <c r="L104" s="254" t="e">
        <f>IF(ISNUMBER(Regressions!M114),ROUND(Regressions!M114, 1), NA())</f>
        <v>#N/A</v>
      </c>
      <c r="M104" s="363" t="e">
        <f>IF(ISNUMBER(Regressions!N114),ROUND(Regressions!N114, 1), NA())</f>
        <v>#N/A</v>
      </c>
      <c r="N104" s="253" t="e">
        <f>IF(ISNUMBER(Regressions!O114),ROUND(Regressions!O114, 1), NA())</f>
        <v>#N/A</v>
      </c>
      <c r="O104" s="364" t="e">
        <f>IF(ISNUMBER(Regressions!Q114),ROUND(Regressions!Q114, 1), NA())</f>
        <v>#N/A</v>
      </c>
      <c r="P104" s="362" t="e">
        <f>IF(ISNUMBER(Regressions!R114),ROUND(Regressions!R114, 1), NA())</f>
        <v>#N/A</v>
      </c>
      <c r="Q104" s="231" t="e">
        <f>IF(ISNUMBER(Regressions!S114),ROUND(Regressions!S114, 1), NA())</f>
        <v>#N/A</v>
      </c>
      <c r="R104" s="363" t="e">
        <f>IF(ISNUMBER(Regressions!T114),ROUND(Regressions!T114, 1), NA())</f>
        <v>#N/A</v>
      </c>
      <c r="S104" s="253" t="e">
        <f>IF(ISNUMBER(Regressions!U114),ROUND(Regressions!U114, 1), NA())</f>
        <v>#N/A</v>
      </c>
    </row>
    <row xmlns:x14ac="http://schemas.microsoft.com/office/spreadsheetml/2009/9/ac" r="105" x14ac:dyDescent="0.2">
      <c r="A105" s="359" t="str">
        <f>IF(ISBLANK(Regressions!A115), " ", Regressions!A115)</f>
        <v>Uganda</v>
      </c>
      <c r="B105" s="360">
        <f>IF(ISBLANK(Regressions!B115), " ", Regressions!B115)</f>
        <v>2008</v>
      </c>
      <c r="C105" s="365" t="str">
        <f>IF(ISBLANK(Regressions!C115), " ", Regressions!C115)</f>
        <v>Pre-primary</v>
      </c>
      <c r="D105" s="361">
        <f>IF(ISBLANK(Regressions!D115), " ", Regressions!D115)</f>
        <v>3302316</v>
      </c>
      <c r="E105" s="230" t="e">
        <f>IF(ISNUMBER(Regressions!E115),ROUND(Regressions!E115, 1), NA())</f>
        <v>#N/A</v>
      </c>
      <c r="F105" s="362">
        <f>IF(ISNUMBER(Regressions!F115),ROUND(Regressions!F115, 1), NA())</f>
        <v>97.8</v>
      </c>
      <c r="G105" s="252" t="e">
        <f>IF(ISNUMBER(Regressions!G115),ROUND(Regressions!G115, 1), NA())</f>
        <v>#N/A</v>
      </c>
      <c r="H105" s="363" t="e">
        <f>IF(ISNUMBER(Regressions!H115),ROUND(Regressions!H115, 1), NA())</f>
        <v>#N/A</v>
      </c>
      <c r="I105" s="253">
        <f>IF(ISNUMBER(Regressions!I115),ROUND(Regressions!I115, 1), NA())</f>
        <v>2.2000000000000002</v>
      </c>
      <c r="J105" s="364" t="e">
        <f>IF(ISNUMBER(Regressions!K115),ROUND(Regressions!K115, 1), NA())</f>
        <v>#N/A</v>
      </c>
      <c r="K105" s="362" t="e">
        <f>IF(ISNUMBER(Regressions!L115),ROUND(Regressions!L115, 1), NA())</f>
        <v>#N/A</v>
      </c>
      <c r="L105" s="254" t="e">
        <f>IF(ISNUMBER(Regressions!M115),ROUND(Regressions!M115, 1), NA())</f>
        <v>#N/A</v>
      </c>
      <c r="M105" s="363" t="e">
        <f>IF(ISNUMBER(Regressions!N115),ROUND(Regressions!N115, 1), NA())</f>
        <v>#N/A</v>
      </c>
      <c r="N105" s="253" t="e">
        <f>IF(ISNUMBER(Regressions!O115),ROUND(Regressions!O115, 1), NA())</f>
        <v>#N/A</v>
      </c>
      <c r="O105" s="364" t="e">
        <f>IF(ISNUMBER(Regressions!Q115),ROUND(Regressions!Q115, 1), NA())</f>
        <v>#N/A</v>
      </c>
      <c r="P105" s="362" t="e">
        <f>IF(ISNUMBER(Regressions!R115),ROUND(Regressions!R115, 1), NA())</f>
        <v>#N/A</v>
      </c>
      <c r="Q105" s="231" t="e">
        <f>IF(ISNUMBER(Regressions!S115),ROUND(Regressions!S115, 1), NA())</f>
        <v>#N/A</v>
      </c>
      <c r="R105" s="363" t="e">
        <f>IF(ISNUMBER(Regressions!T115),ROUND(Regressions!T115, 1), NA())</f>
        <v>#N/A</v>
      </c>
      <c r="S105" s="253" t="e">
        <f>IF(ISNUMBER(Regressions!U115),ROUND(Regressions!U115, 1), NA())</f>
        <v>#N/A</v>
      </c>
    </row>
    <row xmlns:x14ac="http://schemas.microsoft.com/office/spreadsheetml/2009/9/ac" r="106" x14ac:dyDescent="0.2">
      <c r="A106" s="359" t="str">
        <f>IF(ISBLANK(Regressions!A116), " ", Regressions!A116)</f>
        <v>Uganda</v>
      </c>
      <c r="B106" s="360">
        <f>IF(ISBLANK(Regressions!B116), " ", Regressions!B116)</f>
        <v>2009</v>
      </c>
      <c r="C106" s="365" t="str">
        <f>IF(ISBLANK(Regressions!C116), " ", Regressions!C116)</f>
        <v>Pre-primary</v>
      </c>
      <c r="D106" s="361">
        <f>IF(ISBLANK(Regressions!D116), " ", Regressions!D116)</f>
        <v>3388464</v>
      </c>
      <c r="E106" s="230" t="e">
        <f>IF(ISNUMBER(Regressions!E116),ROUND(Regressions!E116, 1), NA())</f>
        <v>#N/A</v>
      </c>
      <c r="F106" s="362">
        <f>IF(ISNUMBER(Regressions!F116),ROUND(Regressions!F116, 1), NA())</f>
        <v>97.8</v>
      </c>
      <c r="G106" s="252" t="e">
        <f>IF(ISNUMBER(Regressions!G116),ROUND(Regressions!G116, 1), NA())</f>
        <v>#N/A</v>
      </c>
      <c r="H106" s="363" t="e">
        <f>IF(ISNUMBER(Regressions!H116),ROUND(Regressions!H116, 1), NA())</f>
        <v>#N/A</v>
      </c>
      <c r="I106" s="253">
        <f>IF(ISNUMBER(Regressions!I116),ROUND(Regressions!I116, 1), NA())</f>
        <v>2.2000000000000002</v>
      </c>
      <c r="J106" s="364" t="e">
        <f>IF(ISNUMBER(Regressions!K116),ROUND(Regressions!K116, 1), NA())</f>
        <v>#N/A</v>
      </c>
      <c r="K106" s="362" t="e">
        <f>IF(ISNUMBER(Regressions!L116),ROUND(Regressions!L116, 1), NA())</f>
        <v>#N/A</v>
      </c>
      <c r="L106" s="254" t="e">
        <f>IF(ISNUMBER(Regressions!M116),ROUND(Regressions!M116, 1), NA())</f>
        <v>#N/A</v>
      </c>
      <c r="M106" s="363" t="e">
        <f>IF(ISNUMBER(Regressions!N116),ROUND(Regressions!N116, 1), NA())</f>
        <v>#N/A</v>
      </c>
      <c r="N106" s="253" t="e">
        <f>IF(ISNUMBER(Regressions!O116),ROUND(Regressions!O116, 1), NA())</f>
        <v>#N/A</v>
      </c>
      <c r="O106" s="364" t="e">
        <f>IF(ISNUMBER(Regressions!Q116),ROUND(Regressions!Q116, 1), NA())</f>
        <v>#N/A</v>
      </c>
      <c r="P106" s="362" t="e">
        <f>IF(ISNUMBER(Regressions!R116),ROUND(Regressions!R116, 1), NA())</f>
        <v>#N/A</v>
      </c>
      <c r="Q106" s="231" t="e">
        <f>IF(ISNUMBER(Regressions!S116),ROUND(Regressions!S116, 1), NA())</f>
        <v>#N/A</v>
      </c>
      <c r="R106" s="363" t="e">
        <f>IF(ISNUMBER(Regressions!T116),ROUND(Regressions!T116, 1), NA())</f>
        <v>#N/A</v>
      </c>
      <c r="S106" s="253" t="e">
        <f>IF(ISNUMBER(Regressions!U116),ROUND(Regressions!U116, 1), NA())</f>
        <v>#N/A</v>
      </c>
    </row>
    <row xmlns:x14ac="http://schemas.microsoft.com/office/spreadsheetml/2009/9/ac" r="107" x14ac:dyDescent="0.2">
      <c r="A107" s="359" t="str">
        <f>IF(ISBLANK(Regressions!A117), " ", Regressions!A117)</f>
        <v>Uganda</v>
      </c>
      <c r="B107" s="360">
        <f>IF(ISBLANK(Regressions!B117), " ", Regressions!B117)</f>
        <v>2010</v>
      </c>
      <c r="C107" s="365" t="str">
        <f>IF(ISBLANK(Regressions!C117), " ", Regressions!C117)</f>
        <v>Pre-primary</v>
      </c>
      <c r="D107" s="361">
        <f>IF(ISBLANK(Regressions!D117), " ", Regressions!D117)</f>
        <v>3472616</v>
      </c>
      <c r="E107" s="230" t="e">
        <f>IF(ISNUMBER(Regressions!E117),ROUND(Regressions!E117, 1), NA())</f>
        <v>#N/A</v>
      </c>
      <c r="F107" s="362">
        <f>IF(ISNUMBER(Regressions!F117),ROUND(Regressions!F117, 1), NA())</f>
        <v>97.8</v>
      </c>
      <c r="G107" s="252" t="e">
        <f>IF(ISNUMBER(Regressions!G117),ROUND(Regressions!G117, 1), NA())</f>
        <v>#N/A</v>
      </c>
      <c r="H107" s="363" t="e">
        <f>IF(ISNUMBER(Regressions!H117),ROUND(Regressions!H117, 1), NA())</f>
        <v>#N/A</v>
      </c>
      <c r="I107" s="253">
        <f>IF(ISNUMBER(Regressions!I117),ROUND(Regressions!I117, 1), NA())</f>
        <v>2.2000000000000002</v>
      </c>
      <c r="J107" s="364" t="e">
        <f>IF(ISNUMBER(Regressions!K117),ROUND(Regressions!K117, 1), NA())</f>
        <v>#N/A</v>
      </c>
      <c r="K107" s="362" t="e">
        <f>IF(ISNUMBER(Regressions!L117),ROUND(Regressions!L117, 1), NA())</f>
        <v>#N/A</v>
      </c>
      <c r="L107" s="254" t="e">
        <f>IF(ISNUMBER(Regressions!M117),ROUND(Regressions!M117, 1), NA())</f>
        <v>#N/A</v>
      </c>
      <c r="M107" s="363" t="e">
        <f>IF(ISNUMBER(Regressions!N117),ROUND(Regressions!N117, 1), NA())</f>
        <v>#N/A</v>
      </c>
      <c r="N107" s="253" t="e">
        <f>IF(ISNUMBER(Regressions!O117),ROUND(Regressions!O117, 1), NA())</f>
        <v>#N/A</v>
      </c>
      <c r="O107" s="364" t="e">
        <f>IF(ISNUMBER(Regressions!Q117),ROUND(Regressions!Q117, 1), NA())</f>
        <v>#N/A</v>
      </c>
      <c r="P107" s="362" t="e">
        <f>IF(ISNUMBER(Regressions!R117),ROUND(Regressions!R117, 1), NA())</f>
        <v>#N/A</v>
      </c>
      <c r="Q107" s="231" t="e">
        <f>IF(ISNUMBER(Regressions!S117),ROUND(Regressions!S117, 1), NA())</f>
        <v>#N/A</v>
      </c>
      <c r="R107" s="363" t="e">
        <f>IF(ISNUMBER(Regressions!T117),ROUND(Regressions!T117, 1), NA())</f>
        <v>#N/A</v>
      </c>
      <c r="S107" s="253" t="e">
        <f>IF(ISNUMBER(Regressions!U117),ROUND(Regressions!U117, 1), NA())</f>
        <v>#N/A</v>
      </c>
    </row>
    <row xmlns:x14ac="http://schemas.microsoft.com/office/spreadsheetml/2009/9/ac" r="108" x14ac:dyDescent="0.2">
      <c r="A108" s="359" t="str">
        <f>IF(ISBLANK(Regressions!A118), " ", Regressions!A118)</f>
        <v>Uganda</v>
      </c>
      <c r="B108" s="360">
        <f>IF(ISBLANK(Regressions!B118), " ", Regressions!B118)</f>
        <v>2011</v>
      </c>
      <c r="C108" s="365" t="str">
        <f>IF(ISBLANK(Regressions!C118), " ", Regressions!C118)</f>
        <v>Pre-primary</v>
      </c>
      <c r="D108" s="361">
        <f>IF(ISBLANK(Regressions!D118), " ", Regressions!D118)</f>
        <v>3547998</v>
      </c>
      <c r="E108" s="230" t="e">
        <f>IF(ISNUMBER(Regressions!E118),ROUND(Regressions!E118, 1), NA())</f>
        <v>#N/A</v>
      </c>
      <c r="F108" s="362">
        <f>IF(ISNUMBER(Regressions!F118),ROUND(Regressions!F118, 1), NA())</f>
        <v>97.8</v>
      </c>
      <c r="G108" s="252" t="e">
        <f>IF(ISNUMBER(Regressions!G118),ROUND(Regressions!G118, 1), NA())</f>
        <v>#N/A</v>
      </c>
      <c r="H108" s="363" t="e">
        <f>IF(ISNUMBER(Regressions!H118),ROUND(Regressions!H118, 1), NA())</f>
        <v>#N/A</v>
      </c>
      <c r="I108" s="253">
        <f>IF(ISNUMBER(Regressions!I118),ROUND(Regressions!I118, 1), NA())</f>
        <v>2.2000000000000002</v>
      </c>
      <c r="J108" s="364" t="e">
        <f>IF(ISNUMBER(Regressions!K118),ROUND(Regressions!K118, 1), NA())</f>
        <v>#N/A</v>
      </c>
      <c r="K108" s="362" t="e">
        <f>IF(ISNUMBER(Regressions!L118),ROUND(Regressions!L118, 1), NA())</f>
        <v>#N/A</v>
      </c>
      <c r="L108" s="254" t="e">
        <f>IF(ISNUMBER(Regressions!M118),ROUND(Regressions!M118, 1), NA())</f>
        <v>#N/A</v>
      </c>
      <c r="M108" s="363" t="e">
        <f>IF(ISNUMBER(Regressions!N118),ROUND(Regressions!N118, 1), NA())</f>
        <v>#N/A</v>
      </c>
      <c r="N108" s="253" t="e">
        <f>IF(ISNUMBER(Regressions!O118),ROUND(Regressions!O118, 1), NA())</f>
        <v>#N/A</v>
      </c>
      <c r="O108" s="364" t="e">
        <f>IF(ISNUMBER(Regressions!Q118),ROUND(Regressions!Q118, 1), NA())</f>
        <v>#N/A</v>
      </c>
      <c r="P108" s="362" t="e">
        <f>IF(ISNUMBER(Regressions!R118),ROUND(Regressions!R118, 1), NA())</f>
        <v>#N/A</v>
      </c>
      <c r="Q108" s="231" t="e">
        <f>IF(ISNUMBER(Regressions!S118),ROUND(Regressions!S118, 1), NA())</f>
        <v>#N/A</v>
      </c>
      <c r="R108" s="363" t="e">
        <f>IF(ISNUMBER(Regressions!T118),ROUND(Regressions!T118, 1), NA())</f>
        <v>#N/A</v>
      </c>
      <c r="S108" s="253" t="e">
        <f>IF(ISNUMBER(Regressions!U118),ROUND(Regressions!U118, 1), NA())</f>
        <v>#N/A</v>
      </c>
    </row>
    <row xmlns:x14ac="http://schemas.microsoft.com/office/spreadsheetml/2009/9/ac" r="109" x14ac:dyDescent="0.2">
      <c r="A109" s="359" t="str">
        <f>IF(ISBLANK(Regressions!A119), " ", Regressions!A119)</f>
        <v>Uganda</v>
      </c>
      <c r="B109" s="360">
        <f>IF(ISBLANK(Regressions!B119), " ", Regressions!B119)</f>
        <v>2012</v>
      </c>
      <c r="C109" s="365" t="str">
        <f>IF(ISBLANK(Regressions!C119), " ", Regressions!C119)</f>
        <v>Pre-primary</v>
      </c>
      <c r="D109" s="361">
        <f>IF(ISBLANK(Regressions!D119), " ", Regressions!D119)</f>
        <v>3619787</v>
      </c>
      <c r="E109" s="230" t="e">
        <f>IF(ISNUMBER(Regressions!E119),ROUND(Regressions!E119, 1), NA())</f>
        <v>#N/A</v>
      </c>
      <c r="F109" s="362">
        <f>IF(ISNUMBER(Regressions!F119),ROUND(Regressions!F119, 1), NA())</f>
        <v>97.8</v>
      </c>
      <c r="G109" s="252" t="e">
        <f>IF(ISNUMBER(Regressions!G119),ROUND(Regressions!G119, 1), NA())</f>
        <v>#N/A</v>
      </c>
      <c r="H109" s="363" t="e">
        <f>IF(ISNUMBER(Regressions!H119),ROUND(Regressions!H119, 1), NA())</f>
        <v>#N/A</v>
      </c>
      <c r="I109" s="253">
        <f>IF(ISNUMBER(Regressions!I119),ROUND(Regressions!I119, 1), NA())</f>
        <v>2.2000000000000002</v>
      </c>
      <c r="J109" s="364" t="e">
        <f>IF(ISNUMBER(Regressions!K119),ROUND(Regressions!K119, 1), NA())</f>
        <v>#N/A</v>
      </c>
      <c r="K109" s="362" t="e">
        <f>IF(ISNUMBER(Regressions!L119),ROUND(Regressions!L119, 1), NA())</f>
        <v>#N/A</v>
      </c>
      <c r="L109" s="254" t="e">
        <f>IF(ISNUMBER(Regressions!M119),ROUND(Regressions!M119, 1), NA())</f>
        <v>#N/A</v>
      </c>
      <c r="M109" s="363" t="e">
        <f>IF(ISNUMBER(Regressions!N119),ROUND(Regressions!N119, 1), NA())</f>
        <v>#N/A</v>
      </c>
      <c r="N109" s="253" t="e">
        <f>IF(ISNUMBER(Regressions!O119),ROUND(Regressions!O119, 1), NA())</f>
        <v>#N/A</v>
      </c>
      <c r="O109" s="364" t="e">
        <f>IF(ISNUMBER(Regressions!Q119),ROUND(Regressions!Q119, 1), NA())</f>
        <v>#N/A</v>
      </c>
      <c r="P109" s="362" t="e">
        <f>IF(ISNUMBER(Regressions!R119),ROUND(Regressions!R119, 1), NA())</f>
        <v>#N/A</v>
      </c>
      <c r="Q109" s="231" t="e">
        <f>IF(ISNUMBER(Regressions!S119),ROUND(Regressions!S119, 1), NA())</f>
        <v>#N/A</v>
      </c>
      <c r="R109" s="363" t="e">
        <f>IF(ISNUMBER(Regressions!T119),ROUND(Regressions!T119, 1), NA())</f>
        <v>#N/A</v>
      </c>
      <c r="S109" s="253" t="e">
        <f>IF(ISNUMBER(Regressions!U119),ROUND(Regressions!U119, 1), NA())</f>
        <v>#N/A</v>
      </c>
    </row>
    <row xmlns:x14ac="http://schemas.microsoft.com/office/spreadsheetml/2009/9/ac" r="110" x14ac:dyDescent="0.2">
      <c r="A110" s="359" t="str">
        <f>IF(ISBLANK(Regressions!A120), " ", Regressions!A120)</f>
        <v>Uganda</v>
      </c>
      <c r="B110" s="360">
        <f>IF(ISBLANK(Regressions!B120), " ", Regressions!B120)</f>
        <v>2013</v>
      </c>
      <c r="C110" s="365" t="str">
        <f>IF(ISBLANK(Regressions!C120), " ", Regressions!C120)</f>
        <v>Pre-primary</v>
      </c>
      <c r="D110" s="361">
        <f>IF(ISBLANK(Regressions!D120), " ", Regressions!D120)</f>
        <v>3697438</v>
      </c>
      <c r="E110" s="230" t="e">
        <f>IF(ISNUMBER(Regressions!E120),ROUND(Regressions!E120, 1), NA())</f>
        <v>#N/A</v>
      </c>
      <c r="F110" s="362">
        <f>IF(ISNUMBER(Regressions!F120),ROUND(Regressions!F120, 1), NA())</f>
        <v>97.8</v>
      </c>
      <c r="G110" s="252" t="e">
        <f>IF(ISNUMBER(Regressions!G120),ROUND(Regressions!G120, 1), NA())</f>
        <v>#N/A</v>
      </c>
      <c r="H110" s="363" t="e">
        <f>IF(ISNUMBER(Regressions!H120),ROUND(Regressions!H120, 1), NA())</f>
        <v>#N/A</v>
      </c>
      <c r="I110" s="253">
        <f>IF(ISNUMBER(Regressions!I120),ROUND(Regressions!I120, 1), NA())</f>
        <v>2.2000000000000002</v>
      </c>
      <c r="J110" s="364" t="e">
        <f>IF(ISNUMBER(Regressions!K120),ROUND(Regressions!K120, 1), NA())</f>
        <v>#N/A</v>
      </c>
      <c r="K110" s="362" t="e">
        <f>IF(ISNUMBER(Regressions!L120),ROUND(Regressions!L120, 1), NA())</f>
        <v>#N/A</v>
      </c>
      <c r="L110" s="254" t="e">
        <f>IF(ISNUMBER(Regressions!M120),ROUND(Regressions!M120, 1), NA())</f>
        <v>#N/A</v>
      </c>
      <c r="M110" s="363" t="e">
        <f>IF(ISNUMBER(Regressions!N120),ROUND(Regressions!N120, 1), NA())</f>
        <v>#N/A</v>
      </c>
      <c r="N110" s="253" t="e">
        <f>IF(ISNUMBER(Regressions!O120),ROUND(Regressions!O120, 1), NA())</f>
        <v>#N/A</v>
      </c>
      <c r="O110" s="364" t="e">
        <f>IF(ISNUMBER(Regressions!Q120),ROUND(Regressions!Q120, 1), NA())</f>
        <v>#N/A</v>
      </c>
      <c r="P110" s="362" t="e">
        <f>IF(ISNUMBER(Regressions!R120),ROUND(Regressions!R120, 1), NA())</f>
        <v>#N/A</v>
      </c>
      <c r="Q110" s="231" t="e">
        <f>IF(ISNUMBER(Regressions!S120),ROUND(Regressions!S120, 1), NA())</f>
        <v>#N/A</v>
      </c>
      <c r="R110" s="363" t="e">
        <f>IF(ISNUMBER(Regressions!T120),ROUND(Regressions!T120, 1), NA())</f>
        <v>#N/A</v>
      </c>
      <c r="S110" s="253" t="e">
        <f>IF(ISNUMBER(Regressions!U120),ROUND(Regressions!U120, 1), NA())</f>
        <v>#N/A</v>
      </c>
    </row>
    <row xmlns:x14ac="http://schemas.microsoft.com/office/spreadsheetml/2009/9/ac" r="111" x14ac:dyDescent="0.2">
      <c r="A111" s="359" t="str">
        <f>IF(ISBLANK(Regressions!A121), " ", Regressions!A121)</f>
        <v>Uganda</v>
      </c>
      <c r="B111" s="360">
        <f>IF(ISBLANK(Regressions!B121), " ", Regressions!B121)</f>
        <v>2014</v>
      </c>
      <c r="C111" s="365" t="str">
        <f>IF(ISBLANK(Regressions!C121), " ", Regressions!C121)</f>
        <v>Pre-primary</v>
      </c>
      <c r="D111" s="361">
        <f>IF(ISBLANK(Regressions!D121), " ", Regressions!D121)</f>
        <v>3780227</v>
      </c>
      <c r="E111" s="230" t="e">
        <f>IF(ISNUMBER(Regressions!E121),ROUND(Regressions!E121, 1), NA())</f>
        <v>#N/A</v>
      </c>
      <c r="F111" s="362">
        <f>IF(ISNUMBER(Regressions!F121),ROUND(Regressions!F121, 1), NA())</f>
        <v>97.8</v>
      </c>
      <c r="G111" s="252" t="e">
        <f>IF(ISNUMBER(Regressions!G121),ROUND(Regressions!G121, 1), NA())</f>
        <v>#N/A</v>
      </c>
      <c r="H111" s="363" t="e">
        <f>IF(ISNUMBER(Regressions!H121),ROUND(Regressions!H121, 1), NA())</f>
        <v>#N/A</v>
      </c>
      <c r="I111" s="253">
        <f>IF(ISNUMBER(Regressions!I121),ROUND(Regressions!I121, 1), NA())</f>
        <v>2.2000000000000002</v>
      </c>
      <c r="J111" s="364" t="e">
        <f>IF(ISNUMBER(Regressions!K121),ROUND(Regressions!K121, 1), NA())</f>
        <v>#N/A</v>
      </c>
      <c r="K111" s="362" t="e">
        <f>IF(ISNUMBER(Regressions!L121),ROUND(Regressions!L121, 1), NA())</f>
        <v>#N/A</v>
      </c>
      <c r="L111" s="254" t="e">
        <f>IF(ISNUMBER(Regressions!M121),ROUND(Regressions!M121, 1), NA())</f>
        <v>#N/A</v>
      </c>
      <c r="M111" s="363" t="e">
        <f>IF(ISNUMBER(Regressions!N121),ROUND(Regressions!N121, 1), NA())</f>
        <v>#N/A</v>
      </c>
      <c r="N111" s="253" t="e">
        <f>IF(ISNUMBER(Regressions!O121),ROUND(Regressions!O121, 1), NA())</f>
        <v>#N/A</v>
      </c>
      <c r="O111" s="364" t="e">
        <f>IF(ISNUMBER(Regressions!Q121),ROUND(Regressions!Q121, 1), NA())</f>
        <v>#N/A</v>
      </c>
      <c r="P111" s="362" t="e">
        <f>IF(ISNUMBER(Regressions!R121),ROUND(Regressions!R121, 1), NA())</f>
        <v>#N/A</v>
      </c>
      <c r="Q111" s="231" t="e">
        <f>IF(ISNUMBER(Regressions!S121),ROUND(Regressions!S121, 1), NA())</f>
        <v>#N/A</v>
      </c>
      <c r="R111" s="363" t="e">
        <f>IF(ISNUMBER(Regressions!T121),ROUND(Regressions!T121, 1), NA())</f>
        <v>#N/A</v>
      </c>
      <c r="S111" s="253" t="e">
        <f>IF(ISNUMBER(Regressions!U121),ROUND(Regressions!U121, 1), NA())</f>
        <v>#N/A</v>
      </c>
    </row>
    <row xmlns:x14ac="http://schemas.microsoft.com/office/spreadsheetml/2009/9/ac" r="112" x14ac:dyDescent="0.2">
      <c r="A112" s="359" t="str">
        <f>IF(ISBLANK(Regressions!A122), " ", Regressions!A122)</f>
        <v>Uganda</v>
      </c>
      <c r="B112" s="360">
        <f>IF(ISBLANK(Regressions!B122), " ", Regressions!B122)</f>
        <v>2015</v>
      </c>
      <c r="C112" s="365" t="str">
        <f>IF(ISBLANK(Regressions!C122), " ", Regressions!C122)</f>
        <v>Pre-primary</v>
      </c>
      <c r="D112" s="361">
        <f>IF(ISBLANK(Regressions!D122), " ", Regressions!D122)</f>
        <v>3868287</v>
      </c>
      <c r="E112" s="230" t="e">
        <f>IF(ISNUMBER(Regressions!E122),ROUND(Regressions!E122, 1), NA())</f>
        <v>#N/A</v>
      </c>
      <c r="F112" s="362">
        <f>IF(ISNUMBER(Regressions!F122),ROUND(Regressions!F122, 1), NA())</f>
        <v>97.8</v>
      </c>
      <c r="G112" s="252" t="e">
        <f>IF(ISNUMBER(Regressions!G122),ROUND(Regressions!G122, 1), NA())</f>
        <v>#N/A</v>
      </c>
      <c r="H112" s="363" t="e">
        <f>IF(ISNUMBER(Regressions!H122),ROUND(Regressions!H122, 1), NA())</f>
        <v>#N/A</v>
      </c>
      <c r="I112" s="253">
        <f>IF(ISNUMBER(Regressions!I122),ROUND(Regressions!I122, 1), NA())</f>
        <v>2.2000000000000002</v>
      </c>
      <c r="J112" s="364" t="e">
        <f>IF(ISNUMBER(Regressions!K122),ROUND(Regressions!K122, 1), NA())</f>
        <v>#N/A</v>
      </c>
      <c r="K112" s="362" t="e">
        <f>IF(ISNUMBER(Regressions!L122),ROUND(Regressions!L122, 1), NA())</f>
        <v>#N/A</v>
      </c>
      <c r="L112" s="254" t="e">
        <f>IF(ISNUMBER(Regressions!M122),ROUND(Regressions!M122, 1), NA())</f>
        <v>#N/A</v>
      </c>
      <c r="M112" s="363" t="e">
        <f>IF(ISNUMBER(Regressions!N122),ROUND(Regressions!N122, 1), NA())</f>
        <v>#N/A</v>
      </c>
      <c r="N112" s="253" t="e">
        <f>IF(ISNUMBER(Regressions!O122),ROUND(Regressions!O122, 1), NA())</f>
        <v>#N/A</v>
      </c>
      <c r="O112" s="364" t="e">
        <f>IF(ISNUMBER(Regressions!Q122),ROUND(Regressions!Q122, 1), NA())</f>
        <v>#N/A</v>
      </c>
      <c r="P112" s="362" t="e">
        <f>IF(ISNUMBER(Regressions!R122),ROUND(Regressions!R122, 1), NA())</f>
        <v>#N/A</v>
      </c>
      <c r="Q112" s="231" t="e">
        <f>IF(ISNUMBER(Regressions!S122),ROUND(Regressions!S122, 1), NA())</f>
        <v>#N/A</v>
      </c>
      <c r="R112" s="363" t="e">
        <f>IF(ISNUMBER(Regressions!T122),ROUND(Regressions!T122, 1), NA())</f>
        <v>#N/A</v>
      </c>
      <c r="S112" s="253" t="e">
        <f>IF(ISNUMBER(Regressions!U122),ROUND(Regressions!U122, 1), NA())</f>
        <v>#N/A</v>
      </c>
    </row>
    <row xmlns:x14ac="http://schemas.microsoft.com/office/spreadsheetml/2009/9/ac" r="113" x14ac:dyDescent="0.2">
      <c r="A113" s="359" t="str">
        <f>IF(ISBLANK(Regressions!A123), " ", Regressions!A123)</f>
        <v>Uganda</v>
      </c>
      <c r="B113" s="360">
        <f>IF(ISBLANK(Regressions!B123), " ", Regressions!B123)</f>
        <v>2016</v>
      </c>
      <c r="C113" s="365" t="str">
        <f>IF(ISBLANK(Regressions!C123), " ", Regressions!C123)</f>
        <v>Pre-primary</v>
      </c>
      <c r="D113" s="361">
        <f>IF(ISBLANK(Regressions!D123), " ", Regressions!D123)</f>
        <v>3948415</v>
      </c>
      <c r="E113" s="230" t="e">
        <f>IF(ISNUMBER(Regressions!E123),ROUND(Regressions!E123, 1), NA())</f>
        <v>#N/A</v>
      </c>
      <c r="F113" s="362" t="e">
        <f>IF(ISNUMBER(Regressions!F123),ROUND(Regressions!F123, 1), NA())</f>
        <v>#N/A</v>
      </c>
      <c r="G113" s="252" t="e">
        <f>IF(ISNUMBER(Regressions!G123),ROUND(Regressions!G123, 1), NA())</f>
        <v>#N/A</v>
      </c>
      <c r="H113" s="363" t="e">
        <f>IF(ISNUMBER(Regressions!H123),ROUND(Regressions!H123, 1), NA())</f>
        <v>#N/A</v>
      </c>
      <c r="I113" s="253" t="e">
        <f>IF(ISNUMBER(Regressions!I123),ROUND(Regressions!I123, 1), NA())</f>
        <v>#N/A</v>
      </c>
      <c r="J113" s="364" t="e">
        <f>IF(ISNUMBER(Regressions!K123),ROUND(Regressions!K123, 1), NA())</f>
        <v>#N/A</v>
      </c>
      <c r="K113" s="362" t="e">
        <f>IF(ISNUMBER(Regressions!L123),ROUND(Regressions!L123, 1), NA())</f>
        <v>#N/A</v>
      </c>
      <c r="L113" s="254" t="e">
        <f>IF(ISNUMBER(Regressions!M123),ROUND(Regressions!M123, 1), NA())</f>
        <v>#N/A</v>
      </c>
      <c r="M113" s="363" t="e">
        <f>IF(ISNUMBER(Regressions!N123),ROUND(Regressions!N123, 1), NA())</f>
        <v>#N/A</v>
      </c>
      <c r="N113" s="253" t="e">
        <f>IF(ISNUMBER(Regressions!O123),ROUND(Regressions!O123, 1), NA())</f>
        <v>#N/A</v>
      </c>
      <c r="O113" s="364" t="e">
        <f>IF(ISNUMBER(Regressions!Q123),ROUND(Regressions!Q123, 1), NA())</f>
        <v>#N/A</v>
      </c>
      <c r="P113" s="362" t="e">
        <f>IF(ISNUMBER(Regressions!R123),ROUND(Regressions!R123, 1), NA())</f>
        <v>#N/A</v>
      </c>
      <c r="Q113" s="231" t="e">
        <f>IF(ISNUMBER(Regressions!S123),ROUND(Regressions!S123, 1), NA())</f>
        <v>#N/A</v>
      </c>
      <c r="R113" s="363" t="e">
        <f>IF(ISNUMBER(Regressions!T123),ROUND(Regressions!T123, 1), NA())</f>
        <v>#N/A</v>
      </c>
      <c r="S113" s="253" t="e">
        <f>IF(ISNUMBER(Regressions!U123),ROUND(Regressions!U123, 1), NA())</f>
        <v>#N/A</v>
      </c>
    </row>
    <row xmlns:x14ac="http://schemas.microsoft.com/office/spreadsheetml/2009/9/ac" r="114" x14ac:dyDescent="0.2">
      <c r="A114" s="359" t="str">
        <f>IF(ISBLANK(Regressions!A124), " ", Regressions!A124)</f>
        <v>Uganda</v>
      </c>
      <c r="B114" s="360">
        <f>IF(ISBLANK(Regressions!B124), " ", Regressions!B124)</f>
        <v>2017</v>
      </c>
      <c r="C114" s="365" t="str">
        <f>IF(ISBLANK(Regressions!C124), " ", Regressions!C124)</f>
        <v>Pre-primary</v>
      </c>
      <c r="D114" s="361">
        <f>IF(ISBLANK(Regressions!D124), " ", Regressions!D124)</f>
        <v>4022351</v>
      </c>
      <c r="E114" s="230" t="e">
        <f>IF(ISNUMBER(Regressions!E124),ROUND(Regressions!E124, 1), NA())</f>
        <v>#N/A</v>
      </c>
      <c r="F114" s="362" t="e">
        <f>IF(ISNUMBER(Regressions!F124),ROUND(Regressions!F124, 1), NA())</f>
        <v>#N/A</v>
      </c>
      <c r="G114" s="252" t="e">
        <f>IF(ISNUMBER(Regressions!G124),ROUND(Regressions!G124, 1), NA())</f>
        <v>#N/A</v>
      </c>
      <c r="H114" s="363" t="e">
        <f>IF(ISNUMBER(Regressions!H124),ROUND(Regressions!H124, 1), NA())</f>
        <v>#N/A</v>
      </c>
      <c r="I114" s="253" t="e">
        <f>IF(ISNUMBER(Regressions!I124),ROUND(Regressions!I124, 1), NA())</f>
        <v>#N/A</v>
      </c>
      <c r="J114" s="364" t="e">
        <f>IF(ISNUMBER(Regressions!K124),ROUND(Regressions!K124, 1), NA())</f>
        <v>#N/A</v>
      </c>
      <c r="K114" s="362" t="e">
        <f>IF(ISNUMBER(Regressions!L124),ROUND(Regressions!L124, 1), NA())</f>
        <v>#N/A</v>
      </c>
      <c r="L114" s="254" t="e">
        <f>IF(ISNUMBER(Regressions!M124),ROUND(Regressions!M124, 1), NA())</f>
        <v>#N/A</v>
      </c>
      <c r="M114" s="363" t="e">
        <f>IF(ISNUMBER(Regressions!N124),ROUND(Regressions!N124, 1), NA())</f>
        <v>#N/A</v>
      </c>
      <c r="N114" s="253" t="e">
        <f>IF(ISNUMBER(Regressions!O124),ROUND(Regressions!O124, 1), NA())</f>
        <v>#N/A</v>
      </c>
      <c r="O114" s="364" t="e">
        <f>IF(ISNUMBER(Regressions!Q124),ROUND(Regressions!Q124, 1), NA())</f>
        <v>#N/A</v>
      </c>
      <c r="P114" s="362" t="e">
        <f>IF(ISNUMBER(Regressions!R124),ROUND(Regressions!R124, 1), NA())</f>
        <v>#N/A</v>
      </c>
      <c r="Q114" s="231" t="e">
        <f>IF(ISNUMBER(Regressions!S124),ROUND(Regressions!S124, 1), NA())</f>
        <v>#N/A</v>
      </c>
      <c r="R114" s="363" t="e">
        <f>IF(ISNUMBER(Regressions!T124),ROUND(Regressions!T124, 1), NA())</f>
        <v>#N/A</v>
      </c>
      <c r="S114" s="253" t="e">
        <f>IF(ISNUMBER(Regressions!U124),ROUND(Regressions!U124, 1), NA())</f>
        <v>#N/A</v>
      </c>
    </row>
    <row xmlns:x14ac="http://schemas.microsoft.com/office/spreadsheetml/2009/9/ac" r="115" x14ac:dyDescent="0.2">
      <c r="A115" s="359" t="str">
        <f>IF(ISBLANK(Regressions!A125), " ", Regressions!A125)</f>
        <v>Uganda</v>
      </c>
      <c r="B115" s="360">
        <f>IF(ISBLANK(Regressions!B125), " ", Regressions!B125)</f>
        <v>2018</v>
      </c>
      <c r="C115" s="365" t="str">
        <f>IF(ISBLANK(Regressions!C125), " ", Regressions!C125)</f>
        <v>Pre-primary</v>
      </c>
      <c r="D115" s="361">
        <f>IF(ISBLANK(Regressions!D125), " ", Regressions!D125)</f>
        <v>4089167</v>
      </c>
      <c r="E115" s="230" t="e">
        <f>IF(ISNUMBER(Regressions!E125),ROUND(Regressions!E125, 1), NA())</f>
        <v>#N/A</v>
      </c>
      <c r="F115" s="362" t="e">
        <f>IF(ISNUMBER(Regressions!F125),ROUND(Regressions!F125, 1), NA())</f>
        <v>#N/A</v>
      </c>
      <c r="G115" s="252" t="e">
        <f>IF(ISNUMBER(Regressions!G125),ROUND(Regressions!G125, 1), NA())</f>
        <v>#N/A</v>
      </c>
      <c r="H115" s="363" t="e">
        <f>IF(ISNUMBER(Regressions!H125),ROUND(Regressions!H125, 1), NA())</f>
        <v>#N/A</v>
      </c>
      <c r="I115" s="253" t="e">
        <f>IF(ISNUMBER(Regressions!I125),ROUND(Regressions!I125, 1), NA())</f>
        <v>#N/A</v>
      </c>
      <c r="J115" s="364" t="e">
        <f>IF(ISNUMBER(Regressions!K125),ROUND(Regressions!K125, 1), NA())</f>
        <v>#N/A</v>
      </c>
      <c r="K115" s="362" t="e">
        <f>IF(ISNUMBER(Regressions!L125),ROUND(Regressions!L125, 1), NA())</f>
        <v>#N/A</v>
      </c>
      <c r="L115" s="254" t="e">
        <f>IF(ISNUMBER(Regressions!M125),ROUND(Regressions!M125, 1), NA())</f>
        <v>#N/A</v>
      </c>
      <c r="M115" s="363" t="e">
        <f>IF(ISNUMBER(Regressions!N125),ROUND(Regressions!N125, 1), NA())</f>
        <v>#N/A</v>
      </c>
      <c r="N115" s="253" t="e">
        <f>IF(ISNUMBER(Regressions!O125),ROUND(Regressions!O125, 1), NA())</f>
        <v>#N/A</v>
      </c>
      <c r="O115" s="364" t="e">
        <f>IF(ISNUMBER(Regressions!Q125),ROUND(Regressions!Q125, 1), NA())</f>
        <v>#N/A</v>
      </c>
      <c r="P115" s="362" t="e">
        <f>IF(ISNUMBER(Regressions!R125),ROUND(Regressions!R125, 1), NA())</f>
        <v>#N/A</v>
      </c>
      <c r="Q115" s="231" t="e">
        <f>IF(ISNUMBER(Regressions!S125),ROUND(Regressions!S125, 1), NA())</f>
        <v>#N/A</v>
      </c>
      <c r="R115" s="363" t="e">
        <f>IF(ISNUMBER(Regressions!T125),ROUND(Regressions!T125, 1), NA())</f>
        <v>#N/A</v>
      </c>
      <c r="S115" s="253" t="e">
        <f>IF(ISNUMBER(Regressions!U125),ROUND(Regressions!U125, 1), NA())</f>
        <v>#N/A</v>
      </c>
    </row>
    <row xmlns:x14ac="http://schemas.microsoft.com/office/spreadsheetml/2009/9/ac" r="116" x14ac:dyDescent="0.2">
      <c r="A116" s="359" t="str">
        <f>IF(ISBLANK(Regressions!A126), " ", Regressions!A126)</f>
        <v>Uganda</v>
      </c>
      <c r="B116" s="360">
        <f>IF(ISBLANK(Regressions!B126), " ", Regressions!B126)</f>
        <v>2019</v>
      </c>
      <c r="C116" s="365" t="str">
        <f>IF(ISBLANK(Regressions!C126), " ", Regressions!C126)</f>
        <v>Pre-primary</v>
      </c>
      <c r="D116" s="361">
        <f>IF(ISBLANK(Regressions!D126), " ", Regressions!D126)</f>
        <v>4153475</v>
      </c>
      <c r="E116" s="230" t="e">
        <f>IF(ISNUMBER(Regressions!E126),ROUND(Regressions!E126, 1), NA())</f>
        <v>#N/A</v>
      </c>
      <c r="F116" s="362" t="e">
        <f>IF(ISNUMBER(Regressions!F126),ROUND(Regressions!F126, 1), NA())</f>
        <v>#N/A</v>
      </c>
      <c r="G116" s="252" t="e">
        <f>IF(ISNUMBER(Regressions!G126),ROUND(Regressions!G126, 1), NA())</f>
        <v>#N/A</v>
      </c>
      <c r="H116" s="363" t="e">
        <f>IF(ISNUMBER(Regressions!H126),ROUND(Regressions!H126, 1), NA())</f>
        <v>#N/A</v>
      </c>
      <c r="I116" s="253" t="e">
        <f>IF(ISNUMBER(Regressions!I126),ROUND(Regressions!I126, 1), NA())</f>
        <v>#N/A</v>
      </c>
      <c r="J116" s="364" t="e">
        <f>IF(ISNUMBER(Regressions!K126),ROUND(Regressions!K126, 1), NA())</f>
        <v>#N/A</v>
      </c>
      <c r="K116" s="362" t="e">
        <f>IF(ISNUMBER(Regressions!L126),ROUND(Regressions!L126, 1), NA())</f>
        <v>#N/A</v>
      </c>
      <c r="L116" s="254" t="e">
        <f>IF(ISNUMBER(Regressions!M126),ROUND(Regressions!M126, 1), NA())</f>
        <v>#N/A</v>
      </c>
      <c r="M116" s="363" t="e">
        <f>IF(ISNUMBER(Regressions!N126),ROUND(Regressions!N126, 1), NA())</f>
        <v>#N/A</v>
      </c>
      <c r="N116" s="253" t="e">
        <f>IF(ISNUMBER(Regressions!O126),ROUND(Regressions!O126, 1), NA())</f>
        <v>#N/A</v>
      </c>
      <c r="O116" s="364" t="e">
        <f>IF(ISNUMBER(Regressions!Q126),ROUND(Regressions!Q126, 1), NA())</f>
        <v>#N/A</v>
      </c>
      <c r="P116" s="362" t="e">
        <f>IF(ISNUMBER(Regressions!R126),ROUND(Regressions!R126, 1), NA())</f>
        <v>#N/A</v>
      </c>
      <c r="Q116" s="231" t="e">
        <f>IF(ISNUMBER(Regressions!S126),ROUND(Regressions!S126, 1), NA())</f>
        <v>#N/A</v>
      </c>
      <c r="R116" s="363" t="e">
        <f>IF(ISNUMBER(Regressions!T126),ROUND(Regressions!T126, 1), NA())</f>
        <v>#N/A</v>
      </c>
      <c r="S116" s="253" t="e">
        <f>IF(ISNUMBER(Regressions!U126),ROUND(Regressions!U126, 1), NA())</f>
        <v>#N/A</v>
      </c>
    </row>
    <row xmlns:x14ac="http://schemas.microsoft.com/office/spreadsheetml/2009/9/ac" r="117" x14ac:dyDescent="0.2">
      <c r="A117" s="359" t="str">
        <f>IF(ISBLANK(Regressions!A127), " ", Regressions!A127)</f>
        <v>Uganda</v>
      </c>
      <c r="B117" s="360">
        <f>IF(ISBLANK(Regressions!B127), " ", Regressions!B127)</f>
        <v>2020</v>
      </c>
      <c r="C117" s="365" t="str">
        <f>IF(ISBLANK(Regressions!C127), " ", Regressions!C127)</f>
        <v>Pre-primary</v>
      </c>
      <c r="D117" s="361">
        <f>IF(ISBLANK(Regressions!D127), " ", Regressions!D127)</f>
        <v>4221989</v>
      </c>
      <c r="E117" s="230" t="e">
        <f>IF(ISNUMBER(Regressions!E127),ROUND(Regressions!E127, 1), NA())</f>
        <v>#N/A</v>
      </c>
      <c r="F117" s="362" t="e">
        <f>IF(ISNUMBER(Regressions!F127),ROUND(Regressions!F127, 1), NA())</f>
        <v>#N/A</v>
      </c>
      <c r="G117" s="252" t="e">
        <f>IF(ISNUMBER(Regressions!G127),ROUND(Regressions!G127, 1), NA())</f>
        <v>#N/A</v>
      </c>
      <c r="H117" s="363" t="e">
        <f>IF(ISNUMBER(Regressions!H127),ROUND(Regressions!H127, 1), NA())</f>
        <v>#N/A</v>
      </c>
      <c r="I117" s="253" t="e">
        <f>IF(ISNUMBER(Regressions!I127),ROUND(Regressions!I127, 1), NA())</f>
        <v>#N/A</v>
      </c>
      <c r="J117" s="364" t="e">
        <f>IF(ISNUMBER(Regressions!K127),ROUND(Regressions!K127, 1), NA())</f>
        <v>#N/A</v>
      </c>
      <c r="K117" s="362" t="e">
        <f>IF(ISNUMBER(Regressions!L127),ROUND(Regressions!L127, 1), NA())</f>
        <v>#N/A</v>
      </c>
      <c r="L117" s="254" t="e">
        <f>IF(ISNUMBER(Regressions!M127),ROUND(Regressions!M127, 1), NA())</f>
        <v>#N/A</v>
      </c>
      <c r="M117" s="363" t="e">
        <f>IF(ISNUMBER(Regressions!N127),ROUND(Regressions!N127, 1), NA())</f>
        <v>#N/A</v>
      </c>
      <c r="N117" s="253" t="e">
        <f>IF(ISNUMBER(Regressions!O127),ROUND(Regressions!O127, 1), NA())</f>
        <v>#N/A</v>
      </c>
      <c r="O117" s="364" t="e">
        <f>IF(ISNUMBER(Regressions!Q127),ROUND(Regressions!Q127, 1), NA())</f>
        <v>#N/A</v>
      </c>
      <c r="P117" s="362" t="e">
        <f>IF(ISNUMBER(Regressions!R127),ROUND(Regressions!R127, 1), NA())</f>
        <v>#N/A</v>
      </c>
      <c r="Q117" s="231" t="e">
        <f>IF(ISNUMBER(Regressions!S127),ROUND(Regressions!S127, 1), NA())</f>
        <v>#N/A</v>
      </c>
      <c r="R117" s="363" t="e">
        <f>IF(ISNUMBER(Regressions!T127),ROUND(Regressions!T127, 1), NA())</f>
        <v>#N/A</v>
      </c>
      <c r="S117" s="253" t="e">
        <f>IF(ISNUMBER(Regressions!U127),ROUND(Regressions!U127, 1), NA())</f>
        <v>#N/A</v>
      </c>
    </row>
    <row xmlns:x14ac="http://schemas.microsoft.com/office/spreadsheetml/2009/9/ac" r="118" x14ac:dyDescent="0.2">
      <c r="A118" s="414" t="str">
        <f>IF(ISBLANK(Regressions!A128), " ", Regressions!A128)</f>
        <v>Uganda</v>
      </c>
      <c r="B118" s="415">
        <f>IF(ISBLANK(Regressions!B128), " ", Regressions!B128)</f>
        <v>2021</v>
      </c>
      <c r="C118" s="416" t="str">
        <f>IF(ISBLANK(Regressions!C128), " ", Regressions!C128)</f>
        <v>Pre-primary</v>
      </c>
      <c r="D118" s="417">
        <f>IF(ISBLANK(Regressions!D128), " ", Regressions!D128)</f>
        <v>4308698</v>
      </c>
      <c r="E118" s="420" t="e">
        <f>IF(ISNUMBER(Regressions!E128),ROUND(Regressions!E128, 1), NA())</f>
        <v>#N/A</v>
      </c>
      <c r="F118" s="418" t="e">
        <f>IF(ISNUMBER(Regressions!F128),ROUND(Regressions!F128, 1), NA())</f>
        <v>#N/A</v>
      </c>
      <c r="G118" s="421" t="e">
        <f>IF(ISNUMBER(Regressions!G128),ROUND(Regressions!G128, 1), NA())</f>
        <v>#N/A</v>
      </c>
      <c r="H118" s="419" t="e">
        <f>IF(ISNUMBER(Regressions!H128),ROUND(Regressions!H128, 1), NA())</f>
        <v>#N/A</v>
      </c>
      <c r="I118" s="422" t="e">
        <f>IF(ISNUMBER(Regressions!I128),ROUND(Regressions!I128, 1), NA())</f>
        <v>#N/A</v>
      </c>
      <c r="J118" s="420" t="e">
        <f>IF(ISNUMBER(Regressions!K128),ROUND(Regressions!K128, 1), NA())</f>
        <v>#N/A</v>
      </c>
      <c r="K118" s="418" t="e">
        <f>IF(ISNUMBER(Regressions!L128),ROUND(Regressions!L128, 1), NA())</f>
        <v>#N/A</v>
      </c>
      <c r="L118" s="423" t="e">
        <f>IF(ISNUMBER(Regressions!M128),ROUND(Regressions!M128, 1), NA())</f>
        <v>#N/A</v>
      </c>
      <c r="M118" s="419" t="e">
        <f>IF(ISNUMBER(Regressions!N128),ROUND(Regressions!N128, 1), NA())</f>
        <v>#N/A</v>
      </c>
      <c r="N118" s="422" t="e">
        <f>IF(ISNUMBER(Regressions!O128),ROUND(Regressions!O128, 1), NA())</f>
        <v>#N/A</v>
      </c>
      <c r="O118" s="420" t="e">
        <f>IF(ISNUMBER(Regressions!Q128),ROUND(Regressions!Q128, 1), NA())</f>
        <v>#N/A</v>
      </c>
      <c r="P118" s="418" t="e">
        <f>IF(ISNUMBER(Regressions!R128),ROUND(Regressions!R128, 1), NA())</f>
        <v>#N/A</v>
      </c>
      <c r="Q118" s="424" t="e">
        <f>IF(ISNUMBER(Regressions!S128),ROUND(Regressions!S128, 1), NA())</f>
        <v>#N/A</v>
      </c>
      <c r="R118" s="419" t="e">
        <f>IF(ISNUMBER(Regressions!T128),ROUND(Regressions!T128, 1), NA())</f>
        <v>#N/A</v>
      </c>
      <c r="S118" s="422" t="e">
        <f>IF(ISNUMBER(Regressions!U128),ROUND(Regressions!U128, 1), NA())</f>
        <v>#N/A</v>
      </c>
      <c r="T118" s="413"/>
      <c r="U118" s="413"/>
      <c r="V118" s="413"/>
      <c r="W118" s="413"/>
      <c r="X118" s="413"/>
      <c r="Y118" s="413"/>
      <c r="Z118" s="413"/>
      <c r="AA118" s="413"/>
      <c r="AB118" s="413"/>
      <c r="AC118" s="413"/>
    </row>
    <row xmlns:x14ac="http://schemas.microsoft.com/office/spreadsheetml/2009/9/ac" r="119" x14ac:dyDescent="0.2">
      <c r="A119" s="359" t="str">
        <f>IF(ISBLANK(Regressions!A129), " ", Regressions!A129)</f>
        <v>Uganda</v>
      </c>
      <c r="B119" s="360">
        <f>IF(ISBLANK(Regressions!B129), " ", Regressions!B129)</f>
        <v>2022</v>
      </c>
      <c r="C119" s="365" t="str">
        <f>IF(ISBLANK(Regressions!C129), " ", Regressions!C129)</f>
        <v>Pre-primary</v>
      </c>
      <c r="D119" s="361">
        <f>IF(ISBLANK(Regressions!D129), " ", Regressions!D129)</f>
        <v>4414717</v>
      </c>
      <c r="E119" s="230" t="e">
        <f>IF(ISNUMBER(Regressions!E129),ROUND(Regressions!E129, 1), NA())</f>
        <v>#N/A</v>
      </c>
      <c r="F119" s="362" t="e">
        <f>IF(ISNUMBER(Regressions!F129),ROUND(Regressions!F129, 1), NA())</f>
        <v>#N/A</v>
      </c>
      <c r="G119" s="252" t="e">
        <f>IF(ISNUMBER(Regressions!G129),ROUND(Regressions!G129, 1), NA())</f>
        <v>#N/A</v>
      </c>
      <c r="H119" s="363" t="e">
        <f>IF(ISNUMBER(Regressions!H129),ROUND(Regressions!H129, 1), NA())</f>
        <v>#N/A</v>
      </c>
      <c r="I119" s="253" t="e">
        <f>IF(ISNUMBER(Regressions!I129),ROUND(Regressions!I129, 1), NA())</f>
        <v>#N/A</v>
      </c>
      <c r="J119" s="364" t="e">
        <f>IF(ISNUMBER(Regressions!K129),ROUND(Regressions!K129, 1), NA())</f>
        <v>#N/A</v>
      </c>
      <c r="K119" s="362" t="e">
        <f>IF(ISNUMBER(Regressions!L129),ROUND(Regressions!L129, 1), NA())</f>
        <v>#N/A</v>
      </c>
      <c r="L119" s="254" t="e">
        <f>IF(ISNUMBER(Regressions!M129),ROUND(Regressions!M129, 1), NA())</f>
        <v>#N/A</v>
      </c>
      <c r="M119" s="363" t="e">
        <f>IF(ISNUMBER(Regressions!N129),ROUND(Regressions!N129, 1), NA())</f>
        <v>#N/A</v>
      </c>
      <c r="N119" s="253" t="e">
        <f>IF(ISNUMBER(Regressions!O129),ROUND(Regressions!O129, 1), NA())</f>
        <v>#N/A</v>
      </c>
      <c r="O119" s="364" t="e">
        <f>IF(ISNUMBER(Regressions!Q129),ROUND(Regressions!Q129, 1), NA())</f>
        <v>#N/A</v>
      </c>
      <c r="P119" s="362" t="e">
        <f>IF(ISNUMBER(Regressions!R129),ROUND(Regressions!R129, 1), NA())</f>
        <v>#N/A</v>
      </c>
      <c r="Q119" s="231" t="e">
        <f>IF(ISNUMBER(Regressions!S129),ROUND(Regressions!S129, 1), NA())</f>
        <v>#N/A</v>
      </c>
      <c r="R119" s="363" t="e">
        <f>IF(ISNUMBER(Regressions!T129),ROUND(Regressions!T129, 1), NA())</f>
        <v>#N/A</v>
      </c>
      <c r="S119" s="253" t="e">
        <f>IF(ISNUMBER(Regressions!U129),ROUND(Regressions!U129, 1), NA())</f>
        <v>#N/A</v>
      </c>
    </row>
    <row xmlns:x14ac="http://schemas.microsoft.com/office/spreadsheetml/2009/9/ac" r="120" x14ac:dyDescent="0.2">
      <c r="A120" s="366" t="str">
        <f>IF(ISBLANK(Regressions!A130), " ", Regressions!A130)</f>
        <v>Uganda</v>
      </c>
      <c r="B120" s="367">
        <f>IF(ISBLANK(Regressions!B130), " ", Regressions!B130)</f>
        <v>2023</v>
      </c>
      <c r="C120" s="368" t="str">
        <f>IF(ISBLANK(Regressions!C130), " ", Regressions!C130)</f>
        <v>Pre-primary</v>
      </c>
      <c r="D120" s="369">
        <f>IF(ISBLANK(Regressions!D130), " ", Regressions!D130)</f>
        <v>4497303</v>
      </c>
      <c r="E120" s="370" t="e">
        <f>IF(ISNUMBER(Regressions!E130),ROUND(Regressions!E130, 1), NA())</f>
        <v>#N/A</v>
      </c>
      <c r="F120" s="371" t="e">
        <f>IF(ISNUMBER(Regressions!F130),ROUND(Regressions!F130, 1), NA())</f>
        <v>#N/A</v>
      </c>
      <c r="G120" s="372" t="e">
        <f>IF(ISNUMBER(Regressions!G130),ROUND(Regressions!G130, 1), NA())</f>
        <v>#N/A</v>
      </c>
      <c r="H120" s="373" t="e">
        <f>IF(ISNUMBER(Regressions!H130),ROUND(Regressions!H130, 1), NA())</f>
        <v>#N/A</v>
      </c>
      <c r="I120" s="374" t="e">
        <f>IF(ISNUMBER(Regressions!I130),ROUND(Regressions!I130, 1), NA())</f>
        <v>#N/A</v>
      </c>
      <c r="J120" s="375" t="e">
        <f>IF(ISNUMBER(Regressions!K130),ROUND(Regressions!K130, 1), NA())</f>
        <v>#N/A</v>
      </c>
      <c r="K120" s="371" t="e">
        <f>IF(ISNUMBER(Regressions!L130),ROUND(Regressions!L130, 1), NA())</f>
        <v>#N/A</v>
      </c>
      <c r="L120" s="376" t="e">
        <f>IF(ISNUMBER(Regressions!M130),ROUND(Regressions!M130, 1), NA())</f>
        <v>#N/A</v>
      </c>
      <c r="M120" s="373" t="e">
        <f>IF(ISNUMBER(Regressions!N130),ROUND(Regressions!N130, 1), NA())</f>
        <v>#N/A</v>
      </c>
      <c r="N120" s="374" t="e">
        <f>IF(ISNUMBER(Regressions!O130),ROUND(Regressions!O130, 1), NA())</f>
        <v>#N/A</v>
      </c>
      <c r="O120" s="375" t="e">
        <f>IF(ISNUMBER(Regressions!Q130),ROUND(Regressions!Q130, 1), NA())</f>
        <v>#N/A</v>
      </c>
      <c r="P120" s="371" t="e">
        <f>IF(ISNUMBER(Regressions!R130),ROUND(Regressions!R130, 1), NA())</f>
        <v>#N/A</v>
      </c>
      <c r="Q120" s="377" t="e">
        <f>IF(ISNUMBER(Regressions!S130),ROUND(Regressions!S130, 1), NA())</f>
        <v>#N/A</v>
      </c>
      <c r="R120" s="373" t="e">
        <f>IF(ISNUMBER(Regressions!T130),ROUND(Regressions!T130, 1), NA())</f>
        <v>#N/A</v>
      </c>
      <c r="S120" s="374" t="e">
        <f>IF(ISNUMBER(Regressions!U130),ROUND(Regressions!U130, 1), NA())</f>
        <v>#N/A</v>
      </c>
    </row>
    <row xmlns:x14ac="http://schemas.microsoft.com/office/spreadsheetml/2009/9/ac" r="121" hidden="true" x14ac:dyDescent="0.2">
      <c r="A121" s="359" t="str">
        <f>IF(ISBLANK(Regressions!A131), " ", Regressions!A131)</f>
        <v>Uganda</v>
      </c>
      <c r="B121" s="360">
        <f>IF(ISBLANK(Regressions!B131), " ", Regressions!B131)</f>
        <v>2024</v>
      </c>
      <c r="C121" s="365" t="str">
        <f>IF(ISBLANK(Regressions!C131), " ", Regressions!C131)</f>
        <v>Pre-primary</v>
      </c>
      <c r="D121" s="361" t="str">
        <f>IF(ISBLANK(Regressions!D131), " ", Regressions!D131)</f>
        <v> </v>
      </c>
      <c r="E121" s="230" t="e">
        <f>IF(ISNUMBER(Regressions!E131),ROUND(Regressions!E131, 1), NA())</f>
        <v>#N/A</v>
      </c>
      <c r="F121" s="362" t="e">
        <f>IF(ISNUMBER(Regressions!F131),ROUND(Regressions!F131, 1), NA())</f>
        <v>#N/A</v>
      </c>
      <c r="G121" s="252" t="e">
        <f>IF(ISNUMBER(Regressions!G131),ROUND(Regressions!G131, 1), NA())</f>
        <v>#N/A</v>
      </c>
      <c r="H121" s="363" t="e">
        <f>IF(ISNUMBER(Regressions!H131),ROUND(Regressions!H131, 1), NA())</f>
        <v>#N/A</v>
      </c>
      <c r="I121" s="253" t="e">
        <f>IF(ISNUMBER(Regressions!I131),ROUND(Regressions!I131, 1), NA())</f>
        <v>#N/A</v>
      </c>
      <c r="J121" s="364" t="e">
        <f>IF(ISNUMBER(Regressions!K131),ROUND(Regressions!K131, 1), NA())</f>
        <v>#N/A</v>
      </c>
      <c r="K121" s="362" t="e">
        <f>IF(ISNUMBER(Regressions!L131),ROUND(Regressions!L131, 1), NA())</f>
        <v>#N/A</v>
      </c>
      <c r="L121" s="254" t="e">
        <f>IF(ISNUMBER(Regressions!M131),ROUND(Regressions!M131, 1), NA())</f>
        <v>#N/A</v>
      </c>
      <c r="M121" s="363" t="e">
        <f>IF(ISNUMBER(Regressions!N131),ROUND(Regressions!N131, 1), NA())</f>
        <v>#N/A</v>
      </c>
      <c r="N121" s="253" t="e">
        <f>IF(ISNUMBER(Regressions!O131),ROUND(Regressions!O131, 1), NA())</f>
        <v>#N/A</v>
      </c>
      <c r="O121" s="364" t="e">
        <f>IF(ISNUMBER(Regressions!Q131),ROUND(Regressions!Q131, 1), NA())</f>
        <v>#N/A</v>
      </c>
      <c r="P121" s="362" t="e">
        <f>IF(ISNUMBER(Regressions!R131),ROUND(Regressions!R131, 1), NA())</f>
        <v>#N/A</v>
      </c>
      <c r="Q121" s="231" t="e">
        <f>IF(ISNUMBER(Regressions!S131),ROUND(Regressions!S131, 1), NA())</f>
        <v>#N/A</v>
      </c>
      <c r="R121" s="363" t="e">
        <f>IF(ISNUMBER(Regressions!T131),ROUND(Regressions!T131, 1), NA())</f>
        <v>#N/A</v>
      </c>
      <c r="S121" s="253" t="e">
        <f>IF(ISNUMBER(Regressions!U131),ROUND(Regressions!U131, 1), NA())</f>
        <v>#N/A</v>
      </c>
    </row>
    <row xmlns:x14ac="http://schemas.microsoft.com/office/spreadsheetml/2009/9/ac" r="122" hidden="true" x14ac:dyDescent="0.2">
      <c r="A122" s="359" t="str">
        <f>IF(ISBLANK(Regressions!A132), " ", Regressions!A132)</f>
        <v>Uganda</v>
      </c>
      <c r="B122" s="360">
        <f>IF(ISBLANK(Regressions!B132), " ", Regressions!B132)</f>
        <v>2025</v>
      </c>
      <c r="C122" s="365" t="str">
        <f>IF(ISBLANK(Regressions!C132), " ", Regressions!C132)</f>
        <v>Pre-primary</v>
      </c>
      <c r="D122" s="361" t="str">
        <f>IF(ISBLANK(Regressions!D132), " ", Regressions!D132)</f>
        <v> </v>
      </c>
      <c r="E122" s="230" t="e">
        <f>IF(ISNUMBER(Regressions!E132),ROUND(Regressions!E132, 1), NA())</f>
        <v>#N/A</v>
      </c>
      <c r="F122" s="362" t="e">
        <f>IF(ISNUMBER(Regressions!F132),ROUND(Regressions!F132, 1), NA())</f>
        <v>#N/A</v>
      </c>
      <c r="G122" s="252" t="e">
        <f>IF(ISNUMBER(Regressions!G132),ROUND(Regressions!G132, 1), NA())</f>
        <v>#N/A</v>
      </c>
      <c r="H122" s="363" t="e">
        <f>IF(ISNUMBER(Regressions!H132),ROUND(Regressions!H132, 1), NA())</f>
        <v>#N/A</v>
      </c>
      <c r="I122" s="253" t="e">
        <f>IF(ISNUMBER(Regressions!I132),ROUND(Regressions!I132, 1), NA())</f>
        <v>#N/A</v>
      </c>
      <c r="J122" s="364" t="e">
        <f>IF(ISNUMBER(Regressions!K132),ROUND(Regressions!K132, 1), NA())</f>
        <v>#N/A</v>
      </c>
      <c r="K122" s="362" t="e">
        <f>IF(ISNUMBER(Regressions!L132),ROUND(Regressions!L132, 1), NA())</f>
        <v>#N/A</v>
      </c>
      <c r="L122" s="254" t="e">
        <f>IF(ISNUMBER(Regressions!M132),ROUND(Regressions!M132, 1), NA())</f>
        <v>#N/A</v>
      </c>
      <c r="M122" s="363" t="e">
        <f>IF(ISNUMBER(Regressions!N132),ROUND(Regressions!N132, 1), NA())</f>
        <v>#N/A</v>
      </c>
      <c r="N122" s="253" t="e">
        <f>IF(ISNUMBER(Regressions!O132),ROUND(Regressions!O132, 1), NA())</f>
        <v>#N/A</v>
      </c>
      <c r="O122" s="364" t="e">
        <f>IF(ISNUMBER(Regressions!Q132),ROUND(Regressions!Q132, 1), NA())</f>
        <v>#N/A</v>
      </c>
      <c r="P122" s="362" t="e">
        <f>IF(ISNUMBER(Regressions!R132),ROUND(Regressions!R132, 1), NA())</f>
        <v>#N/A</v>
      </c>
      <c r="Q122" s="231" t="e">
        <f>IF(ISNUMBER(Regressions!S132),ROUND(Regressions!S132, 1), NA())</f>
        <v>#N/A</v>
      </c>
      <c r="R122" s="363" t="e">
        <f>IF(ISNUMBER(Regressions!T132),ROUND(Regressions!T132, 1), NA())</f>
        <v>#N/A</v>
      </c>
      <c r="S122" s="253" t="e">
        <f>IF(ISNUMBER(Regressions!U132),ROUND(Regressions!U132, 1), NA())</f>
        <v>#N/A</v>
      </c>
    </row>
    <row xmlns:x14ac="http://schemas.microsoft.com/office/spreadsheetml/2009/9/ac" r="123" hidden="true" x14ac:dyDescent="0.2">
      <c r="A123" s="359" t="str">
        <f>IF(ISBLANK(Regressions!A133), " ", Regressions!A133)</f>
        <v>Uganda</v>
      </c>
      <c r="B123" s="360">
        <f>IF(ISBLANK(Regressions!B133), " ", Regressions!B133)</f>
        <v>2026</v>
      </c>
      <c r="C123" s="365" t="str">
        <f>IF(ISBLANK(Regressions!C133), " ", Regressions!C133)</f>
        <v>Pre-primary</v>
      </c>
      <c r="D123" s="361" t="str">
        <f>IF(ISBLANK(Regressions!D133), " ", Regressions!D133)</f>
        <v> </v>
      </c>
      <c r="E123" s="230" t="e">
        <f>IF(ISNUMBER(Regressions!E133),ROUND(Regressions!E133, 1), NA())</f>
        <v>#N/A</v>
      </c>
      <c r="F123" s="362" t="e">
        <f>IF(ISNUMBER(Regressions!F133),ROUND(Regressions!F133, 1), NA())</f>
        <v>#N/A</v>
      </c>
      <c r="G123" s="252" t="e">
        <f>IF(ISNUMBER(Regressions!G133),ROUND(Regressions!G133, 1), NA())</f>
        <v>#N/A</v>
      </c>
      <c r="H123" s="363" t="e">
        <f>IF(ISNUMBER(Regressions!H133),ROUND(Regressions!H133, 1), NA())</f>
        <v>#N/A</v>
      </c>
      <c r="I123" s="253" t="e">
        <f>IF(ISNUMBER(Regressions!I133),ROUND(Regressions!I133, 1), NA())</f>
        <v>#N/A</v>
      </c>
      <c r="J123" s="364" t="e">
        <f>IF(ISNUMBER(Regressions!K133),ROUND(Regressions!K133, 1), NA())</f>
        <v>#N/A</v>
      </c>
      <c r="K123" s="362" t="e">
        <f>IF(ISNUMBER(Regressions!L133),ROUND(Regressions!L133, 1), NA())</f>
        <v>#N/A</v>
      </c>
      <c r="L123" s="254" t="e">
        <f>IF(ISNUMBER(Regressions!M133),ROUND(Regressions!M133, 1), NA())</f>
        <v>#N/A</v>
      </c>
      <c r="M123" s="363" t="e">
        <f>IF(ISNUMBER(Regressions!N133),ROUND(Regressions!N133, 1), NA())</f>
        <v>#N/A</v>
      </c>
      <c r="N123" s="253" t="e">
        <f>IF(ISNUMBER(Regressions!O133),ROUND(Regressions!O133, 1), NA())</f>
        <v>#N/A</v>
      </c>
      <c r="O123" s="364" t="e">
        <f>IF(ISNUMBER(Regressions!Q133),ROUND(Regressions!Q133, 1), NA())</f>
        <v>#N/A</v>
      </c>
      <c r="P123" s="362" t="e">
        <f>IF(ISNUMBER(Regressions!R133),ROUND(Regressions!R133, 1), NA())</f>
        <v>#N/A</v>
      </c>
      <c r="Q123" s="231" t="e">
        <f>IF(ISNUMBER(Regressions!S133),ROUND(Regressions!S133, 1), NA())</f>
        <v>#N/A</v>
      </c>
      <c r="R123" s="363" t="e">
        <f>IF(ISNUMBER(Regressions!T133),ROUND(Regressions!T133, 1), NA())</f>
        <v>#N/A</v>
      </c>
      <c r="S123" s="253" t="e">
        <f>IF(ISNUMBER(Regressions!U133),ROUND(Regressions!U133, 1), NA())</f>
        <v>#N/A</v>
      </c>
    </row>
    <row xmlns:x14ac="http://schemas.microsoft.com/office/spreadsheetml/2009/9/ac" r="124" hidden="true" x14ac:dyDescent="0.2">
      <c r="A124" s="359" t="str">
        <f>IF(ISBLANK(Regressions!A134), " ", Regressions!A134)</f>
        <v>Uganda</v>
      </c>
      <c r="B124" s="360">
        <f>IF(ISBLANK(Regressions!B134), " ", Regressions!B134)</f>
        <v>2027</v>
      </c>
      <c r="C124" s="365" t="str">
        <f>IF(ISBLANK(Regressions!C134), " ", Regressions!C134)</f>
        <v>Pre-primary</v>
      </c>
      <c r="D124" s="361" t="str">
        <f>IF(ISBLANK(Regressions!D134), " ", Regressions!D134)</f>
        <v> </v>
      </c>
      <c r="E124" s="230" t="e">
        <f>IF(ISNUMBER(Regressions!E134),ROUND(Regressions!E134, 1), NA())</f>
        <v>#N/A</v>
      </c>
      <c r="F124" s="362" t="e">
        <f>IF(ISNUMBER(Regressions!F134),ROUND(Regressions!F134, 1), NA())</f>
        <v>#N/A</v>
      </c>
      <c r="G124" s="252" t="e">
        <f>IF(ISNUMBER(Regressions!G134),ROUND(Regressions!G134, 1), NA())</f>
        <v>#N/A</v>
      </c>
      <c r="H124" s="363" t="e">
        <f>IF(ISNUMBER(Regressions!H134),ROUND(Regressions!H134, 1), NA())</f>
        <v>#N/A</v>
      </c>
      <c r="I124" s="253" t="e">
        <f>IF(ISNUMBER(Regressions!I134),ROUND(Regressions!I134, 1), NA())</f>
        <v>#N/A</v>
      </c>
      <c r="J124" s="364" t="e">
        <f>IF(ISNUMBER(Regressions!K134),ROUND(Regressions!K134, 1), NA())</f>
        <v>#N/A</v>
      </c>
      <c r="K124" s="362" t="e">
        <f>IF(ISNUMBER(Regressions!L134),ROUND(Regressions!L134, 1), NA())</f>
        <v>#N/A</v>
      </c>
      <c r="L124" s="254" t="e">
        <f>IF(ISNUMBER(Regressions!M134),ROUND(Regressions!M134, 1), NA())</f>
        <v>#N/A</v>
      </c>
      <c r="M124" s="363" t="e">
        <f>IF(ISNUMBER(Regressions!N134),ROUND(Regressions!N134, 1), NA())</f>
        <v>#N/A</v>
      </c>
      <c r="N124" s="253" t="e">
        <f>IF(ISNUMBER(Regressions!O134),ROUND(Regressions!O134, 1), NA())</f>
        <v>#N/A</v>
      </c>
      <c r="O124" s="364" t="e">
        <f>IF(ISNUMBER(Regressions!Q134),ROUND(Regressions!Q134, 1), NA())</f>
        <v>#N/A</v>
      </c>
      <c r="P124" s="362" t="e">
        <f>IF(ISNUMBER(Regressions!R134),ROUND(Regressions!R134, 1), NA())</f>
        <v>#N/A</v>
      </c>
      <c r="Q124" s="231" t="e">
        <f>IF(ISNUMBER(Regressions!S134),ROUND(Regressions!S134, 1), NA())</f>
        <v>#N/A</v>
      </c>
      <c r="R124" s="363" t="e">
        <f>IF(ISNUMBER(Regressions!T134),ROUND(Regressions!T134, 1), NA())</f>
        <v>#N/A</v>
      </c>
      <c r="S124" s="253" t="e">
        <f>IF(ISNUMBER(Regressions!U134),ROUND(Regressions!U134, 1), NA())</f>
        <v>#N/A</v>
      </c>
    </row>
    <row xmlns:x14ac="http://schemas.microsoft.com/office/spreadsheetml/2009/9/ac" r="125" hidden="true" x14ac:dyDescent="0.2">
      <c r="A125" s="359" t="str">
        <f>IF(ISBLANK(Regressions!A135), " ", Regressions!A135)</f>
        <v>Uganda</v>
      </c>
      <c r="B125" s="360">
        <f>IF(ISBLANK(Regressions!B135), " ", Regressions!B135)</f>
        <v>2028</v>
      </c>
      <c r="C125" s="365" t="str">
        <f>IF(ISBLANK(Regressions!C135), " ", Regressions!C135)</f>
        <v>Pre-primary</v>
      </c>
      <c r="D125" s="361" t="str">
        <f>IF(ISBLANK(Regressions!D135), " ", Regressions!D135)</f>
        <v> </v>
      </c>
      <c r="E125" s="230" t="e">
        <f>IF(ISNUMBER(Regressions!E135),ROUND(Regressions!E135, 1), NA())</f>
        <v>#N/A</v>
      </c>
      <c r="F125" s="362" t="e">
        <f>IF(ISNUMBER(Regressions!F135),ROUND(Regressions!F135, 1), NA())</f>
        <v>#N/A</v>
      </c>
      <c r="G125" s="252" t="e">
        <f>IF(ISNUMBER(Regressions!G135),ROUND(Regressions!G135, 1), NA())</f>
        <v>#N/A</v>
      </c>
      <c r="H125" s="363" t="e">
        <f>IF(ISNUMBER(Regressions!H135),ROUND(Regressions!H135, 1), NA())</f>
        <v>#N/A</v>
      </c>
      <c r="I125" s="253" t="e">
        <f>IF(ISNUMBER(Regressions!I135),ROUND(Regressions!I135, 1), NA())</f>
        <v>#N/A</v>
      </c>
      <c r="J125" s="364" t="e">
        <f>IF(ISNUMBER(Regressions!K135),ROUND(Regressions!K135, 1), NA())</f>
        <v>#N/A</v>
      </c>
      <c r="K125" s="362" t="e">
        <f>IF(ISNUMBER(Regressions!L135),ROUND(Regressions!L135, 1), NA())</f>
        <v>#N/A</v>
      </c>
      <c r="L125" s="254" t="e">
        <f>IF(ISNUMBER(Regressions!M135),ROUND(Regressions!M135, 1), NA())</f>
        <v>#N/A</v>
      </c>
      <c r="M125" s="363" t="e">
        <f>IF(ISNUMBER(Regressions!N135),ROUND(Regressions!N135, 1), NA())</f>
        <v>#N/A</v>
      </c>
      <c r="N125" s="253" t="e">
        <f>IF(ISNUMBER(Regressions!O135),ROUND(Regressions!O135, 1), NA())</f>
        <v>#N/A</v>
      </c>
      <c r="O125" s="364" t="e">
        <f>IF(ISNUMBER(Regressions!Q135),ROUND(Regressions!Q135, 1), NA())</f>
        <v>#N/A</v>
      </c>
      <c r="P125" s="362" t="e">
        <f>IF(ISNUMBER(Regressions!R135),ROUND(Regressions!R135, 1), NA())</f>
        <v>#N/A</v>
      </c>
      <c r="Q125" s="231" t="e">
        <f>IF(ISNUMBER(Regressions!S135),ROUND(Regressions!S135, 1), NA())</f>
        <v>#N/A</v>
      </c>
      <c r="R125" s="363" t="e">
        <f>IF(ISNUMBER(Regressions!T135),ROUND(Regressions!T135, 1), NA())</f>
        <v>#N/A</v>
      </c>
      <c r="S125" s="253" t="e">
        <f>IF(ISNUMBER(Regressions!U135),ROUND(Regressions!U135, 1), NA())</f>
        <v>#N/A</v>
      </c>
    </row>
    <row xmlns:x14ac="http://schemas.microsoft.com/office/spreadsheetml/2009/9/ac" r="126" hidden="true" x14ac:dyDescent="0.2">
      <c r="A126" s="359" t="str">
        <f>IF(ISBLANK(Regressions!A136), " ", Regressions!A136)</f>
        <v>Uganda</v>
      </c>
      <c r="B126" s="360">
        <f>IF(ISBLANK(Regressions!B136), " ", Regressions!B136)</f>
        <v>2029</v>
      </c>
      <c r="C126" s="365" t="str">
        <f>IF(ISBLANK(Regressions!C136), " ", Regressions!C136)</f>
        <v>Pre-primary</v>
      </c>
      <c r="D126" s="361" t="str">
        <f>IF(ISBLANK(Regressions!D136), " ", Regressions!D136)</f>
        <v> </v>
      </c>
      <c r="E126" s="230" t="e">
        <f>IF(ISNUMBER(Regressions!E136),ROUND(Regressions!E136, 1), NA())</f>
        <v>#N/A</v>
      </c>
      <c r="F126" s="362" t="e">
        <f>IF(ISNUMBER(Regressions!F136),ROUND(Regressions!F136, 1), NA())</f>
        <v>#N/A</v>
      </c>
      <c r="G126" s="252" t="e">
        <f>IF(ISNUMBER(Regressions!G136),ROUND(Regressions!G136, 1), NA())</f>
        <v>#N/A</v>
      </c>
      <c r="H126" s="363" t="e">
        <f>IF(ISNUMBER(Regressions!H136),ROUND(Regressions!H136, 1), NA())</f>
        <v>#N/A</v>
      </c>
      <c r="I126" s="253" t="e">
        <f>IF(ISNUMBER(Regressions!I136),ROUND(Regressions!I136, 1), NA())</f>
        <v>#N/A</v>
      </c>
      <c r="J126" s="364" t="e">
        <f>IF(ISNUMBER(Regressions!K136),ROUND(Regressions!K136, 1), NA())</f>
        <v>#N/A</v>
      </c>
      <c r="K126" s="362" t="e">
        <f>IF(ISNUMBER(Regressions!L136),ROUND(Regressions!L136, 1), NA())</f>
        <v>#N/A</v>
      </c>
      <c r="L126" s="254" t="e">
        <f>IF(ISNUMBER(Regressions!M136),ROUND(Regressions!M136, 1), NA())</f>
        <v>#N/A</v>
      </c>
      <c r="M126" s="363" t="e">
        <f>IF(ISNUMBER(Regressions!N136),ROUND(Regressions!N136, 1), NA())</f>
        <v>#N/A</v>
      </c>
      <c r="N126" s="253" t="e">
        <f>IF(ISNUMBER(Regressions!O136),ROUND(Regressions!O136, 1), NA())</f>
        <v>#N/A</v>
      </c>
      <c r="O126" s="364" t="e">
        <f>IF(ISNUMBER(Regressions!Q136),ROUND(Regressions!Q136, 1), NA())</f>
        <v>#N/A</v>
      </c>
      <c r="P126" s="362" t="e">
        <f>IF(ISNUMBER(Regressions!R136),ROUND(Regressions!R136, 1), NA())</f>
        <v>#N/A</v>
      </c>
      <c r="Q126" s="231" t="e">
        <f>IF(ISNUMBER(Regressions!S136),ROUND(Regressions!S136, 1), NA())</f>
        <v>#N/A</v>
      </c>
      <c r="R126" s="363" t="e">
        <f>IF(ISNUMBER(Regressions!T136),ROUND(Regressions!T136, 1), NA())</f>
        <v>#N/A</v>
      </c>
      <c r="S126" s="253" t="e">
        <f>IF(ISNUMBER(Regressions!U136),ROUND(Regressions!U136, 1), NA())</f>
        <v>#N/A</v>
      </c>
    </row>
    <row xmlns:x14ac="http://schemas.microsoft.com/office/spreadsheetml/2009/9/ac" r="127" hidden="true" x14ac:dyDescent="0.2">
      <c r="A127" s="359" t="str">
        <f>IF(ISBLANK(Regressions!A137), " ", Regressions!A137)</f>
        <v>Uganda</v>
      </c>
      <c r="B127" s="360">
        <f>IF(ISBLANK(Regressions!B137), " ", Regressions!B137)</f>
        <v>2030</v>
      </c>
      <c r="C127" s="365" t="str">
        <f>IF(ISBLANK(Regressions!C137), " ", Regressions!C137)</f>
        <v>Pre-primary</v>
      </c>
      <c r="D127" s="361" t="str">
        <f>IF(ISBLANK(Regressions!D137), " ", Regressions!D137)</f>
        <v> </v>
      </c>
      <c r="E127" s="230" t="e">
        <f>IF(ISNUMBER(Regressions!E137),ROUND(Regressions!E137, 1), NA())</f>
        <v>#N/A</v>
      </c>
      <c r="F127" s="362" t="e">
        <f>IF(ISNUMBER(Regressions!F137),ROUND(Regressions!F137, 1), NA())</f>
        <v>#N/A</v>
      </c>
      <c r="G127" s="252" t="e">
        <f>IF(ISNUMBER(Regressions!G137),ROUND(Regressions!G137, 1), NA())</f>
        <v>#N/A</v>
      </c>
      <c r="H127" s="363" t="e">
        <f>IF(ISNUMBER(Regressions!H137),ROUND(Regressions!H137, 1), NA())</f>
        <v>#N/A</v>
      </c>
      <c r="I127" s="253" t="e">
        <f>IF(ISNUMBER(Regressions!I137),ROUND(Regressions!I137, 1), NA())</f>
        <v>#N/A</v>
      </c>
      <c r="J127" s="364" t="e">
        <f>IF(ISNUMBER(Regressions!K137),ROUND(Regressions!K137, 1), NA())</f>
        <v>#N/A</v>
      </c>
      <c r="K127" s="362" t="e">
        <f>IF(ISNUMBER(Regressions!L137),ROUND(Regressions!L137, 1), NA())</f>
        <v>#N/A</v>
      </c>
      <c r="L127" s="254" t="e">
        <f>IF(ISNUMBER(Regressions!M137),ROUND(Regressions!M137, 1), NA())</f>
        <v>#N/A</v>
      </c>
      <c r="M127" s="363" t="e">
        <f>IF(ISNUMBER(Regressions!N137),ROUND(Regressions!N137, 1), NA())</f>
        <v>#N/A</v>
      </c>
      <c r="N127" s="253" t="e">
        <f>IF(ISNUMBER(Regressions!O137),ROUND(Regressions!O137, 1), NA())</f>
        <v>#N/A</v>
      </c>
      <c r="O127" s="364" t="e">
        <f>IF(ISNUMBER(Regressions!Q137),ROUND(Regressions!Q137, 1), NA())</f>
        <v>#N/A</v>
      </c>
      <c r="P127" s="362" t="e">
        <f>IF(ISNUMBER(Regressions!R137),ROUND(Regressions!R137, 1), NA())</f>
        <v>#N/A</v>
      </c>
      <c r="Q127" s="231" t="e">
        <f>IF(ISNUMBER(Regressions!S137),ROUND(Regressions!S137, 1), NA())</f>
        <v>#N/A</v>
      </c>
      <c r="R127" s="363" t="e">
        <f>IF(ISNUMBER(Regressions!T137),ROUND(Regressions!T137, 1), NA())</f>
        <v>#N/A</v>
      </c>
      <c r="S127" s="253" t="e">
        <f>IF(ISNUMBER(Regressions!U137),ROUND(Regressions!U137, 1), NA())</f>
        <v>#N/A</v>
      </c>
    </row>
    <row xmlns:x14ac="http://schemas.microsoft.com/office/spreadsheetml/2009/9/ac" r="128" x14ac:dyDescent="0.2">
      <c r="A128" s="359" t="str">
        <f>IF(ISBLANK(Regressions!A138), " ", Regressions!A138)</f>
        <v>Uganda</v>
      </c>
      <c r="B128" s="360">
        <f>IF(ISBLANK(Regressions!B138), " ", Regressions!B138)</f>
        <v>2000</v>
      </c>
      <c r="C128" s="365" t="str">
        <f>IF(ISBLANK(Regressions!C138), " ", Regressions!C138)</f>
        <v>Primary</v>
      </c>
      <c r="D128" s="361">
        <f>IF(ISBLANK(Regressions!D138), " ", Regressions!D138)</f>
        <v>5086039</v>
      </c>
      <c r="E128" s="230" t="e">
        <f>IF(ISNUMBER(Regressions!E138),ROUND(Regressions!E138, 1), NA())</f>
        <v>#N/A</v>
      </c>
      <c r="F128" s="362" t="e">
        <f>IF(ISNUMBER(Regressions!F138),ROUND(Regressions!F138, 1), NA())</f>
        <v>#N/A</v>
      </c>
      <c r="G128" s="252" t="e">
        <f>IF(ISNUMBER(Regressions!G138),ROUND(Regressions!G138, 1), NA())</f>
        <v>#N/A</v>
      </c>
      <c r="H128" s="363" t="e">
        <f>IF(ISNUMBER(Regressions!H138),ROUND(Regressions!H138, 1), NA())</f>
        <v>#N/A</v>
      </c>
      <c r="I128" s="253" t="e">
        <f>IF(ISNUMBER(Regressions!I138),ROUND(Regressions!I138, 1), NA())</f>
        <v>#N/A</v>
      </c>
      <c r="J128" s="364" t="e">
        <f>IF(ISNUMBER(Regressions!K138),ROUND(Regressions!K138, 1), NA())</f>
        <v>#N/A</v>
      </c>
      <c r="K128" s="362">
        <f>IF(ISNUMBER(Regressions!L138),ROUND(Regressions!L138, 1), NA())</f>
        <v>100</v>
      </c>
      <c r="L128" s="254" t="e">
        <f>IF(ISNUMBER(Regressions!M138),ROUND(Regressions!M138, 1), NA())</f>
        <v>#N/A</v>
      </c>
      <c r="M128" s="363" t="e">
        <f>IF(ISNUMBER(Regressions!N138),ROUND(Regressions!N138, 1), NA())</f>
        <v>#N/A</v>
      </c>
      <c r="N128" s="253">
        <f>IF(ISNUMBER(Regressions!O138),ROUND(Regressions!O138, 1), NA())</f>
        <v>0</v>
      </c>
      <c r="O128" s="364" t="e">
        <f>IF(ISNUMBER(Regressions!Q138),ROUND(Regressions!Q138, 1), NA())</f>
        <v>#N/A</v>
      </c>
      <c r="P128" s="362" t="e">
        <f>IF(ISNUMBER(Regressions!R138),ROUND(Regressions!R138, 1), NA())</f>
        <v>#N/A</v>
      </c>
      <c r="Q128" s="231" t="e">
        <f>IF(ISNUMBER(Regressions!S138),ROUND(Regressions!S138, 1), NA())</f>
        <v>#N/A</v>
      </c>
      <c r="R128" s="363" t="e">
        <f>IF(ISNUMBER(Regressions!T138),ROUND(Regressions!T138, 1), NA())</f>
        <v>#N/A</v>
      </c>
      <c r="S128" s="253" t="e">
        <f>IF(ISNUMBER(Regressions!U138),ROUND(Regressions!U138, 1), NA())</f>
        <v>#N/A</v>
      </c>
    </row>
    <row xmlns:x14ac="http://schemas.microsoft.com/office/spreadsheetml/2009/9/ac" r="129" x14ac:dyDescent="0.2">
      <c r="A129" s="359" t="str">
        <f>IF(ISBLANK(Regressions!A139), " ", Regressions!A139)</f>
        <v>Uganda</v>
      </c>
      <c r="B129" s="360">
        <f>IF(ISBLANK(Regressions!B139), " ", Regressions!B139)</f>
        <v>2001</v>
      </c>
      <c r="C129" s="365" t="str">
        <f>IF(ISBLANK(Regressions!C139), " ", Regressions!C139)</f>
        <v>Primary</v>
      </c>
      <c r="D129" s="361">
        <f>IF(ISBLANK(Regressions!D139), " ", Regressions!D139)</f>
        <v>5273827</v>
      </c>
      <c r="E129" s="230" t="e">
        <f>IF(ISNUMBER(Regressions!E139),ROUND(Regressions!E139, 1), NA())</f>
        <v>#N/A</v>
      </c>
      <c r="F129" s="362" t="e">
        <f>IF(ISNUMBER(Regressions!F139),ROUND(Regressions!F139, 1), NA())</f>
        <v>#N/A</v>
      </c>
      <c r="G129" s="252" t="e">
        <f>IF(ISNUMBER(Regressions!G139),ROUND(Regressions!G139, 1), NA())</f>
        <v>#N/A</v>
      </c>
      <c r="H129" s="363" t="e">
        <f>IF(ISNUMBER(Regressions!H139),ROUND(Regressions!H139, 1), NA())</f>
        <v>#N/A</v>
      </c>
      <c r="I129" s="253" t="e">
        <f>IF(ISNUMBER(Regressions!I139),ROUND(Regressions!I139, 1), NA())</f>
        <v>#N/A</v>
      </c>
      <c r="J129" s="364" t="e">
        <f>IF(ISNUMBER(Regressions!K139),ROUND(Regressions!K139, 1), NA())</f>
        <v>#N/A</v>
      </c>
      <c r="K129" s="362">
        <f>IF(ISNUMBER(Regressions!L139),ROUND(Regressions!L139, 1), NA())</f>
        <v>100</v>
      </c>
      <c r="L129" s="254" t="e">
        <f>IF(ISNUMBER(Regressions!M139),ROUND(Regressions!M139, 1), NA())</f>
        <v>#N/A</v>
      </c>
      <c r="M129" s="363" t="e">
        <f>IF(ISNUMBER(Regressions!N139),ROUND(Regressions!N139, 1), NA())</f>
        <v>#N/A</v>
      </c>
      <c r="N129" s="253">
        <f>IF(ISNUMBER(Regressions!O139),ROUND(Regressions!O139, 1), NA())</f>
        <v>0</v>
      </c>
      <c r="O129" s="364" t="e">
        <f>IF(ISNUMBER(Regressions!Q139),ROUND(Regressions!Q139, 1), NA())</f>
        <v>#N/A</v>
      </c>
      <c r="P129" s="362" t="e">
        <f>IF(ISNUMBER(Regressions!R139),ROUND(Regressions!R139, 1), NA())</f>
        <v>#N/A</v>
      </c>
      <c r="Q129" s="231" t="e">
        <f>IF(ISNUMBER(Regressions!S139),ROUND(Regressions!S139, 1), NA())</f>
        <v>#N/A</v>
      </c>
      <c r="R129" s="363" t="e">
        <f>IF(ISNUMBER(Regressions!T139),ROUND(Regressions!T139, 1), NA())</f>
        <v>#N/A</v>
      </c>
      <c r="S129" s="253" t="e">
        <f>IF(ISNUMBER(Regressions!U139),ROUND(Regressions!U139, 1), NA())</f>
        <v>#N/A</v>
      </c>
    </row>
    <row xmlns:x14ac="http://schemas.microsoft.com/office/spreadsheetml/2009/9/ac" r="130" x14ac:dyDescent="0.2">
      <c r="A130" s="359" t="str">
        <f>IF(ISBLANK(Regressions!A140), " ", Regressions!A140)</f>
        <v>Uganda</v>
      </c>
      <c r="B130" s="360">
        <f>IF(ISBLANK(Regressions!B140), " ", Regressions!B140)</f>
        <v>2002</v>
      </c>
      <c r="C130" s="365" t="str">
        <f>IF(ISBLANK(Regressions!C140), " ", Regressions!C140)</f>
        <v>Primary</v>
      </c>
      <c r="D130" s="361">
        <f>IF(ISBLANK(Regressions!D140), " ", Regressions!D140)</f>
        <v>5465328</v>
      </c>
      <c r="E130" s="230" t="e">
        <f>IF(ISNUMBER(Regressions!E140),ROUND(Regressions!E140, 1), NA())</f>
        <v>#N/A</v>
      </c>
      <c r="F130" s="362">
        <f>IF(ISNUMBER(Regressions!F140),ROUND(Regressions!F140, 1), NA())</f>
        <v>90.3</v>
      </c>
      <c r="G130" s="252" t="e">
        <f>IF(ISNUMBER(Regressions!G140),ROUND(Regressions!G140, 1), NA())</f>
        <v>#N/A</v>
      </c>
      <c r="H130" s="363" t="e">
        <f>IF(ISNUMBER(Regressions!H140),ROUND(Regressions!H140, 1), NA())</f>
        <v>#N/A</v>
      </c>
      <c r="I130" s="253">
        <f>IF(ISNUMBER(Regressions!I140),ROUND(Regressions!I140, 1), NA())</f>
        <v>9.6999999999999993</v>
      </c>
      <c r="J130" s="364" t="e">
        <f>IF(ISNUMBER(Regressions!K140),ROUND(Regressions!K140, 1), NA())</f>
        <v>#N/A</v>
      </c>
      <c r="K130" s="362">
        <f>IF(ISNUMBER(Regressions!L140),ROUND(Regressions!L140, 1), NA())</f>
        <v>100</v>
      </c>
      <c r="L130" s="254" t="e">
        <f>IF(ISNUMBER(Regressions!M140),ROUND(Regressions!M140, 1), NA())</f>
        <v>#N/A</v>
      </c>
      <c r="M130" s="363" t="e">
        <f>IF(ISNUMBER(Regressions!N140),ROUND(Regressions!N140, 1), NA())</f>
        <v>#N/A</v>
      </c>
      <c r="N130" s="253">
        <f>IF(ISNUMBER(Regressions!O140),ROUND(Regressions!O140, 1), NA())</f>
        <v>0</v>
      </c>
      <c r="O130" s="364" t="e">
        <f>IF(ISNUMBER(Regressions!Q140),ROUND(Regressions!Q140, 1), NA())</f>
        <v>#N/A</v>
      </c>
      <c r="P130" s="362" t="e">
        <f>IF(ISNUMBER(Regressions!R140),ROUND(Regressions!R140, 1), NA())</f>
        <v>#N/A</v>
      </c>
      <c r="Q130" s="231" t="e">
        <f>IF(ISNUMBER(Regressions!S140),ROUND(Regressions!S140, 1), NA())</f>
        <v>#N/A</v>
      </c>
      <c r="R130" s="363" t="e">
        <f>IF(ISNUMBER(Regressions!T140),ROUND(Regressions!T140, 1), NA())</f>
        <v>#N/A</v>
      </c>
      <c r="S130" s="253" t="e">
        <f>IF(ISNUMBER(Regressions!U140),ROUND(Regressions!U140, 1), NA())</f>
        <v>#N/A</v>
      </c>
    </row>
    <row xmlns:x14ac="http://schemas.microsoft.com/office/spreadsheetml/2009/9/ac" r="131" x14ac:dyDescent="0.2">
      <c r="A131" s="359" t="str">
        <f>IF(ISBLANK(Regressions!A141), " ", Regressions!A141)</f>
        <v>Uganda</v>
      </c>
      <c r="B131" s="360">
        <f>IF(ISBLANK(Regressions!B141), " ", Regressions!B141)</f>
        <v>2003</v>
      </c>
      <c r="C131" s="365" t="str">
        <f>IF(ISBLANK(Regressions!C141), " ", Regressions!C141)</f>
        <v>Primary</v>
      </c>
      <c r="D131" s="361">
        <f>IF(ISBLANK(Regressions!D141), " ", Regressions!D141)</f>
        <v>5647047</v>
      </c>
      <c r="E131" s="230" t="e">
        <f>IF(ISNUMBER(Regressions!E141),ROUND(Regressions!E141, 1), NA())</f>
        <v>#N/A</v>
      </c>
      <c r="F131" s="362">
        <f>IF(ISNUMBER(Regressions!F141),ROUND(Regressions!F141, 1), NA())</f>
        <v>90.3</v>
      </c>
      <c r="G131" s="252" t="e">
        <f>IF(ISNUMBER(Regressions!G141),ROUND(Regressions!G141, 1), NA())</f>
        <v>#N/A</v>
      </c>
      <c r="H131" s="363" t="e">
        <f>IF(ISNUMBER(Regressions!H141),ROUND(Regressions!H141, 1), NA())</f>
        <v>#N/A</v>
      </c>
      <c r="I131" s="253">
        <f>IF(ISNUMBER(Regressions!I141),ROUND(Regressions!I141, 1), NA())</f>
        <v>9.6999999999999993</v>
      </c>
      <c r="J131" s="364" t="e">
        <f>IF(ISNUMBER(Regressions!K141),ROUND(Regressions!K141, 1), NA())</f>
        <v>#N/A</v>
      </c>
      <c r="K131" s="362">
        <f>IF(ISNUMBER(Regressions!L141),ROUND(Regressions!L141, 1), NA())</f>
        <v>100</v>
      </c>
      <c r="L131" s="254" t="e">
        <f>IF(ISNUMBER(Regressions!M141),ROUND(Regressions!M141, 1), NA())</f>
        <v>#N/A</v>
      </c>
      <c r="M131" s="363" t="e">
        <f>IF(ISNUMBER(Regressions!N141),ROUND(Regressions!N141, 1), NA())</f>
        <v>#N/A</v>
      </c>
      <c r="N131" s="253">
        <f>IF(ISNUMBER(Regressions!O141),ROUND(Regressions!O141, 1), NA())</f>
        <v>0</v>
      </c>
      <c r="O131" s="364" t="e">
        <f>IF(ISNUMBER(Regressions!Q141),ROUND(Regressions!Q141, 1), NA())</f>
        <v>#N/A</v>
      </c>
      <c r="P131" s="362" t="e">
        <f>IF(ISNUMBER(Regressions!R141),ROUND(Regressions!R141, 1), NA())</f>
        <v>#N/A</v>
      </c>
      <c r="Q131" s="231" t="e">
        <f>IF(ISNUMBER(Regressions!S141),ROUND(Regressions!S141, 1), NA())</f>
        <v>#N/A</v>
      </c>
      <c r="R131" s="363" t="e">
        <f>IF(ISNUMBER(Regressions!T141),ROUND(Regressions!T141, 1), NA())</f>
        <v>#N/A</v>
      </c>
      <c r="S131" s="253" t="e">
        <f>IF(ISNUMBER(Regressions!U141),ROUND(Regressions!U141, 1), NA())</f>
        <v>#N/A</v>
      </c>
    </row>
    <row xmlns:x14ac="http://schemas.microsoft.com/office/spreadsheetml/2009/9/ac" r="132" x14ac:dyDescent="0.2">
      <c r="A132" s="359" t="str">
        <f>IF(ISBLANK(Regressions!A142), " ", Regressions!A142)</f>
        <v>Uganda</v>
      </c>
      <c r="B132" s="360">
        <f>IF(ISBLANK(Regressions!B142), " ", Regressions!B142)</f>
        <v>2004</v>
      </c>
      <c r="C132" s="365" t="str">
        <f>IF(ISBLANK(Regressions!C142), " ", Regressions!C142)</f>
        <v>Primary</v>
      </c>
      <c r="D132" s="361">
        <f>IF(ISBLANK(Regressions!D142), " ", Regressions!D142)</f>
        <v>5828342</v>
      </c>
      <c r="E132" s="230" t="e">
        <f>IF(ISNUMBER(Regressions!E142),ROUND(Regressions!E142, 1), NA())</f>
        <v>#N/A</v>
      </c>
      <c r="F132" s="362">
        <f>IF(ISNUMBER(Regressions!F142),ROUND(Regressions!F142, 1), NA())</f>
        <v>90.3</v>
      </c>
      <c r="G132" s="252" t="e">
        <f>IF(ISNUMBER(Regressions!G142),ROUND(Regressions!G142, 1), NA())</f>
        <v>#N/A</v>
      </c>
      <c r="H132" s="363" t="e">
        <f>IF(ISNUMBER(Regressions!H142),ROUND(Regressions!H142, 1), NA())</f>
        <v>#N/A</v>
      </c>
      <c r="I132" s="253">
        <f>IF(ISNUMBER(Regressions!I142),ROUND(Regressions!I142, 1), NA())</f>
        <v>9.6999999999999993</v>
      </c>
      <c r="J132" s="364" t="e">
        <f>IF(ISNUMBER(Regressions!K142),ROUND(Regressions!K142, 1), NA())</f>
        <v>#N/A</v>
      </c>
      <c r="K132" s="362">
        <f>IF(ISNUMBER(Regressions!L142),ROUND(Regressions!L142, 1), NA())</f>
        <v>100</v>
      </c>
      <c r="L132" s="254" t="e">
        <f>IF(ISNUMBER(Regressions!M142),ROUND(Regressions!M142, 1), NA())</f>
        <v>#N/A</v>
      </c>
      <c r="M132" s="363" t="e">
        <f>IF(ISNUMBER(Regressions!N142),ROUND(Regressions!N142, 1), NA())</f>
        <v>#N/A</v>
      </c>
      <c r="N132" s="253">
        <f>IF(ISNUMBER(Regressions!O142),ROUND(Regressions!O142, 1), NA())</f>
        <v>0</v>
      </c>
      <c r="O132" s="364" t="e">
        <f>IF(ISNUMBER(Regressions!Q142),ROUND(Regressions!Q142, 1), NA())</f>
        <v>#N/A</v>
      </c>
      <c r="P132" s="362" t="e">
        <f>IF(ISNUMBER(Regressions!R142),ROUND(Regressions!R142, 1), NA())</f>
        <v>#N/A</v>
      </c>
      <c r="Q132" s="231" t="e">
        <f>IF(ISNUMBER(Regressions!S142),ROUND(Regressions!S142, 1), NA())</f>
        <v>#N/A</v>
      </c>
      <c r="R132" s="363" t="e">
        <f>IF(ISNUMBER(Regressions!T142),ROUND(Regressions!T142, 1), NA())</f>
        <v>#N/A</v>
      </c>
      <c r="S132" s="253" t="e">
        <f>IF(ISNUMBER(Regressions!U142),ROUND(Regressions!U142, 1), NA())</f>
        <v>#N/A</v>
      </c>
    </row>
    <row xmlns:x14ac="http://schemas.microsoft.com/office/spreadsheetml/2009/9/ac" r="133" x14ac:dyDescent="0.2">
      <c r="A133" s="359" t="str">
        <f>IF(ISBLANK(Regressions!A143), " ", Regressions!A143)</f>
        <v>Uganda</v>
      </c>
      <c r="B133" s="360">
        <f>IF(ISBLANK(Regressions!B143), " ", Regressions!B143)</f>
        <v>2005</v>
      </c>
      <c r="C133" s="365" t="str">
        <f>IF(ISBLANK(Regressions!C143), " ", Regressions!C143)</f>
        <v>Primary</v>
      </c>
      <c r="D133" s="361">
        <f>IF(ISBLANK(Regressions!D143), " ", Regressions!D143)</f>
        <v>6005625</v>
      </c>
      <c r="E133" s="230" t="e">
        <f>IF(ISNUMBER(Regressions!E143),ROUND(Regressions!E143, 1), NA())</f>
        <v>#N/A</v>
      </c>
      <c r="F133" s="362">
        <f>IF(ISNUMBER(Regressions!F143),ROUND(Regressions!F143, 1), NA())</f>
        <v>90.3</v>
      </c>
      <c r="G133" s="252" t="e">
        <f>IF(ISNUMBER(Regressions!G143),ROUND(Regressions!G143, 1), NA())</f>
        <v>#N/A</v>
      </c>
      <c r="H133" s="363" t="e">
        <f>IF(ISNUMBER(Regressions!H143),ROUND(Regressions!H143, 1), NA())</f>
        <v>#N/A</v>
      </c>
      <c r="I133" s="253">
        <f>IF(ISNUMBER(Regressions!I143),ROUND(Regressions!I143, 1), NA())</f>
        <v>9.6999999999999993</v>
      </c>
      <c r="J133" s="364" t="e">
        <f>IF(ISNUMBER(Regressions!K143),ROUND(Regressions!K143, 1), NA())</f>
        <v>#N/A</v>
      </c>
      <c r="K133" s="362">
        <f>IF(ISNUMBER(Regressions!L143),ROUND(Regressions!L143, 1), NA())</f>
        <v>100</v>
      </c>
      <c r="L133" s="254" t="e">
        <f>IF(ISNUMBER(Regressions!M143),ROUND(Regressions!M143, 1), NA())</f>
        <v>#N/A</v>
      </c>
      <c r="M133" s="363" t="e">
        <f>IF(ISNUMBER(Regressions!N143),ROUND(Regressions!N143, 1), NA())</f>
        <v>#N/A</v>
      </c>
      <c r="N133" s="253">
        <f>IF(ISNUMBER(Regressions!O143),ROUND(Regressions!O143, 1), NA())</f>
        <v>0</v>
      </c>
      <c r="O133" s="364" t="e">
        <f>IF(ISNUMBER(Regressions!Q143),ROUND(Regressions!Q143, 1), NA())</f>
        <v>#N/A</v>
      </c>
      <c r="P133" s="362" t="e">
        <f>IF(ISNUMBER(Regressions!R143),ROUND(Regressions!R143, 1), NA())</f>
        <v>#N/A</v>
      </c>
      <c r="Q133" s="231" t="e">
        <f>IF(ISNUMBER(Regressions!S143),ROUND(Regressions!S143, 1), NA())</f>
        <v>#N/A</v>
      </c>
      <c r="R133" s="363" t="e">
        <f>IF(ISNUMBER(Regressions!T143),ROUND(Regressions!T143, 1), NA())</f>
        <v>#N/A</v>
      </c>
      <c r="S133" s="253" t="e">
        <f>IF(ISNUMBER(Regressions!U143),ROUND(Regressions!U143, 1), NA())</f>
        <v>#N/A</v>
      </c>
    </row>
    <row xmlns:x14ac="http://schemas.microsoft.com/office/spreadsheetml/2009/9/ac" r="134" x14ac:dyDescent="0.2">
      <c r="A134" s="359" t="str">
        <f>IF(ISBLANK(Regressions!A144), " ", Regressions!A144)</f>
        <v>Uganda</v>
      </c>
      <c r="B134" s="360">
        <f>IF(ISBLANK(Regressions!B144), " ", Regressions!B144)</f>
        <v>2006</v>
      </c>
      <c r="C134" s="365" t="str">
        <f>IF(ISBLANK(Regressions!C144), " ", Regressions!C144)</f>
        <v>Primary</v>
      </c>
      <c r="D134" s="361">
        <f>IF(ISBLANK(Regressions!D144), " ", Regressions!D144)</f>
        <v>6186146</v>
      </c>
      <c r="E134" s="230" t="e">
        <f>IF(ISNUMBER(Regressions!E144),ROUND(Regressions!E144, 1), NA())</f>
        <v>#N/A</v>
      </c>
      <c r="F134" s="362">
        <f>IF(ISNUMBER(Regressions!F144),ROUND(Regressions!F144, 1), NA())</f>
        <v>90.3</v>
      </c>
      <c r="G134" s="252" t="e">
        <f>IF(ISNUMBER(Regressions!G144),ROUND(Regressions!G144, 1), NA())</f>
        <v>#N/A</v>
      </c>
      <c r="H134" s="363" t="e">
        <f>IF(ISNUMBER(Regressions!H144),ROUND(Regressions!H144, 1), NA())</f>
        <v>#N/A</v>
      </c>
      <c r="I134" s="253">
        <f>IF(ISNUMBER(Regressions!I144),ROUND(Regressions!I144, 1), NA())</f>
        <v>9.6999999999999993</v>
      </c>
      <c r="J134" s="364" t="e">
        <f>IF(ISNUMBER(Regressions!K144),ROUND(Regressions!K144, 1), NA())</f>
        <v>#N/A</v>
      </c>
      <c r="K134" s="362">
        <f>IF(ISNUMBER(Regressions!L144),ROUND(Regressions!L144, 1), NA())</f>
        <v>100</v>
      </c>
      <c r="L134" s="254" t="e">
        <f>IF(ISNUMBER(Regressions!M144),ROUND(Regressions!M144, 1), NA())</f>
        <v>#N/A</v>
      </c>
      <c r="M134" s="363" t="e">
        <f>IF(ISNUMBER(Regressions!N144),ROUND(Regressions!N144, 1), NA())</f>
        <v>#N/A</v>
      </c>
      <c r="N134" s="253">
        <f>IF(ISNUMBER(Regressions!O144),ROUND(Regressions!O144, 1), NA())</f>
        <v>0</v>
      </c>
      <c r="O134" s="364" t="e">
        <f>IF(ISNUMBER(Regressions!Q144),ROUND(Regressions!Q144, 1), NA())</f>
        <v>#N/A</v>
      </c>
      <c r="P134" s="362" t="e">
        <f>IF(ISNUMBER(Regressions!R144),ROUND(Regressions!R144, 1), NA())</f>
        <v>#N/A</v>
      </c>
      <c r="Q134" s="231" t="e">
        <f>IF(ISNUMBER(Regressions!S144),ROUND(Regressions!S144, 1), NA())</f>
        <v>#N/A</v>
      </c>
      <c r="R134" s="363" t="e">
        <f>IF(ISNUMBER(Regressions!T144),ROUND(Regressions!T144, 1), NA())</f>
        <v>#N/A</v>
      </c>
      <c r="S134" s="253" t="e">
        <f>IF(ISNUMBER(Regressions!U144),ROUND(Regressions!U144, 1), NA())</f>
        <v>#N/A</v>
      </c>
    </row>
    <row xmlns:x14ac="http://schemas.microsoft.com/office/spreadsheetml/2009/9/ac" r="135" x14ac:dyDescent="0.2">
      <c r="A135" s="359" t="str">
        <f>IF(ISBLANK(Regressions!A145), " ", Regressions!A145)</f>
        <v>Uganda</v>
      </c>
      <c r="B135" s="360">
        <f>IF(ISBLANK(Regressions!B145), " ", Regressions!B145)</f>
        <v>2007</v>
      </c>
      <c r="C135" s="365" t="str">
        <f>IF(ISBLANK(Regressions!C145), " ", Regressions!C145)</f>
        <v>Primary</v>
      </c>
      <c r="D135" s="361">
        <f>IF(ISBLANK(Regressions!D145), " ", Regressions!D145)</f>
        <v>6367957</v>
      </c>
      <c r="E135" s="230">
        <f>IF(ISNUMBER(Regressions!E145),ROUND(Regressions!E145, 1), NA())</f>
        <v>90</v>
      </c>
      <c r="F135" s="362">
        <f>IF(ISNUMBER(Regressions!F145),ROUND(Regressions!F145, 1), NA())</f>
        <v>90</v>
      </c>
      <c r="G135" s="252" t="e">
        <f>IF(ISNUMBER(Regressions!G145),ROUND(Regressions!G145, 1), NA())</f>
        <v>#N/A</v>
      </c>
      <c r="H135" s="363" t="e">
        <f>IF(ISNUMBER(Regressions!H145),ROUND(Regressions!H145, 1), NA())</f>
        <v>#N/A</v>
      </c>
      <c r="I135" s="253">
        <f>IF(ISNUMBER(Regressions!I145),ROUND(Regressions!I145, 1), NA())</f>
        <v>10</v>
      </c>
      <c r="J135" s="364" t="e">
        <f>IF(ISNUMBER(Regressions!K145),ROUND(Regressions!K145, 1), NA())</f>
        <v>#N/A</v>
      </c>
      <c r="K135" s="362">
        <f>IF(ISNUMBER(Regressions!L145),ROUND(Regressions!L145, 1), NA())</f>
        <v>100</v>
      </c>
      <c r="L135" s="254" t="e">
        <f>IF(ISNUMBER(Regressions!M145),ROUND(Regressions!M145, 1), NA())</f>
        <v>#N/A</v>
      </c>
      <c r="M135" s="363" t="e">
        <f>IF(ISNUMBER(Regressions!N145),ROUND(Regressions!N145, 1), NA())</f>
        <v>#N/A</v>
      </c>
      <c r="N135" s="253">
        <f>IF(ISNUMBER(Regressions!O145),ROUND(Regressions!O145, 1), NA())</f>
        <v>0</v>
      </c>
      <c r="O135" s="364" t="e">
        <f>IF(ISNUMBER(Regressions!Q145),ROUND(Regressions!Q145, 1), NA())</f>
        <v>#N/A</v>
      </c>
      <c r="P135" s="362" t="e">
        <f>IF(ISNUMBER(Regressions!R145),ROUND(Regressions!R145, 1), NA())</f>
        <v>#N/A</v>
      </c>
      <c r="Q135" s="231" t="e">
        <f>IF(ISNUMBER(Regressions!S145),ROUND(Regressions!S145, 1), NA())</f>
        <v>#N/A</v>
      </c>
      <c r="R135" s="363" t="e">
        <f>IF(ISNUMBER(Regressions!T145),ROUND(Regressions!T145, 1), NA())</f>
        <v>#N/A</v>
      </c>
      <c r="S135" s="253" t="e">
        <f>IF(ISNUMBER(Regressions!U145),ROUND(Regressions!U145, 1), NA())</f>
        <v>#N/A</v>
      </c>
    </row>
    <row xmlns:x14ac="http://schemas.microsoft.com/office/spreadsheetml/2009/9/ac" r="136" x14ac:dyDescent="0.2">
      <c r="A136" s="359" t="str">
        <f>IF(ISBLANK(Regressions!A146), " ", Regressions!A146)</f>
        <v>Uganda</v>
      </c>
      <c r="B136" s="360">
        <f>IF(ISBLANK(Regressions!B146), " ", Regressions!B146)</f>
        <v>2008</v>
      </c>
      <c r="C136" s="365" t="str">
        <f>IF(ISBLANK(Regressions!C146), " ", Regressions!C146)</f>
        <v>Primary</v>
      </c>
      <c r="D136" s="361">
        <f>IF(ISBLANK(Regressions!D146), " ", Regressions!D146)</f>
        <v>6556968</v>
      </c>
      <c r="E136" s="230">
        <f>IF(ISNUMBER(Regressions!E146),ROUND(Regressions!E146, 1), NA())</f>
        <v>89.7</v>
      </c>
      <c r="F136" s="362">
        <f>IF(ISNUMBER(Regressions!F146),ROUND(Regressions!F146, 1), NA())</f>
        <v>89.7</v>
      </c>
      <c r="G136" s="252" t="e">
        <f>IF(ISNUMBER(Regressions!G146),ROUND(Regressions!G146, 1), NA())</f>
        <v>#N/A</v>
      </c>
      <c r="H136" s="363" t="e">
        <f>IF(ISNUMBER(Regressions!H146),ROUND(Regressions!H146, 1), NA())</f>
        <v>#N/A</v>
      </c>
      <c r="I136" s="253">
        <f>IF(ISNUMBER(Regressions!I146),ROUND(Regressions!I146, 1), NA())</f>
        <v>10.3</v>
      </c>
      <c r="J136" s="364" t="e">
        <f>IF(ISNUMBER(Regressions!K146),ROUND(Regressions!K146, 1), NA())</f>
        <v>#N/A</v>
      </c>
      <c r="K136" s="362">
        <f>IF(ISNUMBER(Regressions!L146),ROUND(Regressions!L146, 1), NA())</f>
        <v>100</v>
      </c>
      <c r="L136" s="254" t="e">
        <f>IF(ISNUMBER(Regressions!M146),ROUND(Regressions!M146, 1), NA())</f>
        <v>#N/A</v>
      </c>
      <c r="M136" s="363" t="e">
        <f>IF(ISNUMBER(Regressions!N146),ROUND(Regressions!N146, 1), NA())</f>
        <v>#N/A</v>
      </c>
      <c r="N136" s="253">
        <f>IF(ISNUMBER(Regressions!O146),ROUND(Regressions!O146, 1), NA())</f>
        <v>0</v>
      </c>
      <c r="O136" s="364" t="e">
        <f>IF(ISNUMBER(Regressions!Q146),ROUND(Regressions!Q146, 1), NA())</f>
        <v>#N/A</v>
      </c>
      <c r="P136" s="362" t="e">
        <f>IF(ISNUMBER(Regressions!R146),ROUND(Regressions!R146, 1), NA())</f>
        <v>#N/A</v>
      </c>
      <c r="Q136" s="231" t="e">
        <f>IF(ISNUMBER(Regressions!S146),ROUND(Regressions!S146, 1), NA())</f>
        <v>#N/A</v>
      </c>
      <c r="R136" s="363" t="e">
        <f>IF(ISNUMBER(Regressions!T146),ROUND(Regressions!T146, 1), NA())</f>
        <v>#N/A</v>
      </c>
      <c r="S136" s="253" t="e">
        <f>IF(ISNUMBER(Regressions!U146),ROUND(Regressions!U146, 1), NA())</f>
        <v>#N/A</v>
      </c>
    </row>
    <row xmlns:x14ac="http://schemas.microsoft.com/office/spreadsheetml/2009/9/ac" r="137" x14ac:dyDescent="0.2">
      <c r="A137" s="359" t="str">
        <f>IF(ISBLANK(Regressions!A147), " ", Regressions!A147)</f>
        <v>Uganda</v>
      </c>
      <c r="B137" s="360">
        <f>IF(ISBLANK(Regressions!B147), " ", Regressions!B147)</f>
        <v>2009</v>
      </c>
      <c r="C137" s="365" t="str">
        <f>IF(ISBLANK(Regressions!C147), " ", Regressions!C147)</f>
        <v>Primary</v>
      </c>
      <c r="D137" s="361">
        <f>IF(ISBLANK(Regressions!D147), " ", Regressions!D147)</f>
        <v>6746543</v>
      </c>
      <c r="E137" s="230">
        <f>IF(ISNUMBER(Regressions!E147),ROUND(Regressions!E147, 1), NA())</f>
        <v>89.4</v>
      </c>
      <c r="F137" s="362">
        <f>IF(ISNUMBER(Regressions!F147),ROUND(Regressions!F147, 1), NA())</f>
        <v>89.4</v>
      </c>
      <c r="G137" s="252" t="e">
        <f>IF(ISNUMBER(Regressions!G147),ROUND(Regressions!G147, 1), NA())</f>
        <v>#N/A</v>
      </c>
      <c r="H137" s="363" t="e">
        <f>IF(ISNUMBER(Regressions!H147),ROUND(Regressions!H147, 1), NA())</f>
        <v>#N/A</v>
      </c>
      <c r="I137" s="253">
        <f>IF(ISNUMBER(Regressions!I147),ROUND(Regressions!I147, 1), NA())</f>
        <v>10.6</v>
      </c>
      <c r="J137" s="364">
        <f>IF(ISNUMBER(Regressions!K147),ROUND(Regressions!K147, 1), NA())</f>
        <v>98.7</v>
      </c>
      <c r="K137" s="362">
        <f>IF(ISNUMBER(Regressions!L147),ROUND(Regressions!L147, 1), NA())</f>
        <v>98.7</v>
      </c>
      <c r="L137" s="254" t="e">
        <f>IF(ISNUMBER(Regressions!M147),ROUND(Regressions!M147, 1), NA())</f>
        <v>#N/A</v>
      </c>
      <c r="M137" s="363" t="e">
        <f>IF(ISNUMBER(Regressions!N147),ROUND(Regressions!N147, 1), NA())</f>
        <v>#N/A</v>
      </c>
      <c r="N137" s="253">
        <f>IF(ISNUMBER(Regressions!O147),ROUND(Regressions!O147, 1), NA())</f>
        <v>1.3</v>
      </c>
      <c r="O137" s="364" t="e">
        <f>IF(ISNUMBER(Regressions!Q147),ROUND(Regressions!Q147, 1), NA())</f>
        <v>#N/A</v>
      </c>
      <c r="P137" s="362" t="e">
        <f>IF(ISNUMBER(Regressions!R147),ROUND(Regressions!R147, 1), NA())</f>
        <v>#N/A</v>
      </c>
      <c r="Q137" s="231" t="e">
        <f>IF(ISNUMBER(Regressions!S147),ROUND(Regressions!S147, 1), NA())</f>
        <v>#N/A</v>
      </c>
      <c r="R137" s="363" t="e">
        <f>IF(ISNUMBER(Regressions!T147),ROUND(Regressions!T147, 1), NA())</f>
        <v>#N/A</v>
      </c>
      <c r="S137" s="253" t="e">
        <f>IF(ISNUMBER(Regressions!U147),ROUND(Regressions!U147, 1), NA())</f>
        <v>#N/A</v>
      </c>
    </row>
    <row xmlns:x14ac="http://schemas.microsoft.com/office/spreadsheetml/2009/9/ac" r="138" x14ac:dyDescent="0.2">
      <c r="A138" s="359" t="str">
        <f>IF(ISBLANK(Regressions!A148), " ", Regressions!A148)</f>
        <v>Uganda</v>
      </c>
      <c r="B138" s="360">
        <f>IF(ISBLANK(Regressions!B148), " ", Regressions!B148)</f>
        <v>2010</v>
      </c>
      <c r="C138" s="365" t="str">
        <f>IF(ISBLANK(Regressions!C148), " ", Regressions!C148)</f>
        <v>Primary</v>
      </c>
      <c r="D138" s="361">
        <f>IF(ISBLANK(Regressions!D148), " ", Regressions!D148)</f>
        <v>6950006</v>
      </c>
      <c r="E138" s="230">
        <f>IF(ISNUMBER(Regressions!E148),ROUND(Regressions!E148, 1), NA())</f>
        <v>89.2</v>
      </c>
      <c r="F138" s="362">
        <f>IF(ISNUMBER(Regressions!F148),ROUND(Regressions!F148, 1), NA())</f>
        <v>89.2</v>
      </c>
      <c r="G138" s="252">
        <f>IF(ISNUMBER(Regressions!G148),ROUND(Regressions!G148, 1), NA())</f>
        <v>84.3</v>
      </c>
      <c r="H138" s="363">
        <f>IF(ISNUMBER(Regressions!H148),ROUND(Regressions!H148, 1), NA())</f>
        <v>4.9000000000000004</v>
      </c>
      <c r="I138" s="253">
        <f>IF(ISNUMBER(Regressions!I148),ROUND(Regressions!I148, 1), NA())</f>
        <v>10.8</v>
      </c>
      <c r="J138" s="364">
        <f>IF(ISNUMBER(Regressions!K148),ROUND(Regressions!K148, 1), NA())</f>
        <v>98.7</v>
      </c>
      <c r="K138" s="362">
        <f>IF(ISNUMBER(Regressions!L148),ROUND(Regressions!L148, 1), NA())</f>
        <v>98.7</v>
      </c>
      <c r="L138" s="254">
        <f>IF(ISNUMBER(Regressions!M148),ROUND(Regressions!M148, 1), NA())</f>
        <v>86.2</v>
      </c>
      <c r="M138" s="363">
        <f>IF(ISNUMBER(Regressions!N148),ROUND(Regressions!N148, 1), NA())</f>
        <v>12.4</v>
      </c>
      <c r="N138" s="253">
        <f>IF(ISNUMBER(Regressions!O148),ROUND(Regressions!O148, 1), NA())</f>
        <v>1.3</v>
      </c>
      <c r="O138" s="364" t="e">
        <f>IF(ISNUMBER(Regressions!Q148),ROUND(Regressions!Q148, 1), NA())</f>
        <v>#N/A</v>
      </c>
      <c r="P138" s="362">
        <f>IF(ISNUMBER(Regressions!R148),ROUND(Regressions!R148, 1), NA())</f>
        <v>43.8</v>
      </c>
      <c r="Q138" s="231">
        <f>IF(ISNUMBER(Regressions!S148),ROUND(Regressions!S148, 1), NA())</f>
        <v>26.4</v>
      </c>
      <c r="R138" s="363">
        <f>IF(ISNUMBER(Regressions!T148),ROUND(Regressions!T148, 1), NA())</f>
        <v>17.3</v>
      </c>
      <c r="S138" s="253">
        <f>IF(ISNUMBER(Regressions!U148),ROUND(Regressions!U148, 1), NA())</f>
        <v>56.2</v>
      </c>
    </row>
    <row xmlns:x14ac="http://schemas.microsoft.com/office/spreadsheetml/2009/9/ac" r="139" x14ac:dyDescent="0.2">
      <c r="A139" s="359" t="str">
        <f>IF(ISBLANK(Regressions!A149), " ", Regressions!A149)</f>
        <v>Uganda</v>
      </c>
      <c r="B139" s="360">
        <f>IF(ISBLANK(Regressions!B149), " ", Regressions!B149)</f>
        <v>2011</v>
      </c>
      <c r="C139" s="365" t="str">
        <f>IF(ISBLANK(Regressions!C149), " ", Regressions!C149)</f>
        <v>Primary</v>
      </c>
      <c r="D139" s="361">
        <f>IF(ISBLANK(Regressions!D149), " ", Regressions!D149)</f>
        <v>7158655</v>
      </c>
      <c r="E139" s="230">
        <f>IF(ISNUMBER(Regressions!E149),ROUND(Regressions!E149, 1), NA())</f>
        <v>88.9</v>
      </c>
      <c r="F139" s="362">
        <f>IF(ISNUMBER(Regressions!F149),ROUND(Regressions!F149, 1), NA())</f>
        <v>88.9</v>
      </c>
      <c r="G139" s="252">
        <f>IF(ISNUMBER(Regressions!G149),ROUND(Regressions!G149, 1), NA())</f>
        <v>84.3</v>
      </c>
      <c r="H139" s="363">
        <f>IF(ISNUMBER(Regressions!H149),ROUND(Regressions!H149, 1), NA())</f>
        <v>4.5999999999999996</v>
      </c>
      <c r="I139" s="253">
        <f>IF(ISNUMBER(Regressions!I149),ROUND(Regressions!I149, 1), NA())</f>
        <v>11.1</v>
      </c>
      <c r="J139" s="364">
        <f>IF(ISNUMBER(Regressions!K149),ROUND(Regressions!K149, 1), NA())</f>
        <v>98.7</v>
      </c>
      <c r="K139" s="362">
        <f>IF(ISNUMBER(Regressions!L149),ROUND(Regressions!L149, 1), NA())</f>
        <v>98.7</v>
      </c>
      <c r="L139" s="254">
        <f>IF(ISNUMBER(Regressions!M149),ROUND(Regressions!M149, 1), NA())</f>
        <v>86.2</v>
      </c>
      <c r="M139" s="363">
        <f>IF(ISNUMBER(Regressions!N149),ROUND(Regressions!N149, 1), NA())</f>
        <v>12.4</v>
      </c>
      <c r="N139" s="253">
        <f>IF(ISNUMBER(Regressions!O149),ROUND(Regressions!O149, 1), NA())</f>
        <v>1.3</v>
      </c>
      <c r="O139" s="364" t="e">
        <f>IF(ISNUMBER(Regressions!Q149),ROUND(Regressions!Q149, 1), NA())</f>
        <v>#N/A</v>
      </c>
      <c r="P139" s="362">
        <f>IF(ISNUMBER(Regressions!R149),ROUND(Regressions!R149, 1), NA())</f>
        <v>43.8</v>
      </c>
      <c r="Q139" s="231">
        <f>IF(ISNUMBER(Regressions!S149),ROUND(Regressions!S149, 1), NA())</f>
        <v>26.4</v>
      </c>
      <c r="R139" s="363">
        <f>IF(ISNUMBER(Regressions!T149),ROUND(Regressions!T149, 1), NA())</f>
        <v>17.3</v>
      </c>
      <c r="S139" s="253">
        <f>IF(ISNUMBER(Regressions!U149),ROUND(Regressions!U149, 1), NA())</f>
        <v>56.2</v>
      </c>
    </row>
    <row xmlns:x14ac="http://schemas.microsoft.com/office/spreadsheetml/2009/9/ac" r="140" x14ac:dyDescent="0.2">
      <c r="A140" s="359" t="str">
        <f>IF(ISBLANK(Regressions!A150), " ", Regressions!A150)</f>
        <v>Uganda</v>
      </c>
      <c r="B140" s="360">
        <f>IF(ISBLANK(Regressions!B150), " ", Regressions!B150)</f>
        <v>2012</v>
      </c>
      <c r="C140" s="365" t="str">
        <f>IF(ISBLANK(Regressions!C150), " ", Regressions!C150)</f>
        <v>Primary</v>
      </c>
      <c r="D140" s="361">
        <f>IF(ISBLANK(Regressions!D150), " ", Regressions!D150)</f>
        <v>7371941</v>
      </c>
      <c r="E140" s="230">
        <f>IF(ISNUMBER(Regressions!E150),ROUND(Regressions!E150, 1), NA())</f>
        <v>88.6</v>
      </c>
      <c r="F140" s="362">
        <f>IF(ISNUMBER(Regressions!F150),ROUND(Regressions!F150, 1), NA())</f>
        <v>88.6</v>
      </c>
      <c r="G140" s="252">
        <f>IF(ISNUMBER(Regressions!G150),ROUND(Regressions!G150, 1), NA())</f>
        <v>84.3</v>
      </c>
      <c r="H140" s="363">
        <f>IF(ISNUMBER(Regressions!H150),ROUND(Regressions!H150, 1), NA())</f>
        <v>4.4000000000000004</v>
      </c>
      <c r="I140" s="253">
        <f>IF(ISNUMBER(Regressions!I150),ROUND(Regressions!I150, 1), NA())</f>
        <v>11.4</v>
      </c>
      <c r="J140" s="364">
        <f>IF(ISNUMBER(Regressions!K150),ROUND(Regressions!K150, 1), NA())</f>
        <v>98.7</v>
      </c>
      <c r="K140" s="362">
        <f>IF(ISNUMBER(Regressions!L150),ROUND(Regressions!L150, 1), NA())</f>
        <v>98.7</v>
      </c>
      <c r="L140" s="254">
        <f>IF(ISNUMBER(Regressions!M150),ROUND(Regressions!M150, 1), NA())</f>
        <v>86.2</v>
      </c>
      <c r="M140" s="363">
        <f>IF(ISNUMBER(Regressions!N150),ROUND(Regressions!N150, 1), NA())</f>
        <v>12.4</v>
      </c>
      <c r="N140" s="253">
        <f>IF(ISNUMBER(Regressions!O150),ROUND(Regressions!O150, 1), NA())</f>
        <v>1.3</v>
      </c>
      <c r="O140" s="364" t="e">
        <f>IF(ISNUMBER(Regressions!Q150),ROUND(Regressions!Q150, 1), NA())</f>
        <v>#N/A</v>
      </c>
      <c r="P140" s="362">
        <f>IF(ISNUMBER(Regressions!R150),ROUND(Regressions!R150, 1), NA())</f>
        <v>43.8</v>
      </c>
      <c r="Q140" s="231">
        <f>IF(ISNUMBER(Regressions!S150),ROUND(Regressions!S150, 1), NA())</f>
        <v>26.4</v>
      </c>
      <c r="R140" s="363">
        <f>IF(ISNUMBER(Regressions!T150),ROUND(Regressions!T150, 1), NA())</f>
        <v>17.3</v>
      </c>
      <c r="S140" s="253">
        <f>IF(ISNUMBER(Regressions!U150),ROUND(Regressions!U150, 1), NA())</f>
        <v>56.2</v>
      </c>
    </row>
    <row xmlns:x14ac="http://schemas.microsoft.com/office/spreadsheetml/2009/9/ac" r="141" x14ac:dyDescent="0.2">
      <c r="A141" s="359" t="str">
        <f>IF(ISBLANK(Regressions!A151), " ", Regressions!A151)</f>
        <v>Uganda</v>
      </c>
      <c r="B141" s="360">
        <f>IF(ISBLANK(Regressions!B151), " ", Regressions!B151)</f>
        <v>2013</v>
      </c>
      <c r="C141" s="365" t="str">
        <f>IF(ISBLANK(Regressions!C151), " ", Regressions!C151)</f>
        <v>Primary</v>
      </c>
      <c r="D141" s="361">
        <f>IF(ISBLANK(Regressions!D151), " ", Regressions!D151)</f>
        <v>7578480</v>
      </c>
      <c r="E141" s="230">
        <f>IF(ISNUMBER(Regressions!E151),ROUND(Regressions!E151, 1), NA())</f>
        <v>88.3</v>
      </c>
      <c r="F141" s="362">
        <f>IF(ISNUMBER(Regressions!F151),ROUND(Regressions!F151, 1), NA())</f>
        <v>88.3</v>
      </c>
      <c r="G141" s="252">
        <f>IF(ISNUMBER(Regressions!G151),ROUND(Regressions!G151, 1), NA())</f>
        <v>84.3</v>
      </c>
      <c r="H141" s="363">
        <f>IF(ISNUMBER(Regressions!H151),ROUND(Regressions!H151, 1), NA())</f>
        <v>4.0999999999999996</v>
      </c>
      <c r="I141" s="253">
        <f>IF(ISNUMBER(Regressions!I151),ROUND(Regressions!I151, 1), NA())</f>
        <v>11.7</v>
      </c>
      <c r="J141" s="364">
        <f>IF(ISNUMBER(Regressions!K151),ROUND(Regressions!K151, 1), NA())</f>
        <v>98.7</v>
      </c>
      <c r="K141" s="362">
        <f>IF(ISNUMBER(Regressions!L151),ROUND(Regressions!L151, 1), NA())</f>
        <v>98.7</v>
      </c>
      <c r="L141" s="254">
        <f>IF(ISNUMBER(Regressions!M151),ROUND(Regressions!M151, 1), NA())</f>
        <v>86.2</v>
      </c>
      <c r="M141" s="363">
        <f>IF(ISNUMBER(Regressions!N151),ROUND(Regressions!N151, 1), NA())</f>
        <v>12.4</v>
      </c>
      <c r="N141" s="253">
        <f>IF(ISNUMBER(Regressions!O151),ROUND(Regressions!O151, 1), NA())</f>
        <v>1.3</v>
      </c>
      <c r="O141" s="364">
        <f>IF(ISNUMBER(Regressions!Q151),ROUND(Regressions!Q151, 1), NA())</f>
        <v>67.599999999999994</v>
      </c>
      <c r="P141" s="362">
        <f>IF(ISNUMBER(Regressions!R151),ROUND(Regressions!R151, 1), NA())</f>
        <v>43.8</v>
      </c>
      <c r="Q141" s="231">
        <f>IF(ISNUMBER(Regressions!S151),ROUND(Regressions!S151, 1), NA())</f>
        <v>26.4</v>
      </c>
      <c r="R141" s="363">
        <f>IF(ISNUMBER(Regressions!T151),ROUND(Regressions!T151, 1), NA())</f>
        <v>17.3</v>
      </c>
      <c r="S141" s="253">
        <f>IF(ISNUMBER(Regressions!U151),ROUND(Regressions!U151, 1), NA())</f>
        <v>56.2</v>
      </c>
    </row>
    <row xmlns:x14ac="http://schemas.microsoft.com/office/spreadsheetml/2009/9/ac" r="142" x14ac:dyDescent="0.2">
      <c r="A142" s="359" t="str">
        <f>IF(ISBLANK(Regressions!A152), " ", Regressions!A152)</f>
        <v>Uganda</v>
      </c>
      <c r="B142" s="360">
        <f>IF(ISBLANK(Regressions!B152), " ", Regressions!B152)</f>
        <v>2014</v>
      </c>
      <c r="C142" s="365" t="str">
        <f>IF(ISBLANK(Regressions!C152), " ", Regressions!C152)</f>
        <v>Primary</v>
      </c>
      <c r="D142" s="361">
        <f>IF(ISBLANK(Regressions!D152), " ", Regressions!D152)</f>
        <v>7781019</v>
      </c>
      <c r="E142" s="230">
        <f>IF(ISNUMBER(Regressions!E152),ROUND(Regressions!E152, 1), NA())</f>
        <v>88.1</v>
      </c>
      <c r="F142" s="362">
        <f>IF(ISNUMBER(Regressions!F152),ROUND(Regressions!F152, 1), NA())</f>
        <v>88.1</v>
      </c>
      <c r="G142" s="252">
        <f>IF(ISNUMBER(Regressions!G152),ROUND(Regressions!G152, 1), NA())</f>
        <v>84.3</v>
      </c>
      <c r="H142" s="363">
        <f>IF(ISNUMBER(Regressions!H152),ROUND(Regressions!H152, 1), NA())</f>
        <v>3.8</v>
      </c>
      <c r="I142" s="253">
        <f>IF(ISNUMBER(Regressions!I152),ROUND(Regressions!I152, 1), NA())</f>
        <v>11.9</v>
      </c>
      <c r="J142" s="364">
        <f>IF(ISNUMBER(Regressions!K152),ROUND(Regressions!K152, 1), NA())</f>
        <v>98.8</v>
      </c>
      <c r="K142" s="362">
        <f>IF(ISNUMBER(Regressions!L152),ROUND(Regressions!L152, 1), NA())</f>
        <v>98.8</v>
      </c>
      <c r="L142" s="254">
        <f>IF(ISNUMBER(Regressions!M152),ROUND(Regressions!M152, 1), NA())</f>
        <v>86.2</v>
      </c>
      <c r="M142" s="363">
        <f>IF(ISNUMBER(Regressions!N152),ROUND(Regressions!N152, 1), NA())</f>
        <v>12.5</v>
      </c>
      <c r="N142" s="253">
        <f>IF(ISNUMBER(Regressions!O152),ROUND(Regressions!O152, 1), NA())</f>
        <v>1.2</v>
      </c>
      <c r="O142" s="364">
        <f>IF(ISNUMBER(Regressions!Q152),ROUND(Regressions!Q152, 1), NA())</f>
        <v>67.599999999999994</v>
      </c>
      <c r="P142" s="362">
        <f>IF(ISNUMBER(Regressions!R152),ROUND(Regressions!R152, 1), NA())</f>
        <v>43.8</v>
      </c>
      <c r="Q142" s="231">
        <f>IF(ISNUMBER(Regressions!S152),ROUND(Regressions!S152, 1), NA())</f>
        <v>26.4</v>
      </c>
      <c r="R142" s="363">
        <f>IF(ISNUMBER(Regressions!T152),ROUND(Regressions!T152, 1), NA())</f>
        <v>17.3</v>
      </c>
      <c r="S142" s="253">
        <f>IF(ISNUMBER(Regressions!U152),ROUND(Regressions!U152, 1), NA())</f>
        <v>56.2</v>
      </c>
    </row>
    <row xmlns:x14ac="http://schemas.microsoft.com/office/spreadsheetml/2009/9/ac" r="143" x14ac:dyDescent="0.2">
      <c r="A143" s="359" t="str">
        <f>IF(ISBLANK(Regressions!A153), " ", Regressions!A153)</f>
        <v>Uganda</v>
      </c>
      <c r="B143" s="360">
        <f>IF(ISBLANK(Regressions!B153), " ", Regressions!B153)</f>
        <v>2015</v>
      </c>
      <c r="C143" s="365" t="str">
        <f>IF(ISBLANK(Regressions!C153), " ", Regressions!C153)</f>
        <v>Primary</v>
      </c>
      <c r="D143" s="361">
        <f>IF(ISBLANK(Regressions!D153), " ", Regressions!D153)</f>
        <v>7975247</v>
      </c>
      <c r="E143" s="230">
        <f>IF(ISNUMBER(Regressions!E153),ROUND(Regressions!E153, 1), NA())</f>
        <v>87.8</v>
      </c>
      <c r="F143" s="362">
        <f>IF(ISNUMBER(Regressions!F153),ROUND(Regressions!F153, 1), NA())</f>
        <v>87.8</v>
      </c>
      <c r="G143" s="252">
        <f>IF(ISNUMBER(Regressions!G153),ROUND(Regressions!G153, 1), NA())</f>
        <v>79.2</v>
      </c>
      <c r="H143" s="363">
        <f>IF(ISNUMBER(Regressions!H153),ROUND(Regressions!H153, 1), NA())</f>
        <v>8.6</v>
      </c>
      <c r="I143" s="253">
        <f>IF(ISNUMBER(Regressions!I153),ROUND(Regressions!I153, 1), NA())</f>
        <v>12.2</v>
      </c>
      <c r="J143" s="364">
        <f>IF(ISNUMBER(Regressions!K153),ROUND(Regressions!K153, 1), NA())</f>
        <v>98.9</v>
      </c>
      <c r="K143" s="362">
        <f>IF(ISNUMBER(Regressions!L153),ROUND(Regressions!L153, 1), NA())</f>
        <v>98.9</v>
      </c>
      <c r="L143" s="254">
        <f>IF(ISNUMBER(Regressions!M153),ROUND(Regressions!M153, 1), NA())</f>
        <v>83.4</v>
      </c>
      <c r="M143" s="363">
        <f>IF(ISNUMBER(Regressions!N153),ROUND(Regressions!N153, 1), NA())</f>
        <v>15.5</v>
      </c>
      <c r="N143" s="253">
        <f>IF(ISNUMBER(Regressions!O153),ROUND(Regressions!O153, 1), NA())</f>
        <v>1.1000000000000001</v>
      </c>
      <c r="O143" s="364">
        <f>IF(ISNUMBER(Regressions!Q153),ROUND(Regressions!Q153, 1), NA())</f>
        <v>67.599999999999994</v>
      </c>
      <c r="P143" s="362">
        <f>IF(ISNUMBER(Regressions!R153),ROUND(Regressions!R153, 1), NA())</f>
        <v>45.5</v>
      </c>
      <c r="Q143" s="231">
        <f>IF(ISNUMBER(Regressions!S153),ROUND(Regressions!S153, 1), NA())</f>
        <v>27.5</v>
      </c>
      <c r="R143" s="363">
        <f>IF(ISNUMBER(Regressions!T153),ROUND(Regressions!T153, 1), NA())</f>
        <v>17.899999999999999</v>
      </c>
      <c r="S143" s="253">
        <f>IF(ISNUMBER(Regressions!U153),ROUND(Regressions!U153, 1), NA())</f>
        <v>54.5</v>
      </c>
    </row>
    <row xmlns:x14ac="http://schemas.microsoft.com/office/spreadsheetml/2009/9/ac" r="144" x14ac:dyDescent="0.2">
      <c r="A144" s="359" t="str">
        <f>IF(ISBLANK(Regressions!A154), " ", Regressions!A154)</f>
        <v>Uganda</v>
      </c>
      <c r="B144" s="360">
        <f>IF(ISBLANK(Regressions!B154), " ", Regressions!B154)</f>
        <v>2016</v>
      </c>
      <c r="C144" s="365" t="str">
        <f>IF(ISBLANK(Regressions!C154), " ", Regressions!C154)</f>
        <v>Primary</v>
      </c>
      <c r="D144" s="361">
        <f>IF(ISBLANK(Regressions!D154), " ", Regressions!D154)</f>
        <v>8172628</v>
      </c>
      <c r="E144" s="230">
        <f>IF(ISNUMBER(Regressions!E154),ROUND(Regressions!E154, 1), NA())</f>
        <v>87.5</v>
      </c>
      <c r="F144" s="362">
        <f>IF(ISNUMBER(Regressions!F154),ROUND(Regressions!F154, 1), NA())</f>
        <v>87.5</v>
      </c>
      <c r="G144" s="252">
        <f>IF(ISNUMBER(Regressions!G154),ROUND(Regressions!G154, 1), NA())</f>
        <v>74.2</v>
      </c>
      <c r="H144" s="363">
        <f>IF(ISNUMBER(Regressions!H154),ROUND(Regressions!H154, 1), NA())</f>
        <v>13.4</v>
      </c>
      <c r="I144" s="253">
        <f>IF(ISNUMBER(Regressions!I154),ROUND(Regressions!I154, 1), NA())</f>
        <v>12.5</v>
      </c>
      <c r="J144" s="364">
        <f>IF(ISNUMBER(Regressions!K154),ROUND(Regressions!K154, 1), NA())</f>
        <v>99</v>
      </c>
      <c r="K144" s="362">
        <f>IF(ISNUMBER(Regressions!L154),ROUND(Regressions!L154, 1), NA())</f>
        <v>97.8</v>
      </c>
      <c r="L144" s="254">
        <f>IF(ISNUMBER(Regressions!M154),ROUND(Regressions!M154, 1), NA())</f>
        <v>80.599999999999994</v>
      </c>
      <c r="M144" s="363">
        <f>IF(ISNUMBER(Regressions!N154),ROUND(Regressions!N154, 1), NA())</f>
        <v>17.3</v>
      </c>
      <c r="N144" s="253">
        <f>IF(ISNUMBER(Regressions!O154),ROUND(Regressions!O154, 1), NA())</f>
        <v>2.2000000000000002</v>
      </c>
      <c r="O144" s="364">
        <f>IF(ISNUMBER(Regressions!Q154),ROUND(Regressions!Q154, 1), NA())</f>
        <v>67.599999999999994</v>
      </c>
      <c r="P144" s="362">
        <f>IF(ISNUMBER(Regressions!R154),ROUND(Regressions!R154, 1), NA())</f>
        <v>47.2</v>
      </c>
      <c r="Q144" s="231">
        <f>IF(ISNUMBER(Regressions!S154),ROUND(Regressions!S154, 1), NA())</f>
        <v>28.7</v>
      </c>
      <c r="R144" s="363">
        <f>IF(ISNUMBER(Regressions!T154),ROUND(Regressions!T154, 1), NA())</f>
        <v>18.5</v>
      </c>
      <c r="S144" s="253">
        <f>IF(ISNUMBER(Regressions!U154),ROUND(Regressions!U154, 1), NA())</f>
        <v>52.8</v>
      </c>
    </row>
    <row xmlns:x14ac="http://schemas.microsoft.com/office/spreadsheetml/2009/9/ac" r="145" x14ac:dyDescent="0.2">
      <c r="A145" s="359" t="str">
        <f>IF(ISBLANK(Regressions!A155), " ", Regressions!A155)</f>
        <v>Uganda</v>
      </c>
      <c r="B145" s="360">
        <f>IF(ISBLANK(Regressions!B155), " ", Regressions!B155)</f>
        <v>2017</v>
      </c>
      <c r="C145" s="365" t="str">
        <f>IF(ISBLANK(Regressions!C155), " ", Regressions!C155)</f>
        <v>Primary</v>
      </c>
      <c r="D145" s="361">
        <f>IF(ISBLANK(Regressions!D155), " ", Regressions!D155)</f>
        <v>8377615</v>
      </c>
      <c r="E145" s="230">
        <f>IF(ISNUMBER(Regressions!E155),ROUND(Regressions!E155, 1), NA())</f>
        <v>87.2</v>
      </c>
      <c r="F145" s="362">
        <f>IF(ISNUMBER(Regressions!F155),ROUND(Regressions!F155, 1), NA())</f>
        <v>87.2</v>
      </c>
      <c r="G145" s="252">
        <f>IF(ISNUMBER(Regressions!G155),ROUND(Regressions!G155, 1), NA())</f>
        <v>69.099999999999994</v>
      </c>
      <c r="H145" s="363">
        <f>IF(ISNUMBER(Regressions!H155),ROUND(Regressions!H155, 1), NA())</f>
        <v>18.100000000000001</v>
      </c>
      <c r="I145" s="253">
        <f>IF(ISNUMBER(Regressions!I155),ROUND(Regressions!I155, 1), NA())</f>
        <v>12.8</v>
      </c>
      <c r="J145" s="364">
        <f>IF(ISNUMBER(Regressions!K155),ROUND(Regressions!K155, 1), NA())</f>
        <v>99.2</v>
      </c>
      <c r="K145" s="362">
        <f>IF(ISNUMBER(Regressions!L155),ROUND(Regressions!L155, 1), NA())</f>
        <v>96.7</v>
      </c>
      <c r="L145" s="254">
        <f>IF(ISNUMBER(Regressions!M155),ROUND(Regressions!M155, 1), NA())</f>
        <v>77.7</v>
      </c>
      <c r="M145" s="363">
        <f>IF(ISNUMBER(Regressions!N155),ROUND(Regressions!N155, 1), NA())</f>
        <v>19</v>
      </c>
      <c r="N145" s="253">
        <f>IF(ISNUMBER(Regressions!O155),ROUND(Regressions!O155, 1), NA())</f>
        <v>3.3</v>
      </c>
      <c r="O145" s="364">
        <f>IF(ISNUMBER(Regressions!Q155),ROUND(Regressions!Q155, 1), NA())</f>
        <v>67.599999999999994</v>
      </c>
      <c r="P145" s="362">
        <f>IF(ISNUMBER(Regressions!R155),ROUND(Regressions!R155, 1), NA())</f>
        <v>48.9</v>
      </c>
      <c r="Q145" s="231">
        <f>IF(ISNUMBER(Regressions!S155),ROUND(Regressions!S155, 1), NA())</f>
        <v>29.8</v>
      </c>
      <c r="R145" s="363">
        <f>IF(ISNUMBER(Regressions!T155),ROUND(Regressions!T155, 1), NA())</f>
        <v>19.100000000000001</v>
      </c>
      <c r="S145" s="253">
        <f>IF(ISNUMBER(Regressions!U155),ROUND(Regressions!U155, 1), NA())</f>
        <v>51.1</v>
      </c>
    </row>
    <row xmlns:x14ac="http://schemas.microsoft.com/office/spreadsheetml/2009/9/ac" r="146" x14ac:dyDescent="0.2">
      <c r="A146" s="359" t="str">
        <f>IF(ISBLANK(Regressions!A156), " ", Regressions!A156)</f>
        <v>Uganda</v>
      </c>
      <c r="B146" s="360">
        <f>IF(ISBLANK(Regressions!B156), " ", Regressions!B156)</f>
        <v>2018</v>
      </c>
      <c r="C146" s="365" t="str">
        <f>IF(ISBLANK(Regressions!C156), " ", Regressions!C156)</f>
        <v>Primary</v>
      </c>
      <c r="D146" s="361">
        <f>IF(ISBLANK(Regressions!D156), " ", Regressions!D156)</f>
        <v>8574338</v>
      </c>
      <c r="E146" s="230">
        <f>IF(ISNUMBER(Regressions!E156),ROUND(Regressions!E156, 1), NA())</f>
        <v>87</v>
      </c>
      <c r="F146" s="362">
        <f>IF(ISNUMBER(Regressions!F156),ROUND(Regressions!F156, 1), NA())</f>
        <v>87</v>
      </c>
      <c r="G146" s="252">
        <f>IF(ISNUMBER(Regressions!G156),ROUND(Regressions!G156, 1), NA())</f>
        <v>64.099999999999994</v>
      </c>
      <c r="H146" s="363">
        <f>IF(ISNUMBER(Regressions!H156),ROUND(Regressions!H156, 1), NA())</f>
        <v>22.9</v>
      </c>
      <c r="I146" s="253">
        <f>IF(ISNUMBER(Regressions!I156),ROUND(Regressions!I156, 1), NA())</f>
        <v>13</v>
      </c>
      <c r="J146" s="364">
        <f>IF(ISNUMBER(Regressions!K156),ROUND(Regressions!K156, 1), NA())</f>
        <v>99.3</v>
      </c>
      <c r="K146" s="362">
        <f>IF(ISNUMBER(Regressions!L156),ROUND(Regressions!L156, 1), NA())</f>
        <v>95.6</v>
      </c>
      <c r="L146" s="254">
        <f>IF(ISNUMBER(Regressions!M156),ROUND(Regressions!M156, 1), NA())</f>
        <v>74.900000000000006</v>
      </c>
      <c r="M146" s="363">
        <f>IF(ISNUMBER(Regressions!N156),ROUND(Regressions!N156, 1), NA())</f>
        <v>20.7</v>
      </c>
      <c r="N146" s="253">
        <f>IF(ISNUMBER(Regressions!O156),ROUND(Regressions!O156, 1), NA())</f>
        <v>4.4000000000000004</v>
      </c>
      <c r="O146" s="364">
        <f>IF(ISNUMBER(Regressions!Q156),ROUND(Regressions!Q156, 1), NA())</f>
        <v>67.599999999999994</v>
      </c>
      <c r="P146" s="362">
        <f>IF(ISNUMBER(Regressions!R156),ROUND(Regressions!R156, 1), NA())</f>
        <v>50.6</v>
      </c>
      <c r="Q146" s="231">
        <f>IF(ISNUMBER(Regressions!S156),ROUND(Regressions!S156, 1), NA())</f>
        <v>30.9</v>
      </c>
      <c r="R146" s="363">
        <f>IF(ISNUMBER(Regressions!T156),ROUND(Regressions!T156, 1), NA())</f>
        <v>19.7</v>
      </c>
      <c r="S146" s="253">
        <f>IF(ISNUMBER(Regressions!U156),ROUND(Regressions!U156, 1), NA())</f>
        <v>49.4</v>
      </c>
    </row>
    <row xmlns:x14ac="http://schemas.microsoft.com/office/spreadsheetml/2009/9/ac" r="147" x14ac:dyDescent="0.2">
      <c r="A147" s="359" t="str">
        <f>IF(ISBLANK(Regressions!A157), " ", Regressions!A157)</f>
        <v>Uganda</v>
      </c>
      <c r="B147" s="360">
        <f>IF(ISBLANK(Regressions!B157), " ", Regressions!B157)</f>
        <v>2019</v>
      </c>
      <c r="C147" s="365" t="str">
        <f>IF(ISBLANK(Regressions!C157), " ", Regressions!C157)</f>
        <v>Primary</v>
      </c>
      <c r="D147" s="361">
        <f>IF(ISBLANK(Regressions!D157), " ", Regressions!D157)</f>
        <v>8768942</v>
      </c>
      <c r="E147" s="230">
        <f>IF(ISNUMBER(Regressions!E157),ROUND(Regressions!E157, 1), NA())</f>
        <v>86.8</v>
      </c>
      <c r="F147" s="362">
        <f>IF(ISNUMBER(Regressions!F157),ROUND(Regressions!F157, 1), NA())</f>
        <v>86.7</v>
      </c>
      <c r="G147" s="252">
        <f>IF(ISNUMBER(Regressions!G157),ROUND(Regressions!G157, 1), NA())</f>
        <v>59</v>
      </c>
      <c r="H147" s="363">
        <f>IF(ISNUMBER(Regressions!H157),ROUND(Regressions!H157, 1), NA())</f>
        <v>27.7</v>
      </c>
      <c r="I147" s="253">
        <f>IF(ISNUMBER(Regressions!I157),ROUND(Regressions!I157, 1), NA())</f>
        <v>13.3</v>
      </c>
      <c r="J147" s="364">
        <f>IF(ISNUMBER(Regressions!K157),ROUND(Regressions!K157, 1), NA())</f>
        <v>99.4</v>
      </c>
      <c r="K147" s="362">
        <f>IF(ISNUMBER(Regressions!L157),ROUND(Regressions!L157, 1), NA())</f>
        <v>94.5</v>
      </c>
      <c r="L147" s="254">
        <f>IF(ISNUMBER(Regressions!M157),ROUND(Regressions!M157, 1), NA())</f>
        <v>72</v>
      </c>
      <c r="M147" s="363">
        <f>IF(ISNUMBER(Regressions!N157),ROUND(Regressions!N157, 1), NA())</f>
        <v>22.4</v>
      </c>
      <c r="N147" s="253">
        <f>IF(ISNUMBER(Regressions!O157),ROUND(Regressions!O157, 1), NA())</f>
        <v>5.5</v>
      </c>
      <c r="O147" s="364">
        <f>IF(ISNUMBER(Regressions!Q157),ROUND(Regressions!Q157, 1), NA())</f>
        <v>67.599999999999994</v>
      </c>
      <c r="P147" s="362">
        <f>IF(ISNUMBER(Regressions!R157),ROUND(Regressions!R157, 1), NA())</f>
        <v>52.3</v>
      </c>
      <c r="Q147" s="231">
        <f>IF(ISNUMBER(Regressions!S157),ROUND(Regressions!S157, 1), NA())</f>
        <v>32</v>
      </c>
      <c r="R147" s="363">
        <f>IF(ISNUMBER(Regressions!T157),ROUND(Regressions!T157, 1), NA())</f>
        <v>20.3</v>
      </c>
      <c r="S147" s="253">
        <f>IF(ISNUMBER(Regressions!U157),ROUND(Regressions!U157, 1), NA())</f>
        <v>47.7</v>
      </c>
    </row>
    <row xmlns:x14ac="http://schemas.microsoft.com/office/spreadsheetml/2009/9/ac" r="148" x14ac:dyDescent="0.2">
      <c r="A148" s="359" t="str">
        <f>IF(ISBLANK(Regressions!A158), " ", Regressions!A158)</f>
        <v>Uganda</v>
      </c>
      <c r="B148" s="360">
        <f>IF(ISBLANK(Regressions!B158), " ", Regressions!B158)</f>
        <v>2020</v>
      </c>
      <c r="C148" s="365" t="str">
        <f>IF(ISBLANK(Regressions!C158), " ", Regressions!C158)</f>
        <v>Primary</v>
      </c>
      <c r="D148" s="361">
        <f>IF(ISBLANK(Regressions!D158), " ", Regressions!D158)</f>
        <v>8958537</v>
      </c>
      <c r="E148" s="230">
        <f>IF(ISNUMBER(Regressions!E158),ROUND(Regressions!E158, 1), NA())</f>
        <v>86.7</v>
      </c>
      <c r="F148" s="362">
        <f>IF(ISNUMBER(Regressions!F158),ROUND(Regressions!F158, 1), NA())</f>
        <v>86.4</v>
      </c>
      <c r="G148" s="252">
        <f>IF(ISNUMBER(Regressions!G158),ROUND(Regressions!G158, 1), NA())</f>
        <v>54</v>
      </c>
      <c r="H148" s="363">
        <f>IF(ISNUMBER(Regressions!H158),ROUND(Regressions!H158, 1), NA())</f>
        <v>32.4</v>
      </c>
      <c r="I148" s="253">
        <f>IF(ISNUMBER(Regressions!I158),ROUND(Regressions!I158, 1), NA())</f>
        <v>13.6</v>
      </c>
      <c r="J148" s="364">
        <f>IF(ISNUMBER(Regressions!K158),ROUND(Regressions!K158, 1), NA())</f>
        <v>99.5</v>
      </c>
      <c r="K148" s="362">
        <f>IF(ISNUMBER(Regressions!L158),ROUND(Regressions!L158, 1), NA())</f>
        <v>93.3</v>
      </c>
      <c r="L148" s="254">
        <f>IF(ISNUMBER(Regressions!M158),ROUND(Regressions!M158, 1), NA())</f>
        <v>69.2</v>
      </c>
      <c r="M148" s="363">
        <f>IF(ISNUMBER(Regressions!N158),ROUND(Regressions!N158, 1), NA())</f>
        <v>24.2</v>
      </c>
      <c r="N148" s="253">
        <f>IF(ISNUMBER(Regressions!O158),ROUND(Regressions!O158, 1), NA())</f>
        <v>6.7</v>
      </c>
      <c r="O148" s="364">
        <f>IF(ISNUMBER(Regressions!Q158),ROUND(Regressions!Q158, 1), NA())</f>
        <v>67.599999999999994</v>
      </c>
      <c r="P148" s="362">
        <f>IF(ISNUMBER(Regressions!R158),ROUND(Regressions!R158, 1), NA())</f>
        <v>54</v>
      </c>
      <c r="Q148" s="231">
        <f>IF(ISNUMBER(Regressions!S158),ROUND(Regressions!S158, 1), NA())</f>
        <v>33.1</v>
      </c>
      <c r="R148" s="363">
        <f>IF(ISNUMBER(Regressions!T158),ROUND(Regressions!T158, 1), NA())</f>
        <v>20.9</v>
      </c>
      <c r="S148" s="253">
        <f>IF(ISNUMBER(Regressions!U158),ROUND(Regressions!U158, 1), NA())</f>
        <v>46</v>
      </c>
    </row>
    <row xmlns:x14ac="http://schemas.microsoft.com/office/spreadsheetml/2009/9/ac" r="149" x14ac:dyDescent="0.2">
      <c r="A149" s="414" t="str">
        <f>IF(ISBLANK(Regressions!A159), " ", Regressions!A159)</f>
        <v>Uganda</v>
      </c>
      <c r="B149" s="415">
        <f>IF(ISBLANK(Regressions!B159), " ", Regressions!B159)</f>
        <v>2021</v>
      </c>
      <c r="C149" s="416" t="str">
        <f>IF(ISBLANK(Regressions!C159), " ", Regressions!C159)</f>
        <v>Primary</v>
      </c>
      <c r="D149" s="417">
        <f>IF(ISBLANK(Regressions!D159), " ", Regressions!D159)</f>
        <v>9140664</v>
      </c>
      <c r="E149" s="420">
        <f>IF(ISNUMBER(Regressions!E159),ROUND(Regressions!E159, 1), NA())</f>
        <v>86.6</v>
      </c>
      <c r="F149" s="418">
        <f>IF(ISNUMBER(Regressions!F159),ROUND(Regressions!F159, 1), NA())</f>
        <v>86.1</v>
      </c>
      <c r="G149" s="421">
        <f>IF(ISNUMBER(Regressions!G159),ROUND(Regressions!G159, 1), NA())</f>
        <v>48.9</v>
      </c>
      <c r="H149" s="419">
        <f>IF(ISNUMBER(Regressions!H159),ROUND(Regressions!H159, 1), NA())</f>
        <v>37.200000000000003</v>
      </c>
      <c r="I149" s="422">
        <f>IF(ISNUMBER(Regressions!I159),ROUND(Regressions!I159, 1), NA())</f>
        <v>13.9</v>
      </c>
      <c r="J149" s="420">
        <f>IF(ISNUMBER(Regressions!K159),ROUND(Regressions!K159, 1), NA())</f>
        <v>99.7</v>
      </c>
      <c r="K149" s="418">
        <f>IF(ISNUMBER(Regressions!L159),ROUND(Regressions!L159, 1), NA())</f>
        <v>92.2</v>
      </c>
      <c r="L149" s="423">
        <f>IF(ISNUMBER(Regressions!M159),ROUND(Regressions!M159, 1), NA())</f>
        <v>66.3</v>
      </c>
      <c r="M149" s="419">
        <f>IF(ISNUMBER(Regressions!N159),ROUND(Regressions!N159, 1), NA())</f>
        <v>25.9</v>
      </c>
      <c r="N149" s="422">
        <f>IF(ISNUMBER(Regressions!O159),ROUND(Regressions!O159, 1), NA())</f>
        <v>7.8</v>
      </c>
      <c r="O149" s="420">
        <f>IF(ISNUMBER(Regressions!Q159),ROUND(Regressions!Q159, 1), NA())</f>
        <v>67.599999999999994</v>
      </c>
      <c r="P149" s="418">
        <f>IF(ISNUMBER(Regressions!R159),ROUND(Regressions!R159, 1), NA())</f>
        <v>55.8</v>
      </c>
      <c r="Q149" s="424">
        <f>IF(ISNUMBER(Regressions!S159),ROUND(Regressions!S159, 1), NA())</f>
        <v>34.200000000000003</v>
      </c>
      <c r="R149" s="419">
        <f>IF(ISNUMBER(Regressions!T159),ROUND(Regressions!T159, 1), NA())</f>
        <v>21.5</v>
      </c>
      <c r="S149" s="422">
        <f>IF(ISNUMBER(Regressions!U159),ROUND(Regressions!U159, 1), NA())</f>
        <v>44.2</v>
      </c>
      <c r="T149" s="413"/>
      <c r="U149" s="413"/>
      <c r="V149" s="413"/>
      <c r="W149" s="413"/>
      <c r="X149" s="413"/>
      <c r="Y149" s="413"/>
      <c r="Z149" s="413"/>
      <c r="AA149" s="413"/>
      <c r="AB149" s="413"/>
      <c r="AC149" s="413"/>
    </row>
    <row xmlns:x14ac="http://schemas.microsoft.com/office/spreadsheetml/2009/9/ac" r="150" x14ac:dyDescent="0.2">
      <c r="A150" s="359" t="str">
        <f>IF(ISBLANK(Regressions!A160), " ", Regressions!A160)</f>
        <v>Uganda</v>
      </c>
      <c r="B150" s="360">
        <f>IF(ISBLANK(Regressions!B160), " ", Regressions!B160)</f>
        <v>2022</v>
      </c>
      <c r="C150" s="365" t="str">
        <f>IF(ISBLANK(Regressions!C160), " ", Regressions!C160)</f>
        <v>Primary</v>
      </c>
      <c r="D150" s="361">
        <f>IF(ISBLANK(Regressions!D160), " ", Regressions!D160)</f>
        <v>9322692</v>
      </c>
      <c r="E150" s="230">
        <f>IF(ISNUMBER(Regressions!E160),ROUND(Regressions!E160, 1), NA())</f>
        <v>86.4</v>
      </c>
      <c r="F150" s="362">
        <f>IF(ISNUMBER(Regressions!F160),ROUND(Regressions!F160, 1), NA())</f>
        <v>85.9</v>
      </c>
      <c r="G150" s="252">
        <f>IF(ISNUMBER(Regressions!G160),ROUND(Regressions!G160, 1), NA())</f>
        <v>43.9</v>
      </c>
      <c r="H150" s="363">
        <f>IF(ISNUMBER(Regressions!H160),ROUND(Regressions!H160, 1), NA())</f>
        <v>42</v>
      </c>
      <c r="I150" s="253">
        <f>IF(ISNUMBER(Regressions!I160),ROUND(Regressions!I160, 1), NA())</f>
        <v>14.1</v>
      </c>
      <c r="J150" s="364">
        <f>IF(ISNUMBER(Regressions!K160),ROUND(Regressions!K160, 1), NA())</f>
        <v>99.8</v>
      </c>
      <c r="K150" s="362">
        <f>IF(ISNUMBER(Regressions!L160),ROUND(Regressions!L160, 1), NA())</f>
        <v>91.1</v>
      </c>
      <c r="L150" s="254">
        <f>IF(ISNUMBER(Regressions!M160),ROUND(Regressions!M160, 1), NA())</f>
        <v>63.5</v>
      </c>
      <c r="M150" s="363">
        <f>IF(ISNUMBER(Regressions!N160),ROUND(Regressions!N160, 1), NA())</f>
        <v>27.6</v>
      </c>
      <c r="N150" s="253">
        <f>IF(ISNUMBER(Regressions!O160),ROUND(Regressions!O160, 1), NA())</f>
        <v>8.9</v>
      </c>
      <c r="O150" s="364">
        <f>IF(ISNUMBER(Regressions!Q160),ROUND(Regressions!Q160, 1), NA())</f>
        <v>67.599999999999994</v>
      </c>
      <c r="P150" s="362">
        <f>IF(ISNUMBER(Regressions!R160),ROUND(Regressions!R160, 1), NA())</f>
        <v>57.5</v>
      </c>
      <c r="Q150" s="231">
        <f>IF(ISNUMBER(Regressions!S160),ROUND(Regressions!S160, 1), NA())</f>
        <v>35.299999999999997</v>
      </c>
      <c r="R150" s="363">
        <f>IF(ISNUMBER(Regressions!T160),ROUND(Regressions!T160, 1), NA())</f>
        <v>22.1</v>
      </c>
      <c r="S150" s="253">
        <f>IF(ISNUMBER(Regressions!U160),ROUND(Regressions!U160, 1), NA())</f>
        <v>42.5</v>
      </c>
    </row>
    <row xmlns:x14ac="http://schemas.microsoft.com/office/spreadsheetml/2009/9/ac" r="151" x14ac:dyDescent="0.2">
      <c r="A151" s="366" t="str">
        <f>IF(ISBLANK(Regressions!A161), " ", Regressions!A161)</f>
        <v>Uganda</v>
      </c>
      <c r="B151" s="367">
        <f>IF(ISBLANK(Regressions!B161), " ", Regressions!B161)</f>
        <v>2023</v>
      </c>
      <c r="C151" s="368" t="str">
        <f>IF(ISBLANK(Regressions!C161), " ", Regressions!C161)</f>
        <v>Primary</v>
      </c>
      <c r="D151" s="369">
        <f>IF(ISBLANK(Regressions!D161), " ", Regressions!D161)</f>
        <v>9525761</v>
      </c>
      <c r="E151" s="370">
        <f>IF(ISNUMBER(Regressions!E161),ROUND(Regressions!E161, 1), NA())</f>
        <v>86.3</v>
      </c>
      <c r="F151" s="371">
        <f>IF(ISNUMBER(Regressions!F161),ROUND(Regressions!F161, 1), NA())</f>
        <v>85.9</v>
      </c>
      <c r="G151" s="372">
        <f>IF(ISNUMBER(Regressions!G161),ROUND(Regressions!G161, 1), NA())</f>
        <v>43.9</v>
      </c>
      <c r="H151" s="373">
        <f>IF(ISNUMBER(Regressions!H161),ROUND(Regressions!H161, 1), NA())</f>
        <v>42</v>
      </c>
      <c r="I151" s="374">
        <f>IF(ISNUMBER(Regressions!I161),ROUND(Regressions!I161, 1), NA())</f>
        <v>14.1</v>
      </c>
      <c r="J151" s="375">
        <f>IF(ISNUMBER(Regressions!K161),ROUND(Regressions!K161, 1), NA())</f>
        <v>99.9</v>
      </c>
      <c r="K151" s="371">
        <f>IF(ISNUMBER(Regressions!L161),ROUND(Regressions!L161, 1), NA())</f>
        <v>90</v>
      </c>
      <c r="L151" s="376">
        <f>IF(ISNUMBER(Regressions!M161),ROUND(Regressions!M161, 1), NA())</f>
        <v>60.7</v>
      </c>
      <c r="M151" s="373">
        <f>IF(ISNUMBER(Regressions!N161),ROUND(Regressions!N161, 1), NA())</f>
        <v>29.3</v>
      </c>
      <c r="N151" s="374">
        <f>IF(ISNUMBER(Regressions!O161),ROUND(Regressions!O161, 1), NA())</f>
        <v>10</v>
      </c>
      <c r="O151" s="375">
        <f>IF(ISNUMBER(Regressions!Q161),ROUND(Regressions!Q161, 1), NA())</f>
        <v>67.599999999999994</v>
      </c>
      <c r="P151" s="371">
        <f>IF(ISNUMBER(Regressions!R161),ROUND(Regressions!R161, 1), NA())</f>
        <v>57.5</v>
      </c>
      <c r="Q151" s="377">
        <f>IF(ISNUMBER(Regressions!S161),ROUND(Regressions!S161, 1), NA())</f>
        <v>35.299999999999997</v>
      </c>
      <c r="R151" s="373">
        <f>IF(ISNUMBER(Regressions!T161),ROUND(Regressions!T161, 1), NA())</f>
        <v>22.1</v>
      </c>
      <c r="S151" s="374">
        <f>IF(ISNUMBER(Regressions!U161),ROUND(Regressions!U161, 1), NA())</f>
        <v>42.5</v>
      </c>
    </row>
    <row xmlns:x14ac="http://schemas.microsoft.com/office/spreadsheetml/2009/9/ac" r="152" hidden="true" x14ac:dyDescent="0.2">
      <c r="A152" s="359" t="str">
        <f>IF(ISBLANK(Regressions!A162), " ", Regressions!A162)</f>
        <v>Uganda</v>
      </c>
      <c r="B152" s="360">
        <f>IF(ISBLANK(Regressions!B162), " ", Regressions!B162)</f>
        <v>2024</v>
      </c>
      <c r="C152" s="365" t="str">
        <f>IF(ISBLANK(Regressions!C162), " ", Regressions!C162)</f>
        <v>Primary</v>
      </c>
      <c r="D152" s="361" t="str">
        <f>IF(ISBLANK(Regressions!D162), " ", Regressions!D162)</f>
        <v> </v>
      </c>
      <c r="E152" s="230" t="e">
        <f>IF(ISNUMBER(Regressions!E162),ROUND(Regressions!E162, 1), NA())</f>
        <v>#N/A</v>
      </c>
      <c r="F152" s="362" t="e">
        <f>IF(ISNUMBER(Regressions!F162),ROUND(Regressions!F162, 1), NA())</f>
        <v>#N/A</v>
      </c>
      <c r="G152" s="252" t="e">
        <f>IF(ISNUMBER(Regressions!G162),ROUND(Regressions!G162, 1), NA())</f>
        <v>#N/A</v>
      </c>
      <c r="H152" s="363" t="e">
        <f>IF(ISNUMBER(Regressions!H162),ROUND(Regressions!H162, 1), NA())</f>
        <v>#N/A</v>
      </c>
      <c r="I152" s="253" t="e">
        <f>IF(ISNUMBER(Regressions!I162),ROUND(Regressions!I162, 1), NA())</f>
        <v>#N/A</v>
      </c>
      <c r="J152" s="364" t="e">
        <f>IF(ISNUMBER(Regressions!K162),ROUND(Regressions!K162, 1), NA())</f>
        <v>#N/A</v>
      </c>
      <c r="K152" s="362" t="e">
        <f>IF(ISNUMBER(Regressions!L162),ROUND(Regressions!L162, 1), NA())</f>
        <v>#N/A</v>
      </c>
      <c r="L152" s="254" t="e">
        <f>IF(ISNUMBER(Regressions!M162),ROUND(Regressions!M162, 1), NA())</f>
        <v>#N/A</v>
      </c>
      <c r="M152" s="363" t="e">
        <f>IF(ISNUMBER(Regressions!N162),ROUND(Regressions!N162, 1), NA())</f>
        <v>#N/A</v>
      </c>
      <c r="N152" s="253" t="e">
        <f>IF(ISNUMBER(Regressions!O162),ROUND(Regressions!O162, 1), NA())</f>
        <v>#N/A</v>
      </c>
      <c r="O152" s="364" t="e">
        <f>IF(ISNUMBER(Regressions!Q162),ROUND(Regressions!Q162, 1), NA())</f>
        <v>#N/A</v>
      </c>
      <c r="P152" s="362" t="e">
        <f>IF(ISNUMBER(Regressions!R162),ROUND(Regressions!R162, 1), NA())</f>
        <v>#N/A</v>
      </c>
      <c r="Q152" s="231" t="e">
        <f>IF(ISNUMBER(Regressions!S162),ROUND(Regressions!S162, 1), NA())</f>
        <v>#N/A</v>
      </c>
      <c r="R152" s="363" t="e">
        <f>IF(ISNUMBER(Regressions!T162),ROUND(Regressions!T162, 1), NA())</f>
        <v>#N/A</v>
      </c>
      <c r="S152" s="253" t="e">
        <f>IF(ISNUMBER(Regressions!U162),ROUND(Regressions!U162, 1), NA())</f>
        <v>#N/A</v>
      </c>
    </row>
    <row xmlns:x14ac="http://schemas.microsoft.com/office/spreadsheetml/2009/9/ac" r="153" hidden="true" x14ac:dyDescent="0.2">
      <c r="A153" s="359" t="str">
        <f>IF(ISBLANK(Regressions!A163), " ", Regressions!A163)</f>
        <v>Uganda</v>
      </c>
      <c r="B153" s="360">
        <f>IF(ISBLANK(Regressions!B163), " ", Regressions!B163)</f>
        <v>2025</v>
      </c>
      <c r="C153" s="365" t="str">
        <f>IF(ISBLANK(Regressions!C163), " ", Regressions!C163)</f>
        <v>Primary</v>
      </c>
      <c r="D153" s="361" t="str">
        <f>IF(ISBLANK(Regressions!D163), " ", Regressions!D163)</f>
        <v> </v>
      </c>
      <c r="E153" s="230" t="e">
        <f>IF(ISNUMBER(Regressions!E163),ROUND(Regressions!E163, 1), NA())</f>
        <v>#N/A</v>
      </c>
      <c r="F153" s="362" t="e">
        <f>IF(ISNUMBER(Regressions!F163),ROUND(Regressions!F163, 1), NA())</f>
        <v>#N/A</v>
      </c>
      <c r="G153" s="252" t="e">
        <f>IF(ISNUMBER(Regressions!G163),ROUND(Regressions!G163, 1), NA())</f>
        <v>#N/A</v>
      </c>
      <c r="H153" s="363" t="e">
        <f>IF(ISNUMBER(Regressions!H163),ROUND(Regressions!H163, 1), NA())</f>
        <v>#N/A</v>
      </c>
      <c r="I153" s="253" t="e">
        <f>IF(ISNUMBER(Regressions!I163),ROUND(Regressions!I163, 1), NA())</f>
        <v>#N/A</v>
      </c>
      <c r="J153" s="364" t="e">
        <f>IF(ISNUMBER(Regressions!K163),ROUND(Regressions!K163, 1), NA())</f>
        <v>#N/A</v>
      </c>
      <c r="K153" s="362" t="e">
        <f>IF(ISNUMBER(Regressions!L163),ROUND(Regressions!L163, 1), NA())</f>
        <v>#N/A</v>
      </c>
      <c r="L153" s="254" t="e">
        <f>IF(ISNUMBER(Regressions!M163),ROUND(Regressions!M163, 1), NA())</f>
        <v>#N/A</v>
      </c>
      <c r="M153" s="363" t="e">
        <f>IF(ISNUMBER(Regressions!N163),ROUND(Regressions!N163, 1), NA())</f>
        <v>#N/A</v>
      </c>
      <c r="N153" s="253" t="e">
        <f>IF(ISNUMBER(Regressions!O163),ROUND(Regressions!O163, 1), NA())</f>
        <v>#N/A</v>
      </c>
      <c r="O153" s="364" t="e">
        <f>IF(ISNUMBER(Regressions!Q163),ROUND(Regressions!Q163, 1), NA())</f>
        <v>#N/A</v>
      </c>
      <c r="P153" s="362" t="e">
        <f>IF(ISNUMBER(Regressions!R163),ROUND(Regressions!R163, 1), NA())</f>
        <v>#N/A</v>
      </c>
      <c r="Q153" s="231" t="e">
        <f>IF(ISNUMBER(Regressions!S163),ROUND(Regressions!S163, 1), NA())</f>
        <v>#N/A</v>
      </c>
      <c r="R153" s="363" t="e">
        <f>IF(ISNUMBER(Regressions!T163),ROUND(Regressions!T163, 1), NA())</f>
        <v>#N/A</v>
      </c>
      <c r="S153" s="253" t="e">
        <f>IF(ISNUMBER(Regressions!U163),ROUND(Regressions!U163, 1), NA())</f>
        <v>#N/A</v>
      </c>
    </row>
    <row xmlns:x14ac="http://schemas.microsoft.com/office/spreadsheetml/2009/9/ac" r="154" hidden="true" x14ac:dyDescent="0.2">
      <c r="A154" s="359" t="str">
        <f>IF(ISBLANK(Regressions!A164), " ", Regressions!A164)</f>
        <v>Uganda</v>
      </c>
      <c r="B154" s="360">
        <f>IF(ISBLANK(Regressions!B164), " ", Regressions!B164)</f>
        <v>2026</v>
      </c>
      <c r="C154" s="365" t="str">
        <f>IF(ISBLANK(Regressions!C164), " ", Regressions!C164)</f>
        <v>Primary</v>
      </c>
      <c r="D154" s="361" t="str">
        <f>IF(ISBLANK(Regressions!D164), " ", Regressions!D164)</f>
        <v> </v>
      </c>
      <c r="E154" s="230" t="e">
        <f>IF(ISNUMBER(Regressions!E164),ROUND(Regressions!E164, 1), NA())</f>
        <v>#N/A</v>
      </c>
      <c r="F154" s="362" t="e">
        <f>IF(ISNUMBER(Regressions!F164),ROUND(Regressions!F164, 1), NA())</f>
        <v>#N/A</v>
      </c>
      <c r="G154" s="252" t="e">
        <f>IF(ISNUMBER(Regressions!G164),ROUND(Regressions!G164, 1), NA())</f>
        <v>#N/A</v>
      </c>
      <c r="H154" s="363" t="e">
        <f>IF(ISNUMBER(Regressions!H164),ROUND(Regressions!H164, 1), NA())</f>
        <v>#N/A</v>
      </c>
      <c r="I154" s="253" t="e">
        <f>IF(ISNUMBER(Regressions!I164),ROUND(Regressions!I164, 1), NA())</f>
        <v>#N/A</v>
      </c>
      <c r="J154" s="364" t="e">
        <f>IF(ISNUMBER(Regressions!K164),ROUND(Regressions!K164, 1), NA())</f>
        <v>#N/A</v>
      </c>
      <c r="K154" s="362" t="e">
        <f>IF(ISNUMBER(Regressions!L164),ROUND(Regressions!L164, 1), NA())</f>
        <v>#N/A</v>
      </c>
      <c r="L154" s="254" t="e">
        <f>IF(ISNUMBER(Regressions!M164),ROUND(Regressions!M164, 1), NA())</f>
        <v>#N/A</v>
      </c>
      <c r="M154" s="363" t="e">
        <f>IF(ISNUMBER(Regressions!N164),ROUND(Regressions!N164, 1), NA())</f>
        <v>#N/A</v>
      </c>
      <c r="N154" s="253" t="e">
        <f>IF(ISNUMBER(Regressions!O164),ROUND(Regressions!O164, 1), NA())</f>
        <v>#N/A</v>
      </c>
      <c r="O154" s="364" t="e">
        <f>IF(ISNUMBER(Regressions!Q164),ROUND(Regressions!Q164, 1), NA())</f>
        <v>#N/A</v>
      </c>
      <c r="P154" s="362" t="e">
        <f>IF(ISNUMBER(Regressions!R164),ROUND(Regressions!R164, 1), NA())</f>
        <v>#N/A</v>
      </c>
      <c r="Q154" s="231" t="e">
        <f>IF(ISNUMBER(Regressions!S164),ROUND(Regressions!S164, 1), NA())</f>
        <v>#N/A</v>
      </c>
      <c r="R154" s="363" t="e">
        <f>IF(ISNUMBER(Regressions!T164),ROUND(Regressions!T164, 1), NA())</f>
        <v>#N/A</v>
      </c>
      <c r="S154" s="253" t="e">
        <f>IF(ISNUMBER(Regressions!U164),ROUND(Regressions!U164, 1), NA())</f>
        <v>#N/A</v>
      </c>
    </row>
    <row xmlns:x14ac="http://schemas.microsoft.com/office/spreadsheetml/2009/9/ac" r="155" hidden="true" x14ac:dyDescent="0.2">
      <c r="A155" s="359" t="str">
        <f>IF(ISBLANK(Regressions!A165), " ", Regressions!A165)</f>
        <v>Uganda</v>
      </c>
      <c r="B155" s="360">
        <f>IF(ISBLANK(Regressions!B165), " ", Regressions!B165)</f>
        <v>2027</v>
      </c>
      <c r="C155" s="365" t="str">
        <f>IF(ISBLANK(Regressions!C165), " ", Regressions!C165)</f>
        <v>Primary</v>
      </c>
      <c r="D155" s="361" t="str">
        <f>IF(ISBLANK(Regressions!D165), " ", Regressions!D165)</f>
        <v> </v>
      </c>
      <c r="E155" s="230" t="e">
        <f>IF(ISNUMBER(Regressions!E165),ROUND(Regressions!E165, 1), NA())</f>
        <v>#N/A</v>
      </c>
      <c r="F155" s="362" t="e">
        <f>IF(ISNUMBER(Regressions!F165),ROUND(Regressions!F165, 1), NA())</f>
        <v>#N/A</v>
      </c>
      <c r="G155" s="252" t="e">
        <f>IF(ISNUMBER(Regressions!G165),ROUND(Regressions!G165, 1), NA())</f>
        <v>#N/A</v>
      </c>
      <c r="H155" s="363" t="e">
        <f>IF(ISNUMBER(Regressions!H165),ROUND(Regressions!H165, 1), NA())</f>
        <v>#N/A</v>
      </c>
      <c r="I155" s="253" t="e">
        <f>IF(ISNUMBER(Regressions!I165),ROUND(Regressions!I165, 1), NA())</f>
        <v>#N/A</v>
      </c>
      <c r="J155" s="364" t="e">
        <f>IF(ISNUMBER(Regressions!K165),ROUND(Regressions!K165, 1), NA())</f>
        <v>#N/A</v>
      </c>
      <c r="K155" s="362" t="e">
        <f>IF(ISNUMBER(Regressions!L165),ROUND(Regressions!L165, 1), NA())</f>
        <v>#N/A</v>
      </c>
      <c r="L155" s="254" t="e">
        <f>IF(ISNUMBER(Regressions!M165),ROUND(Regressions!M165, 1), NA())</f>
        <v>#N/A</v>
      </c>
      <c r="M155" s="363" t="e">
        <f>IF(ISNUMBER(Regressions!N165),ROUND(Regressions!N165, 1), NA())</f>
        <v>#N/A</v>
      </c>
      <c r="N155" s="253" t="e">
        <f>IF(ISNUMBER(Regressions!O165),ROUND(Regressions!O165, 1), NA())</f>
        <v>#N/A</v>
      </c>
      <c r="O155" s="364" t="e">
        <f>IF(ISNUMBER(Regressions!Q165),ROUND(Regressions!Q165, 1), NA())</f>
        <v>#N/A</v>
      </c>
      <c r="P155" s="362" t="e">
        <f>IF(ISNUMBER(Regressions!R165),ROUND(Regressions!R165, 1), NA())</f>
        <v>#N/A</v>
      </c>
      <c r="Q155" s="231" t="e">
        <f>IF(ISNUMBER(Regressions!S165),ROUND(Regressions!S165, 1), NA())</f>
        <v>#N/A</v>
      </c>
      <c r="R155" s="363" t="e">
        <f>IF(ISNUMBER(Regressions!T165),ROUND(Regressions!T165, 1), NA())</f>
        <v>#N/A</v>
      </c>
      <c r="S155" s="253" t="e">
        <f>IF(ISNUMBER(Regressions!U165),ROUND(Regressions!U165, 1), NA())</f>
        <v>#N/A</v>
      </c>
    </row>
    <row xmlns:x14ac="http://schemas.microsoft.com/office/spreadsheetml/2009/9/ac" r="156" hidden="true" x14ac:dyDescent="0.2">
      <c r="A156" s="359" t="str">
        <f>IF(ISBLANK(Regressions!A166), " ", Regressions!A166)</f>
        <v>Uganda</v>
      </c>
      <c r="B156" s="360">
        <f>IF(ISBLANK(Regressions!B166), " ", Regressions!B166)</f>
        <v>2028</v>
      </c>
      <c r="C156" s="365" t="str">
        <f>IF(ISBLANK(Regressions!C166), " ", Regressions!C166)</f>
        <v>Primary</v>
      </c>
      <c r="D156" s="361" t="str">
        <f>IF(ISBLANK(Regressions!D166), " ", Regressions!D166)</f>
        <v> </v>
      </c>
      <c r="E156" s="230" t="e">
        <f>IF(ISNUMBER(Regressions!E166),ROUND(Regressions!E166, 1), NA())</f>
        <v>#N/A</v>
      </c>
      <c r="F156" s="362" t="e">
        <f>IF(ISNUMBER(Regressions!F166),ROUND(Regressions!F166, 1), NA())</f>
        <v>#N/A</v>
      </c>
      <c r="G156" s="252" t="e">
        <f>IF(ISNUMBER(Regressions!G166),ROUND(Regressions!G166, 1), NA())</f>
        <v>#N/A</v>
      </c>
      <c r="H156" s="363" t="e">
        <f>IF(ISNUMBER(Regressions!H166),ROUND(Regressions!H166, 1), NA())</f>
        <v>#N/A</v>
      </c>
      <c r="I156" s="253" t="e">
        <f>IF(ISNUMBER(Regressions!I166),ROUND(Regressions!I166, 1), NA())</f>
        <v>#N/A</v>
      </c>
      <c r="J156" s="364" t="e">
        <f>IF(ISNUMBER(Regressions!K166),ROUND(Regressions!K166, 1), NA())</f>
        <v>#N/A</v>
      </c>
      <c r="K156" s="362" t="e">
        <f>IF(ISNUMBER(Regressions!L166),ROUND(Regressions!L166, 1), NA())</f>
        <v>#N/A</v>
      </c>
      <c r="L156" s="254" t="e">
        <f>IF(ISNUMBER(Regressions!M166),ROUND(Regressions!M166, 1), NA())</f>
        <v>#N/A</v>
      </c>
      <c r="M156" s="363" t="e">
        <f>IF(ISNUMBER(Regressions!N166),ROUND(Regressions!N166, 1), NA())</f>
        <v>#N/A</v>
      </c>
      <c r="N156" s="253" t="e">
        <f>IF(ISNUMBER(Regressions!O166),ROUND(Regressions!O166, 1), NA())</f>
        <v>#N/A</v>
      </c>
      <c r="O156" s="364" t="e">
        <f>IF(ISNUMBER(Regressions!Q166),ROUND(Regressions!Q166, 1), NA())</f>
        <v>#N/A</v>
      </c>
      <c r="P156" s="362" t="e">
        <f>IF(ISNUMBER(Regressions!R166),ROUND(Regressions!R166, 1), NA())</f>
        <v>#N/A</v>
      </c>
      <c r="Q156" s="231" t="e">
        <f>IF(ISNUMBER(Regressions!S166),ROUND(Regressions!S166, 1), NA())</f>
        <v>#N/A</v>
      </c>
      <c r="R156" s="363" t="e">
        <f>IF(ISNUMBER(Regressions!T166),ROUND(Regressions!T166, 1), NA())</f>
        <v>#N/A</v>
      </c>
      <c r="S156" s="253" t="e">
        <f>IF(ISNUMBER(Regressions!U166),ROUND(Regressions!U166, 1), NA())</f>
        <v>#N/A</v>
      </c>
    </row>
    <row xmlns:x14ac="http://schemas.microsoft.com/office/spreadsheetml/2009/9/ac" r="157" hidden="true" x14ac:dyDescent="0.2">
      <c r="A157" s="359" t="str">
        <f>IF(ISBLANK(Regressions!A167), " ", Regressions!A167)</f>
        <v>Uganda</v>
      </c>
      <c r="B157" s="360">
        <f>IF(ISBLANK(Regressions!B167), " ", Regressions!B167)</f>
        <v>2029</v>
      </c>
      <c r="C157" s="365" t="str">
        <f>IF(ISBLANK(Regressions!C167), " ", Regressions!C167)</f>
        <v>Primary</v>
      </c>
      <c r="D157" s="361" t="str">
        <f>IF(ISBLANK(Regressions!D167), " ", Regressions!D167)</f>
        <v> </v>
      </c>
      <c r="E157" s="230" t="e">
        <f>IF(ISNUMBER(Regressions!E167),ROUND(Regressions!E167, 1), NA())</f>
        <v>#N/A</v>
      </c>
      <c r="F157" s="362" t="e">
        <f>IF(ISNUMBER(Regressions!F167),ROUND(Regressions!F167, 1), NA())</f>
        <v>#N/A</v>
      </c>
      <c r="G157" s="252" t="e">
        <f>IF(ISNUMBER(Regressions!G167),ROUND(Regressions!G167, 1), NA())</f>
        <v>#N/A</v>
      </c>
      <c r="H157" s="363" t="e">
        <f>IF(ISNUMBER(Regressions!H167),ROUND(Regressions!H167, 1), NA())</f>
        <v>#N/A</v>
      </c>
      <c r="I157" s="253" t="e">
        <f>IF(ISNUMBER(Regressions!I167),ROUND(Regressions!I167, 1), NA())</f>
        <v>#N/A</v>
      </c>
      <c r="J157" s="364" t="e">
        <f>IF(ISNUMBER(Regressions!K167),ROUND(Regressions!K167, 1), NA())</f>
        <v>#N/A</v>
      </c>
      <c r="K157" s="362" t="e">
        <f>IF(ISNUMBER(Regressions!L167),ROUND(Regressions!L167, 1), NA())</f>
        <v>#N/A</v>
      </c>
      <c r="L157" s="254" t="e">
        <f>IF(ISNUMBER(Regressions!M167),ROUND(Regressions!M167, 1), NA())</f>
        <v>#N/A</v>
      </c>
      <c r="M157" s="363" t="e">
        <f>IF(ISNUMBER(Regressions!N167),ROUND(Regressions!N167, 1), NA())</f>
        <v>#N/A</v>
      </c>
      <c r="N157" s="253" t="e">
        <f>IF(ISNUMBER(Regressions!O167),ROUND(Regressions!O167, 1), NA())</f>
        <v>#N/A</v>
      </c>
      <c r="O157" s="364" t="e">
        <f>IF(ISNUMBER(Regressions!Q167),ROUND(Regressions!Q167, 1), NA())</f>
        <v>#N/A</v>
      </c>
      <c r="P157" s="362" t="e">
        <f>IF(ISNUMBER(Regressions!R167),ROUND(Regressions!R167, 1), NA())</f>
        <v>#N/A</v>
      </c>
      <c r="Q157" s="231" t="e">
        <f>IF(ISNUMBER(Regressions!S167),ROUND(Regressions!S167, 1), NA())</f>
        <v>#N/A</v>
      </c>
      <c r="R157" s="363" t="e">
        <f>IF(ISNUMBER(Regressions!T167),ROUND(Regressions!T167, 1), NA())</f>
        <v>#N/A</v>
      </c>
      <c r="S157" s="253" t="e">
        <f>IF(ISNUMBER(Regressions!U167),ROUND(Regressions!U167, 1), NA())</f>
        <v>#N/A</v>
      </c>
    </row>
    <row xmlns:x14ac="http://schemas.microsoft.com/office/spreadsheetml/2009/9/ac" r="158" hidden="true" x14ac:dyDescent="0.2">
      <c r="A158" s="359" t="str">
        <f>IF(ISBLANK(Regressions!A168), " ", Regressions!A168)</f>
        <v>Uganda</v>
      </c>
      <c r="B158" s="360">
        <f>IF(ISBLANK(Regressions!B168), " ", Regressions!B168)</f>
        <v>2030</v>
      </c>
      <c r="C158" s="365" t="str">
        <f>IF(ISBLANK(Regressions!C168), " ", Regressions!C168)</f>
        <v>Primary</v>
      </c>
      <c r="D158" s="361" t="str">
        <f>IF(ISBLANK(Regressions!D168), " ", Regressions!D168)</f>
        <v> </v>
      </c>
      <c r="E158" s="230" t="e">
        <f>IF(ISNUMBER(Regressions!E168),ROUND(Regressions!E168, 1), NA())</f>
        <v>#N/A</v>
      </c>
      <c r="F158" s="362" t="e">
        <f>IF(ISNUMBER(Regressions!F168),ROUND(Regressions!F168, 1), NA())</f>
        <v>#N/A</v>
      </c>
      <c r="G158" s="252" t="e">
        <f>IF(ISNUMBER(Regressions!G168),ROUND(Regressions!G168, 1), NA())</f>
        <v>#N/A</v>
      </c>
      <c r="H158" s="363" t="e">
        <f>IF(ISNUMBER(Regressions!H168),ROUND(Regressions!H168, 1), NA())</f>
        <v>#N/A</v>
      </c>
      <c r="I158" s="253" t="e">
        <f>IF(ISNUMBER(Regressions!I168),ROUND(Regressions!I168, 1), NA())</f>
        <v>#N/A</v>
      </c>
      <c r="J158" s="364" t="e">
        <f>IF(ISNUMBER(Regressions!K168),ROUND(Regressions!K168, 1), NA())</f>
        <v>#N/A</v>
      </c>
      <c r="K158" s="362" t="e">
        <f>IF(ISNUMBER(Regressions!L168),ROUND(Regressions!L168, 1), NA())</f>
        <v>#N/A</v>
      </c>
      <c r="L158" s="254" t="e">
        <f>IF(ISNUMBER(Regressions!M168),ROUND(Regressions!M168, 1), NA())</f>
        <v>#N/A</v>
      </c>
      <c r="M158" s="363" t="e">
        <f>IF(ISNUMBER(Regressions!N168),ROUND(Regressions!N168, 1), NA())</f>
        <v>#N/A</v>
      </c>
      <c r="N158" s="253" t="e">
        <f>IF(ISNUMBER(Regressions!O168),ROUND(Regressions!O168, 1), NA())</f>
        <v>#N/A</v>
      </c>
      <c r="O158" s="364" t="e">
        <f>IF(ISNUMBER(Regressions!Q168),ROUND(Regressions!Q168, 1), NA())</f>
        <v>#N/A</v>
      </c>
      <c r="P158" s="362" t="e">
        <f>IF(ISNUMBER(Regressions!R168),ROUND(Regressions!R168, 1), NA())</f>
        <v>#N/A</v>
      </c>
      <c r="Q158" s="231" t="e">
        <f>IF(ISNUMBER(Regressions!S168),ROUND(Regressions!S168, 1), NA())</f>
        <v>#N/A</v>
      </c>
      <c r="R158" s="363" t="e">
        <f>IF(ISNUMBER(Regressions!T168),ROUND(Regressions!T168, 1), NA())</f>
        <v>#N/A</v>
      </c>
      <c r="S158" s="253" t="e">
        <f>IF(ISNUMBER(Regressions!U168),ROUND(Regressions!U168, 1), NA())</f>
        <v>#N/A</v>
      </c>
    </row>
    <row xmlns:x14ac="http://schemas.microsoft.com/office/spreadsheetml/2009/9/ac" r="159" x14ac:dyDescent="0.2">
      <c r="A159" s="359" t="str">
        <f>IF(ISBLANK(Regressions!A169), " ", Regressions!A169)</f>
        <v>Uganda</v>
      </c>
      <c r="B159" s="360">
        <f>IF(ISBLANK(Regressions!B169), " ", Regressions!B169)</f>
        <v>2000</v>
      </c>
      <c r="C159" s="365" t="str">
        <f>IF(ISBLANK(Regressions!C169), " ", Regressions!C169)</f>
        <v>Secondary</v>
      </c>
      <c r="D159" s="361">
        <f>IF(ISBLANK(Regressions!D169), " ", Regressions!D169)</f>
        <v>3237734</v>
      </c>
      <c r="E159" s="230" t="e">
        <f>IF(ISNUMBER(Regressions!E169),ROUND(Regressions!E169, 1), NA())</f>
        <v>#N/A</v>
      </c>
      <c r="F159" s="362" t="e">
        <f>IF(ISNUMBER(Regressions!F169),ROUND(Regressions!F169, 1), NA())</f>
        <v>#N/A</v>
      </c>
      <c r="G159" s="252" t="e">
        <f>IF(ISNUMBER(Regressions!G169),ROUND(Regressions!G169, 1), NA())</f>
        <v>#N/A</v>
      </c>
      <c r="H159" s="363" t="e">
        <f>IF(ISNUMBER(Regressions!H169),ROUND(Regressions!H169, 1), NA())</f>
        <v>#N/A</v>
      </c>
      <c r="I159" s="253" t="e">
        <f>IF(ISNUMBER(Regressions!I169),ROUND(Regressions!I169, 1), NA())</f>
        <v>#N/A</v>
      </c>
      <c r="J159" s="364" t="e">
        <f>IF(ISNUMBER(Regressions!K169),ROUND(Regressions!K169, 1), NA())</f>
        <v>#N/A</v>
      </c>
      <c r="K159" s="362" t="e">
        <f>IF(ISNUMBER(Regressions!L169),ROUND(Regressions!L169, 1), NA())</f>
        <v>#N/A</v>
      </c>
      <c r="L159" s="254" t="e">
        <f>IF(ISNUMBER(Regressions!M169),ROUND(Regressions!M169, 1), NA())</f>
        <v>#N/A</v>
      </c>
      <c r="M159" s="363" t="e">
        <f>IF(ISNUMBER(Regressions!N169),ROUND(Regressions!N169, 1), NA())</f>
        <v>#N/A</v>
      </c>
      <c r="N159" s="253" t="e">
        <f>IF(ISNUMBER(Regressions!O169),ROUND(Regressions!O169, 1), NA())</f>
        <v>#N/A</v>
      </c>
      <c r="O159" s="364" t="e">
        <f>IF(ISNUMBER(Regressions!Q169),ROUND(Regressions!Q169, 1), NA())</f>
        <v>#N/A</v>
      </c>
      <c r="P159" s="362" t="e">
        <f>IF(ISNUMBER(Regressions!R169),ROUND(Regressions!R169, 1), NA())</f>
        <v>#N/A</v>
      </c>
      <c r="Q159" s="231" t="e">
        <f>IF(ISNUMBER(Regressions!S169),ROUND(Regressions!S169, 1), NA())</f>
        <v>#N/A</v>
      </c>
      <c r="R159" s="363" t="e">
        <f>IF(ISNUMBER(Regressions!T169),ROUND(Regressions!T169, 1), NA())</f>
        <v>#N/A</v>
      </c>
      <c r="S159" s="253" t="e">
        <f>IF(ISNUMBER(Regressions!U169),ROUND(Regressions!U169, 1), NA())</f>
        <v>#N/A</v>
      </c>
    </row>
    <row xmlns:x14ac="http://schemas.microsoft.com/office/spreadsheetml/2009/9/ac" r="160" x14ac:dyDescent="0.2">
      <c r="A160" s="359" t="str">
        <f>IF(ISBLANK(Regressions!A170), " ", Regressions!A170)</f>
        <v>Uganda</v>
      </c>
      <c r="B160" s="360">
        <f>IF(ISBLANK(Regressions!B170), " ", Regressions!B170)</f>
        <v>2001</v>
      </c>
      <c r="C160" s="365" t="str">
        <f>IF(ISBLANK(Regressions!C170), " ", Regressions!C170)</f>
        <v>Secondary</v>
      </c>
      <c r="D160" s="361">
        <f>IF(ISBLANK(Regressions!D170), " ", Regressions!D170)</f>
        <v>3381645</v>
      </c>
      <c r="E160" s="230" t="e">
        <f>IF(ISNUMBER(Regressions!E170),ROUND(Regressions!E170, 1), NA())</f>
        <v>#N/A</v>
      </c>
      <c r="F160" s="362" t="e">
        <f>IF(ISNUMBER(Regressions!F170),ROUND(Regressions!F170, 1), NA())</f>
        <v>#N/A</v>
      </c>
      <c r="G160" s="252" t="e">
        <f>IF(ISNUMBER(Regressions!G170),ROUND(Regressions!G170, 1), NA())</f>
        <v>#N/A</v>
      </c>
      <c r="H160" s="363" t="e">
        <f>IF(ISNUMBER(Regressions!H170),ROUND(Regressions!H170, 1), NA())</f>
        <v>#N/A</v>
      </c>
      <c r="I160" s="253" t="e">
        <f>IF(ISNUMBER(Regressions!I170),ROUND(Regressions!I170, 1), NA())</f>
        <v>#N/A</v>
      </c>
      <c r="J160" s="364" t="e">
        <f>IF(ISNUMBER(Regressions!K170),ROUND(Regressions!K170, 1), NA())</f>
        <v>#N/A</v>
      </c>
      <c r="K160" s="362" t="e">
        <f>IF(ISNUMBER(Regressions!L170),ROUND(Regressions!L170, 1), NA())</f>
        <v>#N/A</v>
      </c>
      <c r="L160" s="254" t="e">
        <f>IF(ISNUMBER(Regressions!M170),ROUND(Regressions!M170, 1), NA())</f>
        <v>#N/A</v>
      </c>
      <c r="M160" s="363" t="e">
        <f>IF(ISNUMBER(Regressions!N170),ROUND(Regressions!N170, 1), NA())</f>
        <v>#N/A</v>
      </c>
      <c r="N160" s="253" t="e">
        <f>IF(ISNUMBER(Regressions!O170),ROUND(Regressions!O170, 1), NA())</f>
        <v>#N/A</v>
      </c>
      <c r="O160" s="364" t="e">
        <f>IF(ISNUMBER(Regressions!Q170),ROUND(Regressions!Q170, 1), NA())</f>
        <v>#N/A</v>
      </c>
      <c r="P160" s="362" t="e">
        <f>IF(ISNUMBER(Regressions!R170),ROUND(Regressions!R170, 1), NA())</f>
        <v>#N/A</v>
      </c>
      <c r="Q160" s="231" t="e">
        <f>IF(ISNUMBER(Regressions!S170),ROUND(Regressions!S170, 1), NA())</f>
        <v>#N/A</v>
      </c>
      <c r="R160" s="363" t="e">
        <f>IF(ISNUMBER(Regressions!T170),ROUND(Regressions!T170, 1), NA())</f>
        <v>#N/A</v>
      </c>
      <c r="S160" s="253" t="e">
        <f>IF(ISNUMBER(Regressions!U170),ROUND(Regressions!U170, 1), NA())</f>
        <v>#N/A</v>
      </c>
    </row>
    <row xmlns:x14ac="http://schemas.microsoft.com/office/spreadsheetml/2009/9/ac" r="161" x14ac:dyDescent="0.2">
      <c r="A161" s="359" t="str">
        <f>IF(ISBLANK(Regressions!A171), " ", Regressions!A171)</f>
        <v>Uganda</v>
      </c>
      <c r="B161" s="360">
        <f>IF(ISBLANK(Regressions!B171), " ", Regressions!B171)</f>
        <v>2002</v>
      </c>
      <c r="C161" s="365" t="str">
        <f>IF(ISBLANK(Regressions!C171), " ", Regressions!C171)</f>
        <v>Secondary</v>
      </c>
      <c r="D161" s="361">
        <f>IF(ISBLANK(Regressions!D171), " ", Regressions!D171)</f>
        <v>3530117</v>
      </c>
      <c r="E161" s="230" t="e">
        <f>IF(ISNUMBER(Regressions!E171),ROUND(Regressions!E171, 1), NA())</f>
        <v>#N/A</v>
      </c>
      <c r="F161" s="362">
        <f>IF(ISNUMBER(Regressions!F171),ROUND(Regressions!F171, 1), NA())</f>
        <v>97.1</v>
      </c>
      <c r="G161" s="252" t="e">
        <f>IF(ISNUMBER(Regressions!G171),ROUND(Regressions!G171, 1), NA())</f>
        <v>#N/A</v>
      </c>
      <c r="H161" s="363" t="e">
        <f>IF(ISNUMBER(Regressions!H171),ROUND(Regressions!H171, 1), NA())</f>
        <v>#N/A</v>
      </c>
      <c r="I161" s="253">
        <f>IF(ISNUMBER(Regressions!I171),ROUND(Regressions!I171, 1), NA())</f>
        <v>2.9</v>
      </c>
      <c r="J161" s="364" t="e">
        <f>IF(ISNUMBER(Regressions!K171),ROUND(Regressions!K171, 1), NA())</f>
        <v>#N/A</v>
      </c>
      <c r="K161" s="362" t="e">
        <f>IF(ISNUMBER(Regressions!L171),ROUND(Regressions!L171, 1), NA())</f>
        <v>#N/A</v>
      </c>
      <c r="L161" s="254" t="e">
        <f>IF(ISNUMBER(Regressions!M171),ROUND(Regressions!M171, 1), NA())</f>
        <v>#N/A</v>
      </c>
      <c r="M161" s="363" t="e">
        <f>IF(ISNUMBER(Regressions!N171),ROUND(Regressions!N171, 1), NA())</f>
        <v>#N/A</v>
      </c>
      <c r="N161" s="253" t="e">
        <f>IF(ISNUMBER(Regressions!O171),ROUND(Regressions!O171, 1), NA())</f>
        <v>#N/A</v>
      </c>
      <c r="O161" s="364" t="e">
        <f>IF(ISNUMBER(Regressions!Q171),ROUND(Regressions!Q171, 1), NA())</f>
        <v>#N/A</v>
      </c>
      <c r="P161" s="362" t="e">
        <f>IF(ISNUMBER(Regressions!R171),ROUND(Regressions!R171, 1), NA())</f>
        <v>#N/A</v>
      </c>
      <c r="Q161" s="231" t="e">
        <f>IF(ISNUMBER(Regressions!S171),ROUND(Regressions!S171, 1), NA())</f>
        <v>#N/A</v>
      </c>
      <c r="R161" s="363" t="e">
        <f>IF(ISNUMBER(Regressions!T171),ROUND(Regressions!T171, 1), NA())</f>
        <v>#N/A</v>
      </c>
      <c r="S161" s="253" t="e">
        <f>IF(ISNUMBER(Regressions!U171),ROUND(Regressions!U171, 1), NA())</f>
        <v>#N/A</v>
      </c>
    </row>
    <row xmlns:x14ac="http://schemas.microsoft.com/office/spreadsheetml/2009/9/ac" r="162" x14ac:dyDescent="0.2">
      <c r="A162" s="359" t="str">
        <f>IF(ISBLANK(Regressions!A172), " ", Regressions!A172)</f>
        <v>Uganda</v>
      </c>
      <c r="B162" s="360">
        <f>IF(ISBLANK(Regressions!B172), " ", Regressions!B172)</f>
        <v>2003</v>
      </c>
      <c r="C162" s="365" t="str">
        <f>IF(ISBLANK(Regressions!C172), " ", Regressions!C172)</f>
        <v>Secondary</v>
      </c>
      <c r="D162" s="361">
        <f>IF(ISBLANK(Regressions!D172), " ", Regressions!D172)</f>
        <v>3691913</v>
      </c>
      <c r="E162" s="230" t="e">
        <f>IF(ISNUMBER(Regressions!E172),ROUND(Regressions!E172, 1), NA())</f>
        <v>#N/A</v>
      </c>
      <c r="F162" s="362">
        <f>IF(ISNUMBER(Regressions!F172),ROUND(Regressions!F172, 1), NA())</f>
        <v>97.1</v>
      </c>
      <c r="G162" s="252" t="e">
        <f>IF(ISNUMBER(Regressions!G172),ROUND(Regressions!G172, 1), NA())</f>
        <v>#N/A</v>
      </c>
      <c r="H162" s="363" t="e">
        <f>IF(ISNUMBER(Regressions!H172),ROUND(Regressions!H172, 1), NA())</f>
        <v>#N/A</v>
      </c>
      <c r="I162" s="253">
        <f>IF(ISNUMBER(Regressions!I172),ROUND(Regressions!I172, 1), NA())</f>
        <v>2.9</v>
      </c>
      <c r="J162" s="364" t="e">
        <f>IF(ISNUMBER(Regressions!K172),ROUND(Regressions!K172, 1), NA())</f>
        <v>#N/A</v>
      </c>
      <c r="K162" s="362" t="e">
        <f>IF(ISNUMBER(Regressions!L172),ROUND(Regressions!L172, 1), NA())</f>
        <v>#N/A</v>
      </c>
      <c r="L162" s="254" t="e">
        <f>IF(ISNUMBER(Regressions!M172),ROUND(Regressions!M172, 1), NA())</f>
        <v>#N/A</v>
      </c>
      <c r="M162" s="363" t="e">
        <f>IF(ISNUMBER(Regressions!N172),ROUND(Regressions!N172, 1), NA())</f>
        <v>#N/A</v>
      </c>
      <c r="N162" s="253" t="e">
        <f>IF(ISNUMBER(Regressions!O172),ROUND(Regressions!O172, 1), NA())</f>
        <v>#N/A</v>
      </c>
      <c r="O162" s="364" t="e">
        <f>IF(ISNUMBER(Regressions!Q172),ROUND(Regressions!Q172, 1), NA())</f>
        <v>#N/A</v>
      </c>
      <c r="P162" s="362" t="e">
        <f>IF(ISNUMBER(Regressions!R172),ROUND(Regressions!R172, 1), NA())</f>
        <v>#N/A</v>
      </c>
      <c r="Q162" s="231" t="e">
        <f>IF(ISNUMBER(Regressions!S172),ROUND(Regressions!S172, 1), NA())</f>
        <v>#N/A</v>
      </c>
      <c r="R162" s="363" t="e">
        <f>IF(ISNUMBER(Regressions!T172),ROUND(Regressions!T172, 1), NA())</f>
        <v>#N/A</v>
      </c>
      <c r="S162" s="253" t="e">
        <f>IF(ISNUMBER(Regressions!U172),ROUND(Regressions!U172, 1), NA())</f>
        <v>#N/A</v>
      </c>
    </row>
    <row xmlns:x14ac="http://schemas.microsoft.com/office/spreadsheetml/2009/9/ac" r="163" x14ac:dyDescent="0.2">
      <c r="A163" s="359" t="str">
        <f>IF(ISBLANK(Regressions!A173), " ", Regressions!A173)</f>
        <v>Uganda</v>
      </c>
      <c r="B163" s="360">
        <f>IF(ISBLANK(Regressions!B173), " ", Regressions!B173)</f>
        <v>2004</v>
      </c>
      <c r="C163" s="365" t="str">
        <f>IF(ISBLANK(Regressions!C173), " ", Regressions!C173)</f>
        <v>Secondary</v>
      </c>
      <c r="D163" s="361">
        <f>IF(ISBLANK(Regressions!D173), " ", Regressions!D173)</f>
        <v>3852317</v>
      </c>
      <c r="E163" s="230" t="e">
        <f>IF(ISNUMBER(Regressions!E173),ROUND(Regressions!E173, 1), NA())</f>
        <v>#N/A</v>
      </c>
      <c r="F163" s="362">
        <f>IF(ISNUMBER(Regressions!F173),ROUND(Regressions!F173, 1), NA())</f>
        <v>97.1</v>
      </c>
      <c r="G163" s="252" t="e">
        <f>IF(ISNUMBER(Regressions!G173),ROUND(Regressions!G173, 1), NA())</f>
        <v>#N/A</v>
      </c>
      <c r="H163" s="363" t="e">
        <f>IF(ISNUMBER(Regressions!H173),ROUND(Regressions!H173, 1), NA())</f>
        <v>#N/A</v>
      </c>
      <c r="I163" s="253">
        <f>IF(ISNUMBER(Regressions!I173),ROUND(Regressions!I173, 1), NA())</f>
        <v>2.9</v>
      </c>
      <c r="J163" s="364" t="e">
        <f>IF(ISNUMBER(Regressions!K173),ROUND(Regressions!K173, 1), NA())</f>
        <v>#N/A</v>
      </c>
      <c r="K163" s="362" t="e">
        <f>IF(ISNUMBER(Regressions!L173),ROUND(Regressions!L173, 1), NA())</f>
        <v>#N/A</v>
      </c>
      <c r="L163" s="254" t="e">
        <f>IF(ISNUMBER(Regressions!M173),ROUND(Regressions!M173, 1), NA())</f>
        <v>#N/A</v>
      </c>
      <c r="M163" s="363" t="e">
        <f>IF(ISNUMBER(Regressions!N173),ROUND(Regressions!N173, 1), NA())</f>
        <v>#N/A</v>
      </c>
      <c r="N163" s="253" t="e">
        <f>IF(ISNUMBER(Regressions!O173),ROUND(Regressions!O173, 1), NA())</f>
        <v>#N/A</v>
      </c>
      <c r="O163" s="364" t="e">
        <f>IF(ISNUMBER(Regressions!Q173),ROUND(Regressions!Q173, 1), NA())</f>
        <v>#N/A</v>
      </c>
      <c r="P163" s="362" t="e">
        <f>IF(ISNUMBER(Regressions!R173),ROUND(Regressions!R173, 1), NA())</f>
        <v>#N/A</v>
      </c>
      <c r="Q163" s="231" t="e">
        <f>IF(ISNUMBER(Regressions!S173),ROUND(Regressions!S173, 1), NA())</f>
        <v>#N/A</v>
      </c>
      <c r="R163" s="363" t="e">
        <f>IF(ISNUMBER(Regressions!T173),ROUND(Regressions!T173, 1), NA())</f>
        <v>#N/A</v>
      </c>
      <c r="S163" s="253" t="e">
        <f>IF(ISNUMBER(Regressions!U173),ROUND(Regressions!U173, 1), NA())</f>
        <v>#N/A</v>
      </c>
    </row>
    <row xmlns:x14ac="http://schemas.microsoft.com/office/spreadsheetml/2009/9/ac" r="164" x14ac:dyDescent="0.2">
      <c r="A164" s="359" t="str">
        <f>IF(ISBLANK(Regressions!A174), " ", Regressions!A174)</f>
        <v>Uganda</v>
      </c>
      <c r="B164" s="360">
        <f>IF(ISBLANK(Regressions!B174), " ", Regressions!B174)</f>
        <v>2005</v>
      </c>
      <c r="C164" s="365" t="str">
        <f>IF(ISBLANK(Regressions!C174), " ", Regressions!C174)</f>
        <v>Secondary</v>
      </c>
      <c r="D164" s="361">
        <f>IF(ISBLANK(Regressions!D174), " ", Regressions!D174)</f>
        <v>4005837</v>
      </c>
      <c r="E164" s="230" t="e">
        <f>IF(ISNUMBER(Regressions!E174),ROUND(Regressions!E174, 1), NA())</f>
        <v>#N/A</v>
      </c>
      <c r="F164" s="362">
        <f>IF(ISNUMBER(Regressions!F174),ROUND(Regressions!F174, 1), NA())</f>
        <v>97.1</v>
      </c>
      <c r="G164" s="252" t="e">
        <f>IF(ISNUMBER(Regressions!G174),ROUND(Regressions!G174, 1), NA())</f>
        <v>#N/A</v>
      </c>
      <c r="H164" s="363" t="e">
        <f>IF(ISNUMBER(Regressions!H174),ROUND(Regressions!H174, 1), NA())</f>
        <v>#N/A</v>
      </c>
      <c r="I164" s="253">
        <f>IF(ISNUMBER(Regressions!I174),ROUND(Regressions!I174, 1), NA())</f>
        <v>2.9</v>
      </c>
      <c r="J164" s="364" t="e">
        <f>IF(ISNUMBER(Regressions!K174),ROUND(Regressions!K174, 1), NA())</f>
        <v>#N/A</v>
      </c>
      <c r="K164" s="362" t="e">
        <f>IF(ISNUMBER(Regressions!L174),ROUND(Regressions!L174, 1), NA())</f>
        <v>#N/A</v>
      </c>
      <c r="L164" s="254" t="e">
        <f>IF(ISNUMBER(Regressions!M174),ROUND(Regressions!M174, 1), NA())</f>
        <v>#N/A</v>
      </c>
      <c r="M164" s="363" t="e">
        <f>IF(ISNUMBER(Regressions!N174),ROUND(Regressions!N174, 1), NA())</f>
        <v>#N/A</v>
      </c>
      <c r="N164" s="253" t="e">
        <f>IF(ISNUMBER(Regressions!O174),ROUND(Regressions!O174, 1), NA())</f>
        <v>#N/A</v>
      </c>
      <c r="O164" s="364" t="e">
        <f>IF(ISNUMBER(Regressions!Q174),ROUND(Regressions!Q174, 1), NA())</f>
        <v>#N/A</v>
      </c>
      <c r="P164" s="362" t="e">
        <f>IF(ISNUMBER(Regressions!R174),ROUND(Regressions!R174, 1), NA())</f>
        <v>#N/A</v>
      </c>
      <c r="Q164" s="231" t="e">
        <f>IF(ISNUMBER(Regressions!S174),ROUND(Regressions!S174, 1), NA())</f>
        <v>#N/A</v>
      </c>
      <c r="R164" s="363" t="e">
        <f>IF(ISNUMBER(Regressions!T174),ROUND(Regressions!T174, 1), NA())</f>
        <v>#N/A</v>
      </c>
      <c r="S164" s="253" t="e">
        <f>IF(ISNUMBER(Regressions!U174),ROUND(Regressions!U174, 1), NA())</f>
        <v>#N/A</v>
      </c>
    </row>
    <row xmlns:x14ac="http://schemas.microsoft.com/office/spreadsheetml/2009/9/ac" r="165" x14ac:dyDescent="0.2">
      <c r="A165" s="359" t="str">
        <f>IF(ISBLANK(Regressions!A175), " ", Regressions!A175)</f>
        <v>Uganda</v>
      </c>
      <c r="B165" s="360">
        <f>IF(ISBLANK(Regressions!B175), " ", Regressions!B175)</f>
        <v>2006</v>
      </c>
      <c r="C165" s="365" t="str">
        <f>IF(ISBLANK(Regressions!C175), " ", Regressions!C175)</f>
        <v>Secondary</v>
      </c>
      <c r="D165" s="361">
        <f>IF(ISBLANK(Regressions!D175), " ", Regressions!D175)</f>
        <v>4163370</v>
      </c>
      <c r="E165" s="230" t="e">
        <f>IF(ISNUMBER(Regressions!E175),ROUND(Regressions!E175, 1), NA())</f>
        <v>#N/A</v>
      </c>
      <c r="F165" s="362">
        <f>IF(ISNUMBER(Regressions!F175),ROUND(Regressions!F175, 1), NA())</f>
        <v>97.1</v>
      </c>
      <c r="G165" s="252" t="e">
        <f>IF(ISNUMBER(Regressions!G175),ROUND(Regressions!G175, 1), NA())</f>
        <v>#N/A</v>
      </c>
      <c r="H165" s="363" t="e">
        <f>IF(ISNUMBER(Regressions!H175),ROUND(Regressions!H175, 1), NA())</f>
        <v>#N/A</v>
      </c>
      <c r="I165" s="253">
        <f>IF(ISNUMBER(Regressions!I175),ROUND(Regressions!I175, 1), NA())</f>
        <v>2.9</v>
      </c>
      <c r="J165" s="364" t="e">
        <f>IF(ISNUMBER(Regressions!K175),ROUND(Regressions!K175, 1), NA())</f>
        <v>#N/A</v>
      </c>
      <c r="K165" s="362" t="e">
        <f>IF(ISNUMBER(Regressions!L175),ROUND(Regressions!L175, 1), NA())</f>
        <v>#N/A</v>
      </c>
      <c r="L165" s="254" t="e">
        <f>IF(ISNUMBER(Regressions!M175),ROUND(Regressions!M175, 1), NA())</f>
        <v>#N/A</v>
      </c>
      <c r="M165" s="363" t="e">
        <f>IF(ISNUMBER(Regressions!N175),ROUND(Regressions!N175, 1), NA())</f>
        <v>#N/A</v>
      </c>
      <c r="N165" s="253" t="e">
        <f>IF(ISNUMBER(Regressions!O175),ROUND(Regressions!O175, 1), NA())</f>
        <v>#N/A</v>
      </c>
      <c r="O165" s="364" t="e">
        <f>IF(ISNUMBER(Regressions!Q175),ROUND(Regressions!Q175, 1), NA())</f>
        <v>#N/A</v>
      </c>
      <c r="P165" s="362" t="e">
        <f>IF(ISNUMBER(Regressions!R175),ROUND(Regressions!R175, 1), NA())</f>
        <v>#N/A</v>
      </c>
      <c r="Q165" s="231" t="e">
        <f>IF(ISNUMBER(Regressions!S175),ROUND(Regressions!S175, 1), NA())</f>
        <v>#N/A</v>
      </c>
      <c r="R165" s="363" t="e">
        <f>IF(ISNUMBER(Regressions!T175),ROUND(Regressions!T175, 1), NA())</f>
        <v>#N/A</v>
      </c>
      <c r="S165" s="253" t="e">
        <f>IF(ISNUMBER(Regressions!U175),ROUND(Regressions!U175, 1), NA())</f>
        <v>#N/A</v>
      </c>
    </row>
    <row xmlns:x14ac="http://schemas.microsoft.com/office/spreadsheetml/2009/9/ac" r="166" x14ac:dyDescent="0.2">
      <c r="A166" s="359" t="str">
        <f>IF(ISBLANK(Regressions!A176), " ", Regressions!A176)</f>
        <v>Uganda</v>
      </c>
      <c r="B166" s="360">
        <f>IF(ISBLANK(Regressions!B176), " ", Regressions!B176)</f>
        <v>2007</v>
      </c>
      <c r="C166" s="365" t="str">
        <f>IF(ISBLANK(Regressions!C176), " ", Regressions!C176)</f>
        <v>Secondary</v>
      </c>
      <c r="D166" s="361">
        <f>IF(ISBLANK(Regressions!D176), " ", Regressions!D176)</f>
        <v>4322123</v>
      </c>
      <c r="E166" s="230" t="e">
        <f>IF(ISNUMBER(Regressions!E176),ROUND(Regressions!E176, 1), NA())</f>
        <v>#N/A</v>
      </c>
      <c r="F166" s="362">
        <f>IF(ISNUMBER(Regressions!F176),ROUND(Regressions!F176, 1), NA())</f>
        <v>96.5</v>
      </c>
      <c r="G166" s="252" t="e">
        <f>IF(ISNUMBER(Regressions!G176),ROUND(Regressions!G176, 1), NA())</f>
        <v>#N/A</v>
      </c>
      <c r="H166" s="363" t="e">
        <f>IF(ISNUMBER(Regressions!H176),ROUND(Regressions!H176, 1), NA())</f>
        <v>#N/A</v>
      </c>
      <c r="I166" s="253">
        <f>IF(ISNUMBER(Regressions!I176),ROUND(Regressions!I176, 1), NA())</f>
        <v>3.5</v>
      </c>
      <c r="J166" s="364" t="e">
        <f>IF(ISNUMBER(Regressions!K176),ROUND(Regressions!K176, 1), NA())</f>
        <v>#N/A</v>
      </c>
      <c r="K166" s="362" t="e">
        <f>IF(ISNUMBER(Regressions!L176),ROUND(Regressions!L176, 1), NA())</f>
        <v>#N/A</v>
      </c>
      <c r="L166" s="254" t="e">
        <f>IF(ISNUMBER(Regressions!M176),ROUND(Regressions!M176, 1), NA())</f>
        <v>#N/A</v>
      </c>
      <c r="M166" s="363" t="e">
        <f>IF(ISNUMBER(Regressions!N176),ROUND(Regressions!N176, 1), NA())</f>
        <v>#N/A</v>
      </c>
      <c r="N166" s="253" t="e">
        <f>IF(ISNUMBER(Regressions!O176),ROUND(Regressions!O176, 1), NA())</f>
        <v>#N/A</v>
      </c>
      <c r="O166" s="364" t="e">
        <f>IF(ISNUMBER(Regressions!Q176),ROUND(Regressions!Q176, 1), NA())</f>
        <v>#N/A</v>
      </c>
      <c r="P166" s="362" t="e">
        <f>IF(ISNUMBER(Regressions!R176),ROUND(Regressions!R176, 1), NA())</f>
        <v>#N/A</v>
      </c>
      <c r="Q166" s="231" t="e">
        <f>IF(ISNUMBER(Regressions!S176),ROUND(Regressions!S176, 1), NA())</f>
        <v>#N/A</v>
      </c>
      <c r="R166" s="363" t="e">
        <f>IF(ISNUMBER(Regressions!T176),ROUND(Regressions!T176, 1), NA())</f>
        <v>#N/A</v>
      </c>
      <c r="S166" s="253" t="e">
        <f>IF(ISNUMBER(Regressions!U176),ROUND(Regressions!U176, 1), NA())</f>
        <v>#N/A</v>
      </c>
    </row>
    <row xmlns:x14ac="http://schemas.microsoft.com/office/spreadsheetml/2009/9/ac" r="167" x14ac:dyDescent="0.2">
      <c r="A167" s="359" t="str">
        <f>IF(ISBLANK(Regressions!A177), " ", Regressions!A177)</f>
        <v>Uganda</v>
      </c>
      <c r="B167" s="360">
        <f>IF(ISBLANK(Regressions!B177), " ", Regressions!B177)</f>
        <v>2008</v>
      </c>
      <c r="C167" s="365" t="str">
        <f>IF(ISBLANK(Regressions!C177), " ", Regressions!C177)</f>
        <v>Secondary</v>
      </c>
      <c r="D167" s="361">
        <f>IF(ISBLANK(Regressions!D177), " ", Regressions!D177)</f>
        <v>4483709</v>
      </c>
      <c r="E167" s="230" t="e">
        <f>IF(ISNUMBER(Regressions!E177),ROUND(Regressions!E177, 1), NA())</f>
        <v>#N/A</v>
      </c>
      <c r="F167" s="362">
        <f>IF(ISNUMBER(Regressions!F177),ROUND(Regressions!F177, 1), NA())</f>
        <v>95.9</v>
      </c>
      <c r="G167" s="252" t="e">
        <f>IF(ISNUMBER(Regressions!G177),ROUND(Regressions!G177, 1), NA())</f>
        <v>#N/A</v>
      </c>
      <c r="H167" s="363" t="e">
        <f>IF(ISNUMBER(Regressions!H177),ROUND(Regressions!H177, 1), NA())</f>
        <v>#N/A</v>
      </c>
      <c r="I167" s="253">
        <f>IF(ISNUMBER(Regressions!I177),ROUND(Regressions!I177, 1), NA())</f>
        <v>4.0999999999999996</v>
      </c>
      <c r="J167" s="364" t="e">
        <f>IF(ISNUMBER(Regressions!K177),ROUND(Regressions!K177, 1), NA())</f>
        <v>#N/A</v>
      </c>
      <c r="K167" s="362" t="e">
        <f>IF(ISNUMBER(Regressions!L177),ROUND(Regressions!L177, 1), NA())</f>
        <v>#N/A</v>
      </c>
      <c r="L167" s="254" t="e">
        <f>IF(ISNUMBER(Regressions!M177),ROUND(Regressions!M177, 1), NA())</f>
        <v>#N/A</v>
      </c>
      <c r="M167" s="363" t="e">
        <f>IF(ISNUMBER(Regressions!N177),ROUND(Regressions!N177, 1), NA())</f>
        <v>#N/A</v>
      </c>
      <c r="N167" s="253" t="e">
        <f>IF(ISNUMBER(Regressions!O177),ROUND(Regressions!O177, 1), NA())</f>
        <v>#N/A</v>
      </c>
      <c r="O167" s="364" t="e">
        <f>IF(ISNUMBER(Regressions!Q177),ROUND(Regressions!Q177, 1), NA())</f>
        <v>#N/A</v>
      </c>
      <c r="P167" s="362" t="e">
        <f>IF(ISNUMBER(Regressions!R177),ROUND(Regressions!R177, 1), NA())</f>
        <v>#N/A</v>
      </c>
      <c r="Q167" s="231" t="e">
        <f>IF(ISNUMBER(Regressions!S177),ROUND(Regressions!S177, 1), NA())</f>
        <v>#N/A</v>
      </c>
      <c r="R167" s="363" t="e">
        <f>IF(ISNUMBER(Regressions!T177),ROUND(Regressions!T177, 1), NA())</f>
        <v>#N/A</v>
      </c>
      <c r="S167" s="253" t="e">
        <f>IF(ISNUMBER(Regressions!U177),ROUND(Regressions!U177, 1), NA())</f>
        <v>#N/A</v>
      </c>
    </row>
    <row xmlns:x14ac="http://schemas.microsoft.com/office/spreadsheetml/2009/9/ac" r="168" x14ac:dyDescent="0.2">
      <c r="A168" s="359" t="str">
        <f>IF(ISBLANK(Regressions!A178), " ", Regressions!A178)</f>
        <v>Uganda</v>
      </c>
      <c r="B168" s="360">
        <f>IF(ISBLANK(Regressions!B178), " ", Regressions!B178)</f>
        <v>2009</v>
      </c>
      <c r="C168" s="365" t="str">
        <f>IF(ISBLANK(Regressions!C178), " ", Regressions!C178)</f>
        <v>Secondary</v>
      </c>
      <c r="D168" s="361">
        <f>IF(ISBLANK(Regressions!D178), " ", Regressions!D178)</f>
        <v>4649841</v>
      </c>
      <c r="E168" s="230" t="e">
        <f>IF(ISNUMBER(Regressions!E178),ROUND(Regressions!E178, 1), NA())</f>
        <v>#N/A</v>
      </c>
      <c r="F168" s="362">
        <f>IF(ISNUMBER(Regressions!F178),ROUND(Regressions!F178, 1), NA())</f>
        <v>95.3</v>
      </c>
      <c r="G168" s="252" t="e">
        <f>IF(ISNUMBER(Regressions!G178),ROUND(Regressions!G178, 1), NA())</f>
        <v>#N/A</v>
      </c>
      <c r="H168" s="363" t="e">
        <f>IF(ISNUMBER(Regressions!H178),ROUND(Regressions!H178, 1), NA())</f>
        <v>#N/A</v>
      </c>
      <c r="I168" s="253">
        <f>IF(ISNUMBER(Regressions!I178),ROUND(Regressions!I178, 1), NA())</f>
        <v>4.7</v>
      </c>
      <c r="J168" s="364">
        <f>IF(ISNUMBER(Regressions!K178),ROUND(Regressions!K178, 1), NA())</f>
        <v>99.2</v>
      </c>
      <c r="K168" s="362" t="e">
        <f>IF(ISNUMBER(Regressions!L178),ROUND(Regressions!L178, 1), NA())</f>
        <v>#N/A</v>
      </c>
      <c r="L168" s="254" t="e">
        <f>IF(ISNUMBER(Regressions!M178),ROUND(Regressions!M178, 1), NA())</f>
        <v>#N/A</v>
      </c>
      <c r="M168" s="363" t="e">
        <f>IF(ISNUMBER(Regressions!N178),ROUND(Regressions!N178, 1), NA())</f>
        <v>#N/A</v>
      </c>
      <c r="N168" s="253" t="e">
        <f>IF(ISNUMBER(Regressions!O178),ROUND(Regressions!O178, 1), NA())</f>
        <v>#N/A</v>
      </c>
      <c r="O168" s="364" t="e">
        <f>IF(ISNUMBER(Regressions!Q178),ROUND(Regressions!Q178, 1), NA())</f>
        <v>#N/A</v>
      </c>
      <c r="P168" s="362" t="e">
        <f>IF(ISNUMBER(Regressions!R178),ROUND(Regressions!R178, 1), NA())</f>
        <v>#N/A</v>
      </c>
      <c r="Q168" s="231" t="e">
        <f>IF(ISNUMBER(Regressions!S178),ROUND(Regressions!S178, 1), NA())</f>
        <v>#N/A</v>
      </c>
      <c r="R168" s="363" t="e">
        <f>IF(ISNUMBER(Regressions!T178),ROUND(Regressions!T178, 1), NA())</f>
        <v>#N/A</v>
      </c>
      <c r="S168" s="253" t="e">
        <f>IF(ISNUMBER(Regressions!U178),ROUND(Regressions!U178, 1), NA())</f>
        <v>#N/A</v>
      </c>
    </row>
    <row xmlns:x14ac="http://schemas.microsoft.com/office/spreadsheetml/2009/9/ac" r="169" x14ac:dyDescent="0.2">
      <c r="A169" s="359" t="str">
        <f>IF(ISBLANK(Regressions!A179), " ", Regressions!A179)</f>
        <v>Uganda</v>
      </c>
      <c r="B169" s="360">
        <f>IF(ISBLANK(Regressions!B179), " ", Regressions!B179)</f>
        <v>2010</v>
      </c>
      <c r="C169" s="365" t="str">
        <f>IF(ISBLANK(Regressions!C179), " ", Regressions!C179)</f>
        <v>Secondary</v>
      </c>
      <c r="D169" s="361">
        <f>IF(ISBLANK(Regressions!D179), " ", Regressions!D179)</f>
        <v>4803491</v>
      </c>
      <c r="E169" s="230" t="e">
        <f>IF(ISNUMBER(Regressions!E179),ROUND(Regressions!E179, 1), NA())</f>
        <v>#N/A</v>
      </c>
      <c r="F169" s="362">
        <f>IF(ISNUMBER(Regressions!F179),ROUND(Regressions!F179, 1), NA())</f>
        <v>94.7</v>
      </c>
      <c r="G169" s="252" t="e">
        <f>IF(ISNUMBER(Regressions!G179),ROUND(Regressions!G179, 1), NA())</f>
        <v>#N/A</v>
      </c>
      <c r="H169" s="363" t="e">
        <f>IF(ISNUMBER(Regressions!H179),ROUND(Regressions!H179, 1), NA())</f>
        <v>#N/A</v>
      </c>
      <c r="I169" s="253">
        <f>IF(ISNUMBER(Regressions!I179),ROUND(Regressions!I179, 1), NA())</f>
        <v>5.3</v>
      </c>
      <c r="J169" s="364">
        <f>IF(ISNUMBER(Regressions!K179),ROUND(Regressions!K179, 1), NA())</f>
        <v>99.2</v>
      </c>
      <c r="K169" s="362" t="e">
        <f>IF(ISNUMBER(Regressions!L179),ROUND(Regressions!L179, 1), NA())</f>
        <v>#N/A</v>
      </c>
      <c r="L169" s="254" t="e">
        <f>IF(ISNUMBER(Regressions!M179),ROUND(Regressions!M179, 1), NA())</f>
        <v>#N/A</v>
      </c>
      <c r="M169" s="363" t="e">
        <f>IF(ISNUMBER(Regressions!N179),ROUND(Regressions!N179, 1), NA())</f>
        <v>#N/A</v>
      </c>
      <c r="N169" s="253" t="e">
        <f>IF(ISNUMBER(Regressions!O179),ROUND(Regressions!O179, 1), NA())</f>
        <v>#N/A</v>
      </c>
      <c r="O169" s="364" t="e">
        <f>IF(ISNUMBER(Regressions!Q179),ROUND(Regressions!Q179, 1), NA())</f>
        <v>#N/A</v>
      </c>
      <c r="P169" s="362" t="e">
        <f>IF(ISNUMBER(Regressions!R179),ROUND(Regressions!R179, 1), NA())</f>
        <v>#N/A</v>
      </c>
      <c r="Q169" s="231" t="e">
        <f>IF(ISNUMBER(Regressions!S179),ROUND(Regressions!S179, 1), NA())</f>
        <v>#N/A</v>
      </c>
      <c r="R169" s="363" t="e">
        <f>IF(ISNUMBER(Regressions!T179),ROUND(Regressions!T179, 1), NA())</f>
        <v>#N/A</v>
      </c>
      <c r="S169" s="253" t="e">
        <f>IF(ISNUMBER(Regressions!U179),ROUND(Regressions!U179, 1), NA())</f>
        <v>#N/A</v>
      </c>
    </row>
    <row xmlns:x14ac="http://schemas.microsoft.com/office/spreadsheetml/2009/9/ac" r="170" x14ac:dyDescent="0.2">
      <c r="A170" s="359" t="str">
        <f>IF(ISBLANK(Regressions!A180), " ", Regressions!A180)</f>
        <v>Uganda</v>
      </c>
      <c r="B170" s="360">
        <f>IF(ISBLANK(Regressions!B180), " ", Regressions!B180)</f>
        <v>2011</v>
      </c>
      <c r="C170" s="365" t="str">
        <f>IF(ISBLANK(Regressions!C180), " ", Regressions!C180)</f>
        <v>Secondary</v>
      </c>
      <c r="D170" s="361">
        <f>IF(ISBLANK(Regressions!D180), " ", Regressions!D180)</f>
        <v>4961184</v>
      </c>
      <c r="E170" s="230" t="e">
        <f>IF(ISNUMBER(Regressions!E180),ROUND(Regressions!E180, 1), NA())</f>
        <v>#N/A</v>
      </c>
      <c r="F170" s="362">
        <f>IF(ISNUMBER(Regressions!F180),ROUND(Regressions!F180, 1), NA())</f>
        <v>94.1</v>
      </c>
      <c r="G170" s="252" t="e">
        <f>IF(ISNUMBER(Regressions!G180),ROUND(Regressions!G180, 1), NA())</f>
        <v>#N/A</v>
      </c>
      <c r="H170" s="363" t="e">
        <f>IF(ISNUMBER(Regressions!H180),ROUND(Regressions!H180, 1), NA())</f>
        <v>#N/A</v>
      </c>
      <c r="I170" s="253">
        <f>IF(ISNUMBER(Regressions!I180),ROUND(Regressions!I180, 1), NA())</f>
        <v>5.9</v>
      </c>
      <c r="J170" s="364">
        <f>IF(ISNUMBER(Regressions!K180),ROUND(Regressions!K180, 1), NA())</f>
        <v>99.2</v>
      </c>
      <c r="K170" s="362" t="e">
        <f>IF(ISNUMBER(Regressions!L180),ROUND(Regressions!L180, 1), NA())</f>
        <v>#N/A</v>
      </c>
      <c r="L170" s="254" t="e">
        <f>IF(ISNUMBER(Regressions!M180),ROUND(Regressions!M180, 1), NA())</f>
        <v>#N/A</v>
      </c>
      <c r="M170" s="363" t="e">
        <f>IF(ISNUMBER(Regressions!N180),ROUND(Regressions!N180, 1), NA())</f>
        <v>#N/A</v>
      </c>
      <c r="N170" s="253" t="e">
        <f>IF(ISNUMBER(Regressions!O180),ROUND(Regressions!O180, 1), NA())</f>
        <v>#N/A</v>
      </c>
      <c r="O170" s="364" t="e">
        <f>IF(ISNUMBER(Regressions!Q180),ROUND(Regressions!Q180, 1), NA())</f>
        <v>#N/A</v>
      </c>
      <c r="P170" s="362" t="e">
        <f>IF(ISNUMBER(Regressions!R180),ROUND(Regressions!R180, 1), NA())</f>
        <v>#N/A</v>
      </c>
      <c r="Q170" s="231" t="e">
        <f>IF(ISNUMBER(Regressions!S180),ROUND(Regressions!S180, 1), NA())</f>
        <v>#N/A</v>
      </c>
      <c r="R170" s="363" t="e">
        <f>IF(ISNUMBER(Regressions!T180),ROUND(Regressions!T180, 1), NA())</f>
        <v>#N/A</v>
      </c>
      <c r="S170" s="253" t="e">
        <f>IF(ISNUMBER(Regressions!U180),ROUND(Regressions!U180, 1), NA())</f>
        <v>#N/A</v>
      </c>
    </row>
    <row xmlns:x14ac="http://schemas.microsoft.com/office/spreadsheetml/2009/9/ac" r="171" x14ac:dyDescent="0.2">
      <c r="A171" s="359" t="str">
        <f>IF(ISBLANK(Regressions!A181), " ", Regressions!A181)</f>
        <v>Uganda</v>
      </c>
      <c r="B171" s="360">
        <f>IF(ISBLANK(Regressions!B181), " ", Regressions!B181)</f>
        <v>2012</v>
      </c>
      <c r="C171" s="365" t="str">
        <f>IF(ISBLANK(Regressions!C181), " ", Regressions!C181)</f>
        <v>Secondary</v>
      </c>
      <c r="D171" s="361">
        <f>IF(ISBLANK(Regressions!D181), " ", Regressions!D181)</f>
        <v>5109866</v>
      </c>
      <c r="E171" s="230" t="e">
        <f>IF(ISNUMBER(Regressions!E181),ROUND(Regressions!E181, 1), NA())</f>
        <v>#N/A</v>
      </c>
      <c r="F171" s="362">
        <f>IF(ISNUMBER(Regressions!F181),ROUND(Regressions!F181, 1), NA())</f>
        <v>93.4</v>
      </c>
      <c r="G171" s="252" t="e">
        <f>IF(ISNUMBER(Regressions!G181),ROUND(Regressions!G181, 1), NA())</f>
        <v>#N/A</v>
      </c>
      <c r="H171" s="363" t="e">
        <f>IF(ISNUMBER(Regressions!H181),ROUND(Regressions!H181, 1), NA())</f>
        <v>#N/A</v>
      </c>
      <c r="I171" s="253">
        <f>IF(ISNUMBER(Regressions!I181),ROUND(Regressions!I181, 1), NA())</f>
        <v>6.6</v>
      </c>
      <c r="J171" s="364">
        <f>IF(ISNUMBER(Regressions!K181),ROUND(Regressions!K181, 1), NA())</f>
        <v>99.2</v>
      </c>
      <c r="K171" s="362" t="e">
        <f>IF(ISNUMBER(Regressions!L181),ROUND(Regressions!L181, 1), NA())</f>
        <v>#N/A</v>
      </c>
      <c r="L171" s="254" t="e">
        <f>IF(ISNUMBER(Regressions!M181),ROUND(Regressions!M181, 1), NA())</f>
        <v>#N/A</v>
      </c>
      <c r="M171" s="363" t="e">
        <f>IF(ISNUMBER(Regressions!N181),ROUND(Regressions!N181, 1), NA())</f>
        <v>#N/A</v>
      </c>
      <c r="N171" s="253" t="e">
        <f>IF(ISNUMBER(Regressions!O181),ROUND(Regressions!O181, 1), NA())</f>
        <v>#N/A</v>
      </c>
      <c r="O171" s="364" t="e">
        <f>IF(ISNUMBER(Regressions!Q181),ROUND(Regressions!Q181, 1), NA())</f>
        <v>#N/A</v>
      </c>
      <c r="P171" s="362" t="e">
        <f>IF(ISNUMBER(Regressions!R181),ROUND(Regressions!R181, 1), NA())</f>
        <v>#N/A</v>
      </c>
      <c r="Q171" s="231" t="e">
        <f>IF(ISNUMBER(Regressions!S181),ROUND(Regressions!S181, 1), NA())</f>
        <v>#N/A</v>
      </c>
      <c r="R171" s="363" t="e">
        <f>IF(ISNUMBER(Regressions!T181),ROUND(Regressions!T181, 1), NA())</f>
        <v>#N/A</v>
      </c>
      <c r="S171" s="253" t="e">
        <f>IF(ISNUMBER(Regressions!U181),ROUND(Regressions!U181, 1), NA())</f>
        <v>#N/A</v>
      </c>
    </row>
    <row xmlns:x14ac="http://schemas.microsoft.com/office/spreadsheetml/2009/9/ac" r="172" x14ac:dyDescent="0.2">
      <c r="A172" s="359" t="str">
        <f>IF(ISBLANK(Regressions!A182), " ", Regressions!A182)</f>
        <v>Uganda</v>
      </c>
      <c r="B172" s="360">
        <f>IF(ISBLANK(Regressions!B182), " ", Regressions!B182)</f>
        <v>2013</v>
      </c>
      <c r="C172" s="365" t="str">
        <f>IF(ISBLANK(Regressions!C182), " ", Regressions!C182)</f>
        <v>Secondary</v>
      </c>
      <c r="D172" s="361">
        <f>IF(ISBLANK(Regressions!D182), " ", Regressions!D182)</f>
        <v>5264141</v>
      </c>
      <c r="E172" s="230" t="e">
        <f>IF(ISNUMBER(Regressions!E182),ROUND(Regressions!E182, 1), NA())</f>
        <v>#N/A</v>
      </c>
      <c r="F172" s="362">
        <f>IF(ISNUMBER(Regressions!F182),ROUND(Regressions!F182, 1), NA())</f>
        <v>92.8</v>
      </c>
      <c r="G172" s="252" t="e">
        <f>IF(ISNUMBER(Regressions!G182),ROUND(Regressions!G182, 1), NA())</f>
        <v>#N/A</v>
      </c>
      <c r="H172" s="363" t="e">
        <f>IF(ISNUMBER(Regressions!H182),ROUND(Regressions!H182, 1), NA())</f>
        <v>#N/A</v>
      </c>
      <c r="I172" s="253">
        <f>IF(ISNUMBER(Regressions!I182),ROUND(Regressions!I182, 1), NA())</f>
        <v>7.2</v>
      </c>
      <c r="J172" s="364">
        <f>IF(ISNUMBER(Regressions!K182),ROUND(Regressions!K182, 1), NA())</f>
        <v>99.2</v>
      </c>
      <c r="K172" s="362" t="e">
        <f>IF(ISNUMBER(Regressions!L182),ROUND(Regressions!L182, 1), NA())</f>
        <v>#N/A</v>
      </c>
      <c r="L172" s="254" t="e">
        <f>IF(ISNUMBER(Regressions!M182),ROUND(Regressions!M182, 1), NA())</f>
        <v>#N/A</v>
      </c>
      <c r="M172" s="363" t="e">
        <f>IF(ISNUMBER(Regressions!N182),ROUND(Regressions!N182, 1), NA())</f>
        <v>#N/A</v>
      </c>
      <c r="N172" s="253" t="e">
        <f>IF(ISNUMBER(Regressions!O182),ROUND(Regressions!O182, 1), NA())</f>
        <v>#N/A</v>
      </c>
      <c r="O172" s="364">
        <f>IF(ISNUMBER(Regressions!Q182),ROUND(Regressions!Q182, 1), NA())</f>
        <v>75.7</v>
      </c>
      <c r="P172" s="362" t="e">
        <f>IF(ISNUMBER(Regressions!R182),ROUND(Regressions!R182, 1), NA())</f>
        <v>#N/A</v>
      </c>
      <c r="Q172" s="231">
        <f>IF(ISNUMBER(Regressions!S182),ROUND(Regressions!S182, 1), NA())</f>
        <v>55.8</v>
      </c>
      <c r="R172" s="363">
        <f>IF(ISNUMBER(Regressions!T182),ROUND(Regressions!T182, 1), NA())</f>
        <v>19.899999999999999</v>
      </c>
      <c r="S172" s="253">
        <f>IF(ISNUMBER(Regressions!U182),ROUND(Regressions!U182, 1), NA())</f>
        <v>24.3</v>
      </c>
    </row>
    <row xmlns:x14ac="http://schemas.microsoft.com/office/spreadsheetml/2009/9/ac" r="173" x14ac:dyDescent="0.2">
      <c r="A173" s="359" t="str">
        <f>IF(ISBLANK(Regressions!A183), " ", Regressions!A183)</f>
        <v>Uganda</v>
      </c>
      <c r="B173" s="360">
        <f>IF(ISBLANK(Regressions!B183), " ", Regressions!B183)</f>
        <v>2014</v>
      </c>
      <c r="C173" s="365" t="str">
        <f>IF(ISBLANK(Regressions!C183), " ", Regressions!C183)</f>
        <v>Secondary</v>
      </c>
      <c r="D173" s="361">
        <f>IF(ISBLANK(Regressions!D183), " ", Regressions!D183)</f>
        <v>5421598</v>
      </c>
      <c r="E173" s="230" t="e">
        <f>IF(ISNUMBER(Regressions!E183),ROUND(Regressions!E183, 1), NA())</f>
        <v>#N/A</v>
      </c>
      <c r="F173" s="362">
        <f>IF(ISNUMBER(Regressions!F183),ROUND(Regressions!F183, 1), NA())</f>
        <v>92.2</v>
      </c>
      <c r="G173" s="252" t="e">
        <f>IF(ISNUMBER(Regressions!G183),ROUND(Regressions!G183, 1), NA())</f>
        <v>#N/A</v>
      </c>
      <c r="H173" s="363" t="e">
        <f>IF(ISNUMBER(Regressions!H183),ROUND(Regressions!H183, 1), NA())</f>
        <v>#N/A</v>
      </c>
      <c r="I173" s="253">
        <f>IF(ISNUMBER(Regressions!I183),ROUND(Regressions!I183, 1), NA())</f>
        <v>7.8</v>
      </c>
      <c r="J173" s="364">
        <f>IF(ISNUMBER(Regressions!K183),ROUND(Regressions!K183, 1), NA())</f>
        <v>99.3</v>
      </c>
      <c r="K173" s="362" t="e">
        <f>IF(ISNUMBER(Regressions!L183),ROUND(Regressions!L183, 1), NA())</f>
        <v>#N/A</v>
      </c>
      <c r="L173" s="254" t="e">
        <f>IF(ISNUMBER(Regressions!M183),ROUND(Regressions!M183, 1), NA())</f>
        <v>#N/A</v>
      </c>
      <c r="M173" s="363" t="e">
        <f>IF(ISNUMBER(Regressions!N183),ROUND(Regressions!N183, 1), NA())</f>
        <v>#N/A</v>
      </c>
      <c r="N173" s="253" t="e">
        <f>IF(ISNUMBER(Regressions!O183),ROUND(Regressions!O183, 1), NA())</f>
        <v>#N/A</v>
      </c>
      <c r="O173" s="364">
        <f>IF(ISNUMBER(Regressions!Q183),ROUND(Regressions!Q183, 1), NA())</f>
        <v>75.7</v>
      </c>
      <c r="P173" s="362" t="e">
        <f>IF(ISNUMBER(Regressions!R183),ROUND(Regressions!R183, 1), NA())</f>
        <v>#N/A</v>
      </c>
      <c r="Q173" s="231">
        <f>IF(ISNUMBER(Regressions!S183),ROUND(Regressions!S183, 1), NA())</f>
        <v>55.8</v>
      </c>
      <c r="R173" s="363">
        <f>IF(ISNUMBER(Regressions!T183),ROUND(Regressions!T183, 1), NA())</f>
        <v>19.899999999999999</v>
      </c>
      <c r="S173" s="253">
        <f>IF(ISNUMBER(Regressions!U183),ROUND(Regressions!U183, 1), NA())</f>
        <v>24.3</v>
      </c>
    </row>
    <row xmlns:x14ac="http://schemas.microsoft.com/office/spreadsheetml/2009/9/ac" r="174" x14ac:dyDescent="0.2">
      <c r="A174" s="359" t="str">
        <f>IF(ISBLANK(Regressions!A184), " ", Regressions!A184)</f>
        <v>Uganda</v>
      </c>
      <c r="B174" s="360">
        <f>IF(ISBLANK(Regressions!B184), " ", Regressions!B184)</f>
        <v>2015</v>
      </c>
      <c r="C174" s="365" t="str">
        <f>IF(ISBLANK(Regressions!C184), " ", Regressions!C184)</f>
        <v>Secondary</v>
      </c>
      <c r="D174" s="361">
        <f>IF(ISBLANK(Regressions!D184), " ", Regressions!D184)</f>
        <v>5590276</v>
      </c>
      <c r="E174" s="230" t="e">
        <f>IF(ISNUMBER(Regressions!E184),ROUND(Regressions!E184, 1), NA())</f>
        <v>#N/A</v>
      </c>
      <c r="F174" s="362">
        <f>IF(ISNUMBER(Regressions!F184),ROUND(Regressions!F184, 1), NA())</f>
        <v>91.6</v>
      </c>
      <c r="G174" s="252" t="e">
        <f>IF(ISNUMBER(Regressions!G184),ROUND(Regressions!G184, 1), NA())</f>
        <v>#N/A</v>
      </c>
      <c r="H174" s="363" t="e">
        <f>IF(ISNUMBER(Regressions!H184),ROUND(Regressions!H184, 1), NA())</f>
        <v>#N/A</v>
      </c>
      <c r="I174" s="253">
        <f>IF(ISNUMBER(Regressions!I184),ROUND(Regressions!I184, 1), NA())</f>
        <v>8.4</v>
      </c>
      <c r="J174" s="364">
        <f>IF(ISNUMBER(Regressions!K184),ROUND(Regressions!K184, 1), NA())</f>
        <v>99.3</v>
      </c>
      <c r="K174" s="362" t="e">
        <f>IF(ISNUMBER(Regressions!L184),ROUND(Regressions!L184, 1), NA())</f>
        <v>#N/A</v>
      </c>
      <c r="L174" s="254" t="e">
        <f>IF(ISNUMBER(Regressions!M184),ROUND(Regressions!M184, 1), NA())</f>
        <v>#N/A</v>
      </c>
      <c r="M174" s="363" t="e">
        <f>IF(ISNUMBER(Regressions!N184),ROUND(Regressions!N184, 1), NA())</f>
        <v>#N/A</v>
      </c>
      <c r="N174" s="253" t="e">
        <f>IF(ISNUMBER(Regressions!O184),ROUND(Regressions!O184, 1), NA())</f>
        <v>#N/A</v>
      </c>
      <c r="O174" s="364">
        <f>IF(ISNUMBER(Regressions!Q184),ROUND(Regressions!Q184, 1), NA())</f>
        <v>75.7</v>
      </c>
      <c r="P174" s="362" t="e">
        <f>IF(ISNUMBER(Regressions!R184),ROUND(Regressions!R184, 1), NA())</f>
        <v>#N/A</v>
      </c>
      <c r="Q174" s="231">
        <f>IF(ISNUMBER(Regressions!S184),ROUND(Regressions!S184, 1), NA())</f>
        <v>55.8</v>
      </c>
      <c r="R174" s="363">
        <f>IF(ISNUMBER(Regressions!T184),ROUND(Regressions!T184, 1), NA())</f>
        <v>19.899999999999999</v>
      </c>
      <c r="S174" s="253">
        <f>IF(ISNUMBER(Regressions!U184),ROUND(Regressions!U184, 1), NA())</f>
        <v>24.3</v>
      </c>
    </row>
    <row xmlns:x14ac="http://schemas.microsoft.com/office/spreadsheetml/2009/9/ac" r="175" x14ac:dyDescent="0.2">
      <c r="A175" s="359" t="str">
        <f>IF(ISBLANK(Regressions!A185), " ", Regressions!A185)</f>
        <v>Uganda</v>
      </c>
      <c r="B175" s="360">
        <f>IF(ISBLANK(Regressions!B185), " ", Regressions!B185)</f>
        <v>2016</v>
      </c>
      <c r="C175" s="365" t="str">
        <f>IF(ISBLANK(Regressions!C185), " ", Regressions!C185)</f>
        <v>Secondary</v>
      </c>
      <c r="D175" s="361">
        <f>IF(ISBLANK(Regressions!D185), " ", Regressions!D185)</f>
        <v>5775603</v>
      </c>
      <c r="E175" s="230" t="e">
        <f>IF(ISNUMBER(Regressions!E185),ROUND(Regressions!E185, 1), NA())</f>
        <v>#N/A</v>
      </c>
      <c r="F175" s="362">
        <f>IF(ISNUMBER(Regressions!F185),ROUND(Regressions!F185, 1), NA())</f>
        <v>91</v>
      </c>
      <c r="G175" s="252" t="e">
        <f>IF(ISNUMBER(Regressions!G185),ROUND(Regressions!G185, 1), NA())</f>
        <v>#N/A</v>
      </c>
      <c r="H175" s="363" t="e">
        <f>IF(ISNUMBER(Regressions!H185),ROUND(Regressions!H185, 1), NA())</f>
        <v>#N/A</v>
      </c>
      <c r="I175" s="253">
        <f>IF(ISNUMBER(Regressions!I185),ROUND(Regressions!I185, 1), NA())</f>
        <v>9</v>
      </c>
      <c r="J175" s="364">
        <f>IF(ISNUMBER(Regressions!K185),ROUND(Regressions!K185, 1), NA())</f>
        <v>99.3</v>
      </c>
      <c r="K175" s="362" t="e">
        <f>IF(ISNUMBER(Regressions!L185),ROUND(Regressions!L185, 1), NA())</f>
        <v>#N/A</v>
      </c>
      <c r="L175" s="254" t="e">
        <f>IF(ISNUMBER(Regressions!M185),ROUND(Regressions!M185, 1), NA())</f>
        <v>#N/A</v>
      </c>
      <c r="M175" s="363" t="e">
        <f>IF(ISNUMBER(Regressions!N185),ROUND(Regressions!N185, 1), NA())</f>
        <v>#N/A</v>
      </c>
      <c r="N175" s="253" t="e">
        <f>IF(ISNUMBER(Regressions!O185),ROUND(Regressions!O185, 1), NA())</f>
        <v>#N/A</v>
      </c>
      <c r="O175" s="364">
        <f>IF(ISNUMBER(Regressions!Q185),ROUND(Regressions!Q185, 1), NA())</f>
        <v>75.7</v>
      </c>
      <c r="P175" s="362" t="e">
        <f>IF(ISNUMBER(Regressions!R185),ROUND(Regressions!R185, 1), NA())</f>
        <v>#N/A</v>
      </c>
      <c r="Q175" s="231">
        <f>IF(ISNUMBER(Regressions!S185),ROUND(Regressions!S185, 1), NA())</f>
        <v>55.8</v>
      </c>
      <c r="R175" s="363">
        <f>IF(ISNUMBER(Regressions!T185),ROUND(Regressions!T185, 1), NA())</f>
        <v>19.899999999999999</v>
      </c>
      <c r="S175" s="253">
        <f>IF(ISNUMBER(Regressions!U185),ROUND(Regressions!U185, 1), NA())</f>
        <v>24.3</v>
      </c>
    </row>
    <row xmlns:x14ac="http://schemas.microsoft.com/office/spreadsheetml/2009/9/ac" r="176" x14ac:dyDescent="0.2">
      <c r="A176" s="359" t="str">
        <f>IF(ISBLANK(Regressions!A186), " ", Regressions!A186)</f>
        <v>Uganda</v>
      </c>
      <c r="B176" s="360">
        <f>IF(ISBLANK(Regressions!B186), " ", Regressions!B186)</f>
        <v>2017</v>
      </c>
      <c r="C176" s="365" t="str">
        <f>IF(ISBLANK(Regressions!C186), " ", Regressions!C186)</f>
        <v>Secondary</v>
      </c>
      <c r="D176" s="361">
        <f>IF(ISBLANK(Regressions!D186), " ", Regressions!D186)</f>
        <v>5976075</v>
      </c>
      <c r="E176" s="230">
        <f>IF(ISNUMBER(Regressions!E186),ROUND(Regressions!E186, 1), NA())</f>
        <v>90.4</v>
      </c>
      <c r="F176" s="362">
        <f>IF(ISNUMBER(Regressions!F186),ROUND(Regressions!F186, 1), NA())</f>
        <v>90.4</v>
      </c>
      <c r="G176" s="252" t="e">
        <f>IF(ISNUMBER(Regressions!G186),ROUND(Regressions!G186, 1), NA())</f>
        <v>#N/A</v>
      </c>
      <c r="H176" s="363" t="e">
        <f>IF(ISNUMBER(Regressions!H186),ROUND(Regressions!H186, 1), NA())</f>
        <v>#N/A</v>
      </c>
      <c r="I176" s="253">
        <f>IF(ISNUMBER(Regressions!I186),ROUND(Regressions!I186, 1), NA())</f>
        <v>9.6</v>
      </c>
      <c r="J176" s="364">
        <f>IF(ISNUMBER(Regressions!K186),ROUND(Regressions!K186, 1), NA())</f>
        <v>99.4</v>
      </c>
      <c r="K176" s="362">
        <f>IF(ISNUMBER(Regressions!L186),ROUND(Regressions!L186, 1), NA())</f>
        <v>93.4</v>
      </c>
      <c r="L176" s="254">
        <f>IF(ISNUMBER(Regressions!M186),ROUND(Regressions!M186, 1), NA())</f>
        <v>78.599999999999994</v>
      </c>
      <c r="M176" s="363">
        <f>IF(ISNUMBER(Regressions!N186),ROUND(Regressions!N186, 1), NA())</f>
        <v>14.9</v>
      </c>
      <c r="N176" s="253">
        <f>IF(ISNUMBER(Regressions!O186),ROUND(Regressions!O186, 1), NA())</f>
        <v>6.6</v>
      </c>
      <c r="O176" s="364">
        <f>IF(ISNUMBER(Regressions!Q186),ROUND(Regressions!Q186, 1), NA())</f>
        <v>75.7</v>
      </c>
      <c r="P176" s="362" t="e">
        <f>IF(ISNUMBER(Regressions!R186),ROUND(Regressions!R186, 1), NA())</f>
        <v>#N/A</v>
      </c>
      <c r="Q176" s="231">
        <f>IF(ISNUMBER(Regressions!S186),ROUND(Regressions!S186, 1), NA())</f>
        <v>55.8</v>
      </c>
      <c r="R176" s="363">
        <f>IF(ISNUMBER(Regressions!T186),ROUND(Regressions!T186, 1), NA())</f>
        <v>19.899999999999999</v>
      </c>
      <c r="S176" s="253">
        <f>IF(ISNUMBER(Regressions!U186),ROUND(Regressions!U186, 1), NA())</f>
        <v>24.3</v>
      </c>
    </row>
    <row xmlns:x14ac="http://schemas.microsoft.com/office/spreadsheetml/2009/9/ac" r="177" x14ac:dyDescent="0.2">
      <c r="A177" s="359" t="str">
        <f>IF(ISBLANK(Regressions!A187), " ", Regressions!A187)</f>
        <v>Uganda</v>
      </c>
      <c r="B177" s="360">
        <f>IF(ISBLANK(Regressions!B187), " ", Regressions!B187)</f>
        <v>2018</v>
      </c>
      <c r="C177" s="365" t="str">
        <f>IF(ISBLANK(Regressions!C187), " ", Regressions!C187)</f>
        <v>Secondary</v>
      </c>
      <c r="D177" s="361">
        <f>IF(ISBLANK(Regressions!D187), " ", Regressions!D187)</f>
        <v>6180169</v>
      </c>
      <c r="E177" s="230">
        <f>IF(ISNUMBER(Regressions!E187),ROUND(Regressions!E187, 1), NA())</f>
        <v>90.4</v>
      </c>
      <c r="F177" s="362">
        <f>IF(ISNUMBER(Regressions!F187),ROUND(Regressions!F187, 1), NA())</f>
        <v>90.4</v>
      </c>
      <c r="G177" s="252" t="e">
        <f>IF(ISNUMBER(Regressions!G187),ROUND(Regressions!G187, 1), NA())</f>
        <v>#N/A</v>
      </c>
      <c r="H177" s="363" t="e">
        <f>IF(ISNUMBER(Regressions!H187),ROUND(Regressions!H187, 1), NA())</f>
        <v>#N/A</v>
      </c>
      <c r="I177" s="253">
        <f>IF(ISNUMBER(Regressions!I187),ROUND(Regressions!I187, 1), NA())</f>
        <v>9.6</v>
      </c>
      <c r="J177" s="364">
        <f>IF(ISNUMBER(Regressions!K187),ROUND(Regressions!K187, 1), NA())</f>
        <v>99.4</v>
      </c>
      <c r="K177" s="362">
        <f>IF(ISNUMBER(Regressions!L187),ROUND(Regressions!L187, 1), NA())</f>
        <v>93.4</v>
      </c>
      <c r="L177" s="254">
        <f>IF(ISNUMBER(Regressions!M187),ROUND(Regressions!M187, 1), NA())</f>
        <v>78.599999999999994</v>
      </c>
      <c r="M177" s="363">
        <f>IF(ISNUMBER(Regressions!N187),ROUND(Regressions!N187, 1), NA())</f>
        <v>14.9</v>
      </c>
      <c r="N177" s="253">
        <f>IF(ISNUMBER(Regressions!O187),ROUND(Regressions!O187, 1), NA())</f>
        <v>6.6</v>
      </c>
      <c r="O177" s="364">
        <f>IF(ISNUMBER(Regressions!Q187),ROUND(Regressions!Q187, 1), NA())</f>
        <v>75.7</v>
      </c>
      <c r="P177" s="362" t="e">
        <f>IF(ISNUMBER(Regressions!R187),ROUND(Regressions!R187, 1), NA())</f>
        <v>#N/A</v>
      </c>
      <c r="Q177" s="231">
        <f>IF(ISNUMBER(Regressions!S187),ROUND(Regressions!S187, 1), NA())</f>
        <v>55.8</v>
      </c>
      <c r="R177" s="363">
        <f>IF(ISNUMBER(Regressions!T187),ROUND(Regressions!T187, 1), NA())</f>
        <v>19.899999999999999</v>
      </c>
      <c r="S177" s="253">
        <f>IF(ISNUMBER(Regressions!U187),ROUND(Regressions!U187, 1), NA())</f>
        <v>24.3</v>
      </c>
    </row>
    <row xmlns:x14ac="http://schemas.microsoft.com/office/spreadsheetml/2009/9/ac" r="178" x14ac:dyDescent="0.2">
      <c r="A178" s="359" t="str">
        <f>IF(ISBLANK(Regressions!A188), " ", Regressions!A188)</f>
        <v>Uganda</v>
      </c>
      <c r="B178" s="360">
        <f>IF(ISBLANK(Regressions!B188), " ", Regressions!B188)</f>
        <v>2019</v>
      </c>
      <c r="C178" s="365" t="str">
        <f>IF(ISBLANK(Regressions!C188), " ", Regressions!C188)</f>
        <v>Secondary</v>
      </c>
      <c r="D178" s="361">
        <f>IF(ISBLANK(Regressions!D188), " ", Regressions!D188)</f>
        <v>6369902</v>
      </c>
      <c r="E178" s="230">
        <f>IF(ISNUMBER(Regressions!E188),ROUND(Regressions!E188, 1), NA())</f>
        <v>90.4</v>
      </c>
      <c r="F178" s="362">
        <f>IF(ISNUMBER(Regressions!F188),ROUND(Regressions!F188, 1), NA())</f>
        <v>90.4</v>
      </c>
      <c r="G178" s="252" t="e">
        <f>IF(ISNUMBER(Regressions!G188),ROUND(Regressions!G188, 1), NA())</f>
        <v>#N/A</v>
      </c>
      <c r="H178" s="363" t="e">
        <f>IF(ISNUMBER(Regressions!H188),ROUND(Regressions!H188, 1), NA())</f>
        <v>#N/A</v>
      </c>
      <c r="I178" s="253">
        <f>IF(ISNUMBER(Regressions!I188),ROUND(Regressions!I188, 1), NA())</f>
        <v>9.6</v>
      </c>
      <c r="J178" s="364">
        <f>IF(ISNUMBER(Regressions!K188),ROUND(Regressions!K188, 1), NA())</f>
        <v>99.4</v>
      </c>
      <c r="K178" s="362">
        <f>IF(ISNUMBER(Regressions!L188),ROUND(Regressions!L188, 1), NA())</f>
        <v>93.4</v>
      </c>
      <c r="L178" s="254">
        <f>IF(ISNUMBER(Regressions!M188),ROUND(Regressions!M188, 1), NA())</f>
        <v>78.599999999999994</v>
      </c>
      <c r="M178" s="363">
        <f>IF(ISNUMBER(Regressions!N188),ROUND(Regressions!N188, 1), NA())</f>
        <v>14.9</v>
      </c>
      <c r="N178" s="253">
        <f>IF(ISNUMBER(Regressions!O188),ROUND(Regressions!O188, 1), NA())</f>
        <v>6.6</v>
      </c>
      <c r="O178" s="364">
        <f>IF(ISNUMBER(Regressions!Q188),ROUND(Regressions!Q188, 1), NA())</f>
        <v>75.7</v>
      </c>
      <c r="P178" s="362" t="e">
        <f>IF(ISNUMBER(Regressions!R188),ROUND(Regressions!R188, 1), NA())</f>
        <v>#N/A</v>
      </c>
      <c r="Q178" s="231">
        <f>IF(ISNUMBER(Regressions!S188),ROUND(Regressions!S188, 1), NA())</f>
        <v>55.8</v>
      </c>
      <c r="R178" s="363">
        <f>IF(ISNUMBER(Regressions!T188),ROUND(Regressions!T188, 1), NA())</f>
        <v>19.899999999999999</v>
      </c>
      <c r="S178" s="253">
        <f>IF(ISNUMBER(Regressions!U188),ROUND(Regressions!U188, 1), NA())</f>
        <v>24.3</v>
      </c>
    </row>
    <row xmlns:x14ac="http://schemas.microsoft.com/office/spreadsheetml/2009/9/ac" r="179" x14ac:dyDescent="0.2">
      <c r="A179" s="359" t="str">
        <f>IF(ISBLANK(Regressions!A189), " ", Regressions!A189)</f>
        <v>Uganda</v>
      </c>
      <c r="B179" s="360">
        <f>IF(ISBLANK(Regressions!B189), " ", Regressions!B189)</f>
        <v>2020</v>
      </c>
      <c r="C179" s="365" t="str">
        <f>IF(ISBLANK(Regressions!C189), " ", Regressions!C189)</f>
        <v>Secondary</v>
      </c>
      <c r="D179" s="361">
        <f>IF(ISBLANK(Regressions!D189), " ", Regressions!D189)</f>
        <v>6559484</v>
      </c>
      <c r="E179" s="230">
        <f>IF(ISNUMBER(Regressions!E189),ROUND(Regressions!E189, 1), NA())</f>
        <v>90.4</v>
      </c>
      <c r="F179" s="362">
        <f>IF(ISNUMBER(Regressions!F189),ROUND(Regressions!F189, 1), NA())</f>
        <v>90.4</v>
      </c>
      <c r="G179" s="252" t="e">
        <f>IF(ISNUMBER(Regressions!G189),ROUND(Regressions!G189, 1), NA())</f>
        <v>#N/A</v>
      </c>
      <c r="H179" s="363" t="e">
        <f>IF(ISNUMBER(Regressions!H189),ROUND(Regressions!H189, 1), NA())</f>
        <v>#N/A</v>
      </c>
      <c r="I179" s="253">
        <f>IF(ISNUMBER(Regressions!I189),ROUND(Regressions!I189, 1), NA())</f>
        <v>9.6</v>
      </c>
      <c r="J179" s="364">
        <f>IF(ISNUMBER(Regressions!K189),ROUND(Regressions!K189, 1), NA())</f>
        <v>99.5</v>
      </c>
      <c r="K179" s="362">
        <f>IF(ISNUMBER(Regressions!L189),ROUND(Regressions!L189, 1), NA())</f>
        <v>93.4</v>
      </c>
      <c r="L179" s="254">
        <f>IF(ISNUMBER(Regressions!M189),ROUND(Regressions!M189, 1), NA())</f>
        <v>78.599999999999994</v>
      </c>
      <c r="M179" s="363">
        <f>IF(ISNUMBER(Regressions!N189),ROUND(Regressions!N189, 1), NA())</f>
        <v>14.9</v>
      </c>
      <c r="N179" s="253">
        <f>IF(ISNUMBER(Regressions!O189),ROUND(Regressions!O189, 1), NA())</f>
        <v>6.6</v>
      </c>
      <c r="O179" s="364">
        <f>IF(ISNUMBER(Regressions!Q189),ROUND(Regressions!Q189, 1), NA())</f>
        <v>75.7</v>
      </c>
      <c r="P179" s="362" t="e">
        <f>IF(ISNUMBER(Regressions!R189),ROUND(Regressions!R189, 1), NA())</f>
        <v>#N/A</v>
      </c>
      <c r="Q179" s="231">
        <f>IF(ISNUMBER(Regressions!S189),ROUND(Regressions!S189, 1), NA())</f>
        <v>55.8</v>
      </c>
      <c r="R179" s="363">
        <f>IF(ISNUMBER(Regressions!T189),ROUND(Regressions!T189, 1), NA())</f>
        <v>19.899999999999999</v>
      </c>
      <c r="S179" s="253">
        <f>IF(ISNUMBER(Regressions!U189),ROUND(Regressions!U189, 1), NA())</f>
        <v>24.3</v>
      </c>
    </row>
    <row xmlns:x14ac="http://schemas.microsoft.com/office/spreadsheetml/2009/9/ac" r="180" x14ac:dyDescent="0.2">
      <c r="A180" s="414" t="str">
        <f>IF(ISBLANK(Regressions!A190), " ", Regressions!A190)</f>
        <v>Uganda</v>
      </c>
      <c r="B180" s="415">
        <f>IF(ISBLANK(Regressions!B190), " ", Regressions!B190)</f>
        <v>2021</v>
      </c>
      <c r="C180" s="416" t="str">
        <f>IF(ISBLANK(Regressions!C190), " ", Regressions!C190)</f>
        <v>Secondary</v>
      </c>
      <c r="D180" s="417">
        <f>IF(ISBLANK(Regressions!D190), " ", Regressions!D190)</f>
        <v>6732957</v>
      </c>
      <c r="E180" s="420">
        <f>IF(ISNUMBER(Regressions!E190),ROUND(Regressions!E190, 1), NA())</f>
        <v>90.4</v>
      </c>
      <c r="F180" s="418">
        <f>IF(ISNUMBER(Regressions!F190),ROUND(Regressions!F190, 1), NA())</f>
        <v>90.4</v>
      </c>
      <c r="G180" s="421" t="e">
        <f>IF(ISNUMBER(Regressions!G190),ROUND(Regressions!G190, 1), NA())</f>
        <v>#N/A</v>
      </c>
      <c r="H180" s="419" t="e">
        <f>IF(ISNUMBER(Regressions!H190),ROUND(Regressions!H190, 1), NA())</f>
        <v>#N/A</v>
      </c>
      <c r="I180" s="422">
        <f>IF(ISNUMBER(Regressions!I190),ROUND(Regressions!I190, 1), NA())</f>
        <v>9.6</v>
      </c>
      <c r="J180" s="420">
        <f>IF(ISNUMBER(Regressions!K190),ROUND(Regressions!K190, 1), NA())</f>
        <v>99.5</v>
      </c>
      <c r="K180" s="418">
        <f>IF(ISNUMBER(Regressions!L190),ROUND(Regressions!L190, 1), NA())</f>
        <v>93.4</v>
      </c>
      <c r="L180" s="423">
        <f>IF(ISNUMBER(Regressions!M190),ROUND(Regressions!M190, 1), NA())</f>
        <v>78.599999999999994</v>
      </c>
      <c r="M180" s="419">
        <f>IF(ISNUMBER(Regressions!N190),ROUND(Regressions!N190, 1), NA())</f>
        <v>14.9</v>
      </c>
      <c r="N180" s="422">
        <f>IF(ISNUMBER(Regressions!O190),ROUND(Regressions!O190, 1), NA())</f>
        <v>6.6</v>
      </c>
      <c r="O180" s="420">
        <f>IF(ISNUMBER(Regressions!Q190),ROUND(Regressions!Q190, 1), NA())</f>
        <v>75.7</v>
      </c>
      <c r="P180" s="418" t="e">
        <f>IF(ISNUMBER(Regressions!R190),ROUND(Regressions!R190, 1), NA())</f>
        <v>#N/A</v>
      </c>
      <c r="Q180" s="424">
        <f>IF(ISNUMBER(Regressions!S190),ROUND(Regressions!S190, 1), NA())</f>
        <v>55.8</v>
      </c>
      <c r="R180" s="419">
        <f>IF(ISNUMBER(Regressions!T190),ROUND(Regressions!T190, 1), NA())</f>
        <v>19.899999999999999</v>
      </c>
      <c r="S180" s="422">
        <f>IF(ISNUMBER(Regressions!U190),ROUND(Regressions!U190, 1), NA())</f>
        <v>24.3</v>
      </c>
      <c r="T180" s="413"/>
      <c r="U180" s="413"/>
      <c r="V180" s="413"/>
      <c r="W180" s="413"/>
      <c r="X180" s="413"/>
      <c r="Y180" s="413"/>
      <c r="Z180" s="413"/>
      <c r="AA180" s="413"/>
      <c r="AB180" s="413"/>
      <c r="AC180" s="413"/>
    </row>
    <row xmlns:x14ac="http://schemas.microsoft.com/office/spreadsheetml/2009/9/ac" r="181" x14ac:dyDescent="0.2">
      <c r="A181" s="359" t="str">
        <f>IF(ISBLANK(Regressions!A191), " ", Regressions!A191)</f>
        <v>Uganda</v>
      </c>
      <c r="B181" s="360">
        <f>IF(ISBLANK(Regressions!B191), " ", Regressions!B191)</f>
        <v>2022</v>
      </c>
      <c r="C181" s="365" t="str">
        <f>IF(ISBLANK(Regressions!C191), " ", Regressions!C191)</f>
        <v>Secondary</v>
      </c>
      <c r="D181" s="361">
        <f>IF(ISBLANK(Regressions!D191), " ", Regressions!D191)</f>
        <v>6898777</v>
      </c>
      <c r="E181" s="230">
        <f>IF(ISNUMBER(Regressions!E191),ROUND(Regressions!E191, 1), NA())</f>
        <v>74</v>
      </c>
      <c r="F181" s="362" t="e">
        <f>IF(ISNUMBER(Regressions!F191),ROUND(Regressions!F191, 1), NA())</f>
        <v>#N/A</v>
      </c>
      <c r="G181" s="252" t="e">
        <f>IF(ISNUMBER(Regressions!G191),ROUND(Regressions!G191, 1), NA())</f>
        <v>#N/A</v>
      </c>
      <c r="H181" s="363" t="e">
        <f>IF(ISNUMBER(Regressions!H191),ROUND(Regressions!H191, 1), NA())</f>
        <v>#N/A</v>
      </c>
      <c r="I181" s="253" t="e">
        <f>IF(ISNUMBER(Regressions!I191),ROUND(Regressions!I191, 1), NA())</f>
        <v>#N/A</v>
      </c>
      <c r="J181" s="364">
        <f>IF(ISNUMBER(Regressions!K191),ROUND(Regressions!K191, 1), NA())</f>
        <v>99.5</v>
      </c>
      <c r="K181" s="362">
        <f>IF(ISNUMBER(Regressions!L191),ROUND(Regressions!L191, 1), NA())</f>
        <v>93.4</v>
      </c>
      <c r="L181" s="254">
        <f>IF(ISNUMBER(Regressions!M191),ROUND(Regressions!M191, 1), NA())</f>
        <v>78.599999999999994</v>
      </c>
      <c r="M181" s="363">
        <f>IF(ISNUMBER(Regressions!N191),ROUND(Regressions!N191, 1), NA())</f>
        <v>14.9</v>
      </c>
      <c r="N181" s="253">
        <f>IF(ISNUMBER(Regressions!O191),ROUND(Regressions!O191, 1), NA())</f>
        <v>6.6</v>
      </c>
      <c r="O181" s="364">
        <f>IF(ISNUMBER(Regressions!Q191),ROUND(Regressions!Q191, 1), NA())</f>
        <v>75.7</v>
      </c>
      <c r="P181" s="362" t="e">
        <f>IF(ISNUMBER(Regressions!R191),ROUND(Regressions!R191, 1), NA())</f>
        <v>#N/A</v>
      </c>
      <c r="Q181" s="231" t="e">
        <f>IF(ISNUMBER(Regressions!S191),ROUND(Regressions!S191, 1), NA())</f>
        <v>#N/A</v>
      </c>
      <c r="R181" s="363" t="e">
        <f>IF(ISNUMBER(Regressions!T191),ROUND(Regressions!T191, 1), NA())</f>
        <v>#N/A</v>
      </c>
      <c r="S181" s="253">
        <f>IF(ISNUMBER(Regressions!U191),ROUND(Regressions!U191, 1), NA())</f>
        <v>24.3</v>
      </c>
    </row>
    <row xmlns:x14ac="http://schemas.microsoft.com/office/spreadsheetml/2009/9/ac" r="182" x14ac:dyDescent="0.2">
      <c r="A182" s="366" t="str">
        <f>IF(ISBLANK(Regressions!A192), " ", Regressions!A192)</f>
        <v>Uganda</v>
      </c>
      <c r="B182" s="367">
        <f>IF(ISBLANK(Regressions!B192), " ", Regressions!B192)</f>
        <v>2023</v>
      </c>
      <c r="C182" s="368" t="str">
        <f>IF(ISBLANK(Regressions!C192), " ", Regressions!C192)</f>
        <v>Secondary</v>
      </c>
      <c r="D182" s="369">
        <f>IF(ISBLANK(Regressions!D192), " ", Regressions!D192)</f>
        <v>6991297</v>
      </c>
      <c r="E182" s="370">
        <f>IF(ISNUMBER(Regressions!E192),ROUND(Regressions!E192, 1), NA())</f>
        <v>74</v>
      </c>
      <c r="F182" s="371" t="e">
        <f>IF(ISNUMBER(Regressions!F192),ROUND(Regressions!F192, 1), NA())</f>
        <v>#N/A</v>
      </c>
      <c r="G182" s="372" t="e">
        <f>IF(ISNUMBER(Regressions!G192),ROUND(Regressions!G192, 1), NA())</f>
        <v>#N/A</v>
      </c>
      <c r="H182" s="373" t="e">
        <f>IF(ISNUMBER(Regressions!H192),ROUND(Regressions!H192, 1), NA())</f>
        <v>#N/A</v>
      </c>
      <c r="I182" s="374" t="e">
        <f>IF(ISNUMBER(Regressions!I192),ROUND(Regressions!I192, 1), NA())</f>
        <v>#N/A</v>
      </c>
      <c r="J182" s="375">
        <f>IF(ISNUMBER(Regressions!K192),ROUND(Regressions!K192, 1), NA())</f>
        <v>99.6</v>
      </c>
      <c r="K182" s="371">
        <f>IF(ISNUMBER(Regressions!L192),ROUND(Regressions!L192, 1), NA())</f>
        <v>93.4</v>
      </c>
      <c r="L182" s="376">
        <f>IF(ISNUMBER(Regressions!M192),ROUND(Regressions!M192, 1), NA())</f>
        <v>78.599999999999994</v>
      </c>
      <c r="M182" s="373">
        <f>IF(ISNUMBER(Regressions!N192),ROUND(Regressions!N192, 1), NA())</f>
        <v>14.9</v>
      </c>
      <c r="N182" s="374">
        <f>IF(ISNUMBER(Regressions!O192),ROUND(Regressions!O192, 1), NA())</f>
        <v>6.6</v>
      </c>
      <c r="O182" s="375">
        <f>IF(ISNUMBER(Regressions!Q192),ROUND(Regressions!Q192, 1), NA())</f>
        <v>75.7</v>
      </c>
      <c r="P182" s="371" t="e">
        <f>IF(ISNUMBER(Regressions!R192),ROUND(Regressions!R192, 1), NA())</f>
        <v>#N/A</v>
      </c>
      <c r="Q182" s="377" t="e">
        <f>IF(ISNUMBER(Regressions!S192),ROUND(Regressions!S192, 1), NA())</f>
        <v>#N/A</v>
      </c>
      <c r="R182" s="373" t="e">
        <f>IF(ISNUMBER(Regressions!T192),ROUND(Regressions!T192, 1), NA())</f>
        <v>#N/A</v>
      </c>
      <c r="S182" s="374">
        <f>IF(ISNUMBER(Regressions!U192),ROUND(Regressions!U192, 1), NA())</f>
        <v>24.3</v>
      </c>
    </row>
    <row xmlns:x14ac="http://schemas.microsoft.com/office/spreadsheetml/2009/9/ac" r="183" hidden="true" x14ac:dyDescent="0.2">
      <c r="A183" s="359" t="str">
        <f>IF(ISBLANK(Regressions!A193), " ", Regressions!A193)</f>
        <v>Uganda</v>
      </c>
      <c r="B183" s="360">
        <f>IF(ISBLANK(Regressions!B193), " ", Regressions!B193)</f>
        <v>2024</v>
      </c>
      <c r="C183" s="365" t="str">
        <f>IF(ISBLANK(Regressions!C193), " ", Regressions!C193)</f>
        <v>Secondary</v>
      </c>
      <c r="D183" s="361" t="str">
        <f>IF(ISBLANK(Regressions!D193), " ", Regressions!D193)</f>
        <v> </v>
      </c>
      <c r="E183" s="230" t="e">
        <f>IF(ISNUMBER(Regressions!E193),ROUND(Regressions!E193, 1), NA())</f>
        <v>#N/A</v>
      </c>
      <c r="F183" s="362" t="e">
        <f>IF(ISNUMBER(Regressions!F193),ROUND(Regressions!F193, 1), NA())</f>
        <v>#N/A</v>
      </c>
      <c r="G183" s="252" t="e">
        <f>IF(ISNUMBER(Regressions!G193),ROUND(Regressions!G193, 1), NA())</f>
        <v>#N/A</v>
      </c>
      <c r="H183" s="363" t="e">
        <f>IF(ISNUMBER(Regressions!H193),ROUND(Regressions!H193, 1), NA())</f>
        <v>#N/A</v>
      </c>
      <c r="I183" s="253" t="e">
        <f>IF(ISNUMBER(Regressions!I193),ROUND(Regressions!I193, 1), NA())</f>
        <v>#N/A</v>
      </c>
      <c r="J183" s="364" t="e">
        <f>IF(ISNUMBER(Regressions!K193),ROUND(Regressions!K193, 1), NA())</f>
        <v>#N/A</v>
      </c>
      <c r="K183" s="362" t="e">
        <f>IF(ISNUMBER(Regressions!L193),ROUND(Regressions!L193, 1), NA())</f>
        <v>#N/A</v>
      </c>
      <c r="L183" s="254" t="e">
        <f>IF(ISNUMBER(Regressions!M193),ROUND(Regressions!M193, 1), NA())</f>
        <v>#N/A</v>
      </c>
      <c r="M183" s="363" t="e">
        <f>IF(ISNUMBER(Regressions!N193),ROUND(Regressions!N193, 1), NA())</f>
        <v>#N/A</v>
      </c>
      <c r="N183" s="253" t="e">
        <f>IF(ISNUMBER(Regressions!O193),ROUND(Regressions!O193, 1), NA())</f>
        <v>#N/A</v>
      </c>
      <c r="O183" s="364" t="e">
        <f>IF(ISNUMBER(Regressions!Q193),ROUND(Regressions!Q193, 1), NA())</f>
        <v>#N/A</v>
      </c>
      <c r="P183" s="362" t="e">
        <f>IF(ISNUMBER(Regressions!R193),ROUND(Regressions!R193, 1), NA())</f>
        <v>#N/A</v>
      </c>
      <c r="Q183" s="231" t="e">
        <f>IF(ISNUMBER(Regressions!S193),ROUND(Regressions!S193, 1), NA())</f>
        <v>#N/A</v>
      </c>
      <c r="R183" s="363" t="e">
        <f>IF(ISNUMBER(Regressions!T193),ROUND(Regressions!T193, 1), NA())</f>
        <v>#N/A</v>
      </c>
      <c r="S183" s="253" t="e">
        <f>IF(ISNUMBER(Regressions!U193),ROUND(Regressions!U193, 1), NA())</f>
        <v>#N/A</v>
      </c>
    </row>
    <row xmlns:x14ac="http://schemas.microsoft.com/office/spreadsheetml/2009/9/ac" r="184" hidden="true" x14ac:dyDescent="0.2">
      <c r="A184" s="359" t="str">
        <f>IF(ISBLANK(Regressions!A194), " ", Regressions!A194)</f>
        <v>Uganda</v>
      </c>
      <c r="B184" s="360">
        <f>IF(ISBLANK(Regressions!B194), " ", Regressions!B194)</f>
        <v>2025</v>
      </c>
      <c r="C184" s="365" t="str">
        <f>IF(ISBLANK(Regressions!C194), " ", Regressions!C194)</f>
        <v>Secondary</v>
      </c>
      <c r="D184" s="361" t="str">
        <f>IF(ISBLANK(Regressions!D194), " ", Regressions!D194)</f>
        <v> </v>
      </c>
      <c r="E184" s="230" t="e">
        <f>IF(ISNUMBER(Regressions!E194),ROUND(Regressions!E194, 1), NA())</f>
        <v>#N/A</v>
      </c>
      <c r="F184" s="362" t="e">
        <f>IF(ISNUMBER(Regressions!F194),ROUND(Regressions!F194, 1), NA())</f>
        <v>#N/A</v>
      </c>
      <c r="G184" s="252" t="e">
        <f>IF(ISNUMBER(Regressions!G194),ROUND(Regressions!G194, 1), NA())</f>
        <v>#N/A</v>
      </c>
      <c r="H184" s="363" t="e">
        <f>IF(ISNUMBER(Regressions!H194),ROUND(Regressions!H194, 1), NA())</f>
        <v>#N/A</v>
      </c>
      <c r="I184" s="253" t="e">
        <f>IF(ISNUMBER(Regressions!I194),ROUND(Regressions!I194, 1), NA())</f>
        <v>#N/A</v>
      </c>
      <c r="J184" s="364" t="e">
        <f>IF(ISNUMBER(Regressions!K194),ROUND(Regressions!K194, 1), NA())</f>
        <v>#N/A</v>
      </c>
      <c r="K184" s="362" t="e">
        <f>IF(ISNUMBER(Regressions!L194),ROUND(Regressions!L194, 1), NA())</f>
        <v>#N/A</v>
      </c>
      <c r="L184" s="254" t="e">
        <f>IF(ISNUMBER(Regressions!M194),ROUND(Regressions!M194, 1), NA())</f>
        <v>#N/A</v>
      </c>
      <c r="M184" s="363" t="e">
        <f>IF(ISNUMBER(Regressions!N194),ROUND(Regressions!N194, 1), NA())</f>
        <v>#N/A</v>
      </c>
      <c r="N184" s="253" t="e">
        <f>IF(ISNUMBER(Regressions!O194),ROUND(Regressions!O194, 1), NA())</f>
        <v>#N/A</v>
      </c>
      <c r="O184" s="364" t="e">
        <f>IF(ISNUMBER(Regressions!Q194),ROUND(Regressions!Q194, 1), NA())</f>
        <v>#N/A</v>
      </c>
      <c r="P184" s="362" t="e">
        <f>IF(ISNUMBER(Regressions!R194),ROUND(Regressions!R194, 1), NA())</f>
        <v>#N/A</v>
      </c>
      <c r="Q184" s="231" t="e">
        <f>IF(ISNUMBER(Regressions!S194),ROUND(Regressions!S194, 1), NA())</f>
        <v>#N/A</v>
      </c>
      <c r="R184" s="363" t="e">
        <f>IF(ISNUMBER(Regressions!T194),ROUND(Regressions!T194, 1), NA())</f>
        <v>#N/A</v>
      </c>
      <c r="S184" s="253" t="e">
        <f>IF(ISNUMBER(Regressions!U194),ROUND(Regressions!U194, 1), NA())</f>
        <v>#N/A</v>
      </c>
    </row>
    <row xmlns:x14ac="http://schemas.microsoft.com/office/spreadsheetml/2009/9/ac" r="185" hidden="true" x14ac:dyDescent="0.2">
      <c r="A185" s="359" t="str">
        <f>IF(ISBLANK(Regressions!A195), " ", Regressions!A195)</f>
        <v>Uganda</v>
      </c>
      <c r="B185" s="360">
        <f>IF(ISBLANK(Regressions!B195), " ", Regressions!B195)</f>
        <v>2026</v>
      </c>
      <c r="C185" s="365" t="str">
        <f>IF(ISBLANK(Regressions!C195), " ", Regressions!C195)</f>
        <v>Secondary</v>
      </c>
      <c r="D185" s="361" t="str">
        <f>IF(ISBLANK(Regressions!D195), " ", Regressions!D195)</f>
        <v> </v>
      </c>
      <c r="E185" s="230" t="e">
        <f>IF(ISNUMBER(Regressions!E195),ROUND(Regressions!E195, 1), NA())</f>
        <v>#N/A</v>
      </c>
      <c r="F185" s="362" t="e">
        <f>IF(ISNUMBER(Regressions!F195),ROUND(Regressions!F195, 1), NA())</f>
        <v>#N/A</v>
      </c>
      <c r="G185" s="252" t="e">
        <f>IF(ISNUMBER(Regressions!G195),ROUND(Regressions!G195, 1), NA())</f>
        <v>#N/A</v>
      </c>
      <c r="H185" s="363" t="e">
        <f>IF(ISNUMBER(Regressions!H195),ROUND(Regressions!H195, 1), NA())</f>
        <v>#N/A</v>
      </c>
      <c r="I185" s="253" t="e">
        <f>IF(ISNUMBER(Regressions!I195),ROUND(Regressions!I195, 1), NA())</f>
        <v>#N/A</v>
      </c>
      <c r="J185" s="364" t="e">
        <f>IF(ISNUMBER(Regressions!K195),ROUND(Regressions!K195, 1), NA())</f>
        <v>#N/A</v>
      </c>
      <c r="K185" s="362" t="e">
        <f>IF(ISNUMBER(Regressions!L195),ROUND(Regressions!L195, 1), NA())</f>
        <v>#N/A</v>
      </c>
      <c r="L185" s="254" t="e">
        <f>IF(ISNUMBER(Regressions!M195),ROUND(Regressions!M195, 1), NA())</f>
        <v>#N/A</v>
      </c>
      <c r="M185" s="363" t="e">
        <f>IF(ISNUMBER(Regressions!N195),ROUND(Regressions!N195, 1), NA())</f>
        <v>#N/A</v>
      </c>
      <c r="N185" s="253" t="e">
        <f>IF(ISNUMBER(Regressions!O195),ROUND(Regressions!O195, 1), NA())</f>
        <v>#N/A</v>
      </c>
      <c r="O185" s="364" t="e">
        <f>IF(ISNUMBER(Regressions!Q195),ROUND(Regressions!Q195, 1), NA())</f>
        <v>#N/A</v>
      </c>
      <c r="P185" s="362" t="e">
        <f>IF(ISNUMBER(Regressions!R195),ROUND(Regressions!R195, 1), NA())</f>
        <v>#N/A</v>
      </c>
      <c r="Q185" s="231" t="e">
        <f>IF(ISNUMBER(Regressions!S195),ROUND(Regressions!S195, 1), NA())</f>
        <v>#N/A</v>
      </c>
      <c r="R185" s="363" t="e">
        <f>IF(ISNUMBER(Regressions!T195),ROUND(Regressions!T195, 1), NA())</f>
        <v>#N/A</v>
      </c>
      <c r="S185" s="253" t="e">
        <f>IF(ISNUMBER(Regressions!U195),ROUND(Regressions!U195, 1), NA())</f>
        <v>#N/A</v>
      </c>
    </row>
    <row xmlns:x14ac="http://schemas.microsoft.com/office/spreadsheetml/2009/9/ac" r="186" hidden="true" x14ac:dyDescent="0.2">
      <c r="A186" s="359" t="str">
        <f>IF(ISBLANK(Regressions!A196), " ", Regressions!A196)</f>
        <v>Uganda</v>
      </c>
      <c r="B186" s="360">
        <f>IF(ISBLANK(Regressions!B196), " ", Regressions!B196)</f>
        <v>2027</v>
      </c>
      <c r="C186" s="365" t="str">
        <f>IF(ISBLANK(Regressions!C196), " ", Regressions!C196)</f>
        <v>Secondary</v>
      </c>
      <c r="D186" s="361" t="str">
        <f>IF(ISBLANK(Regressions!D196), " ", Regressions!D196)</f>
        <v> </v>
      </c>
      <c r="E186" s="230" t="e">
        <f>IF(ISNUMBER(Regressions!E196),ROUND(Regressions!E196, 1), NA())</f>
        <v>#N/A</v>
      </c>
      <c r="F186" s="362" t="e">
        <f>IF(ISNUMBER(Regressions!F196),ROUND(Regressions!F196, 1), NA())</f>
        <v>#N/A</v>
      </c>
      <c r="G186" s="252" t="e">
        <f>IF(ISNUMBER(Regressions!G196),ROUND(Regressions!G196, 1), NA())</f>
        <v>#N/A</v>
      </c>
      <c r="H186" s="363" t="e">
        <f>IF(ISNUMBER(Regressions!H196),ROUND(Regressions!H196, 1), NA())</f>
        <v>#N/A</v>
      </c>
      <c r="I186" s="253" t="e">
        <f>IF(ISNUMBER(Regressions!I196),ROUND(Regressions!I196, 1), NA())</f>
        <v>#N/A</v>
      </c>
      <c r="J186" s="364" t="e">
        <f>IF(ISNUMBER(Regressions!K196),ROUND(Regressions!K196, 1), NA())</f>
        <v>#N/A</v>
      </c>
      <c r="K186" s="362" t="e">
        <f>IF(ISNUMBER(Regressions!L196),ROUND(Regressions!L196, 1), NA())</f>
        <v>#N/A</v>
      </c>
      <c r="L186" s="254" t="e">
        <f>IF(ISNUMBER(Regressions!M196),ROUND(Regressions!M196, 1), NA())</f>
        <v>#N/A</v>
      </c>
      <c r="M186" s="363" t="e">
        <f>IF(ISNUMBER(Regressions!N196),ROUND(Regressions!N196, 1), NA())</f>
        <v>#N/A</v>
      </c>
      <c r="N186" s="253" t="e">
        <f>IF(ISNUMBER(Regressions!O196),ROUND(Regressions!O196, 1), NA())</f>
        <v>#N/A</v>
      </c>
      <c r="O186" s="364" t="e">
        <f>IF(ISNUMBER(Regressions!Q196),ROUND(Regressions!Q196, 1), NA())</f>
        <v>#N/A</v>
      </c>
      <c r="P186" s="362" t="e">
        <f>IF(ISNUMBER(Regressions!R196),ROUND(Regressions!R196, 1), NA())</f>
        <v>#N/A</v>
      </c>
      <c r="Q186" s="231" t="e">
        <f>IF(ISNUMBER(Regressions!S196),ROUND(Regressions!S196, 1), NA())</f>
        <v>#N/A</v>
      </c>
      <c r="R186" s="363" t="e">
        <f>IF(ISNUMBER(Regressions!T196),ROUND(Regressions!T196, 1), NA())</f>
        <v>#N/A</v>
      </c>
      <c r="S186" s="253" t="e">
        <f>IF(ISNUMBER(Regressions!U196),ROUND(Regressions!U196, 1), NA())</f>
        <v>#N/A</v>
      </c>
    </row>
    <row xmlns:x14ac="http://schemas.microsoft.com/office/spreadsheetml/2009/9/ac" r="187" hidden="true" x14ac:dyDescent="0.2">
      <c r="A187" s="359" t="str">
        <f>IF(ISBLANK(Regressions!A197), " ", Regressions!A197)</f>
        <v>Uganda</v>
      </c>
      <c r="B187" s="360">
        <f>IF(ISBLANK(Regressions!B197), " ", Regressions!B197)</f>
        <v>2028</v>
      </c>
      <c r="C187" s="365" t="str">
        <f>IF(ISBLANK(Regressions!C197), " ", Regressions!C197)</f>
        <v>Secondary</v>
      </c>
      <c r="D187" s="361" t="str">
        <f>IF(ISBLANK(Regressions!D197), " ", Regressions!D197)</f>
        <v> </v>
      </c>
      <c r="E187" s="230" t="e">
        <f>IF(ISNUMBER(Regressions!E197),ROUND(Regressions!E197, 1), NA())</f>
        <v>#N/A</v>
      </c>
      <c r="F187" s="362" t="e">
        <f>IF(ISNUMBER(Regressions!F197),ROUND(Regressions!F197, 1), NA())</f>
        <v>#N/A</v>
      </c>
      <c r="G187" s="252" t="e">
        <f>IF(ISNUMBER(Regressions!G197),ROUND(Regressions!G197, 1), NA())</f>
        <v>#N/A</v>
      </c>
      <c r="H187" s="363" t="e">
        <f>IF(ISNUMBER(Regressions!H197),ROUND(Regressions!H197, 1), NA())</f>
        <v>#N/A</v>
      </c>
      <c r="I187" s="253" t="e">
        <f>IF(ISNUMBER(Regressions!I197),ROUND(Regressions!I197, 1), NA())</f>
        <v>#N/A</v>
      </c>
      <c r="J187" s="364" t="e">
        <f>IF(ISNUMBER(Regressions!K197),ROUND(Regressions!K197, 1), NA())</f>
        <v>#N/A</v>
      </c>
      <c r="K187" s="362" t="e">
        <f>IF(ISNUMBER(Regressions!L197),ROUND(Regressions!L197, 1), NA())</f>
        <v>#N/A</v>
      </c>
      <c r="L187" s="254" t="e">
        <f>IF(ISNUMBER(Regressions!M197),ROUND(Regressions!M197, 1), NA())</f>
        <v>#N/A</v>
      </c>
      <c r="M187" s="363" t="e">
        <f>IF(ISNUMBER(Regressions!N197),ROUND(Regressions!N197, 1), NA())</f>
        <v>#N/A</v>
      </c>
      <c r="N187" s="253" t="e">
        <f>IF(ISNUMBER(Regressions!O197),ROUND(Regressions!O197, 1), NA())</f>
        <v>#N/A</v>
      </c>
      <c r="O187" s="364" t="e">
        <f>IF(ISNUMBER(Regressions!Q197),ROUND(Regressions!Q197, 1), NA())</f>
        <v>#N/A</v>
      </c>
      <c r="P187" s="362" t="e">
        <f>IF(ISNUMBER(Regressions!R197),ROUND(Regressions!R197, 1), NA())</f>
        <v>#N/A</v>
      </c>
      <c r="Q187" s="231" t="e">
        <f>IF(ISNUMBER(Regressions!S197),ROUND(Regressions!S197, 1), NA())</f>
        <v>#N/A</v>
      </c>
      <c r="R187" s="363" t="e">
        <f>IF(ISNUMBER(Regressions!T197),ROUND(Regressions!T197, 1), NA())</f>
        <v>#N/A</v>
      </c>
      <c r="S187" s="253" t="e">
        <f>IF(ISNUMBER(Regressions!U197),ROUND(Regressions!U197, 1), NA())</f>
        <v>#N/A</v>
      </c>
    </row>
    <row xmlns:x14ac="http://schemas.microsoft.com/office/spreadsheetml/2009/9/ac" r="188" hidden="true" x14ac:dyDescent="0.2">
      <c r="A188" s="359" t="str">
        <f>IF(ISBLANK(Regressions!A198), " ", Regressions!A198)</f>
        <v>Uganda</v>
      </c>
      <c r="B188" s="360">
        <f>IF(ISBLANK(Regressions!B198), " ", Regressions!B198)</f>
        <v>2029</v>
      </c>
      <c r="C188" s="365" t="str">
        <f>IF(ISBLANK(Regressions!C198), " ", Regressions!C198)</f>
        <v>Secondary</v>
      </c>
      <c r="D188" s="361" t="str">
        <f>IF(ISBLANK(Regressions!D198), " ", Regressions!D198)</f>
        <v> </v>
      </c>
      <c r="E188" s="230" t="e">
        <f>IF(ISNUMBER(Regressions!E198),ROUND(Regressions!E198, 1), NA())</f>
        <v>#N/A</v>
      </c>
      <c r="F188" s="362" t="e">
        <f>IF(ISNUMBER(Regressions!F198),ROUND(Regressions!F198, 1), NA())</f>
        <v>#N/A</v>
      </c>
      <c r="G188" s="252" t="e">
        <f>IF(ISNUMBER(Regressions!G198),ROUND(Regressions!G198, 1), NA())</f>
        <v>#N/A</v>
      </c>
      <c r="H188" s="363" t="e">
        <f>IF(ISNUMBER(Regressions!H198),ROUND(Regressions!H198, 1), NA())</f>
        <v>#N/A</v>
      </c>
      <c r="I188" s="253" t="e">
        <f>IF(ISNUMBER(Regressions!I198),ROUND(Regressions!I198, 1), NA())</f>
        <v>#N/A</v>
      </c>
      <c r="J188" s="364" t="e">
        <f>IF(ISNUMBER(Regressions!K198),ROUND(Regressions!K198, 1), NA())</f>
        <v>#N/A</v>
      </c>
      <c r="K188" s="362" t="e">
        <f>IF(ISNUMBER(Regressions!L198),ROUND(Regressions!L198, 1), NA())</f>
        <v>#N/A</v>
      </c>
      <c r="L188" s="254" t="e">
        <f>IF(ISNUMBER(Regressions!M198),ROUND(Regressions!M198, 1), NA())</f>
        <v>#N/A</v>
      </c>
      <c r="M188" s="363" t="e">
        <f>IF(ISNUMBER(Regressions!N198),ROUND(Regressions!N198, 1), NA())</f>
        <v>#N/A</v>
      </c>
      <c r="N188" s="253" t="e">
        <f>IF(ISNUMBER(Regressions!O198),ROUND(Regressions!O198, 1), NA())</f>
        <v>#N/A</v>
      </c>
      <c r="O188" s="364" t="e">
        <f>IF(ISNUMBER(Regressions!Q198),ROUND(Regressions!Q198, 1), NA())</f>
        <v>#N/A</v>
      </c>
      <c r="P188" s="362" t="e">
        <f>IF(ISNUMBER(Regressions!R198),ROUND(Regressions!R198, 1), NA())</f>
        <v>#N/A</v>
      </c>
      <c r="Q188" s="231" t="e">
        <f>IF(ISNUMBER(Regressions!S198),ROUND(Regressions!S198, 1), NA())</f>
        <v>#N/A</v>
      </c>
      <c r="R188" s="363" t="e">
        <f>IF(ISNUMBER(Regressions!T198),ROUND(Regressions!T198, 1), NA())</f>
        <v>#N/A</v>
      </c>
      <c r="S188" s="253" t="e">
        <f>IF(ISNUMBER(Regressions!U198),ROUND(Regressions!U198, 1), NA())</f>
        <v>#N/A</v>
      </c>
    </row>
    <row xmlns:x14ac="http://schemas.microsoft.com/office/spreadsheetml/2009/9/ac" r="189" hidden="true" x14ac:dyDescent="0.2">
      <c r="A189" s="359" t="str">
        <f>IF(ISBLANK(Regressions!A199), " ", Regressions!A199)</f>
        <v>Uganda</v>
      </c>
      <c r="B189" s="360">
        <f>IF(ISBLANK(Regressions!B199), " ", Regressions!B199)</f>
        <v>2030</v>
      </c>
      <c r="C189" s="365" t="str">
        <f>IF(ISBLANK(Regressions!C199), " ", Regressions!C199)</f>
        <v>Secondary</v>
      </c>
      <c r="D189" s="361" t="str">
        <f>IF(ISBLANK(Regressions!D199), " ", Regressions!D199)</f>
        <v> </v>
      </c>
      <c r="E189" s="230" t="e">
        <f>IF(ISNUMBER(Regressions!E199),ROUND(Regressions!E199, 1), NA())</f>
        <v>#N/A</v>
      </c>
      <c r="F189" s="362" t="e">
        <f>IF(ISNUMBER(Regressions!F199),ROUND(Regressions!F199, 1), NA())</f>
        <v>#N/A</v>
      </c>
      <c r="G189" s="252" t="e">
        <f>IF(ISNUMBER(Regressions!G199),ROUND(Regressions!G199, 1), NA())</f>
        <v>#N/A</v>
      </c>
      <c r="H189" s="363" t="e">
        <f>IF(ISNUMBER(Regressions!H199),ROUND(Regressions!H199, 1), NA())</f>
        <v>#N/A</v>
      </c>
      <c r="I189" s="253" t="e">
        <f>IF(ISNUMBER(Regressions!I199),ROUND(Regressions!I199, 1), NA())</f>
        <v>#N/A</v>
      </c>
      <c r="J189" s="364" t="e">
        <f>IF(ISNUMBER(Regressions!K199),ROUND(Regressions!K199, 1), NA())</f>
        <v>#N/A</v>
      </c>
      <c r="K189" s="362" t="e">
        <f>IF(ISNUMBER(Regressions!L199),ROUND(Regressions!L199, 1), NA())</f>
        <v>#N/A</v>
      </c>
      <c r="L189" s="254" t="e">
        <f>IF(ISNUMBER(Regressions!M199),ROUND(Regressions!M199, 1), NA())</f>
        <v>#N/A</v>
      </c>
      <c r="M189" s="363" t="e">
        <f>IF(ISNUMBER(Regressions!N199),ROUND(Regressions!N199, 1), NA())</f>
        <v>#N/A</v>
      </c>
      <c r="N189" s="253" t="e">
        <f>IF(ISNUMBER(Regressions!O199),ROUND(Regressions!O199, 1), NA())</f>
        <v>#N/A</v>
      </c>
      <c r="O189" s="364" t="e">
        <f>IF(ISNUMBER(Regressions!Q199),ROUND(Regressions!Q199, 1), NA())</f>
        <v>#N/A</v>
      </c>
      <c r="P189" s="362" t="e">
        <f>IF(ISNUMBER(Regressions!R199),ROUND(Regressions!R199, 1), NA())</f>
        <v>#N/A</v>
      </c>
      <c r="Q189" s="231" t="e">
        <f>IF(ISNUMBER(Regressions!S199),ROUND(Regressions!S199, 1), NA())</f>
        <v>#N/A</v>
      </c>
      <c r="R189" s="363" t="e">
        <f>IF(ISNUMBER(Regressions!T199),ROUND(Regressions!T199, 1), NA())</f>
        <v>#N/A</v>
      </c>
      <c r="S189" s="253" t="e">
        <f>IF(ISNUMBER(Regressions!U199),ROUND(Regressions!U199, 1), NA())</f>
        <v>#N/A</v>
      </c>
    </row>
    <row xmlns:x14ac="http://schemas.microsoft.com/office/spreadsheetml/2009/9/ac" r="211" x14ac:dyDescent="0.2">
      <c r="A211" s="425"/>
      <c r="B211" s="426"/>
      <c r="C211" s="427"/>
      <c r="D211" s="413"/>
      <c r="E211" s="428"/>
      <c r="F211" s="428"/>
      <c r="G211" s="429"/>
      <c r="H211" s="428"/>
      <c r="I211" s="429"/>
      <c r="J211" s="430"/>
      <c r="K211" s="430"/>
      <c r="L211" s="428"/>
      <c r="M211" s="430"/>
      <c r="N211" s="431"/>
      <c r="O211" s="413"/>
      <c r="P211" s="413"/>
      <c r="Q211" s="413"/>
      <c r="R211" s="413"/>
      <c r="S211" s="413"/>
      <c r="T211" s="413"/>
      <c r="U211" s="413"/>
      <c r="V211" s="413"/>
      <c r="W211" s="413"/>
      <c r="X211" s="413"/>
      <c r="Y211" s="413"/>
      <c r="Z211" s="413"/>
      <c r="AA211" s="413"/>
      <c r="AB211" s="413"/>
      <c r="AC211" s="413"/>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55" t="s">
        <v>13</v>
      </c>
      <c r="E2" s="36"/>
      <c r="F2" s="36"/>
      <c r="G2" s="55"/>
      <c r="H2" s="36"/>
      <c r="I2" s="36"/>
      <c r="J2" s="55"/>
      <c r="K2" s="38"/>
      <c r="L2" s="38"/>
      <c r="M2" s="55"/>
      <c r="N2" s="38"/>
      <c r="O2" s="38"/>
      <c r="P2" s="55"/>
      <c r="Q2" s="38"/>
      <c r="R2" s="38"/>
      <c r="S2" s="55"/>
      <c r="T2" s="38"/>
      <c r="U2" s="38"/>
      <c r="V2" s="256"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0"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57" t="s">
        <v>19</v>
      </c>
      <c r="F4" s="258" t="s">
        <v>222</v>
      </c>
      <c r="G4" s="137" t="s">
        <v>25</v>
      </c>
      <c r="H4" s="257" t="s">
        <v>19</v>
      </c>
      <c r="I4" s="258" t="s">
        <v>222</v>
      </c>
      <c r="J4" s="137" t="s">
        <v>25</v>
      </c>
      <c r="K4" s="257" t="s">
        <v>19</v>
      </c>
      <c r="L4" s="258" t="s">
        <v>222</v>
      </c>
      <c r="M4" s="137" t="s">
        <v>25</v>
      </c>
      <c r="N4" s="257" t="s">
        <v>19</v>
      </c>
      <c r="O4" s="258" t="s">
        <v>222</v>
      </c>
      <c r="P4" s="137" t="s">
        <v>25</v>
      </c>
      <c r="Q4" s="257" t="s">
        <v>19</v>
      </c>
      <c r="R4" s="258" t="s">
        <v>222</v>
      </c>
      <c r="S4" s="137" t="s">
        <v>25</v>
      </c>
      <c r="T4" s="257" t="s">
        <v>19</v>
      </c>
      <c r="U4" s="259" t="s">
        <v>222</v>
      </c>
      <c r="V4" s="141" t="s">
        <v>25</v>
      </c>
      <c r="W4" s="142" t="s">
        <v>19</v>
      </c>
      <c r="X4" s="142" t="s">
        <v>21</v>
      </c>
      <c r="Y4" s="142" t="s">
        <v>29</v>
      </c>
      <c r="Z4" s="144" t="s">
        <v>223</v>
      </c>
      <c r="AA4" s="141" t="s">
        <v>25</v>
      </c>
      <c r="AB4" s="142" t="s">
        <v>19</v>
      </c>
      <c r="AC4" s="142" t="s">
        <v>21</v>
      </c>
      <c r="AD4" s="142" t="s">
        <v>29</v>
      </c>
      <c r="AE4" s="144" t="s">
        <v>223</v>
      </c>
      <c r="AF4" s="141" t="s">
        <v>25</v>
      </c>
      <c r="AG4" s="142" t="s">
        <v>19</v>
      </c>
      <c r="AH4" s="142" t="s">
        <v>21</v>
      </c>
      <c r="AI4" s="142" t="s">
        <v>29</v>
      </c>
      <c r="AJ4" s="144" t="s">
        <v>223</v>
      </c>
      <c r="AK4" s="141" t="s">
        <v>25</v>
      </c>
      <c r="AL4" s="142" t="s">
        <v>19</v>
      </c>
      <c r="AM4" s="142" t="s">
        <v>21</v>
      </c>
      <c r="AN4" s="142" t="s">
        <v>29</v>
      </c>
      <c r="AO4" s="144" t="s">
        <v>223</v>
      </c>
      <c r="AP4" s="141" t="s">
        <v>25</v>
      </c>
      <c r="AQ4" s="142" t="s">
        <v>19</v>
      </c>
      <c r="AR4" s="142" t="s">
        <v>21</v>
      </c>
      <c r="AS4" s="142" t="s">
        <v>29</v>
      </c>
      <c r="AT4" s="144" t="s">
        <v>223</v>
      </c>
      <c r="AU4" s="141" t="s">
        <v>25</v>
      </c>
      <c r="AV4" s="142" t="s">
        <v>19</v>
      </c>
      <c r="AW4" s="142" t="s">
        <v>21</v>
      </c>
      <c r="AX4" s="142" t="s">
        <v>29</v>
      </c>
      <c r="AY4" s="145" t="s">
        <v>223</v>
      </c>
      <c r="AZ4" s="146" t="s">
        <v>125</v>
      </c>
      <c r="BA4" s="147" t="s">
        <v>124</v>
      </c>
      <c r="BB4" s="148" t="s">
        <v>224</v>
      </c>
      <c r="BC4" s="146" t="s">
        <v>125</v>
      </c>
      <c r="BD4" s="147" t="s">
        <v>124</v>
      </c>
      <c r="BE4" s="148" t="s">
        <v>224</v>
      </c>
      <c r="BF4" s="146" t="s">
        <v>125</v>
      </c>
      <c r="BG4" s="147" t="s">
        <v>124</v>
      </c>
      <c r="BH4" s="148" t="s">
        <v>224</v>
      </c>
      <c r="BI4" s="146" t="s">
        <v>125</v>
      </c>
      <c r="BJ4" s="147" t="s">
        <v>124</v>
      </c>
      <c r="BK4" s="148" t="s">
        <v>224</v>
      </c>
      <c r="BL4" s="146" t="s">
        <v>125</v>
      </c>
      <c r="BM4" s="147" t="s">
        <v>124</v>
      </c>
      <c r="BN4" s="148" t="s">
        <v>224</v>
      </c>
      <c r="BO4" s="146" t="s">
        <v>125</v>
      </c>
      <c r="BP4" s="147" t="s">
        <v>124</v>
      </c>
      <c r="BQ4" s="148" t="s">
        <v>224</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7" t="s">
        <v>135</v>
      </c>
      <c r="E5" s="138" t="s">
        <v>42</v>
      </c>
      <c r="F5" s="139" t="s">
        <v>230</v>
      </c>
      <c r="G5" s="137" t="s">
        <v>136</v>
      </c>
      <c r="H5" s="138" t="s">
        <v>43</v>
      </c>
      <c r="I5" s="139" t="s">
        <v>231</v>
      </c>
      <c r="J5" s="137" t="s">
        <v>137</v>
      </c>
      <c r="K5" s="138" t="s">
        <v>44</v>
      </c>
      <c r="L5" s="139" t="s">
        <v>232</v>
      </c>
      <c r="M5" s="137" t="s">
        <v>138</v>
      </c>
      <c r="N5" s="138" t="s">
        <v>86</v>
      </c>
      <c r="O5" s="139" t="s">
        <v>233</v>
      </c>
      <c r="P5" s="137" t="s">
        <v>139</v>
      </c>
      <c r="Q5" s="138" t="s">
        <v>87</v>
      </c>
      <c r="R5" s="139" t="s">
        <v>234</v>
      </c>
      <c r="S5" s="137" t="s">
        <v>140</v>
      </c>
      <c r="T5" s="138" t="s">
        <v>88</v>
      </c>
      <c r="U5" s="140" t="s">
        <v>235</v>
      </c>
      <c r="V5" s="141" t="s">
        <v>129</v>
      </c>
      <c r="W5" s="142" t="s">
        <v>45</v>
      </c>
      <c r="X5" s="143" t="s">
        <v>65</v>
      </c>
      <c r="Y5" s="143" t="s">
        <v>66</v>
      </c>
      <c r="Z5" s="144" t="s">
        <v>236</v>
      </c>
      <c r="AA5" s="141" t="s">
        <v>130</v>
      </c>
      <c r="AB5" s="142" t="s">
        <v>46</v>
      </c>
      <c r="AC5" s="143" t="s">
        <v>67</v>
      </c>
      <c r="AD5" s="143" t="s">
        <v>68</v>
      </c>
      <c r="AE5" s="144" t="s">
        <v>237</v>
      </c>
      <c r="AF5" s="141" t="s">
        <v>131</v>
      </c>
      <c r="AG5" s="142" t="s">
        <v>47</v>
      </c>
      <c r="AH5" s="143" t="s">
        <v>69</v>
      </c>
      <c r="AI5" s="143" t="s">
        <v>70</v>
      </c>
      <c r="AJ5" s="144" t="s">
        <v>238</v>
      </c>
      <c r="AK5" s="141" t="s">
        <v>132</v>
      </c>
      <c r="AL5" s="142" t="s">
        <v>71</v>
      </c>
      <c r="AM5" s="143" t="s">
        <v>72</v>
      </c>
      <c r="AN5" s="143" t="s">
        <v>73</v>
      </c>
      <c r="AO5" s="144" t="s">
        <v>239</v>
      </c>
      <c r="AP5" s="141" t="s">
        <v>133</v>
      </c>
      <c r="AQ5" s="142" t="s">
        <v>74</v>
      </c>
      <c r="AR5" s="143" t="s">
        <v>75</v>
      </c>
      <c r="AS5" s="143" t="s">
        <v>76</v>
      </c>
      <c r="AT5" s="144" t="s">
        <v>240</v>
      </c>
      <c r="AU5" s="141" t="s">
        <v>134</v>
      </c>
      <c r="AV5" s="142" t="s">
        <v>77</v>
      </c>
      <c r="AW5" s="143" t="s">
        <v>78</v>
      </c>
      <c r="AX5" s="143" t="s">
        <v>79</v>
      </c>
      <c r="AY5" s="145" t="s">
        <v>241</v>
      </c>
      <c r="AZ5" s="146" t="s">
        <v>80</v>
      </c>
      <c r="BA5" s="147" t="s">
        <v>114</v>
      </c>
      <c r="BB5" s="148" t="s">
        <v>242</v>
      </c>
      <c r="BC5" s="146" t="s">
        <v>85</v>
      </c>
      <c r="BD5" s="147" t="s">
        <v>115</v>
      </c>
      <c r="BE5" s="148" t="s">
        <v>243</v>
      </c>
      <c r="BF5" s="146" t="s">
        <v>84</v>
      </c>
      <c r="BG5" s="147" t="s">
        <v>116</v>
      </c>
      <c r="BH5" s="148" t="s">
        <v>244</v>
      </c>
      <c r="BI5" s="146" t="s">
        <v>83</v>
      </c>
      <c r="BJ5" s="147" t="s">
        <v>117</v>
      </c>
      <c r="BK5" s="148" t="s">
        <v>245</v>
      </c>
      <c r="BL5" s="146" t="s">
        <v>82</v>
      </c>
      <c r="BM5" s="147" t="s">
        <v>118</v>
      </c>
      <c r="BN5" s="148" t="s">
        <v>246</v>
      </c>
      <c r="BO5" s="146" t="s">
        <v>81</v>
      </c>
      <c r="BP5" s="147" t="s">
        <v>119</v>
      </c>
      <c r="BQ5" s="148" t="s">
        <v>247</v>
      </c>
    </row>
    <row xmlns:x14ac="http://schemas.microsoft.com/office/spreadsheetml/2009/9/ac" r="6" x14ac:dyDescent="0.2">
      <c r="A6" s="36" t="str">
        <f>IF('Water Data'!$B$2="","",'Water Data'!$B$2)</f>
        <v>UGA_2004_SUR</v>
      </c>
      <c r="B6" s="36" t="str">
        <f>+'Water Data'!C2</f>
        <v>Survey</v>
      </c>
      <c r="C6" s="357">
        <f>+IF(ISNUMBER(VALUE(MID(A6,5,4))), VALUE(MID(A6, 5,4)),"")</f>
        <v>2004</v>
      </c>
      <c r="D6" s="96">
        <f>+IF(AND(ISTEXT('Water Data'!B2),BS6="Yes"),100-'Water Data'!D4,IF(AND(ISTEXT('Water Data'!B2),BS6="No",ISNUMBER('Water Data'!D4)),CONCATENATE("[",ROUND(100-'Water Data'!D4,0),"]"),NA()))</f>
        <v>98.4</v>
      </c>
      <c r="E6" s="96">
        <f>+IF(AND(ISTEXT('Water Data'!B2),BT6="Yes"),'Water Data'!D6,IF(AND(ISTEXT('Water Data'!B2),BT6="No",ISNUMBER('Water Data'!D6)),CONCATENATE("[",ROUND('Water Data'!D6,0),"]"),NA()))</f>
        <v>85.100000000000009</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e">
        <f>+IF(AND(ISTEXT('Water Data'!B2),CF6="Yes"),'Water Data'!H6,IF(AND(ISTEXT('Water Data'!B2),CF6="No",ISNUMBER('Water Data'!H6)),CONCATENATE("[",ROUND('Water Data'!H6,0),"]"),NA()))</f>
        <v>#N/A</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97.6</v>
      </c>
      <c r="W6" s="97" t="e">
        <f>+IF(AND(ISTEXT('Sanitation Data'!B2),CL6="Yes"),'Sanitation Data'!D6,IF(AND(ISTEXT('Sanitation Data'!B2),CL6="No",ISNUMBER('Sanitation Data'!D6)),CONCATENATE("[",ROUND('Sanitation Data'!D6,0),"]"),NA()))</f>
        <v>#N/A</v>
      </c>
      <c r="X6" s="97" t="str">
        <f>+IF(AND(ISTEXT('Sanitation Data'!B2),CM6="Yes"),'Sanitation Data'!D10,IF(AND(ISTEXT('Sanitation Data'!B2),CM6="No",ISNUMBER('Sanitation Data'!D10)),CONCATENATE("[",ROUND('Sanitation Data'!D10,0),"]"),NA()))</f>
        <v>[31]</v>
      </c>
      <c r="Y6" s="97" t="e">
        <f>+IF(AND(ISTEXT('Sanitation Data'!B2),CN6="Yes"),'Sanitation Data'!D11,IF(AND(ISTEXT('Sanitation Data'!B2),CN6="No",ISNUMBER('Sanitation Data'!D11)),CONCATENATE("[",ROUND('Sanitation Data'!D11,0),"]"),NA()))</f>
        <v>#N/A</v>
      </c>
      <c r="Z6" s="97" t="str">
        <f>+IF(AND(ISTEXT('Sanitation Data'!B2),CO6="Yes"),'Sanitation Data'!D12,IF(AND(ISTEXT('Sanitation Data'!B2),CO6="No",ISNUMBER('Sanitation Data'!D12)),CONCATENATE("[",ROUND('Sanitation Data'!D12,0),"]"),NA()))</f>
        <v>[31]</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302"/>
      <c r="BS6" s="302" t="str">
        <f>+'Water Data'!D27</f>
        <v>Yes</v>
      </c>
      <c r="BT6" s="302" t="str">
        <f>+'Water Data'!D28</f>
        <v>Yes</v>
      </c>
      <c r="BU6" s="302">
        <f>+'Water Data'!D29</f>
        <v>0</v>
      </c>
      <c r="BV6" s="302">
        <f>+'Water Data'!E27</f>
        <v>0</v>
      </c>
      <c r="BW6" s="302">
        <f>+'Water Data'!E28</f>
        <v>0</v>
      </c>
      <c r="BX6" s="302">
        <f>+'Water Data'!E29</f>
        <v>0</v>
      </c>
      <c r="BY6" s="302">
        <f>+'Water Data'!F27</f>
        <v>0</v>
      </c>
      <c r="BZ6" s="302">
        <f>+'Water Data'!F28</f>
        <v>0</v>
      </c>
      <c r="CA6" s="302">
        <f>+'Water Data'!F29</f>
        <v>0</v>
      </c>
      <c r="CB6" s="302">
        <f>+'Water Data'!G27</f>
        <v>0</v>
      </c>
      <c r="CC6" s="302">
        <f>+'Water Data'!G28</f>
        <v>0</v>
      </c>
      <c r="CD6" s="302">
        <f>+'Water Data'!G29</f>
        <v>0</v>
      </c>
      <c r="CE6" s="302">
        <f>+'Water Data'!H27</f>
        <v>0</v>
      </c>
      <c r="CF6" s="302">
        <f>+'Water Data'!H28</f>
        <v>0</v>
      </c>
      <c r="CG6" s="302">
        <f>+'Water Data'!H29</f>
        <v>0</v>
      </c>
      <c r="CH6" s="302">
        <f>+'Water Data'!I27</f>
        <v>0</v>
      </c>
      <c r="CI6" s="302">
        <f>+'Water Data'!I28</f>
        <v>0</v>
      </c>
      <c r="CJ6" s="302">
        <f>+'Water Data'!I29</f>
        <v>0</v>
      </c>
      <c r="CK6" s="302" t="str">
        <f>+'Sanitation Data'!D28</f>
        <v>Yes</v>
      </c>
      <c r="CL6" s="302">
        <f>+'Sanitation Data'!D29</f>
        <v>0</v>
      </c>
      <c r="CM6" s="302" t="str">
        <f>+'Sanitation Data'!D30</f>
        <v>No</v>
      </c>
      <c r="CN6" s="302">
        <f>+'Sanitation Data'!D31</f>
        <v>0</v>
      </c>
      <c r="CO6" s="302" t="str">
        <f>+'Sanitation Data'!D32</f>
        <v>No</v>
      </c>
      <c r="CP6" s="302">
        <f>+'Sanitation Data'!E28</f>
        <v>0</v>
      </c>
      <c r="CQ6" s="302">
        <f>+'Sanitation Data'!E29</f>
        <v>0</v>
      </c>
      <c r="CR6" s="302">
        <f>+'Sanitation Data'!E30</f>
        <v>0</v>
      </c>
      <c r="CS6" s="302">
        <f>+'Sanitation Data'!E31</f>
        <v>0</v>
      </c>
      <c r="CT6" s="302">
        <f>+'Sanitation Data'!E32</f>
        <v>0</v>
      </c>
      <c r="CU6" s="302">
        <f>+'Sanitation Data'!F28</f>
        <v>0</v>
      </c>
      <c r="CV6" s="302">
        <f>+'Sanitation Data'!F29</f>
        <v>0</v>
      </c>
      <c r="CW6" s="302">
        <f>+'Sanitation Data'!F30</f>
        <v>0</v>
      </c>
      <c r="CX6" s="302">
        <f>+'Sanitation Data'!F31</f>
        <v>0</v>
      </c>
      <c r="CY6" s="302">
        <f>+'Sanitation Data'!F32</f>
        <v>0</v>
      </c>
      <c r="CZ6" s="302">
        <f>+'Sanitation Data'!G28</f>
        <v>0</v>
      </c>
      <c r="DA6" s="302">
        <f>+'Sanitation Data'!G29</f>
        <v>0</v>
      </c>
      <c r="DB6" s="302">
        <f>+'Sanitation Data'!G30</f>
        <v>0</v>
      </c>
      <c r="DC6" s="302">
        <f>+'Sanitation Data'!G31</f>
        <v>0</v>
      </c>
      <c r="DD6" s="302">
        <f>+'Sanitation Data'!G32</f>
        <v>0</v>
      </c>
      <c r="DE6" s="302">
        <f>+'Sanitation Data'!H28</f>
        <v>0</v>
      </c>
      <c r="DF6" s="302">
        <f>+'Sanitation Data'!H29</f>
        <v>0</v>
      </c>
      <c r="DG6" s="302">
        <f>+'Sanitation Data'!H30</f>
        <v>0</v>
      </c>
      <c r="DH6" s="302">
        <f>+'Sanitation Data'!H31</f>
        <v>0</v>
      </c>
      <c r="DI6" s="302">
        <f>+'Sanitation Data'!H32</f>
        <v>0</v>
      </c>
      <c r="DJ6" s="302">
        <f>+'Sanitation Data'!I28</f>
        <v>0</v>
      </c>
      <c r="DK6" s="302">
        <f>+'Sanitation Data'!I29</f>
        <v>0</v>
      </c>
      <c r="DL6" s="302">
        <f>+'Sanitation Data'!I30</f>
        <v>0</v>
      </c>
      <c r="DM6" s="302">
        <f>+'Sanitation Data'!I31</f>
        <v>0</v>
      </c>
      <c r="DN6" s="302">
        <f>+'Sanitation Data'!I32</f>
        <v>0</v>
      </c>
      <c r="DO6" s="302">
        <f>+'Hygiene Data'!D11</f>
        <v>0</v>
      </c>
      <c r="DP6" s="302">
        <f>+'Hygiene Data'!D12</f>
        <v>0</v>
      </c>
      <c r="DQ6" s="302">
        <f>+'Hygiene Data'!D13</f>
        <v>0</v>
      </c>
      <c r="DR6" s="302">
        <f>+'Hygiene Data'!E11</f>
        <v>0</v>
      </c>
      <c r="DS6" s="302">
        <f>+'Hygiene Data'!E12</f>
        <v>0</v>
      </c>
      <c r="DT6" s="302">
        <f>+'Hygiene Data'!E13</f>
        <v>0</v>
      </c>
      <c r="DU6" s="302">
        <f>+'Hygiene Data'!F11</f>
        <v>0</v>
      </c>
      <c r="DV6" s="302">
        <f>+'Hygiene Data'!F12</f>
        <v>0</v>
      </c>
      <c r="DW6" s="302">
        <f>+'Hygiene Data'!F13</f>
        <v>0</v>
      </c>
      <c r="DX6" s="302">
        <f>+'Hygiene Data'!G11</f>
        <v>0</v>
      </c>
      <c r="DY6" s="302">
        <f>+'Hygiene Data'!G12</f>
        <v>0</v>
      </c>
      <c r="DZ6" s="302">
        <f>+'Hygiene Data'!G13</f>
        <v>0</v>
      </c>
      <c r="EA6" s="302">
        <f>+'Hygiene Data'!H11</f>
        <v>0</v>
      </c>
      <c r="EB6" s="302">
        <f>+'Hygiene Data'!H12</f>
        <v>0</v>
      </c>
      <c r="EC6" s="302">
        <f>+'Hygiene Data'!H13</f>
        <v>0</v>
      </c>
      <c r="ED6" s="302">
        <f>+'Hygiene Data'!I11</f>
        <v>0</v>
      </c>
      <c r="EE6" s="302">
        <f>+'Hygiene Data'!I12</f>
        <v>0</v>
      </c>
      <c r="EF6" s="302">
        <f>+'Hygiene Data'!I13</f>
        <v>0</v>
      </c>
    </row>
    <row xmlns:x14ac="http://schemas.microsoft.com/office/spreadsheetml/2009/9/ac" r="7" x14ac:dyDescent="0.2">
      <c r="A7" s="36" t="str">
        <f ca="true">+IF(OFFSET('Water Data'!$B$2,0,10*ROW('Water Data'!E1))="","",OFFSET('Water Data'!$B$2,0,10*ROW('Water Data'!E1)))</f>
        <v>UGA_2008_SUR</v>
      </c>
      <c r="B7" s="36" t="str">
        <f ca="true">+IF(OFFSET('Water Data'!$C$2,0,10*ROW('Water Data'!F1))="","",OFFSET('Water Data'!$C$2,0,10*ROW('Water Data'!F1)))</f>
        <v>Survey</v>
      </c>
      <c r="C7" s="357">
        <f t="shared" ref="C7:C70" ca="true" si="0">+IF(ISNUMBER(VALUE(MID(A7,5,4))), VALUE(MID(A7, 5,4)),"")</f>
        <v>2008</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90.41266625103907</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89.699999999999989</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95.05</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str">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[35]</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[33]</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str">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[35]</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str">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[33]</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302"/>
      <c r="BS7" s="302" t="str">
        <f ca="true">+IF(OFFSET('Water Data'!$D$27,0,10*ROW('Water Data'!D1))="","",OFFSET('Water Data'!$D$27,0,10*ROW('Water Data'!D1)))</f>
        <v/>
      </c>
      <c r="BT7" s="302" t="str">
        <f ca="true">+IF(OFFSET('Water Data'!$D$28,0,10*ROW('Water Data'!D1))="","",OFFSET('Water Data'!$D$28,0,10*ROW('Water Data'!D1)))</f>
        <v>Yes</v>
      </c>
      <c r="BU7" s="302" t="str">
        <f ca="true">+IF(OFFSET('Water Data'!$D$29,0,10*ROW('Water Data'!D1))="","",OFFSET('Water Data'!$D$29,0,10*ROW('Water Data'!D1)))</f>
        <v/>
      </c>
      <c r="BV7" s="302" t="str">
        <f ca="true">+IF(OFFSET('Water Data'!$E$27,0,10*ROW('Water Data'!E1))="","",OFFSET('Water Data'!$E$27,0,10*ROW('Water Data'!E1)))</f>
        <v/>
      </c>
      <c r="BW7" s="302" t="str">
        <f ca="true">+IF(OFFSET('Water Data'!$E$28,0,10*ROW('Water Data'!E1))="","",OFFSET('Water Data'!$E$28,0,10*ROW('Water Data'!E1)))</f>
        <v/>
      </c>
      <c r="BX7" s="302" t="str">
        <f ca="true">+IF(OFFSET('Water Data'!$E$29,0,10*ROW('Water Data'!E1))="","",OFFSET('Water Data'!$E$29,0,10*ROW('Water Data'!E1)))</f>
        <v/>
      </c>
      <c r="BY7" s="302" t="str">
        <f ca="true">+IF(OFFSET('Water Data'!$F$27,0,10*ROW('Water Data'!F1))="","",OFFSET('Water Data'!$F$27,0,10*ROW('Water Data'!F1)))</f>
        <v/>
      </c>
      <c r="BZ7" s="302" t="str">
        <f ca="true">+IF(OFFSET('Water Data'!$F$28,0,10*ROW('Water Data'!F1))="","",OFFSET('Water Data'!$F$28,0,10*ROW('Water Data'!F1)))</f>
        <v/>
      </c>
      <c r="CA7" s="302" t="str">
        <f ca="true">+IF(OFFSET('Water Data'!$F$29,0,10*ROW('Water Data'!F1))="","",OFFSET('Water Data'!$F$29,0,10*ROW('Water Data'!F1)))</f>
        <v/>
      </c>
      <c r="CB7" s="302" t="str">
        <f ca="true">+IF(OFFSET('Water Data'!$G$27,0,10*ROW('Water Data'!G1))="","",OFFSET('Water Data'!$G$27,0,10*ROW('Water Data'!G1)))</f>
        <v/>
      </c>
      <c r="CC7" s="302" t="str">
        <f ca="true">+IF(OFFSET('Water Data'!$G$28,0,10*ROW('Water Data'!G1))="","",OFFSET('Water Data'!$G$28,0,10*ROW('Water Data'!G1)))</f>
        <v/>
      </c>
      <c r="CD7" s="302" t="str">
        <f ca="true">+IF(OFFSET('Water Data'!$G$29,0,10*ROW('Water Data'!G1))="","",OFFSET('Water Data'!$G$29,0,10*ROW('Water Data'!G1)))</f>
        <v/>
      </c>
      <c r="CE7" s="302" t="str">
        <f ca="true">+IF(OFFSET('Water Data'!$H$27,0,10*ROW('Water Data'!H1))="","",OFFSET('Water Data'!$H$27,0,10*ROW('Water Data'!H1)))</f>
        <v/>
      </c>
      <c r="CF7" s="302" t="str">
        <f ca="true">+IF(OFFSET('Water Data'!$H$28,0,10*ROW('Water Data'!H1))="","",OFFSET('Water Data'!$H$28,0,10*ROW('Water Data'!H1)))</f>
        <v>Yes</v>
      </c>
      <c r="CG7" s="302" t="str">
        <f ca="true">+IF(OFFSET('Water Data'!$H$29,0,10*ROW('Water Data'!H1))="","",OFFSET('Water Data'!$H$29,0,10*ROW('Water Data'!H1)))</f>
        <v/>
      </c>
      <c r="CH7" s="302" t="str">
        <f ca="true">+IF(OFFSET('Water Data'!$I$27,0,10*ROW('Water Data'!I1))="","",OFFSET('Water Data'!$I$27,0,10*ROW('Water Data'!I1)))</f>
        <v/>
      </c>
      <c r="CI7" s="302" t="str">
        <f ca="true">+IF(OFFSET('Water Data'!$I$28,0,10*ROW('Water Data'!I1))="","",OFFSET('Water Data'!$I$28,0,10*ROW('Water Data'!I1)))</f>
        <v>Yes</v>
      </c>
      <c r="CJ7" s="302" t="str">
        <f ca="true">+IF(OFFSET('Water Data'!$I$29,0,10*ROW('Water Data'!I1))="","",OFFSET('Water Data'!$I$29,0,10*ROW('Water Data'!I1)))</f>
        <v/>
      </c>
      <c r="CK7" s="302" t="str">
        <f ca="true">+IF(OFFSET('Sanitation Data'!$D$28,0,10*ROW('Sanitation Data'!D1))="","",OFFSET('Sanitation Data'!$D$28,0,10*ROW('Sanitation Data'!D1)))</f>
        <v/>
      </c>
      <c r="CL7" s="302" t="str">
        <f ca="true">+IF(OFFSET('Sanitation Data'!$D$29,0,10*ROW('Sanitation Data'!D1))="","",OFFSET('Sanitation Data'!$D$29,0,10*ROW('Sanitation Data'!D1)))</f>
        <v/>
      </c>
      <c r="CM7" s="302" t="str">
        <f ca="true">+IF(OFFSET('Sanitation Data'!$D$30,0,10*ROW('Sanitation Data'!D1))="","",OFFSET('Sanitation Data'!$D$30,0,10*ROW('Sanitation Data'!D1)))</f>
        <v>No</v>
      </c>
      <c r="CN7" s="302" t="str">
        <f ca="true">+IF(OFFSET('Sanitation Data'!$D$31,0,10*ROW('Sanitation Data'!D1))="","",OFFSET('Sanitation Data'!$D$31,0,10*ROW('Sanitation Data'!D1)))</f>
        <v/>
      </c>
      <c r="CO7" s="302" t="str">
        <f ca="true">+IF(OFFSET('Sanitation Data'!$D$32,0,10*ROW('Sanitation Data'!D1))="","",OFFSET('Sanitation Data'!$D$32,0,10*ROW('Sanitation Data'!D1)))</f>
        <v>No</v>
      </c>
      <c r="CP7" s="302" t="str">
        <f ca="true">+IF(OFFSET('Sanitation Data'!$E$28,0,10*ROW('Sanitation Data'!E1))="","",OFFSET('Sanitation Data'!$E$28,0,10*ROW('Sanitation Data'!E1)))</f>
        <v/>
      </c>
      <c r="CQ7" s="302" t="str">
        <f ca="true">+IF(OFFSET('Sanitation Data'!$E$29,0,10*ROW('Sanitation Data'!E1))="","",OFFSET('Sanitation Data'!$E$29,0,10*ROW('Sanitation Data'!E1)))</f>
        <v/>
      </c>
      <c r="CR7" s="302" t="str">
        <f ca="true">+IF(OFFSET('Sanitation Data'!$E$30,0,10*ROW('Sanitation Data'!E1))="","",OFFSET('Sanitation Data'!$E$30,0,10*ROW('Sanitation Data'!E1)))</f>
        <v/>
      </c>
      <c r="CS7" s="302" t="str">
        <f ca="true">+IF(OFFSET('Sanitation Data'!$E$31,0,10*ROW('Sanitation Data'!E1))="","",OFFSET('Sanitation Data'!$E$31,0,10*ROW('Sanitation Data'!E1)))</f>
        <v/>
      </c>
      <c r="CT7" s="302" t="str">
        <f ca="true">+IF(OFFSET('Sanitation Data'!$E$32,0,10*ROW('Sanitation Data'!E1))="","",OFFSET('Sanitation Data'!$E$32,0,10*ROW('Sanitation Data'!E1)))</f>
        <v/>
      </c>
      <c r="CU7" s="302" t="str">
        <f ca="true">+IF(OFFSET('Sanitation Data'!$F$28,0,10*ROW('Sanitation Data'!F1))="","",OFFSET('Sanitation Data'!$F$28,0,10*ROW('Sanitation Data'!F1)))</f>
        <v/>
      </c>
      <c r="CV7" s="302" t="str">
        <f ca="true">+IF(OFFSET('Sanitation Data'!$F$29,0,10*ROW('Sanitation Data'!F1))="","",OFFSET('Sanitation Data'!$F$29,0,10*ROW('Sanitation Data'!F1)))</f>
        <v/>
      </c>
      <c r="CW7" s="302" t="str">
        <f ca="true">+IF(OFFSET('Sanitation Data'!$F$30,0,10*ROW('Sanitation Data'!F1))="","",OFFSET('Sanitation Data'!$F$30,0,10*ROW('Sanitation Data'!F1)))</f>
        <v/>
      </c>
      <c r="CX7" s="302" t="str">
        <f ca="true">+IF(OFFSET('Sanitation Data'!$F$31,0,10*ROW('Sanitation Data'!F1))="","",OFFSET('Sanitation Data'!$F$31,0,10*ROW('Sanitation Data'!F1)))</f>
        <v/>
      </c>
      <c r="CY7" s="302" t="str">
        <f ca="true">+IF(OFFSET('Sanitation Data'!$F$32,0,10*ROW('Sanitation Data'!F1))="","",OFFSET('Sanitation Data'!$F$32,0,10*ROW('Sanitation Data'!F1)))</f>
        <v/>
      </c>
      <c r="CZ7" s="302" t="str">
        <f ca="true">+IF(OFFSET('Sanitation Data'!$G$28,0,10*ROW('Sanitation Data'!G1))="","",OFFSET('Sanitation Data'!$G$28,0,10*ROW('Sanitation Data'!G1)))</f>
        <v/>
      </c>
      <c r="DA7" s="302" t="str">
        <f ca="true">+IF(OFFSET('Sanitation Data'!$G$29,0,10*ROW('Sanitation Data'!G1))="","",OFFSET('Sanitation Data'!$G$29,0,10*ROW('Sanitation Data'!G1)))</f>
        <v/>
      </c>
      <c r="DB7" s="302" t="str">
        <f ca="true">+IF(OFFSET('Sanitation Data'!$G$30,0,10*ROW('Sanitation Data'!G1))="","",OFFSET('Sanitation Data'!$G$30,0,10*ROW('Sanitation Data'!G1)))</f>
        <v/>
      </c>
      <c r="DC7" s="302" t="str">
        <f ca="true">+IF(OFFSET('Sanitation Data'!$G$31,0,10*ROW('Sanitation Data'!G1))="","",OFFSET('Sanitation Data'!$G$31,0,10*ROW('Sanitation Data'!G1)))</f>
        <v/>
      </c>
      <c r="DD7" s="302" t="str">
        <f ca="true">+IF(OFFSET('Sanitation Data'!$G$32,0,10*ROW('Sanitation Data'!G1))="","",OFFSET('Sanitation Data'!$G$32,0,10*ROW('Sanitation Data'!G1)))</f>
        <v/>
      </c>
      <c r="DE7" s="302" t="str">
        <f ca="true">+IF(OFFSET('Sanitation Data'!$H$28,0,10*ROW('Sanitation Data'!H1))="","",OFFSET('Sanitation Data'!$H$28,0,10*ROW('Sanitation Data'!H1)))</f>
        <v/>
      </c>
      <c r="DF7" s="302" t="str">
        <f ca="true">+IF(OFFSET('Sanitation Data'!$H$29,0,10*ROW('Sanitation Data'!H1))="","",OFFSET('Sanitation Data'!$H$29,0,10*ROW('Sanitation Data'!H1)))</f>
        <v/>
      </c>
      <c r="DG7" s="302" t="str">
        <f ca="true">+IF(OFFSET('Sanitation Data'!$H$30,0,10*ROW('Sanitation Data'!H1))="","",OFFSET('Sanitation Data'!$H$30,0,10*ROW('Sanitation Data'!H1)))</f>
        <v>No</v>
      </c>
      <c r="DH7" s="302" t="str">
        <f ca="true">+IF(OFFSET('Sanitation Data'!$H$31,0,10*ROW('Sanitation Data'!H1))="","",OFFSET('Sanitation Data'!$H$31,0,10*ROW('Sanitation Data'!H1)))</f>
        <v/>
      </c>
      <c r="DI7" s="302" t="str">
        <f ca="true">+IF(OFFSET('Sanitation Data'!$H$32,0,10*ROW('Sanitation Data'!H1))="","",OFFSET('Sanitation Data'!$H$32,0,10*ROW('Sanitation Data'!H1)))</f>
        <v>No</v>
      </c>
      <c r="DJ7" s="302" t="str">
        <f ca="true">+IF(OFFSET('Sanitation Data'!$I$28,0,10*ROW('Sanitation Data'!I1))="","",OFFSET('Sanitation Data'!$I$28,0,10*ROW('Sanitation Data'!I1)))</f>
        <v/>
      </c>
      <c r="DK7" s="302" t="str">
        <f ca="true">+IF(OFFSET('Sanitation Data'!$I$29,0,10*ROW('Sanitation Data'!I1))="","",OFFSET('Sanitation Data'!$I$29,0,10*ROW('Sanitation Data'!I1)))</f>
        <v/>
      </c>
      <c r="DL7" s="302" t="str">
        <f ca="true">+IF(OFFSET('Sanitation Data'!$I$30,0,10*ROW('Sanitation Data'!I1))="","",OFFSET('Sanitation Data'!$I$30,0,10*ROW('Sanitation Data'!I1)))</f>
        <v/>
      </c>
      <c r="DM7" s="302" t="str">
        <f ca="true">+IF(OFFSET('Sanitation Data'!$I$31,0,10*ROW('Sanitation Data'!I1))="","",OFFSET('Sanitation Data'!$I$31,0,10*ROW('Sanitation Data'!I1)))</f>
        <v/>
      </c>
      <c r="DN7" s="302" t="str">
        <f ca="true">+IF(OFFSET('Sanitation Data'!$I$32,0,10*ROW('Sanitation Data'!I1))="","",OFFSET('Sanitation Data'!$I$32,0,10*ROW('Sanitation Data'!I1)))</f>
        <v/>
      </c>
      <c r="DO7" s="302" t="str">
        <f ca="true">+IF(OFFSET('Hygiene Data'!$D$11,0,10*ROW('Hygiene Data'!D1))="","",OFFSET('Hygiene Data'!$D$11,0,10*ROW('Hygiene Data'!D1)))</f>
        <v/>
      </c>
      <c r="DP7" s="302" t="str">
        <f ca="true">+IF(OFFSET('Hygiene Data'!$D$12,0,10*ROW('Hygiene Data'!D1))="","",OFFSET('Hygiene Data'!$D$12,0,10*ROW('Hygiene Data'!D1)))</f>
        <v/>
      </c>
      <c r="DQ7" s="302" t="str">
        <f ca="true">+IF(OFFSET('Hygiene Data'!$D$13,0,10*ROW('Hygiene Data'!D1))="","",OFFSET('Hygiene Data'!$D$13,0,10*ROW('Hygiene Data'!D1)))</f>
        <v/>
      </c>
      <c r="DR7" s="302" t="str">
        <f ca="true">+IF(OFFSET('Hygiene Data'!$E$11,0,10*ROW('Hygiene Data'!E1))="","",OFFSET('Hygiene Data'!$E$11,0,10*ROW('Hygiene Data'!E1)))</f>
        <v/>
      </c>
      <c r="DS7" s="302" t="str">
        <f ca="true">+IF(OFFSET('Hygiene Data'!$E$12,0,10*ROW('Hygiene Data'!E1))="","",OFFSET('Hygiene Data'!$E$12,0,10*ROW('Hygiene Data'!E1)))</f>
        <v/>
      </c>
      <c r="DT7" s="302" t="str">
        <f ca="true">+IF(OFFSET('Hygiene Data'!$E$13,0,10*ROW('Hygiene Data'!E1))="","",OFFSET('Hygiene Data'!$E$13,0,10*ROW('Hygiene Data'!E1)))</f>
        <v/>
      </c>
      <c r="DU7" s="302" t="str">
        <f ca="true">+IF(OFFSET('Hygiene Data'!$F$11,0,10*ROW('Hygiene Data'!F1))="","",OFFSET('Hygiene Data'!$F$11,0,10*ROW('Hygiene Data'!F1)))</f>
        <v/>
      </c>
      <c r="DV7" s="302" t="str">
        <f ca="true">+IF(OFFSET('Hygiene Data'!$F$12,0,10*ROW('Hygiene Data'!F1))="","",OFFSET('Hygiene Data'!$F$12,0,10*ROW('Hygiene Data'!F1)))</f>
        <v/>
      </c>
      <c r="DW7" s="302" t="str">
        <f ca="true">+IF(OFFSET('Hygiene Data'!$F$13,0,10*ROW('Hygiene Data'!F1))="","",OFFSET('Hygiene Data'!$F$13,0,10*ROW('Hygiene Data'!F1)))</f>
        <v/>
      </c>
      <c r="DX7" s="302" t="str">
        <f ca="true">+IF(OFFSET('Hygiene Data'!$G$11,0,10*ROW('Hygiene Data'!G1))="","",OFFSET('Hygiene Data'!$G$11,0,10*ROW('Hygiene Data'!G1)))</f>
        <v/>
      </c>
      <c r="DY7" s="302" t="str">
        <f ca="true">+IF(OFFSET('Hygiene Data'!$G$12,0,10*ROW('Hygiene Data'!G1))="","",OFFSET('Hygiene Data'!$G$12,0,10*ROW('Hygiene Data'!G1)))</f>
        <v/>
      </c>
      <c r="DZ7" s="302" t="str">
        <f ca="true">+IF(OFFSET('Hygiene Data'!$G$13,0,10*ROW('Hygiene Data'!G1))="","",OFFSET('Hygiene Data'!$G$13,0,10*ROW('Hygiene Data'!G1)))</f>
        <v/>
      </c>
      <c r="EA7" s="302" t="str">
        <f ca="true">+IF(OFFSET('Hygiene Data'!$H$11,0,10*ROW('Hygiene Data'!H1))="","",OFFSET('Hygiene Data'!$H$11,0,10*ROW('Hygiene Data'!H1)))</f>
        <v/>
      </c>
      <c r="EB7" s="302" t="str">
        <f ca="true">+IF(OFFSET('Hygiene Data'!$H$12,0,10*ROW('Hygiene Data'!H1))="","",OFFSET('Hygiene Data'!$H$12,0,10*ROW('Hygiene Data'!H1)))</f>
        <v/>
      </c>
      <c r="EC7" s="302" t="str">
        <f ca="true">+IF(OFFSET('Hygiene Data'!$H$13,0,10*ROW('Hygiene Data'!H1))="","",OFFSET('Hygiene Data'!$H$13,0,10*ROW('Hygiene Data'!H1)))</f>
        <v/>
      </c>
      <c r="ED7" s="302" t="str">
        <f ca="true">+IF(OFFSET('Hygiene Data'!$I$11,0,10*ROW('Hygiene Data'!I1))="","",OFFSET('Hygiene Data'!$I$11,0,10*ROW('Hygiene Data'!I1)))</f>
        <v/>
      </c>
      <c r="EE7" s="302" t="str">
        <f ca="true">+IF(OFFSET('Hygiene Data'!$I$12,0,10*ROW('Hygiene Data'!I1))="","",OFFSET('Hygiene Data'!$I$12,0,10*ROW('Hygiene Data'!I1)))</f>
        <v/>
      </c>
      <c r="EF7" s="30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UGA_2010_UNPS</v>
      </c>
      <c r="B8" s="36" t="str">
        <f ca="true">+IF(OFFSET('Water Data'!$C$2,0,10*ROW('Water Data'!F2))="","",OFFSET('Water Data'!$C$2,0,10*ROW('Water Data'!F2)))</f>
        <v>Survey</v>
      </c>
      <c r="C8" s="357">
        <f t="shared" ca="true" si="0"/>
        <v>2010</v>
      </c>
      <c r="D8" s="96">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95.76</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88.509999999999991</v>
      </c>
      <c r="F8" s="96">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72.22</v>
      </c>
      <c r="G8" s="96">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100</v>
      </c>
      <c r="H8" s="96">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95.89</v>
      </c>
      <c r="I8" s="96">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81.94</v>
      </c>
      <c r="J8" s="96">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94.29</v>
      </c>
      <c r="K8" s="96">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85.945000000000007</v>
      </c>
      <c r="L8" s="96">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68.69</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98.52</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78.599999999999994</v>
      </c>
      <c r="AA8" s="97">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98.53</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85.29</v>
      </c>
      <c r="AF8" s="97">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98.52</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76.349999999999994</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44.900000000000006</v>
      </c>
      <c r="BB8" s="98">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16.600000000000001</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71.64</v>
      </c>
      <c r="BE8" s="98">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28.4</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35.86</v>
      </c>
      <c r="BH8" s="98">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12.6</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302"/>
      <c r="BS8" s="302" t="str">
        <f ca="true">+IF(OFFSET('Water Data'!$D$27,0,10*ROW('Water Data'!D2))="","",OFFSET('Water Data'!$D$27,0,10*ROW('Water Data'!D2)))</f>
        <v>Yes</v>
      </c>
      <c r="BT8" s="302" t="str">
        <f ca="true">+IF(OFFSET('Water Data'!$D$28,0,10*ROW('Water Data'!D2))="","",OFFSET('Water Data'!$D$28,0,10*ROW('Water Data'!D2)))</f>
        <v>Yes</v>
      </c>
      <c r="BU8" s="302" t="str">
        <f ca="true">+IF(OFFSET('Water Data'!$D$29,0,10*ROW('Water Data'!D2))="","",OFFSET('Water Data'!$D$29,0,10*ROW('Water Data'!D2)))</f>
        <v>Yes</v>
      </c>
      <c r="BV8" s="302" t="str">
        <f ca="true">+IF(OFFSET('Water Data'!$E$27,0,10*ROW('Water Data'!E2))="","",OFFSET('Water Data'!$E$27,0,10*ROW('Water Data'!E2)))</f>
        <v>Yes</v>
      </c>
      <c r="BW8" s="302" t="str">
        <f ca="true">+IF(OFFSET('Water Data'!$E$28,0,10*ROW('Water Data'!E2))="","",OFFSET('Water Data'!$E$28,0,10*ROW('Water Data'!E2)))</f>
        <v>Yes</v>
      </c>
      <c r="BX8" s="302" t="str">
        <f ca="true">+IF(OFFSET('Water Data'!$E$29,0,10*ROW('Water Data'!E2))="","",OFFSET('Water Data'!$E$29,0,10*ROW('Water Data'!E2)))</f>
        <v>Yes</v>
      </c>
      <c r="BY8" s="302" t="str">
        <f ca="true">+IF(OFFSET('Water Data'!$F$27,0,10*ROW('Water Data'!F2))="","",OFFSET('Water Data'!$F$27,0,10*ROW('Water Data'!F2)))</f>
        <v>Yes</v>
      </c>
      <c r="BZ8" s="302" t="str">
        <f ca="true">+IF(OFFSET('Water Data'!$F$28,0,10*ROW('Water Data'!F2))="","",OFFSET('Water Data'!$F$28,0,10*ROW('Water Data'!F2)))</f>
        <v>Yes</v>
      </c>
      <c r="CA8" s="302" t="str">
        <f ca="true">+IF(OFFSET('Water Data'!$F$29,0,10*ROW('Water Data'!F2))="","",OFFSET('Water Data'!$F$29,0,10*ROW('Water Data'!F2)))</f>
        <v>Yes</v>
      </c>
      <c r="CB8" s="302" t="str">
        <f ca="true">+IF(OFFSET('Water Data'!$G$27,0,10*ROW('Water Data'!G2))="","",OFFSET('Water Data'!$G$27,0,10*ROW('Water Data'!G2)))</f>
        <v/>
      </c>
      <c r="CC8" s="302" t="str">
        <f ca="true">+IF(OFFSET('Water Data'!$G$28,0,10*ROW('Water Data'!G2))="","",OFFSET('Water Data'!$G$28,0,10*ROW('Water Data'!G2)))</f>
        <v/>
      </c>
      <c r="CD8" s="302" t="str">
        <f ca="true">+IF(OFFSET('Water Data'!$G$29,0,10*ROW('Water Data'!G2))="","",OFFSET('Water Data'!$G$29,0,10*ROW('Water Data'!G2)))</f>
        <v/>
      </c>
      <c r="CE8" s="302" t="str">
        <f ca="true">+IF(OFFSET('Water Data'!$H$27,0,10*ROW('Water Data'!H2))="","",OFFSET('Water Data'!$H$27,0,10*ROW('Water Data'!H2)))</f>
        <v/>
      </c>
      <c r="CF8" s="302" t="str">
        <f ca="true">+IF(OFFSET('Water Data'!$H$28,0,10*ROW('Water Data'!H2))="","",OFFSET('Water Data'!$H$28,0,10*ROW('Water Data'!H2)))</f>
        <v/>
      </c>
      <c r="CG8" s="302" t="str">
        <f ca="true">+IF(OFFSET('Water Data'!$H$29,0,10*ROW('Water Data'!H2))="","",OFFSET('Water Data'!$H$29,0,10*ROW('Water Data'!H2)))</f>
        <v/>
      </c>
      <c r="CH8" s="302" t="str">
        <f ca="true">+IF(OFFSET('Water Data'!$I$27,0,10*ROW('Water Data'!I2))="","",OFFSET('Water Data'!$I$27,0,10*ROW('Water Data'!I2)))</f>
        <v/>
      </c>
      <c r="CI8" s="302" t="str">
        <f ca="true">+IF(OFFSET('Water Data'!$I$28,0,10*ROW('Water Data'!I2))="","",OFFSET('Water Data'!$I$28,0,10*ROW('Water Data'!I2)))</f>
        <v/>
      </c>
      <c r="CJ8" s="302" t="str">
        <f ca="true">+IF(OFFSET('Water Data'!$I$29,0,10*ROW('Water Data'!I2))="","",OFFSET('Water Data'!$I$29,0,10*ROW('Water Data'!I2)))</f>
        <v/>
      </c>
      <c r="CK8" s="302" t="str">
        <f ca="true">+IF(OFFSET('Sanitation Data'!$D$28,0,10*ROW('Sanitation Data'!D2))="","",OFFSET('Sanitation Data'!$D$28,0,10*ROW('Sanitation Data'!D2)))</f>
        <v>Yes</v>
      </c>
      <c r="CL8" s="302" t="str">
        <f ca="true">+IF(OFFSET('Sanitation Data'!$D$29,0,10*ROW('Sanitation Data'!D2))="","",OFFSET('Sanitation Data'!$D$29,0,10*ROW('Sanitation Data'!D2)))</f>
        <v/>
      </c>
      <c r="CM8" s="302" t="str">
        <f ca="true">+IF(OFFSET('Sanitation Data'!$D$30,0,10*ROW('Sanitation Data'!D2))="","",OFFSET('Sanitation Data'!$D$30,0,10*ROW('Sanitation Data'!D2)))</f>
        <v/>
      </c>
      <c r="CN8" s="302" t="str">
        <f ca="true">+IF(OFFSET('Sanitation Data'!$D$31,0,10*ROW('Sanitation Data'!D2))="","",OFFSET('Sanitation Data'!$D$31,0,10*ROW('Sanitation Data'!D2)))</f>
        <v/>
      </c>
      <c r="CO8" s="302" t="str">
        <f ca="true">+IF(OFFSET('Sanitation Data'!$D$32,0,10*ROW('Sanitation Data'!D2))="","",OFFSET('Sanitation Data'!$D$32,0,10*ROW('Sanitation Data'!D2)))</f>
        <v>Yes</v>
      </c>
      <c r="CP8" s="302" t="str">
        <f ca="true">+IF(OFFSET('Sanitation Data'!$E$28,0,10*ROW('Sanitation Data'!E2))="","",OFFSET('Sanitation Data'!$E$28,0,10*ROW('Sanitation Data'!E2)))</f>
        <v>Yes</v>
      </c>
      <c r="CQ8" s="302" t="str">
        <f ca="true">+IF(OFFSET('Sanitation Data'!$E$29,0,10*ROW('Sanitation Data'!E2))="","",OFFSET('Sanitation Data'!$E$29,0,10*ROW('Sanitation Data'!E2)))</f>
        <v/>
      </c>
      <c r="CR8" s="302" t="str">
        <f ca="true">+IF(OFFSET('Sanitation Data'!$E$30,0,10*ROW('Sanitation Data'!E2))="","",OFFSET('Sanitation Data'!$E$30,0,10*ROW('Sanitation Data'!E2)))</f>
        <v/>
      </c>
      <c r="CS8" s="302" t="str">
        <f ca="true">+IF(OFFSET('Sanitation Data'!$E$31,0,10*ROW('Sanitation Data'!E2))="","",OFFSET('Sanitation Data'!$E$31,0,10*ROW('Sanitation Data'!E2)))</f>
        <v/>
      </c>
      <c r="CT8" s="302" t="str">
        <f ca="true">+IF(OFFSET('Sanitation Data'!$E$32,0,10*ROW('Sanitation Data'!E2))="","",OFFSET('Sanitation Data'!$E$32,0,10*ROW('Sanitation Data'!E2)))</f>
        <v>Yes</v>
      </c>
      <c r="CU8" s="302" t="str">
        <f ca="true">+IF(OFFSET('Sanitation Data'!$F$28,0,10*ROW('Sanitation Data'!F2))="","",OFFSET('Sanitation Data'!$F$28,0,10*ROW('Sanitation Data'!F2)))</f>
        <v>Yes</v>
      </c>
      <c r="CV8" s="302" t="str">
        <f ca="true">+IF(OFFSET('Sanitation Data'!$F$29,0,10*ROW('Sanitation Data'!F2))="","",OFFSET('Sanitation Data'!$F$29,0,10*ROW('Sanitation Data'!F2)))</f>
        <v/>
      </c>
      <c r="CW8" s="302" t="str">
        <f ca="true">+IF(OFFSET('Sanitation Data'!$F$30,0,10*ROW('Sanitation Data'!F2))="","",OFFSET('Sanitation Data'!$F$30,0,10*ROW('Sanitation Data'!F2)))</f>
        <v/>
      </c>
      <c r="CX8" s="302" t="str">
        <f ca="true">+IF(OFFSET('Sanitation Data'!$F$31,0,10*ROW('Sanitation Data'!F2))="","",OFFSET('Sanitation Data'!$F$31,0,10*ROW('Sanitation Data'!F2)))</f>
        <v/>
      </c>
      <c r="CY8" s="302" t="str">
        <f ca="true">+IF(OFFSET('Sanitation Data'!$F$32,0,10*ROW('Sanitation Data'!F2))="","",OFFSET('Sanitation Data'!$F$32,0,10*ROW('Sanitation Data'!F2)))</f>
        <v>Yes</v>
      </c>
      <c r="CZ8" s="302" t="str">
        <f ca="true">+IF(OFFSET('Sanitation Data'!$G$28,0,10*ROW('Sanitation Data'!G2))="","",OFFSET('Sanitation Data'!$G$28,0,10*ROW('Sanitation Data'!G2)))</f>
        <v/>
      </c>
      <c r="DA8" s="302" t="str">
        <f ca="true">+IF(OFFSET('Sanitation Data'!$G$29,0,10*ROW('Sanitation Data'!G2))="","",OFFSET('Sanitation Data'!$G$29,0,10*ROW('Sanitation Data'!G2)))</f>
        <v/>
      </c>
      <c r="DB8" s="302" t="str">
        <f ca="true">+IF(OFFSET('Sanitation Data'!$G$30,0,10*ROW('Sanitation Data'!G2))="","",OFFSET('Sanitation Data'!$G$30,0,10*ROW('Sanitation Data'!G2)))</f>
        <v/>
      </c>
      <c r="DC8" s="302" t="str">
        <f ca="true">+IF(OFFSET('Sanitation Data'!$G$31,0,10*ROW('Sanitation Data'!G2))="","",OFFSET('Sanitation Data'!$G$31,0,10*ROW('Sanitation Data'!G2)))</f>
        <v/>
      </c>
      <c r="DD8" s="302" t="str">
        <f ca="true">+IF(OFFSET('Sanitation Data'!$G$32,0,10*ROW('Sanitation Data'!G2))="","",OFFSET('Sanitation Data'!$G$32,0,10*ROW('Sanitation Data'!G2)))</f>
        <v/>
      </c>
      <c r="DE8" s="302" t="str">
        <f ca="true">+IF(OFFSET('Sanitation Data'!$H$28,0,10*ROW('Sanitation Data'!H2))="","",OFFSET('Sanitation Data'!$H$28,0,10*ROW('Sanitation Data'!H2)))</f>
        <v/>
      </c>
      <c r="DF8" s="302" t="str">
        <f ca="true">+IF(OFFSET('Sanitation Data'!$H$29,0,10*ROW('Sanitation Data'!H2))="","",OFFSET('Sanitation Data'!$H$29,0,10*ROW('Sanitation Data'!H2)))</f>
        <v/>
      </c>
      <c r="DG8" s="302" t="str">
        <f ca="true">+IF(OFFSET('Sanitation Data'!$H$30,0,10*ROW('Sanitation Data'!H2))="","",OFFSET('Sanitation Data'!$H$30,0,10*ROW('Sanitation Data'!H2)))</f>
        <v/>
      </c>
      <c r="DH8" s="302" t="str">
        <f ca="true">+IF(OFFSET('Sanitation Data'!$H$31,0,10*ROW('Sanitation Data'!H2))="","",OFFSET('Sanitation Data'!$H$31,0,10*ROW('Sanitation Data'!H2)))</f>
        <v/>
      </c>
      <c r="DI8" s="302" t="str">
        <f ca="true">+IF(OFFSET('Sanitation Data'!$H$32,0,10*ROW('Sanitation Data'!H2))="","",OFFSET('Sanitation Data'!$H$32,0,10*ROW('Sanitation Data'!H2)))</f>
        <v/>
      </c>
      <c r="DJ8" s="302" t="str">
        <f ca="true">+IF(OFFSET('Sanitation Data'!$I$28,0,10*ROW('Sanitation Data'!I2))="","",OFFSET('Sanitation Data'!$I$28,0,10*ROW('Sanitation Data'!I2)))</f>
        <v/>
      </c>
      <c r="DK8" s="302" t="str">
        <f ca="true">+IF(OFFSET('Sanitation Data'!$I$29,0,10*ROW('Sanitation Data'!I2))="","",OFFSET('Sanitation Data'!$I$29,0,10*ROW('Sanitation Data'!I2)))</f>
        <v/>
      </c>
      <c r="DL8" s="302" t="str">
        <f ca="true">+IF(OFFSET('Sanitation Data'!$I$30,0,10*ROW('Sanitation Data'!I2))="","",OFFSET('Sanitation Data'!$I$30,0,10*ROW('Sanitation Data'!I2)))</f>
        <v/>
      </c>
      <c r="DM8" s="302" t="str">
        <f ca="true">+IF(OFFSET('Sanitation Data'!$I$31,0,10*ROW('Sanitation Data'!I2))="","",OFFSET('Sanitation Data'!$I$31,0,10*ROW('Sanitation Data'!I2)))</f>
        <v/>
      </c>
      <c r="DN8" s="302" t="str">
        <f ca="true">+IF(OFFSET('Sanitation Data'!$I$32,0,10*ROW('Sanitation Data'!I2))="","",OFFSET('Sanitation Data'!$I$32,0,10*ROW('Sanitation Data'!I2)))</f>
        <v/>
      </c>
      <c r="DO8" s="302" t="str">
        <f ca="true">+IF(OFFSET('Hygiene Data'!$D$11,0,10*ROW('Hygiene Data'!D2))="","",OFFSET('Hygiene Data'!$D$11,0,10*ROW('Hygiene Data'!D2)))</f>
        <v/>
      </c>
      <c r="DP8" s="302" t="str">
        <f ca="true">+IF(OFFSET('Hygiene Data'!$D$12,0,10*ROW('Hygiene Data'!D2))="","",OFFSET('Hygiene Data'!$D$12,0,10*ROW('Hygiene Data'!D2)))</f>
        <v>Yes</v>
      </c>
      <c r="DQ8" s="302" t="str">
        <f ca="true">+IF(OFFSET('Hygiene Data'!$D$13,0,10*ROW('Hygiene Data'!D2))="","",OFFSET('Hygiene Data'!$D$13,0,10*ROW('Hygiene Data'!D2)))</f>
        <v>Yes</v>
      </c>
      <c r="DR8" s="302" t="str">
        <f ca="true">+IF(OFFSET('Hygiene Data'!$E$11,0,10*ROW('Hygiene Data'!E2))="","",OFFSET('Hygiene Data'!$E$11,0,10*ROW('Hygiene Data'!E2)))</f>
        <v/>
      </c>
      <c r="DS8" s="302" t="str">
        <f ca="true">+IF(OFFSET('Hygiene Data'!$E$12,0,10*ROW('Hygiene Data'!E2))="","",OFFSET('Hygiene Data'!$E$12,0,10*ROW('Hygiene Data'!E2)))</f>
        <v>Yes</v>
      </c>
      <c r="DT8" s="302" t="str">
        <f ca="true">+IF(OFFSET('Hygiene Data'!$E$13,0,10*ROW('Hygiene Data'!E2))="","",OFFSET('Hygiene Data'!$E$13,0,10*ROW('Hygiene Data'!E2)))</f>
        <v>Yes</v>
      </c>
      <c r="DU8" s="302" t="str">
        <f ca="true">+IF(OFFSET('Hygiene Data'!$F$11,0,10*ROW('Hygiene Data'!F2))="","",OFFSET('Hygiene Data'!$F$11,0,10*ROW('Hygiene Data'!F2)))</f>
        <v/>
      </c>
      <c r="DV8" s="302" t="str">
        <f ca="true">+IF(OFFSET('Hygiene Data'!$F$12,0,10*ROW('Hygiene Data'!F2))="","",OFFSET('Hygiene Data'!$F$12,0,10*ROW('Hygiene Data'!F2)))</f>
        <v>Yes</v>
      </c>
      <c r="DW8" s="302" t="str">
        <f ca="true">+IF(OFFSET('Hygiene Data'!$F$13,0,10*ROW('Hygiene Data'!F2))="","",OFFSET('Hygiene Data'!$F$13,0,10*ROW('Hygiene Data'!F2)))</f>
        <v>Yes</v>
      </c>
      <c r="DX8" s="302" t="str">
        <f ca="true">+IF(OFFSET('Hygiene Data'!$G$11,0,10*ROW('Hygiene Data'!G2))="","",OFFSET('Hygiene Data'!$G$11,0,10*ROW('Hygiene Data'!G2)))</f>
        <v/>
      </c>
      <c r="DY8" s="302" t="str">
        <f ca="true">+IF(OFFSET('Hygiene Data'!$G$12,0,10*ROW('Hygiene Data'!G2))="","",OFFSET('Hygiene Data'!$G$12,0,10*ROW('Hygiene Data'!G2)))</f>
        <v/>
      </c>
      <c r="DZ8" s="302" t="str">
        <f ca="true">+IF(OFFSET('Hygiene Data'!$G$13,0,10*ROW('Hygiene Data'!G2))="","",OFFSET('Hygiene Data'!$G$13,0,10*ROW('Hygiene Data'!G2)))</f>
        <v/>
      </c>
      <c r="EA8" s="302" t="str">
        <f ca="true">+IF(OFFSET('Hygiene Data'!$H$11,0,10*ROW('Hygiene Data'!H2))="","",OFFSET('Hygiene Data'!$H$11,0,10*ROW('Hygiene Data'!H2)))</f>
        <v/>
      </c>
      <c r="EB8" s="302" t="str">
        <f ca="true">+IF(OFFSET('Hygiene Data'!$H$12,0,10*ROW('Hygiene Data'!H2))="","",OFFSET('Hygiene Data'!$H$12,0,10*ROW('Hygiene Data'!H2)))</f>
        <v/>
      </c>
      <c r="EC8" s="302" t="str">
        <f ca="true">+IF(OFFSET('Hygiene Data'!$H$13,0,10*ROW('Hygiene Data'!H2))="","",OFFSET('Hygiene Data'!$H$13,0,10*ROW('Hygiene Data'!H2)))</f>
        <v/>
      </c>
      <c r="ED8" s="302" t="str">
        <f ca="true">+IF(OFFSET('Hygiene Data'!$I$11,0,10*ROW('Hygiene Data'!I2))="","",OFFSET('Hygiene Data'!$I$11,0,10*ROW('Hygiene Data'!I2)))</f>
        <v/>
      </c>
      <c r="EE8" s="302" t="str">
        <f ca="true">+IF(OFFSET('Hygiene Data'!$I$12,0,10*ROW('Hygiene Data'!I2))="","",OFFSET('Hygiene Data'!$I$12,0,10*ROW('Hygiene Data'!I2)))</f>
        <v/>
      </c>
      <c r="EF8" s="30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UGA_2011_EMIS</v>
      </c>
      <c r="B9" s="36" t="str">
        <f ca="true">+IF(OFFSET('Water Data'!$C$2,0,10*ROW('Water Data'!F3))="","",OFFSET('Water Data'!$C$2,0,10*ROW('Water Data'!F3)))</f>
        <v>EMIS</v>
      </c>
      <c r="C9" s="357">
        <f t="shared" ca="true" si="0"/>
        <v>2011</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86.869730205007173</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97.776365946632794</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84</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95.5</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302"/>
      <c r="BS9" s="302" t="str">
        <f ca="true">+IF(OFFSET('Water Data'!$D$27,0,10*ROW('Water Data'!D3))="","",OFFSET('Water Data'!$D$27,0,10*ROW('Water Data'!D3)))</f>
        <v/>
      </c>
      <c r="BT9" s="302" t="str">
        <f ca="true">+IF(OFFSET('Water Data'!$D$28,0,10*ROW('Water Data'!D3))="","",OFFSET('Water Data'!$D$28,0,10*ROW('Water Data'!D3)))</f>
        <v>Yes</v>
      </c>
      <c r="BU9" s="302" t="str">
        <f ca="true">+IF(OFFSET('Water Data'!$D$29,0,10*ROW('Water Data'!D3))="","",OFFSET('Water Data'!$D$29,0,10*ROW('Water Data'!D3)))</f>
        <v/>
      </c>
      <c r="BV9" s="302" t="str">
        <f ca="true">+IF(OFFSET('Water Data'!$E$27,0,10*ROW('Water Data'!E3))="","",OFFSET('Water Data'!$E$27,0,10*ROW('Water Data'!E3)))</f>
        <v/>
      </c>
      <c r="BW9" s="302" t="str">
        <f ca="true">+IF(OFFSET('Water Data'!$E$28,0,10*ROW('Water Data'!E3))="","",OFFSET('Water Data'!$E$28,0,10*ROW('Water Data'!E3)))</f>
        <v/>
      </c>
      <c r="BX9" s="302" t="str">
        <f ca="true">+IF(OFFSET('Water Data'!$E$29,0,10*ROW('Water Data'!E3))="","",OFFSET('Water Data'!$E$29,0,10*ROW('Water Data'!E3)))</f>
        <v/>
      </c>
      <c r="BY9" s="302" t="str">
        <f ca="true">+IF(OFFSET('Water Data'!$F$27,0,10*ROW('Water Data'!F3))="","",OFFSET('Water Data'!$F$27,0,10*ROW('Water Data'!F3)))</f>
        <v/>
      </c>
      <c r="BZ9" s="302" t="str">
        <f ca="true">+IF(OFFSET('Water Data'!$F$28,0,10*ROW('Water Data'!F3))="","",OFFSET('Water Data'!$F$28,0,10*ROW('Water Data'!F3)))</f>
        <v/>
      </c>
      <c r="CA9" s="302" t="str">
        <f ca="true">+IF(OFFSET('Water Data'!$F$29,0,10*ROW('Water Data'!F3))="","",OFFSET('Water Data'!$F$29,0,10*ROW('Water Data'!F3)))</f>
        <v/>
      </c>
      <c r="CB9" s="302" t="str">
        <f ca="true">+IF(OFFSET('Water Data'!$G$27,0,10*ROW('Water Data'!G3))="","",OFFSET('Water Data'!$G$27,0,10*ROW('Water Data'!G3)))</f>
        <v/>
      </c>
      <c r="CC9" s="302" t="str">
        <f ca="true">+IF(OFFSET('Water Data'!$G$28,0,10*ROW('Water Data'!G3))="","",OFFSET('Water Data'!$G$28,0,10*ROW('Water Data'!G3)))</f>
        <v>Yes</v>
      </c>
      <c r="CD9" s="302" t="str">
        <f ca="true">+IF(OFFSET('Water Data'!$G$29,0,10*ROW('Water Data'!G3))="","",OFFSET('Water Data'!$G$29,0,10*ROW('Water Data'!G3)))</f>
        <v/>
      </c>
      <c r="CE9" s="302" t="str">
        <f ca="true">+IF(OFFSET('Water Data'!$H$27,0,10*ROW('Water Data'!H3))="","",OFFSET('Water Data'!$H$27,0,10*ROW('Water Data'!H3)))</f>
        <v/>
      </c>
      <c r="CF9" s="302" t="str">
        <f ca="true">+IF(OFFSET('Water Data'!$H$28,0,10*ROW('Water Data'!H3))="","",OFFSET('Water Data'!$H$28,0,10*ROW('Water Data'!H3)))</f>
        <v>Yes</v>
      </c>
      <c r="CG9" s="302" t="str">
        <f ca="true">+IF(OFFSET('Water Data'!$H$29,0,10*ROW('Water Data'!H3))="","",OFFSET('Water Data'!$H$29,0,10*ROW('Water Data'!H3)))</f>
        <v/>
      </c>
      <c r="CH9" s="302" t="str">
        <f ca="true">+IF(OFFSET('Water Data'!$I$27,0,10*ROW('Water Data'!I3))="","",OFFSET('Water Data'!$I$27,0,10*ROW('Water Data'!I3)))</f>
        <v/>
      </c>
      <c r="CI9" s="302" t="str">
        <f ca="true">+IF(OFFSET('Water Data'!$I$28,0,10*ROW('Water Data'!I3))="","",OFFSET('Water Data'!$I$28,0,10*ROW('Water Data'!I3)))</f>
        <v>Yes</v>
      </c>
      <c r="CJ9" s="302" t="str">
        <f ca="true">+IF(OFFSET('Water Data'!$I$29,0,10*ROW('Water Data'!I3))="","",OFFSET('Water Data'!$I$29,0,10*ROW('Water Data'!I3)))</f>
        <v/>
      </c>
      <c r="CK9" s="302" t="str">
        <f ca="true">+IF(OFFSET('Sanitation Data'!$D$28,0,10*ROW('Sanitation Data'!D3))="","",OFFSET('Sanitation Data'!$D$28,0,10*ROW('Sanitation Data'!D3)))</f>
        <v/>
      </c>
      <c r="CL9" s="302" t="str">
        <f ca="true">+IF(OFFSET('Sanitation Data'!$D$29,0,10*ROW('Sanitation Data'!D3))="","",OFFSET('Sanitation Data'!$D$29,0,10*ROW('Sanitation Data'!D3)))</f>
        <v/>
      </c>
      <c r="CM9" s="302" t="str">
        <f ca="true">+IF(OFFSET('Sanitation Data'!$D$30,0,10*ROW('Sanitation Data'!D3))="","",OFFSET('Sanitation Data'!$D$30,0,10*ROW('Sanitation Data'!D3)))</f>
        <v/>
      </c>
      <c r="CN9" s="302" t="str">
        <f ca="true">+IF(OFFSET('Sanitation Data'!$D$31,0,10*ROW('Sanitation Data'!D3))="","",OFFSET('Sanitation Data'!$D$31,0,10*ROW('Sanitation Data'!D3)))</f>
        <v/>
      </c>
      <c r="CO9" s="302" t="str">
        <f ca="true">+IF(OFFSET('Sanitation Data'!$D$32,0,10*ROW('Sanitation Data'!D3))="","",OFFSET('Sanitation Data'!$D$32,0,10*ROW('Sanitation Data'!D3)))</f>
        <v/>
      </c>
      <c r="CP9" s="302" t="str">
        <f ca="true">+IF(OFFSET('Sanitation Data'!$E$28,0,10*ROW('Sanitation Data'!E3))="","",OFFSET('Sanitation Data'!$E$28,0,10*ROW('Sanitation Data'!E3)))</f>
        <v/>
      </c>
      <c r="CQ9" s="302" t="str">
        <f ca="true">+IF(OFFSET('Sanitation Data'!$E$29,0,10*ROW('Sanitation Data'!E3))="","",OFFSET('Sanitation Data'!$E$29,0,10*ROW('Sanitation Data'!E3)))</f>
        <v/>
      </c>
      <c r="CR9" s="302" t="str">
        <f ca="true">+IF(OFFSET('Sanitation Data'!$E$30,0,10*ROW('Sanitation Data'!E3))="","",OFFSET('Sanitation Data'!$E$30,0,10*ROW('Sanitation Data'!E3)))</f>
        <v/>
      </c>
      <c r="CS9" s="302" t="str">
        <f ca="true">+IF(OFFSET('Sanitation Data'!$E$31,0,10*ROW('Sanitation Data'!E3))="","",OFFSET('Sanitation Data'!$E$31,0,10*ROW('Sanitation Data'!E3)))</f>
        <v/>
      </c>
      <c r="CT9" s="302" t="str">
        <f ca="true">+IF(OFFSET('Sanitation Data'!$E$32,0,10*ROW('Sanitation Data'!E3))="","",OFFSET('Sanitation Data'!$E$32,0,10*ROW('Sanitation Data'!E3)))</f>
        <v/>
      </c>
      <c r="CU9" s="302" t="str">
        <f ca="true">+IF(OFFSET('Sanitation Data'!$F$28,0,10*ROW('Sanitation Data'!F3))="","",OFFSET('Sanitation Data'!$F$28,0,10*ROW('Sanitation Data'!F3)))</f>
        <v/>
      </c>
      <c r="CV9" s="302" t="str">
        <f ca="true">+IF(OFFSET('Sanitation Data'!$F$29,0,10*ROW('Sanitation Data'!F3))="","",OFFSET('Sanitation Data'!$F$29,0,10*ROW('Sanitation Data'!F3)))</f>
        <v/>
      </c>
      <c r="CW9" s="302" t="str">
        <f ca="true">+IF(OFFSET('Sanitation Data'!$F$30,0,10*ROW('Sanitation Data'!F3))="","",OFFSET('Sanitation Data'!$F$30,0,10*ROW('Sanitation Data'!F3)))</f>
        <v/>
      </c>
      <c r="CX9" s="302" t="str">
        <f ca="true">+IF(OFFSET('Sanitation Data'!$F$31,0,10*ROW('Sanitation Data'!F3))="","",OFFSET('Sanitation Data'!$F$31,0,10*ROW('Sanitation Data'!F3)))</f>
        <v/>
      </c>
      <c r="CY9" s="302" t="str">
        <f ca="true">+IF(OFFSET('Sanitation Data'!$F$32,0,10*ROW('Sanitation Data'!F3))="","",OFFSET('Sanitation Data'!$F$32,0,10*ROW('Sanitation Data'!F3)))</f>
        <v/>
      </c>
      <c r="CZ9" s="302" t="str">
        <f ca="true">+IF(OFFSET('Sanitation Data'!$G$28,0,10*ROW('Sanitation Data'!G3))="","",OFFSET('Sanitation Data'!$G$28,0,10*ROW('Sanitation Data'!G3)))</f>
        <v/>
      </c>
      <c r="DA9" s="302" t="str">
        <f ca="true">+IF(OFFSET('Sanitation Data'!$G$29,0,10*ROW('Sanitation Data'!G3))="","",OFFSET('Sanitation Data'!$G$29,0,10*ROW('Sanitation Data'!G3)))</f>
        <v/>
      </c>
      <c r="DB9" s="302" t="str">
        <f ca="true">+IF(OFFSET('Sanitation Data'!$G$30,0,10*ROW('Sanitation Data'!G3))="","",OFFSET('Sanitation Data'!$G$30,0,10*ROW('Sanitation Data'!G3)))</f>
        <v/>
      </c>
      <c r="DC9" s="302" t="str">
        <f ca="true">+IF(OFFSET('Sanitation Data'!$G$31,0,10*ROW('Sanitation Data'!G3))="","",OFFSET('Sanitation Data'!$G$31,0,10*ROW('Sanitation Data'!G3)))</f>
        <v/>
      </c>
      <c r="DD9" s="302" t="str">
        <f ca="true">+IF(OFFSET('Sanitation Data'!$G$32,0,10*ROW('Sanitation Data'!G3))="","",OFFSET('Sanitation Data'!$G$32,0,10*ROW('Sanitation Data'!G3)))</f>
        <v/>
      </c>
      <c r="DE9" s="302" t="str">
        <f ca="true">+IF(OFFSET('Sanitation Data'!$H$28,0,10*ROW('Sanitation Data'!H3))="","",OFFSET('Sanitation Data'!$H$28,0,10*ROW('Sanitation Data'!H3)))</f>
        <v/>
      </c>
      <c r="DF9" s="302" t="str">
        <f ca="true">+IF(OFFSET('Sanitation Data'!$H$29,0,10*ROW('Sanitation Data'!H3))="","",OFFSET('Sanitation Data'!$H$29,0,10*ROW('Sanitation Data'!H3)))</f>
        <v/>
      </c>
      <c r="DG9" s="302" t="str">
        <f ca="true">+IF(OFFSET('Sanitation Data'!$H$30,0,10*ROW('Sanitation Data'!H3))="","",OFFSET('Sanitation Data'!$H$30,0,10*ROW('Sanitation Data'!H3)))</f>
        <v/>
      </c>
      <c r="DH9" s="302" t="str">
        <f ca="true">+IF(OFFSET('Sanitation Data'!$H$31,0,10*ROW('Sanitation Data'!H3))="","",OFFSET('Sanitation Data'!$H$31,0,10*ROW('Sanitation Data'!H3)))</f>
        <v/>
      </c>
      <c r="DI9" s="302" t="str">
        <f ca="true">+IF(OFFSET('Sanitation Data'!$H$32,0,10*ROW('Sanitation Data'!H3))="","",OFFSET('Sanitation Data'!$H$32,0,10*ROW('Sanitation Data'!H3)))</f>
        <v/>
      </c>
      <c r="DJ9" s="302" t="str">
        <f ca="true">+IF(OFFSET('Sanitation Data'!$I$28,0,10*ROW('Sanitation Data'!I3))="","",OFFSET('Sanitation Data'!$I$28,0,10*ROW('Sanitation Data'!I3)))</f>
        <v/>
      </c>
      <c r="DK9" s="302" t="str">
        <f ca="true">+IF(OFFSET('Sanitation Data'!$I$29,0,10*ROW('Sanitation Data'!I3))="","",OFFSET('Sanitation Data'!$I$29,0,10*ROW('Sanitation Data'!I3)))</f>
        <v/>
      </c>
      <c r="DL9" s="302" t="str">
        <f ca="true">+IF(OFFSET('Sanitation Data'!$I$30,0,10*ROW('Sanitation Data'!I3))="","",OFFSET('Sanitation Data'!$I$30,0,10*ROW('Sanitation Data'!I3)))</f>
        <v/>
      </c>
      <c r="DM9" s="302" t="str">
        <f ca="true">+IF(OFFSET('Sanitation Data'!$I$31,0,10*ROW('Sanitation Data'!I3))="","",OFFSET('Sanitation Data'!$I$31,0,10*ROW('Sanitation Data'!I3)))</f>
        <v/>
      </c>
      <c r="DN9" s="302" t="str">
        <f ca="true">+IF(OFFSET('Sanitation Data'!$I$32,0,10*ROW('Sanitation Data'!I3))="","",OFFSET('Sanitation Data'!$I$32,0,10*ROW('Sanitation Data'!I3)))</f>
        <v/>
      </c>
      <c r="DO9" s="302" t="str">
        <f ca="true">+IF(OFFSET('Hygiene Data'!$D$11,0,10*ROW('Hygiene Data'!D3))="","",OFFSET('Hygiene Data'!$D$11,0,10*ROW('Hygiene Data'!D3)))</f>
        <v/>
      </c>
      <c r="DP9" s="302" t="str">
        <f ca="true">+IF(OFFSET('Hygiene Data'!$D$12,0,10*ROW('Hygiene Data'!D3))="","",OFFSET('Hygiene Data'!$D$12,0,10*ROW('Hygiene Data'!D3)))</f>
        <v/>
      </c>
      <c r="DQ9" s="302" t="str">
        <f ca="true">+IF(OFFSET('Hygiene Data'!$D$13,0,10*ROW('Hygiene Data'!D3))="","",OFFSET('Hygiene Data'!$D$13,0,10*ROW('Hygiene Data'!D3)))</f>
        <v/>
      </c>
      <c r="DR9" s="302" t="str">
        <f ca="true">+IF(OFFSET('Hygiene Data'!$E$11,0,10*ROW('Hygiene Data'!E3))="","",OFFSET('Hygiene Data'!$E$11,0,10*ROW('Hygiene Data'!E3)))</f>
        <v/>
      </c>
      <c r="DS9" s="302" t="str">
        <f ca="true">+IF(OFFSET('Hygiene Data'!$E$12,0,10*ROW('Hygiene Data'!E3))="","",OFFSET('Hygiene Data'!$E$12,0,10*ROW('Hygiene Data'!E3)))</f>
        <v/>
      </c>
      <c r="DT9" s="302" t="str">
        <f ca="true">+IF(OFFSET('Hygiene Data'!$E$13,0,10*ROW('Hygiene Data'!E3))="","",OFFSET('Hygiene Data'!$E$13,0,10*ROW('Hygiene Data'!E3)))</f>
        <v/>
      </c>
      <c r="DU9" s="302" t="str">
        <f ca="true">+IF(OFFSET('Hygiene Data'!$F$11,0,10*ROW('Hygiene Data'!F3))="","",OFFSET('Hygiene Data'!$F$11,0,10*ROW('Hygiene Data'!F3)))</f>
        <v/>
      </c>
      <c r="DV9" s="302" t="str">
        <f ca="true">+IF(OFFSET('Hygiene Data'!$F$12,0,10*ROW('Hygiene Data'!F3))="","",OFFSET('Hygiene Data'!$F$12,0,10*ROW('Hygiene Data'!F3)))</f>
        <v/>
      </c>
      <c r="DW9" s="302" t="str">
        <f ca="true">+IF(OFFSET('Hygiene Data'!$F$13,0,10*ROW('Hygiene Data'!F3))="","",OFFSET('Hygiene Data'!$F$13,0,10*ROW('Hygiene Data'!F3)))</f>
        <v/>
      </c>
      <c r="DX9" s="302" t="str">
        <f ca="true">+IF(OFFSET('Hygiene Data'!$G$11,0,10*ROW('Hygiene Data'!G3))="","",OFFSET('Hygiene Data'!$G$11,0,10*ROW('Hygiene Data'!G3)))</f>
        <v/>
      </c>
      <c r="DY9" s="302" t="str">
        <f ca="true">+IF(OFFSET('Hygiene Data'!$G$12,0,10*ROW('Hygiene Data'!G3))="","",OFFSET('Hygiene Data'!$G$12,0,10*ROW('Hygiene Data'!G3)))</f>
        <v/>
      </c>
      <c r="DZ9" s="302" t="str">
        <f ca="true">+IF(OFFSET('Hygiene Data'!$G$13,0,10*ROW('Hygiene Data'!G3))="","",OFFSET('Hygiene Data'!$G$13,0,10*ROW('Hygiene Data'!G3)))</f>
        <v/>
      </c>
      <c r="EA9" s="302" t="str">
        <f ca="true">+IF(OFFSET('Hygiene Data'!$H$11,0,10*ROW('Hygiene Data'!H3))="","",OFFSET('Hygiene Data'!$H$11,0,10*ROW('Hygiene Data'!H3)))</f>
        <v/>
      </c>
      <c r="EB9" s="302" t="str">
        <f ca="true">+IF(OFFSET('Hygiene Data'!$H$12,0,10*ROW('Hygiene Data'!H3))="","",OFFSET('Hygiene Data'!$H$12,0,10*ROW('Hygiene Data'!H3)))</f>
        <v/>
      </c>
      <c r="EC9" s="302" t="str">
        <f ca="true">+IF(OFFSET('Hygiene Data'!$H$13,0,10*ROW('Hygiene Data'!H3))="","",OFFSET('Hygiene Data'!$H$13,0,10*ROW('Hygiene Data'!H3)))</f>
        <v/>
      </c>
      <c r="ED9" s="302" t="str">
        <f ca="true">+IF(OFFSET('Hygiene Data'!$I$11,0,10*ROW('Hygiene Data'!I3))="","",OFFSET('Hygiene Data'!$I$11,0,10*ROW('Hygiene Data'!I3)))</f>
        <v/>
      </c>
      <c r="EE9" s="302" t="str">
        <f ca="true">+IF(OFFSET('Hygiene Data'!$I$12,0,10*ROW('Hygiene Data'!I3))="","",OFFSET('Hygiene Data'!$I$12,0,10*ROW('Hygiene Data'!I3)))</f>
        <v/>
      </c>
      <c r="EF9" s="30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UGA_2011_UNPS</v>
      </c>
      <c r="B10" s="36" t="str">
        <f ca="true">+IF(OFFSET('Water Data'!$C$2,0,10*ROW('Water Data'!F4))="","",OFFSET('Water Data'!$C$2,0,10*ROW('Water Data'!F4)))</f>
        <v>Survey</v>
      </c>
      <c r="C10" s="357">
        <f t="shared" ca="true" si="0"/>
        <v>2011</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90.45</v>
      </c>
      <c r="F10" s="96">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71.699714999999998</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98.444999999999993</v>
      </c>
      <c r="I10" s="96">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83.062968749999996</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87.64</v>
      </c>
      <c r="L10" s="96">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67.894707999999994</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98.67</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78.760000000000005</v>
      </c>
      <c r="AA10" s="97">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98.41</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79.364999999999995</v>
      </c>
      <c r="AF10" s="97">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98.77</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78.53</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48.2</v>
      </c>
      <c r="BB10" s="98">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18</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75.41</v>
      </c>
      <c r="BE10" s="98">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31.2</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37.879999999999995</v>
      </c>
      <c r="BH10" s="98">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13.04</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302"/>
      <c r="BS10" s="302" t="str">
        <f ca="true">+IF(OFFSET('Water Data'!$D$27,0,10*ROW('Water Data'!D4))="","",OFFSET('Water Data'!$D$27,0,10*ROW('Water Data'!D4)))</f>
        <v/>
      </c>
      <c r="BT10" s="302" t="str">
        <f ca="true">+IF(OFFSET('Water Data'!$D$28,0,10*ROW('Water Data'!D4))="","",OFFSET('Water Data'!$D$28,0,10*ROW('Water Data'!D4)))</f>
        <v>Yes</v>
      </c>
      <c r="BU10" s="302" t="str">
        <f ca="true">+IF(OFFSET('Water Data'!$D$29,0,10*ROW('Water Data'!D4))="","",OFFSET('Water Data'!$D$29,0,10*ROW('Water Data'!D4)))</f>
        <v>Yes</v>
      </c>
      <c r="BV10" s="302" t="str">
        <f ca="true">+IF(OFFSET('Water Data'!$E$27,0,10*ROW('Water Data'!E4))="","",OFFSET('Water Data'!$E$27,0,10*ROW('Water Data'!E4)))</f>
        <v/>
      </c>
      <c r="BW10" s="302" t="str">
        <f ca="true">+IF(OFFSET('Water Data'!$E$28,0,10*ROW('Water Data'!E4))="","",OFFSET('Water Data'!$E$28,0,10*ROW('Water Data'!E4)))</f>
        <v>Yes</v>
      </c>
      <c r="BX10" s="302" t="str">
        <f ca="true">+IF(OFFSET('Water Data'!$E$29,0,10*ROW('Water Data'!E4))="","",OFFSET('Water Data'!$E$29,0,10*ROW('Water Data'!E4)))</f>
        <v>Yes</v>
      </c>
      <c r="BY10" s="302" t="str">
        <f ca="true">+IF(OFFSET('Water Data'!$F$27,0,10*ROW('Water Data'!F4))="","",OFFSET('Water Data'!$F$27,0,10*ROW('Water Data'!F4)))</f>
        <v/>
      </c>
      <c r="BZ10" s="302" t="str">
        <f ca="true">+IF(OFFSET('Water Data'!$F$28,0,10*ROW('Water Data'!F4))="","",OFFSET('Water Data'!$F$28,0,10*ROW('Water Data'!F4)))</f>
        <v>Yes</v>
      </c>
      <c r="CA10" s="302" t="str">
        <f ca="true">+IF(OFFSET('Water Data'!$F$29,0,10*ROW('Water Data'!F4))="","",OFFSET('Water Data'!$F$29,0,10*ROW('Water Data'!F4)))</f>
        <v>Yes</v>
      </c>
      <c r="CB10" s="302" t="str">
        <f ca="true">+IF(OFFSET('Water Data'!$G$27,0,10*ROW('Water Data'!G4))="","",OFFSET('Water Data'!$G$27,0,10*ROW('Water Data'!G4)))</f>
        <v/>
      </c>
      <c r="CC10" s="302" t="str">
        <f ca="true">+IF(OFFSET('Water Data'!$G$28,0,10*ROW('Water Data'!G4))="","",OFFSET('Water Data'!$G$28,0,10*ROW('Water Data'!G4)))</f>
        <v/>
      </c>
      <c r="CD10" s="302" t="str">
        <f ca="true">+IF(OFFSET('Water Data'!$G$29,0,10*ROW('Water Data'!G4))="","",OFFSET('Water Data'!$G$29,0,10*ROW('Water Data'!G4)))</f>
        <v/>
      </c>
      <c r="CE10" s="302" t="str">
        <f ca="true">+IF(OFFSET('Water Data'!$H$27,0,10*ROW('Water Data'!H4))="","",OFFSET('Water Data'!$H$27,0,10*ROW('Water Data'!H4)))</f>
        <v/>
      </c>
      <c r="CF10" s="302" t="str">
        <f ca="true">+IF(OFFSET('Water Data'!$H$28,0,10*ROW('Water Data'!H4))="","",OFFSET('Water Data'!$H$28,0,10*ROW('Water Data'!H4)))</f>
        <v/>
      </c>
      <c r="CG10" s="302" t="str">
        <f ca="true">+IF(OFFSET('Water Data'!$H$29,0,10*ROW('Water Data'!H4))="","",OFFSET('Water Data'!$H$29,0,10*ROW('Water Data'!H4)))</f>
        <v/>
      </c>
      <c r="CH10" s="302" t="str">
        <f ca="true">+IF(OFFSET('Water Data'!$I$27,0,10*ROW('Water Data'!I4))="","",OFFSET('Water Data'!$I$27,0,10*ROW('Water Data'!I4)))</f>
        <v/>
      </c>
      <c r="CI10" s="302" t="str">
        <f ca="true">+IF(OFFSET('Water Data'!$I$28,0,10*ROW('Water Data'!I4))="","",OFFSET('Water Data'!$I$28,0,10*ROW('Water Data'!I4)))</f>
        <v/>
      </c>
      <c r="CJ10" s="302" t="str">
        <f ca="true">+IF(OFFSET('Water Data'!$I$29,0,10*ROW('Water Data'!I4))="","",OFFSET('Water Data'!$I$29,0,10*ROW('Water Data'!I4)))</f>
        <v/>
      </c>
      <c r="CK10" s="302" t="str">
        <f ca="true">+IF(OFFSET('Sanitation Data'!$D$28,0,10*ROW('Sanitation Data'!D4))="","",OFFSET('Sanitation Data'!$D$28,0,10*ROW('Sanitation Data'!D4)))</f>
        <v>Yes</v>
      </c>
      <c r="CL10" s="302" t="str">
        <f ca="true">+IF(OFFSET('Sanitation Data'!$D$29,0,10*ROW('Sanitation Data'!D4))="","",OFFSET('Sanitation Data'!$D$29,0,10*ROW('Sanitation Data'!D4)))</f>
        <v/>
      </c>
      <c r="CM10" s="302" t="str">
        <f ca="true">+IF(OFFSET('Sanitation Data'!$D$30,0,10*ROW('Sanitation Data'!D4))="","",OFFSET('Sanitation Data'!$D$30,0,10*ROW('Sanitation Data'!D4)))</f>
        <v/>
      </c>
      <c r="CN10" s="302" t="str">
        <f ca="true">+IF(OFFSET('Sanitation Data'!$D$31,0,10*ROW('Sanitation Data'!D4))="","",OFFSET('Sanitation Data'!$D$31,0,10*ROW('Sanitation Data'!D4)))</f>
        <v/>
      </c>
      <c r="CO10" s="302" t="str">
        <f ca="true">+IF(OFFSET('Sanitation Data'!$D$32,0,10*ROW('Sanitation Data'!D4))="","",OFFSET('Sanitation Data'!$D$32,0,10*ROW('Sanitation Data'!D4)))</f>
        <v>Yes</v>
      </c>
      <c r="CP10" s="302" t="str">
        <f ca="true">+IF(OFFSET('Sanitation Data'!$E$28,0,10*ROW('Sanitation Data'!E4))="","",OFFSET('Sanitation Data'!$E$28,0,10*ROW('Sanitation Data'!E4)))</f>
        <v>Yes</v>
      </c>
      <c r="CQ10" s="302" t="str">
        <f ca="true">+IF(OFFSET('Sanitation Data'!$E$29,0,10*ROW('Sanitation Data'!E4))="","",OFFSET('Sanitation Data'!$E$29,0,10*ROW('Sanitation Data'!E4)))</f>
        <v/>
      </c>
      <c r="CR10" s="302" t="str">
        <f ca="true">+IF(OFFSET('Sanitation Data'!$E$30,0,10*ROW('Sanitation Data'!E4))="","",OFFSET('Sanitation Data'!$E$30,0,10*ROW('Sanitation Data'!E4)))</f>
        <v/>
      </c>
      <c r="CS10" s="302" t="str">
        <f ca="true">+IF(OFFSET('Sanitation Data'!$E$31,0,10*ROW('Sanitation Data'!E4))="","",OFFSET('Sanitation Data'!$E$31,0,10*ROW('Sanitation Data'!E4)))</f>
        <v/>
      </c>
      <c r="CT10" s="302" t="str">
        <f ca="true">+IF(OFFSET('Sanitation Data'!$E$32,0,10*ROW('Sanitation Data'!E4))="","",OFFSET('Sanitation Data'!$E$32,0,10*ROW('Sanitation Data'!E4)))</f>
        <v>Yes</v>
      </c>
      <c r="CU10" s="302" t="str">
        <f ca="true">+IF(OFFSET('Sanitation Data'!$F$28,0,10*ROW('Sanitation Data'!F4))="","",OFFSET('Sanitation Data'!$F$28,0,10*ROW('Sanitation Data'!F4)))</f>
        <v>Yes</v>
      </c>
      <c r="CV10" s="302" t="str">
        <f ca="true">+IF(OFFSET('Sanitation Data'!$F$29,0,10*ROW('Sanitation Data'!F4))="","",OFFSET('Sanitation Data'!$F$29,0,10*ROW('Sanitation Data'!F4)))</f>
        <v/>
      </c>
      <c r="CW10" s="302" t="str">
        <f ca="true">+IF(OFFSET('Sanitation Data'!$F$30,0,10*ROW('Sanitation Data'!F4))="","",OFFSET('Sanitation Data'!$F$30,0,10*ROW('Sanitation Data'!F4)))</f>
        <v/>
      </c>
      <c r="CX10" s="302" t="str">
        <f ca="true">+IF(OFFSET('Sanitation Data'!$F$31,0,10*ROW('Sanitation Data'!F4))="","",OFFSET('Sanitation Data'!$F$31,0,10*ROW('Sanitation Data'!F4)))</f>
        <v/>
      </c>
      <c r="CY10" s="302" t="str">
        <f ca="true">+IF(OFFSET('Sanitation Data'!$F$32,0,10*ROW('Sanitation Data'!F4))="","",OFFSET('Sanitation Data'!$F$32,0,10*ROW('Sanitation Data'!F4)))</f>
        <v>Yes</v>
      </c>
      <c r="CZ10" s="302" t="str">
        <f ca="true">+IF(OFFSET('Sanitation Data'!$G$28,0,10*ROW('Sanitation Data'!G4))="","",OFFSET('Sanitation Data'!$G$28,0,10*ROW('Sanitation Data'!G4)))</f>
        <v/>
      </c>
      <c r="DA10" s="302" t="str">
        <f ca="true">+IF(OFFSET('Sanitation Data'!$G$29,0,10*ROW('Sanitation Data'!G4))="","",OFFSET('Sanitation Data'!$G$29,0,10*ROW('Sanitation Data'!G4)))</f>
        <v/>
      </c>
      <c r="DB10" s="302" t="str">
        <f ca="true">+IF(OFFSET('Sanitation Data'!$G$30,0,10*ROW('Sanitation Data'!G4))="","",OFFSET('Sanitation Data'!$G$30,0,10*ROW('Sanitation Data'!G4)))</f>
        <v/>
      </c>
      <c r="DC10" s="302" t="str">
        <f ca="true">+IF(OFFSET('Sanitation Data'!$G$31,0,10*ROW('Sanitation Data'!G4))="","",OFFSET('Sanitation Data'!$G$31,0,10*ROW('Sanitation Data'!G4)))</f>
        <v/>
      </c>
      <c r="DD10" s="302" t="str">
        <f ca="true">+IF(OFFSET('Sanitation Data'!$G$32,0,10*ROW('Sanitation Data'!G4))="","",OFFSET('Sanitation Data'!$G$32,0,10*ROW('Sanitation Data'!G4)))</f>
        <v/>
      </c>
      <c r="DE10" s="302" t="str">
        <f ca="true">+IF(OFFSET('Sanitation Data'!$H$28,0,10*ROW('Sanitation Data'!H4))="","",OFFSET('Sanitation Data'!$H$28,0,10*ROW('Sanitation Data'!H4)))</f>
        <v/>
      </c>
      <c r="DF10" s="302" t="str">
        <f ca="true">+IF(OFFSET('Sanitation Data'!$H$29,0,10*ROW('Sanitation Data'!H4))="","",OFFSET('Sanitation Data'!$H$29,0,10*ROW('Sanitation Data'!H4)))</f>
        <v/>
      </c>
      <c r="DG10" s="302" t="str">
        <f ca="true">+IF(OFFSET('Sanitation Data'!$H$30,0,10*ROW('Sanitation Data'!H4))="","",OFFSET('Sanitation Data'!$H$30,0,10*ROW('Sanitation Data'!H4)))</f>
        <v/>
      </c>
      <c r="DH10" s="302" t="str">
        <f ca="true">+IF(OFFSET('Sanitation Data'!$H$31,0,10*ROW('Sanitation Data'!H4))="","",OFFSET('Sanitation Data'!$H$31,0,10*ROW('Sanitation Data'!H4)))</f>
        <v/>
      </c>
      <c r="DI10" s="302" t="str">
        <f ca="true">+IF(OFFSET('Sanitation Data'!$H$32,0,10*ROW('Sanitation Data'!H4))="","",OFFSET('Sanitation Data'!$H$32,0,10*ROW('Sanitation Data'!H4)))</f>
        <v/>
      </c>
      <c r="DJ10" s="302" t="str">
        <f ca="true">+IF(OFFSET('Sanitation Data'!$I$28,0,10*ROW('Sanitation Data'!I4))="","",OFFSET('Sanitation Data'!$I$28,0,10*ROW('Sanitation Data'!I4)))</f>
        <v/>
      </c>
      <c r="DK10" s="302" t="str">
        <f ca="true">+IF(OFFSET('Sanitation Data'!$I$29,0,10*ROW('Sanitation Data'!I4))="","",OFFSET('Sanitation Data'!$I$29,0,10*ROW('Sanitation Data'!I4)))</f>
        <v/>
      </c>
      <c r="DL10" s="302" t="str">
        <f ca="true">+IF(OFFSET('Sanitation Data'!$I$30,0,10*ROW('Sanitation Data'!I4))="","",OFFSET('Sanitation Data'!$I$30,0,10*ROW('Sanitation Data'!I4)))</f>
        <v/>
      </c>
      <c r="DM10" s="302" t="str">
        <f ca="true">+IF(OFFSET('Sanitation Data'!$I$31,0,10*ROW('Sanitation Data'!I4))="","",OFFSET('Sanitation Data'!$I$31,0,10*ROW('Sanitation Data'!I4)))</f>
        <v/>
      </c>
      <c r="DN10" s="302" t="str">
        <f ca="true">+IF(OFFSET('Sanitation Data'!$I$32,0,10*ROW('Sanitation Data'!I4))="","",OFFSET('Sanitation Data'!$I$32,0,10*ROW('Sanitation Data'!I4)))</f>
        <v/>
      </c>
      <c r="DO10" s="302" t="str">
        <f ca="true">+IF(OFFSET('Hygiene Data'!$D$11,0,10*ROW('Hygiene Data'!D4))="","",OFFSET('Hygiene Data'!$D$11,0,10*ROW('Hygiene Data'!D4)))</f>
        <v/>
      </c>
      <c r="DP10" s="302" t="str">
        <f ca="true">+IF(OFFSET('Hygiene Data'!$D$12,0,10*ROW('Hygiene Data'!D4))="","",OFFSET('Hygiene Data'!$D$12,0,10*ROW('Hygiene Data'!D4)))</f>
        <v>Yes</v>
      </c>
      <c r="DQ10" s="302" t="str">
        <f ca="true">+IF(OFFSET('Hygiene Data'!$D$13,0,10*ROW('Hygiene Data'!D4))="","",OFFSET('Hygiene Data'!$D$13,0,10*ROW('Hygiene Data'!D4)))</f>
        <v>Yes</v>
      </c>
      <c r="DR10" s="302" t="str">
        <f ca="true">+IF(OFFSET('Hygiene Data'!$E$11,0,10*ROW('Hygiene Data'!E4))="","",OFFSET('Hygiene Data'!$E$11,0,10*ROW('Hygiene Data'!E4)))</f>
        <v/>
      </c>
      <c r="DS10" s="302" t="str">
        <f ca="true">+IF(OFFSET('Hygiene Data'!$E$12,0,10*ROW('Hygiene Data'!E4))="","",OFFSET('Hygiene Data'!$E$12,0,10*ROW('Hygiene Data'!E4)))</f>
        <v>Yes</v>
      </c>
      <c r="DT10" s="302" t="str">
        <f ca="true">+IF(OFFSET('Hygiene Data'!$E$13,0,10*ROW('Hygiene Data'!E4))="","",OFFSET('Hygiene Data'!$E$13,0,10*ROW('Hygiene Data'!E4)))</f>
        <v>Yes</v>
      </c>
      <c r="DU10" s="302" t="str">
        <f ca="true">+IF(OFFSET('Hygiene Data'!$F$11,0,10*ROW('Hygiene Data'!F4))="","",OFFSET('Hygiene Data'!$F$11,0,10*ROW('Hygiene Data'!F4)))</f>
        <v/>
      </c>
      <c r="DV10" s="302" t="str">
        <f ca="true">+IF(OFFSET('Hygiene Data'!$F$12,0,10*ROW('Hygiene Data'!F4))="","",OFFSET('Hygiene Data'!$F$12,0,10*ROW('Hygiene Data'!F4)))</f>
        <v>Yes</v>
      </c>
      <c r="DW10" s="302" t="str">
        <f ca="true">+IF(OFFSET('Hygiene Data'!$F$13,0,10*ROW('Hygiene Data'!F4))="","",OFFSET('Hygiene Data'!$F$13,0,10*ROW('Hygiene Data'!F4)))</f>
        <v>Yes</v>
      </c>
      <c r="DX10" s="302" t="str">
        <f ca="true">+IF(OFFSET('Hygiene Data'!$G$11,0,10*ROW('Hygiene Data'!G4))="","",OFFSET('Hygiene Data'!$G$11,0,10*ROW('Hygiene Data'!G4)))</f>
        <v/>
      </c>
      <c r="DY10" s="302" t="str">
        <f ca="true">+IF(OFFSET('Hygiene Data'!$G$12,0,10*ROW('Hygiene Data'!G4))="","",OFFSET('Hygiene Data'!$G$12,0,10*ROW('Hygiene Data'!G4)))</f>
        <v/>
      </c>
      <c r="DZ10" s="302" t="str">
        <f ca="true">+IF(OFFSET('Hygiene Data'!$G$13,0,10*ROW('Hygiene Data'!G4))="","",OFFSET('Hygiene Data'!$G$13,0,10*ROW('Hygiene Data'!G4)))</f>
        <v/>
      </c>
      <c r="EA10" s="302" t="str">
        <f ca="true">+IF(OFFSET('Hygiene Data'!$H$11,0,10*ROW('Hygiene Data'!H4))="","",OFFSET('Hygiene Data'!$H$11,0,10*ROW('Hygiene Data'!H4)))</f>
        <v/>
      </c>
      <c r="EB10" s="302" t="str">
        <f ca="true">+IF(OFFSET('Hygiene Data'!$H$12,0,10*ROW('Hygiene Data'!H4))="","",OFFSET('Hygiene Data'!$H$12,0,10*ROW('Hygiene Data'!H4)))</f>
        <v/>
      </c>
      <c r="EC10" s="302" t="str">
        <f ca="true">+IF(OFFSET('Hygiene Data'!$H$13,0,10*ROW('Hygiene Data'!H4))="","",OFFSET('Hygiene Data'!$H$13,0,10*ROW('Hygiene Data'!H4)))</f>
        <v/>
      </c>
      <c r="ED10" s="302" t="str">
        <f ca="true">+IF(OFFSET('Hygiene Data'!$I$11,0,10*ROW('Hygiene Data'!I4))="","",OFFSET('Hygiene Data'!$I$11,0,10*ROW('Hygiene Data'!I4)))</f>
        <v/>
      </c>
      <c r="EE10" s="302" t="str">
        <f ca="true">+IF(OFFSET('Hygiene Data'!$I$12,0,10*ROW('Hygiene Data'!I4))="","",OFFSET('Hygiene Data'!$I$12,0,10*ROW('Hygiene Data'!I4)))</f>
        <v/>
      </c>
      <c r="EF10" s="30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UGA_2011_UIS</v>
      </c>
      <c r="B11" s="36" t="str">
        <f ca="true">+IF(OFFSET('Water Data'!$C$2,0,10*ROW('Water Data'!F5))="","",OFFSET('Water Data'!$C$2,0,10*ROW('Water Data'!F5)))</f>
        <v>Other</v>
      </c>
      <c r="C11" s="357">
        <f t="shared" ca="true" si="0"/>
        <v>2011</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str">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302"/>
      <c r="BS11" s="302" t="str">
        <f ca="true">+IF(OFFSET('Water Data'!$D$27,0,10*ROW('Water Data'!D5))="","",OFFSET('Water Data'!$D$27,0,10*ROW('Water Data'!D5)))</f>
        <v/>
      </c>
      <c r="BT11" s="302" t="str">
        <f ca="true">+IF(OFFSET('Water Data'!$D$28,0,10*ROW('Water Data'!D5))="","",OFFSET('Water Data'!$D$28,0,10*ROW('Water Data'!D5)))</f>
        <v/>
      </c>
      <c r="BU11" s="302" t="str">
        <f ca="true">+IF(OFFSET('Water Data'!$D$29,0,10*ROW('Water Data'!D5))="","",OFFSET('Water Data'!$D$29,0,10*ROW('Water Data'!D5)))</f>
        <v/>
      </c>
      <c r="BV11" s="302" t="str">
        <f ca="true">+IF(OFFSET('Water Data'!$E$27,0,10*ROW('Water Data'!E5))="","",OFFSET('Water Data'!$E$27,0,10*ROW('Water Data'!E5)))</f>
        <v/>
      </c>
      <c r="BW11" s="302" t="str">
        <f ca="true">+IF(OFFSET('Water Data'!$E$28,0,10*ROW('Water Data'!E5))="","",OFFSET('Water Data'!$E$28,0,10*ROW('Water Data'!E5)))</f>
        <v/>
      </c>
      <c r="BX11" s="302" t="str">
        <f ca="true">+IF(OFFSET('Water Data'!$E$29,0,10*ROW('Water Data'!E5))="","",OFFSET('Water Data'!$E$29,0,10*ROW('Water Data'!E5)))</f>
        <v/>
      </c>
      <c r="BY11" s="302" t="str">
        <f ca="true">+IF(OFFSET('Water Data'!$F$27,0,10*ROW('Water Data'!F5))="","",OFFSET('Water Data'!$F$27,0,10*ROW('Water Data'!F5)))</f>
        <v/>
      </c>
      <c r="BZ11" s="302" t="str">
        <f ca="true">+IF(OFFSET('Water Data'!$F$28,0,10*ROW('Water Data'!F5))="","",OFFSET('Water Data'!$F$28,0,10*ROW('Water Data'!F5)))</f>
        <v/>
      </c>
      <c r="CA11" s="302" t="str">
        <f ca="true">+IF(OFFSET('Water Data'!$F$29,0,10*ROW('Water Data'!F5))="","",OFFSET('Water Data'!$F$29,0,10*ROW('Water Data'!F5)))</f>
        <v/>
      </c>
      <c r="CB11" s="302" t="str">
        <f ca="true">+IF(OFFSET('Water Data'!$G$27,0,10*ROW('Water Data'!G5))="","",OFFSET('Water Data'!$G$27,0,10*ROW('Water Data'!G5)))</f>
        <v/>
      </c>
      <c r="CC11" s="302" t="str">
        <f ca="true">+IF(OFFSET('Water Data'!$G$28,0,10*ROW('Water Data'!G5))="","",OFFSET('Water Data'!$G$28,0,10*ROW('Water Data'!G5)))</f>
        <v/>
      </c>
      <c r="CD11" s="302" t="str">
        <f ca="true">+IF(OFFSET('Water Data'!$G$29,0,10*ROW('Water Data'!G5))="","",OFFSET('Water Data'!$G$29,0,10*ROW('Water Data'!G5)))</f>
        <v/>
      </c>
      <c r="CE11" s="302" t="str">
        <f ca="true">+IF(OFFSET('Water Data'!$H$27,0,10*ROW('Water Data'!H5))="","",OFFSET('Water Data'!$H$27,0,10*ROW('Water Data'!H5)))</f>
        <v/>
      </c>
      <c r="CF11" s="302" t="str">
        <f ca="true">+IF(OFFSET('Water Data'!$H$28,0,10*ROW('Water Data'!H5))="","",OFFSET('Water Data'!$H$28,0,10*ROW('Water Data'!H5)))</f>
        <v/>
      </c>
      <c r="CG11" s="302" t="str">
        <f ca="true">+IF(OFFSET('Water Data'!$H$29,0,10*ROW('Water Data'!H5))="","",OFFSET('Water Data'!$H$29,0,10*ROW('Water Data'!H5)))</f>
        <v/>
      </c>
      <c r="CH11" s="302" t="str">
        <f ca="true">+IF(OFFSET('Water Data'!$I$27,0,10*ROW('Water Data'!I5))="","",OFFSET('Water Data'!$I$27,0,10*ROW('Water Data'!I5)))</f>
        <v/>
      </c>
      <c r="CI11" s="302" t="str">
        <f ca="true">+IF(OFFSET('Water Data'!$I$28,0,10*ROW('Water Data'!I5))="","",OFFSET('Water Data'!$I$28,0,10*ROW('Water Data'!I5)))</f>
        <v/>
      </c>
      <c r="CJ11" s="302" t="str">
        <f ca="true">+IF(OFFSET('Water Data'!$I$29,0,10*ROW('Water Data'!I5))="","",OFFSET('Water Data'!$I$29,0,10*ROW('Water Data'!I5)))</f>
        <v/>
      </c>
      <c r="CK11" s="302" t="str">
        <f ca="true">+IF(OFFSET('Sanitation Data'!$D$28,0,10*ROW('Sanitation Data'!D5))="","",OFFSET('Sanitation Data'!$D$28,0,10*ROW('Sanitation Data'!D5)))</f>
        <v/>
      </c>
      <c r="CL11" s="302" t="str">
        <f ca="true">+IF(OFFSET('Sanitation Data'!$D$29,0,10*ROW('Sanitation Data'!D5))="","",OFFSET('Sanitation Data'!$D$29,0,10*ROW('Sanitation Data'!D5)))</f>
        <v/>
      </c>
      <c r="CM11" s="302" t="str">
        <f ca="true">+IF(OFFSET('Sanitation Data'!$D$30,0,10*ROW('Sanitation Data'!D5))="","",OFFSET('Sanitation Data'!$D$30,0,10*ROW('Sanitation Data'!D5)))</f>
        <v/>
      </c>
      <c r="CN11" s="302" t="str">
        <f ca="true">+IF(OFFSET('Sanitation Data'!$D$31,0,10*ROW('Sanitation Data'!D5))="","",OFFSET('Sanitation Data'!$D$31,0,10*ROW('Sanitation Data'!D5)))</f>
        <v/>
      </c>
      <c r="CO11" s="302" t="str">
        <f ca="true">+IF(OFFSET('Sanitation Data'!$D$32,0,10*ROW('Sanitation Data'!D5))="","",OFFSET('Sanitation Data'!$D$32,0,10*ROW('Sanitation Data'!D5)))</f>
        <v/>
      </c>
      <c r="CP11" s="302" t="str">
        <f ca="true">+IF(OFFSET('Sanitation Data'!$E$28,0,10*ROW('Sanitation Data'!E5))="","",OFFSET('Sanitation Data'!$E$28,0,10*ROW('Sanitation Data'!E5)))</f>
        <v/>
      </c>
      <c r="CQ11" s="302" t="str">
        <f ca="true">+IF(OFFSET('Sanitation Data'!$E$29,0,10*ROW('Sanitation Data'!E5))="","",OFFSET('Sanitation Data'!$E$29,0,10*ROW('Sanitation Data'!E5)))</f>
        <v/>
      </c>
      <c r="CR11" s="302" t="str">
        <f ca="true">+IF(OFFSET('Sanitation Data'!$E$30,0,10*ROW('Sanitation Data'!E5))="","",OFFSET('Sanitation Data'!$E$30,0,10*ROW('Sanitation Data'!E5)))</f>
        <v/>
      </c>
      <c r="CS11" s="302" t="str">
        <f ca="true">+IF(OFFSET('Sanitation Data'!$E$31,0,10*ROW('Sanitation Data'!E5))="","",OFFSET('Sanitation Data'!$E$31,0,10*ROW('Sanitation Data'!E5)))</f>
        <v/>
      </c>
      <c r="CT11" s="302" t="str">
        <f ca="true">+IF(OFFSET('Sanitation Data'!$E$32,0,10*ROW('Sanitation Data'!E5))="","",OFFSET('Sanitation Data'!$E$32,0,10*ROW('Sanitation Data'!E5)))</f>
        <v/>
      </c>
      <c r="CU11" s="302" t="str">
        <f ca="true">+IF(OFFSET('Sanitation Data'!$F$28,0,10*ROW('Sanitation Data'!F5))="","",OFFSET('Sanitation Data'!$F$28,0,10*ROW('Sanitation Data'!F5)))</f>
        <v/>
      </c>
      <c r="CV11" s="302" t="str">
        <f ca="true">+IF(OFFSET('Sanitation Data'!$F$29,0,10*ROW('Sanitation Data'!F5))="","",OFFSET('Sanitation Data'!$F$29,0,10*ROW('Sanitation Data'!F5)))</f>
        <v/>
      </c>
      <c r="CW11" s="302" t="str">
        <f ca="true">+IF(OFFSET('Sanitation Data'!$F$30,0,10*ROW('Sanitation Data'!F5))="","",OFFSET('Sanitation Data'!$F$30,0,10*ROW('Sanitation Data'!F5)))</f>
        <v/>
      </c>
      <c r="CX11" s="302" t="str">
        <f ca="true">+IF(OFFSET('Sanitation Data'!$F$31,0,10*ROW('Sanitation Data'!F5))="","",OFFSET('Sanitation Data'!$F$31,0,10*ROW('Sanitation Data'!F5)))</f>
        <v/>
      </c>
      <c r="CY11" s="302" t="str">
        <f ca="true">+IF(OFFSET('Sanitation Data'!$F$32,0,10*ROW('Sanitation Data'!F5))="","",OFFSET('Sanitation Data'!$F$32,0,10*ROW('Sanitation Data'!F5)))</f>
        <v/>
      </c>
      <c r="CZ11" s="302" t="str">
        <f ca="true">+IF(OFFSET('Sanitation Data'!$G$28,0,10*ROW('Sanitation Data'!G5))="","",OFFSET('Sanitation Data'!$G$28,0,10*ROW('Sanitation Data'!G5)))</f>
        <v/>
      </c>
      <c r="DA11" s="302" t="str">
        <f ca="true">+IF(OFFSET('Sanitation Data'!$G$29,0,10*ROW('Sanitation Data'!G5))="","",OFFSET('Sanitation Data'!$G$29,0,10*ROW('Sanitation Data'!G5)))</f>
        <v/>
      </c>
      <c r="DB11" s="302" t="str">
        <f ca="true">+IF(OFFSET('Sanitation Data'!$G$30,0,10*ROW('Sanitation Data'!G5))="","",OFFSET('Sanitation Data'!$G$30,0,10*ROW('Sanitation Data'!G5)))</f>
        <v/>
      </c>
      <c r="DC11" s="302" t="str">
        <f ca="true">+IF(OFFSET('Sanitation Data'!$G$31,0,10*ROW('Sanitation Data'!G5))="","",OFFSET('Sanitation Data'!$G$31,0,10*ROW('Sanitation Data'!G5)))</f>
        <v/>
      </c>
      <c r="DD11" s="302" t="str">
        <f ca="true">+IF(OFFSET('Sanitation Data'!$G$32,0,10*ROW('Sanitation Data'!G5))="","",OFFSET('Sanitation Data'!$G$32,0,10*ROW('Sanitation Data'!G5)))</f>
        <v/>
      </c>
      <c r="DE11" s="302" t="str">
        <f ca="true">+IF(OFFSET('Sanitation Data'!$H$28,0,10*ROW('Sanitation Data'!H5))="","",OFFSET('Sanitation Data'!$H$28,0,10*ROW('Sanitation Data'!H5)))</f>
        <v>No</v>
      </c>
      <c r="DF11" s="302" t="str">
        <f ca="true">+IF(OFFSET('Sanitation Data'!$H$29,0,10*ROW('Sanitation Data'!H5))="","",OFFSET('Sanitation Data'!$H$29,0,10*ROW('Sanitation Data'!H5)))</f>
        <v/>
      </c>
      <c r="DG11" s="302" t="str">
        <f ca="true">+IF(OFFSET('Sanitation Data'!$H$30,0,10*ROW('Sanitation Data'!H5))="","",OFFSET('Sanitation Data'!$H$30,0,10*ROW('Sanitation Data'!H5)))</f>
        <v/>
      </c>
      <c r="DH11" s="302" t="str">
        <f ca="true">+IF(OFFSET('Sanitation Data'!$H$31,0,10*ROW('Sanitation Data'!H5))="","",OFFSET('Sanitation Data'!$H$31,0,10*ROW('Sanitation Data'!H5)))</f>
        <v/>
      </c>
      <c r="DI11" s="302" t="str">
        <f ca="true">+IF(OFFSET('Sanitation Data'!$H$32,0,10*ROW('Sanitation Data'!H5))="","",OFFSET('Sanitation Data'!$H$32,0,10*ROW('Sanitation Data'!H5)))</f>
        <v/>
      </c>
      <c r="DJ11" s="302" t="str">
        <f ca="true">+IF(OFFSET('Sanitation Data'!$I$28,0,10*ROW('Sanitation Data'!I5))="","",OFFSET('Sanitation Data'!$I$28,0,10*ROW('Sanitation Data'!I5)))</f>
        <v/>
      </c>
      <c r="DK11" s="302" t="str">
        <f ca="true">+IF(OFFSET('Sanitation Data'!$I$29,0,10*ROW('Sanitation Data'!I5))="","",OFFSET('Sanitation Data'!$I$29,0,10*ROW('Sanitation Data'!I5)))</f>
        <v/>
      </c>
      <c r="DL11" s="302" t="str">
        <f ca="true">+IF(OFFSET('Sanitation Data'!$I$30,0,10*ROW('Sanitation Data'!I5))="","",OFFSET('Sanitation Data'!$I$30,0,10*ROW('Sanitation Data'!I5)))</f>
        <v/>
      </c>
      <c r="DM11" s="302" t="str">
        <f ca="true">+IF(OFFSET('Sanitation Data'!$I$31,0,10*ROW('Sanitation Data'!I5))="","",OFFSET('Sanitation Data'!$I$31,0,10*ROW('Sanitation Data'!I5)))</f>
        <v/>
      </c>
      <c r="DN11" s="302" t="str">
        <f ca="true">+IF(OFFSET('Sanitation Data'!$I$32,0,10*ROW('Sanitation Data'!I5))="","",OFFSET('Sanitation Data'!$I$32,0,10*ROW('Sanitation Data'!I5)))</f>
        <v/>
      </c>
      <c r="DO11" s="302" t="str">
        <f ca="true">+IF(OFFSET('Hygiene Data'!$D$11,0,10*ROW('Hygiene Data'!D5))="","",OFFSET('Hygiene Data'!$D$11,0,10*ROW('Hygiene Data'!D5)))</f>
        <v/>
      </c>
      <c r="DP11" s="302" t="str">
        <f ca="true">+IF(OFFSET('Hygiene Data'!$D$12,0,10*ROW('Hygiene Data'!D5))="","",OFFSET('Hygiene Data'!$D$12,0,10*ROW('Hygiene Data'!D5)))</f>
        <v/>
      </c>
      <c r="DQ11" s="302" t="str">
        <f ca="true">+IF(OFFSET('Hygiene Data'!$D$13,0,10*ROW('Hygiene Data'!D5))="","",OFFSET('Hygiene Data'!$D$13,0,10*ROW('Hygiene Data'!D5)))</f>
        <v/>
      </c>
      <c r="DR11" s="302" t="str">
        <f ca="true">+IF(OFFSET('Hygiene Data'!$E$11,0,10*ROW('Hygiene Data'!E5))="","",OFFSET('Hygiene Data'!$E$11,0,10*ROW('Hygiene Data'!E5)))</f>
        <v/>
      </c>
      <c r="DS11" s="302" t="str">
        <f ca="true">+IF(OFFSET('Hygiene Data'!$E$12,0,10*ROW('Hygiene Data'!E5))="","",OFFSET('Hygiene Data'!$E$12,0,10*ROW('Hygiene Data'!E5)))</f>
        <v/>
      </c>
      <c r="DT11" s="302" t="str">
        <f ca="true">+IF(OFFSET('Hygiene Data'!$E$13,0,10*ROW('Hygiene Data'!E5))="","",OFFSET('Hygiene Data'!$E$13,0,10*ROW('Hygiene Data'!E5)))</f>
        <v/>
      </c>
      <c r="DU11" s="302" t="str">
        <f ca="true">+IF(OFFSET('Hygiene Data'!$F$11,0,10*ROW('Hygiene Data'!F5))="","",OFFSET('Hygiene Data'!$F$11,0,10*ROW('Hygiene Data'!F5)))</f>
        <v/>
      </c>
      <c r="DV11" s="302" t="str">
        <f ca="true">+IF(OFFSET('Hygiene Data'!$F$12,0,10*ROW('Hygiene Data'!F5))="","",OFFSET('Hygiene Data'!$F$12,0,10*ROW('Hygiene Data'!F5)))</f>
        <v/>
      </c>
      <c r="DW11" s="302" t="str">
        <f ca="true">+IF(OFFSET('Hygiene Data'!$F$13,0,10*ROW('Hygiene Data'!F5))="","",OFFSET('Hygiene Data'!$F$13,0,10*ROW('Hygiene Data'!F5)))</f>
        <v/>
      </c>
      <c r="DX11" s="302" t="str">
        <f ca="true">+IF(OFFSET('Hygiene Data'!$G$11,0,10*ROW('Hygiene Data'!G5))="","",OFFSET('Hygiene Data'!$G$11,0,10*ROW('Hygiene Data'!G5)))</f>
        <v/>
      </c>
      <c r="DY11" s="302" t="str">
        <f ca="true">+IF(OFFSET('Hygiene Data'!$G$12,0,10*ROW('Hygiene Data'!G5))="","",OFFSET('Hygiene Data'!$G$12,0,10*ROW('Hygiene Data'!G5)))</f>
        <v/>
      </c>
      <c r="DZ11" s="302" t="str">
        <f ca="true">+IF(OFFSET('Hygiene Data'!$G$13,0,10*ROW('Hygiene Data'!G5))="","",OFFSET('Hygiene Data'!$G$13,0,10*ROW('Hygiene Data'!G5)))</f>
        <v/>
      </c>
      <c r="EA11" s="302" t="str">
        <f ca="true">+IF(OFFSET('Hygiene Data'!$H$11,0,10*ROW('Hygiene Data'!H5))="","",OFFSET('Hygiene Data'!$H$11,0,10*ROW('Hygiene Data'!H5)))</f>
        <v/>
      </c>
      <c r="EB11" s="302" t="str">
        <f ca="true">+IF(OFFSET('Hygiene Data'!$H$12,0,10*ROW('Hygiene Data'!H5))="","",OFFSET('Hygiene Data'!$H$12,0,10*ROW('Hygiene Data'!H5)))</f>
        <v/>
      </c>
      <c r="EC11" s="302" t="str">
        <f ca="true">+IF(OFFSET('Hygiene Data'!$H$13,0,10*ROW('Hygiene Data'!H5))="","",OFFSET('Hygiene Data'!$H$13,0,10*ROW('Hygiene Data'!H5)))</f>
        <v/>
      </c>
      <c r="ED11" s="302" t="str">
        <f ca="true">+IF(OFFSET('Hygiene Data'!$I$11,0,10*ROW('Hygiene Data'!I5))="","",OFFSET('Hygiene Data'!$I$11,0,10*ROW('Hygiene Data'!I5)))</f>
        <v/>
      </c>
      <c r="EE11" s="302" t="str">
        <f ca="true">+IF(OFFSET('Hygiene Data'!$I$12,0,10*ROW('Hygiene Data'!I5))="","",OFFSET('Hygiene Data'!$I$12,0,10*ROW('Hygiene Data'!I5)))</f>
        <v/>
      </c>
      <c r="EF11" s="30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UGA_2012_UNPS</v>
      </c>
      <c r="B12" s="36" t="str">
        <f ca="true">+IF(OFFSET('Water Data'!$C$2,0,10*ROW('Water Data'!F6))="","",OFFSET('Water Data'!$C$2,0,10*ROW('Water Data'!F6)))</f>
        <v>Survey</v>
      </c>
      <c r="C12" s="357">
        <f t="shared" ca="true" si="0"/>
        <v>2012</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92.88000000000001</v>
      </c>
      <c r="F12" s="96">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78.180000000000007</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98.580000000000013</v>
      </c>
      <c r="I12" s="96">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91.42</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91.334999999999994</v>
      </c>
      <c r="L12" s="96">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74.614999999999995</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99.614000000000004</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str">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[25]</v>
      </c>
      <c r="AA12" s="97">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100</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str">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[26]</v>
      </c>
      <c r="AF12" s="97">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99.481999999999999</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str">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[25]</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46.900000000000006</v>
      </c>
      <c r="BB12" s="98">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13.95</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75.760000000000005</v>
      </c>
      <c r="BE12" s="98">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25.76</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36.979999999999997</v>
      </c>
      <c r="BH12" s="98">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9.9</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302"/>
      <c r="BS12" s="302" t="str">
        <f ca="true">+IF(OFFSET('Water Data'!$D$27,0,10*ROW('Water Data'!D6))="","",OFFSET('Water Data'!$D$27,0,10*ROW('Water Data'!D6)))</f>
        <v/>
      </c>
      <c r="BT12" s="302" t="str">
        <f ca="true">+IF(OFFSET('Water Data'!$D$28,0,10*ROW('Water Data'!D6))="","",OFFSET('Water Data'!$D$28,0,10*ROW('Water Data'!D6)))</f>
        <v>Yes</v>
      </c>
      <c r="BU12" s="302" t="str">
        <f ca="true">+IF(OFFSET('Water Data'!$D$29,0,10*ROW('Water Data'!D6))="","",OFFSET('Water Data'!$D$29,0,10*ROW('Water Data'!D6)))</f>
        <v>Yes</v>
      </c>
      <c r="BV12" s="302" t="str">
        <f ca="true">+IF(OFFSET('Water Data'!$E$27,0,10*ROW('Water Data'!E6))="","",OFFSET('Water Data'!$E$27,0,10*ROW('Water Data'!E6)))</f>
        <v/>
      </c>
      <c r="BW12" s="302" t="str">
        <f ca="true">+IF(OFFSET('Water Data'!$E$28,0,10*ROW('Water Data'!E6))="","",OFFSET('Water Data'!$E$28,0,10*ROW('Water Data'!E6)))</f>
        <v>Yes</v>
      </c>
      <c r="BX12" s="302" t="str">
        <f ca="true">+IF(OFFSET('Water Data'!$E$29,0,10*ROW('Water Data'!E6))="","",OFFSET('Water Data'!$E$29,0,10*ROW('Water Data'!E6)))</f>
        <v>Yes</v>
      </c>
      <c r="BY12" s="302" t="str">
        <f ca="true">+IF(OFFSET('Water Data'!$F$27,0,10*ROW('Water Data'!F6))="","",OFFSET('Water Data'!$F$27,0,10*ROW('Water Data'!F6)))</f>
        <v/>
      </c>
      <c r="BZ12" s="302" t="str">
        <f ca="true">+IF(OFFSET('Water Data'!$F$28,0,10*ROW('Water Data'!F6))="","",OFFSET('Water Data'!$F$28,0,10*ROW('Water Data'!F6)))</f>
        <v>Yes</v>
      </c>
      <c r="CA12" s="302" t="str">
        <f ca="true">+IF(OFFSET('Water Data'!$F$29,0,10*ROW('Water Data'!F6))="","",OFFSET('Water Data'!$F$29,0,10*ROW('Water Data'!F6)))</f>
        <v>Yes</v>
      </c>
      <c r="CB12" s="302" t="str">
        <f ca="true">+IF(OFFSET('Water Data'!$G$27,0,10*ROW('Water Data'!G6))="","",OFFSET('Water Data'!$G$27,0,10*ROW('Water Data'!G6)))</f>
        <v/>
      </c>
      <c r="CC12" s="302" t="str">
        <f ca="true">+IF(OFFSET('Water Data'!$G$28,0,10*ROW('Water Data'!G6))="","",OFFSET('Water Data'!$G$28,0,10*ROW('Water Data'!G6)))</f>
        <v/>
      </c>
      <c r="CD12" s="302" t="str">
        <f ca="true">+IF(OFFSET('Water Data'!$G$29,0,10*ROW('Water Data'!G6))="","",OFFSET('Water Data'!$G$29,0,10*ROW('Water Data'!G6)))</f>
        <v/>
      </c>
      <c r="CE12" s="302" t="str">
        <f ca="true">+IF(OFFSET('Water Data'!$H$27,0,10*ROW('Water Data'!H6))="","",OFFSET('Water Data'!$H$27,0,10*ROW('Water Data'!H6)))</f>
        <v/>
      </c>
      <c r="CF12" s="302" t="str">
        <f ca="true">+IF(OFFSET('Water Data'!$H$28,0,10*ROW('Water Data'!H6))="","",OFFSET('Water Data'!$H$28,0,10*ROW('Water Data'!H6)))</f>
        <v/>
      </c>
      <c r="CG12" s="302" t="str">
        <f ca="true">+IF(OFFSET('Water Data'!$H$29,0,10*ROW('Water Data'!H6))="","",OFFSET('Water Data'!$H$29,0,10*ROW('Water Data'!H6)))</f>
        <v/>
      </c>
      <c r="CH12" s="302" t="str">
        <f ca="true">+IF(OFFSET('Water Data'!$I$27,0,10*ROW('Water Data'!I6))="","",OFFSET('Water Data'!$I$27,0,10*ROW('Water Data'!I6)))</f>
        <v/>
      </c>
      <c r="CI12" s="302" t="str">
        <f ca="true">+IF(OFFSET('Water Data'!$I$28,0,10*ROW('Water Data'!I6))="","",OFFSET('Water Data'!$I$28,0,10*ROW('Water Data'!I6)))</f>
        <v/>
      </c>
      <c r="CJ12" s="302" t="str">
        <f ca="true">+IF(OFFSET('Water Data'!$I$29,0,10*ROW('Water Data'!I6))="","",OFFSET('Water Data'!$I$29,0,10*ROW('Water Data'!I6)))</f>
        <v/>
      </c>
      <c r="CK12" s="302" t="str">
        <f ca="true">+IF(OFFSET('Sanitation Data'!$D$28,0,10*ROW('Sanitation Data'!D6))="","",OFFSET('Sanitation Data'!$D$28,0,10*ROW('Sanitation Data'!D6)))</f>
        <v>Yes</v>
      </c>
      <c r="CL12" s="302" t="str">
        <f ca="true">+IF(OFFSET('Sanitation Data'!$D$29,0,10*ROW('Sanitation Data'!D6))="","",OFFSET('Sanitation Data'!$D$29,0,10*ROW('Sanitation Data'!D6)))</f>
        <v/>
      </c>
      <c r="CM12" s="302" t="str">
        <f ca="true">+IF(OFFSET('Sanitation Data'!$D$30,0,10*ROW('Sanitation Data'!D6))="","",OFFSET('Sanitation Data'!$D$30,0,10*ROW('Sanitation Data'!D6)))</f>
        <v/>
      </c>
      <c r="CN12" s="302" t="str">
        <f ca="true">+IF(OFFSET('Sanitation Data'!$D$31,0,10*ROW('Sanitation Data'!D6))="","",OFFSET('Sanitation Data'!$D$31,0,10*ROW('Sanitation Data'!D6)))</f>
        <v/>
      </c>
      <c r="CO12" s="302" t="str">
        <f ca="true">+IF(OFFSET('Sanitation Data'!$D$32,0,10*ROW('Sanitation Data'!D6))="","",OFFSET('Sanitation Data'!$D$32,0,10*ROW('Sanitation Data'!D6)))</f>
        <v>No</v>
      </c>
      <c r="CP12" s="302" t="str">
        <f ca="true">+IF(OFFSET('Sanitation Data'!$E$28,0,10*ROW('Sanitation Data'!E6))="","",OFFSET('Sanitation Data'!$E$28,0,10*ROW('Sanitation Data'!E6)))</f>
        <v>Yes</v>
      </c>
      <c r="CQ12" s="302" t="str">
        <f ca="true">+IF(OFFSET('Sanitation Data'!$E$29,0,10*ROW('Sanitation Data'!E6))="","",OFFSET('Sanitation Data'!$E$29,0,10*ROW('Sanitation Data'!E6)))</f>
        <v/>
      </c>
      <c r="CR12" s="302" t="str">
        <f ca="true">+IF(OFFSET('Sanitation Data'!$E$30,0,10*ROW('Sanitation Data'!E6))="","",OFFSET('Sanitation Data'!$E$30,0,10*ROW('Sanitation Data'!E6)))</f>
        <v/>
      </c>
      <c r="CS12" s="302" t="str">
        <f ca="true">+IF(OFFSET('Sanitation Data'!$E$31,0,10*ROW('Sanitation Data'!E6))="","",OFFSET('Sanitation Data'!$E$31,0,10*ROW('Sanitation Data'!E6)))</f>
        <v/>
      </c>
      <c r="CT12" s="302" t="str">
        <f ca="true">+IF(OFFSET('Sanitation Data'!$E$32,0,10*ROW('Sanitation Data'!E6))="","",OFFSET('Sanitation Data'!$E$32,0,10*ROW('Sanitation Data'!E6)))</f>
        <v>No</v>
      </c>
      <c r="CU12" s="302" t="str">
        <f ca="true">+IF(OFFSET('Sanitation Data'!$F$28,0,10*ROW('Sanitation Data'!F6))="","",OFFSET('Sanitation Data'!$F$28,0,10*ROW('Sanitation Data'!F6)))</f>
        <v>Yes</v>
      </c>
      <c r="CV12" s="302" t="str">
        <f ca="true">+IF(OFFSET('Sanitation Data'!$F$29,0,10*ROW('Sanitation Data'!F6))="","",OFFSET('Sanitation Data'!$F$29,0,10*ROW('Sanitation Data'!F6)))</f>
        <v/>
      </c>
      <c r="CW12" s="302" t="str">
        <f ca="true">+IF(OFFSET('Sanitation Data'!$F$30,0,10*ROW('Sanitation Data'!F6))="","",OFFSET('Sanitation Data'!$F$30,0,10*ROW('Sanitation Data'!F6)))</f>
        <v/>
      </c>
      <c r="CX12" s="302" t="str">
        <f ca="true">+IF(OFFSET('Sanitation Data'!$F$31,0,10*ROW('Sanitation Data'!F6))="","",OFFSET('Sanitation Data'!$F$31,0,10*ROW('Sanitation Data'!F6)))</f>
        <v/>
      </c>
      <c r="CY12" s="302" t="str">
        <f ca="true">+IF(OFFSET('Sanitation Data'!$F$32,0,10*ROW('Sanitation Data'!F6))="","",OFFSET('Sanitation Data'!$F$32,0,10*ROW('Sanitation Data'!F6)))</f>
        <v>No</v>
      </c>
      <c r="CZ12" s="302" t="str">
        <f ca="true">+IF(OFFSET('Sanitation Data'!$G$28,0,10*ROW('Sanitation Data'!G6))="","",OFFSET('Sanitation Data'!$G$28,0,10*ROW('Sanitation Data'!G6)))</f>
        <v/>
      </c>
      <c r="DA12" s="302" t="str">
        <f ca="true">+IF(OFFSET('Sanitation Data'!$G$29,0,10*ROW('Sanitation Data'!G6))="","",OFFSET('Sanitation Data'!$G$29,0,10*ROW('Sanitation Data'!G6)))</f>
        <v/>
      </c>
      <c r="DB12" s="302" t="str">
        <f ca="true">+IF(OFFSET('Sanitation Data'!$G$30,0,10*ROW('Sanitation Data'!G6))="","",OFFSET('Sanitation Data'!$G$30,0,10*ROW('Sanitation Data'!G6)))</f>
        <v/>
      </c>
      <c r="DC12" s="302" t="str">
        <f ca="true">+IF(OFFSET('Sanitation Data'!$G$31,0,10*ROW('Sanitation Data'!G6))="","",OFFSET('Sanitation Data'!$G$31,0,10*ROW('Sanitation Data'!G6)))</f>
        <v/>
      </c>
      <c r="DD12" s="302" t="str">
        <f ca="true">+IF(OFFSET('Sanitation Data'!$G$32,0,10*ROW('Sanitation Data'!G6))="","",OFFSET('Sanitation Data'!$G$32,0,10*ROW('Sanitation Data'!G6)))</f>
        <v/>
      </c>
      <c r="DE12" s="302" t="str">
        <f ca="true">+IF(OFFSET('Sanitation Data'!$H$28,0,10*ROW('Sanitation Data'!H6))="","",OFFSET('Sanitation Data'!$H$28,0,10*ROW('Sanitation Data'!H6)))</f>
        <v/>
      </c>
      <c r="DF12" s="302" t="str">
        <f ca="true">+IF(OFFSET('Sanitation Data'!$H$29,0,10*ROW('Sanitation Data'!H6))="","",OFFSET('Sanitation Data'!$H$29,0,10*ROW('Sanitation Data'!H6)))</f>
        <v/>
      </c>
      <c r="DG12" s="302" t="str">
        <f ca="true">+IF(OFFSET('Sanitation Data'!$H$30,0,10*ROW('Sanitation Data'!H6))="","",OFFSET('Sanitation Data'!$H$30,0,10*ROW('Sanitation Data'!H6)))</f>
        <v/>
      </c>
      <c r="DH12" s="302" t="str">
        <f ca="true">+IF(OFFSET('Sanitation Data'!$H$31,0,10*ROW('Sanitation Data'!H6))="","",OFFSET('Sanitation Data'!$H$31,0,10*ROW('Sanitation Data'!H6)))</f>
        <v/>
      </c>
      <c r="DI12" s="302" t="str">
        <f ca="true">+IF(OFFSET('Sanitation Data'!$H$32,0,10*ROW('Sanitation Data'!H6))="","",OFFSET('Sanitation Data'!$H$32,0,10*ROW('Sanitation Data'!H6)))</f>
        <v/>
      </c>
      <c r="DJ12" s="302" t="str">
        <f ca="true">+IF(OFFSET('Sanitation Data'!$I$28,0,10*ROW('Sanitation Data'!I6))="","",OFFSET('Sanitation Data'!$I$28,0,10*ROW('Sanitation Data'!I6)))</f>
        <v/>
      </c>
      <c r="DK12" s="302" t="str">
        <f ca="true">+IF(OFFSET('Sanitation Data'!$I$29,0,10*ROW('Sanitation Data'!I6))="","",OFFSET('Sanitation Data'!$I$29,0,10*ROW('Sanitation Data'!I6)))</f>
        <v/>
      </c>
      <c r="DL12" s="302" t="str">
        <f ca="true">+IF(OFFSET('Sanitation Data'!$I$30,0,10*ROW('Sanitation Data'!I6))="","",OFFSET('Sanitation Data'!$I$30,0,10*ROW('Sanitation Data'!I6)))</f>
        <v/>
      </c>
      <c r="DM12" s="302" t="str">
        <f ca="true">+IF(OFFSET('Sanitation Data'!$I$31,0,10*ROW('Sanitation Data'!I6))="","",OFFSET('Sanitation Data'!$I$31,0,10*ROW('Sanitation Data'!I6)))</f>
        <v/>
      </c>
      <c r="DN12" s="302" t="str">
        <f ca="true">+IF(OFFSET('Sanitation Data'!$I$32,0,10*ROW('Sanitation Data'!I6))="","",OFFSET('Sanitation Data'!$I$32,0,10*ROW('Sanitation Data'!I6)))</f>
        <v/>
      </c>
      <c r="DO12" s="302" t="str">
        <f ca="true">+IF(OFFSET('Hygiene Data'!$D$11,0,10*ROW('Hygiene Data'!D6))="","",OFFSET('Hygiene Data'!$D$11,0,10*ROW('Hygiene Data'!D6)))</f>
        <v/>
      </c>
      <c r="DP12" s="302" t="str">
        <f ca="true">+IF(OFFSET('Hygiene Data'!$D$12,0,10*ROW('Hygiene Data'!D6))="","",OFFSET('Hygiene Data'!$D$12,0,10*ROW('Hygiene Data'!D6)))</f>
        <v>Yes</v>
      </c>
      <c r="DQ12" s="302" t="str">
        <f ca="true">+IF(OFFSET('Hygiene Data'!$D$13,0,10*ROW('Hygiene Data'!D6))="","",OFFSET('Hygiene Data'!$D$13,0,10*ROW('Hygiene Data'!D6)))</f>
        <v>Yes</v>
      </c>
      <c r="DR12" s="302" t="str">
        <f ca="true">+IF(OFFSET('Hygiene Data'!$E$11,0,10*ROW('Hygiene Data'!E6))="","",OFFSET('Hygiene Data'!$E$11,0,10*ROW('Hygiene Data'!E6)))</f>
        <v/>
      </c>
      <c r="DS12" s="302" t="str">
        <f ca="true">+IF(OFFSET('Hygiene Data'!$E$12,0,10*ROW('Hygiene Data'!E6))="","",OFFSET('Hygiene Data'!$E$12,0,10*ROW('Hygiene Data'!E6)))</f>
        <v>Yes</v>
      </c>
      <c r="DT12" s="302" t="str">
        <f ca="true">+IF(OFFSET('Hygiene Data'!$E$13,0,10*ROW('Hygiene Data'!E6))="","",OFFSET('Hygiene Data'!$E$13,0,10*ROW('Hygiene Data'!E6)))</f>
        <v>Yes</v>
      </c>
      <c r="DU12" s="302" t="str">
        <f ca="true">+IF(OFFSET('Hygiene Data'!$F$11,0,10*ROW('Hygiene Data'!F6))="","",OFFSET('Hygiene Data'!$F$11,0,10*ROW('Hygiene Data'!F6)))</f>
        <v/>
      </c>
      <c r="DV12" s="302" t="str">
        <f ca="true">+IF(OFFSET('Hygiene Data'!$F$12,0,10*ROW('Hygiene Data'!F6))="","",OFFSET('Hygiene Data'!$F$12,0,10*ROW('Hygiene Data'!F6)))</f>
        <v>Yes</v>
      </c>
      <c r="DW12" s="302" t="str">
        <f ca="true">+IF(OFFSET('Hygiene Data'!$F$13,0,10*ROW('Hygiene Data'!F6))="","",OFFSET('Hygiene Data'!$F$13,0,10*ROW('Hygiene Data'!F6)))</f>
        <v>Yes</v>
      </c>
      <c r="DX12" s="302" t="str">
        <f ca="true">+IF(OFFSET('Hygiene Data'!$G$11,0,10*ROW('Hygiene Data'!G6))="","",OFFSET('Hygiene Data'!$G$11,0,10*ROW('Hygiene Data'!G6)))</f>
        <v/>
      </c>
      <c r="DY12" s="302" t="str">
        <f ca="true">+IF(OFFSET('Hygiene Data'!$G$12,0,10*ROW('Hygiene Data'!G6))="","",OFFSET('Hygiene Data'!$G$12,0,10*ROW('Hygiene Data'!G6)))</f>
        <v/>
      </c>
      <c r="DZ12" s="302" t="str">
        <f ca="true">+IF(OFFSET('Hygiene Data'!$G$13,0,10*ROW('Hygiene Data'!G6))="","",OFFSET('Hygiene Data'!$G$13,0,10*ROW('Hygiene Data'!G6)))</f>
        <v/>
      </c>
      <c r="EA12" s="302" t="str">
        <f ca="true">+IF(OFFSET('Hygiene Data'!$H$11,0,10*ROW('Hygiene Data'!H6))="","",OFFSET('Hygiene Data'!$H$11,0,10*ROW('Hygiene Data'!H6)))</f>
        <v/>
      </c>
      <c r="EB12" s="302" t="str">
        <f ca="true">+IF(OFFSET('Hygiene Data'!$H$12,0,10*ROW('Hygiene Data'!H6))="","",OFFSET('Hygiene Data'!$H$12,0,10*ROW('Hygiene Data'!H6)))</f>
        <v/>
      </c>
      <c r="EC12" s="302" t="str">
        <f ca="true">+IF(OFFSET('Hygiene Data'!$H$13,0,10*ROW('Hygiene Data'!H6))="","",OFFSET('Hygiene Data'!$H$13,0,10*ROW('Hygiene Data'!H6)))</f>
        <v/>
      </c>
      <c r="ED12" s="302" t="str">
        <f ca="true">+IF(OFFSET('Hygiene Data'!$I$11,0,10*ROW('Hygiene Data'!I6))="","",OFFSET('Hygiene Data'!$I$11,0,10*ROW('Hygiene Data'!I6)))</f>
        <v/>
      </c>
      <c r="EE12" s="302" t="str">
        <f ca="true">+IF(OFFSET('Hygiene Data'!$I$12,0,10*ROW('Hygiene Data'!I6))="","",OFFSET('Hygiene Data'!$I$12,0,10*ROW('Hygiene Data'!I6)))</f>
        <v/>
      </c>
      <c r="EF12" s="30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UGA_2013_SDI</v>
      </c>
      <c r="B13" s="36" t="str">
        <f ca="true">+IF(OFFSET('Water Data'!$C$2,0,10*ROW('Water Data'!F7))="","",OFFSET('Water Data'!$C$2,0,10*ROW('Water Data'!F7)))</f>
        <v>Survey</v>
      </c>
      <c r="C13" s="357">
        <f t="shared" ca="true" si="0"/>
        <v>2013</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99.371390000000005</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str">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[30]</v>
      </c>
      <c r="AA13" s="97">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100</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str">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[29]</v>
      </c>
      <c r="AF13" s="97">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99.269829999999999</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str">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[30]</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27.338229999999999</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41.283909999999999</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25.01549</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302"/>
      <c r="BS13" s="302" t="str">
        <f ca="true">+IF(OFFSET('Water Data'!$D$27,0,10*ROW('Water Data'!D7))="","",OFFSET('Water Data'!$D$27,0,10*ROW('Water Data'!D7)))</f>
        <v/>
      </c>
      <c r="BT13" s="302" t="str">
        <f ca="true">+IF(OFFSET('Water Data'!$D$28,0,10*ROW('Water Data'!D7))="","",OFFSET('Water Data'!$D$28,0,10*ROW('Water Data'!D7)))</f>
        <v/>
      </c>
      <c r="BU13" s="302" t="str">
        <f ca="true">+IF(OFFSET('Water Data'!$D$29,0,10*ROW('Water Data'!D7))="","",OFFSET('Water Data'!$D$29,0,10*ROW('Water Data'!D7)))</f>
        <v/>
      </c>
      <c r="BV13" s="302" t="str">
        <f ca="true">+IF(OFFSET('Water Data'!$E$27,0,10*ROW('Water Data'!E7))="","",OFFSET('Water Data'!$E$27,0,10*ROW('Water Data'!E7)))</f>
        <v/>
      </c>
      <c r="BW13" s="302" t="str">
        <f ca="true">+IF(OFFSET('Water Data'!$E$28,0,10*ROW('Water Data'!E7))="","",OFFSET('Water Data'!$E$28,0,10*ROW('Water Data'!E7)))</f>
        <v/>
      </c>
      <c r="BX13" s="302" t="str">
        <f ca="true">+IF(OFFSET('Water Data'!$E$29,0,10*ROW('Water Data'!E7))="","",OFFSET('Water Data'!$E$29,0,10*ROW('Water Data'!E7)))</f>
        <v/>
      </c>
      <c r="BY13" s="302" t="str">
        <f ca="true">+IF(OFFSET('Water Data'!$F$27,0,10*ROW('Water Data'!F7))="","",OFFSET('Water Data'!$F$27,0,10*ROW('Water Data'!F7)))</f>
        <v/>
      </c>
      <c r="BZ13" s="302" t="str">
        <f ca="true">+IF(OFFSET('Water Data'!$F$28,0,10*ROW('Water Data'!F7))="","",OFFSET('Water Data'!$F$28,0,10*ROW('Water Data'!F7)))</f>
        <v/>
      </c>
      <c r="CA13" s="302" t="str">
        <f ca="true">+IF(OFFSET('Water Data'!$F$29,0,10*ROW('Water Data'!F7))="","",OFFSET('Water Data'!$F$29,0,10*ROW('Water Data'!F7)))</f>
        <v/>
      </c>
      <c r="CB13" s="302" t="str">
        <f ca="true">+IF(OFFSET('Water Data'!$G$27,0,10*ROW('Water Data'!G7))="","",OFFSET('Water Data'!$G$27,0,10*ROW('Water Data'!G7)))</f>
        <v/>
      </c>
      <c r="CC13" s="302" t="str">
        <f ca="true">+IF(OFFSET('Water Data'!$G$28,0,10*ROW('Water Data'!G7))="","",OFFSET('Water Data'!$G$28,0,10*ROW('Water Data'!G7)))</f>
        <v/>
      </c>
      <c r="CD13" s="302" t="str">
        <f ca="true">+IF(OFFSET('Water Data'!$G$29,0,10*ROW('Water Data'!G7))="","",OFFSET('Water Data'!$G$29,0,10*ROW('Water Data'!G7)))</f>
        <v/>
      </c>
      <c r="CE13" s="302" t="str">
        <f ca="true">+IF(OFFSET('Water Data'!$H$27,0,10*ROW('Water Data'!H7))="","",OFFSET('Water Data'!$H$27,0,10*ROW('Water Data'!H7)))</f>
        <v/>
      </c>
      <c r="CF13" s="302" t="str">
        <f ca="true">+IF(OFFSET('Water Data'!$H$28,0,10*ROW('Water Data'!H7))="","",OFFSET('Water Data'!$H$28,0,10*ROW('Water Data'!H7)))</f>
        <v/>
      </c>
      <c r="CG13" s="302" t="str">
        <f ca="true">+IF(OFFSET('Water Data'!$H$29,0,10*ROW('Water Data'!H7))="","",OFFSET('Water Data'!$H$29,0,10*ROW('Water Data'!H7)))</f>
        <v/>
      </c>
      <c r="CH13" s="302" t="str">
        <f ca="true">+IF(OFFSET('Water Data'!$I$27,0,10*ROW('Water Data'!I7))="","",OFFSET('Water Data'!$I$27,0,10*ROW('Water Data'!I7)))</f>
        <v/>
      </c>
      <c r="CI13" s="302" t="str">
        <f ca="true">+IF(OFFSET('Water Data'!$I$28,0,10*ROW('Water Data'!I7))="","",OFFSET('Water Data'!$I$28,0,10*ROW('Water Data'!I7)))</f>
        <v/>
      </c>
      <c r="CJ13" s="302" t="str">
        <f ca="true">+IF(OFFSET('Water Data'!$I$29,0,10*ROW('Water Data'!I7))="","",OFFSET('Water Data'!$I$29,0,10*ROW('Water Data'!I7)))</f>
        <v/>
      </c>
      <c r="CK13" s="302" t="str">
        <f ca="true">+IF(OFFSET('Sanitation Data'!$D$28,0,10*ROW('Sanitation Data'!D7))="","",OFFSET('Sanitation Data'!$D$28,0,10*ROW('Sanitation Data'!D7)))</f>
        <v>Yes</v>
      </c>
      <c r="CL13" s="302" t="str">
        <f ca="true">+IF(OFFSET('Sanitation Data'!$D$29,0,10*ROW('Sanitation Data'!D7))="","",OFFSET('Sanitation Data'!$D$29,0,10*ROW('Sanitation Data'!D7)))</f>
        <v/>
      </c>
      <c r="CM13" s="302" t="str">
        <f ca="true">+IF(OFFSET('Sanitation Data'!$D$30,0,10*ROW('Sanitation Data'!D7))="","",OFFSET('Sanitation Data'!$D$30,0,10*ROW('Sanitation Data'!D7)))</f>
        <v/>
      </c>
      <c r="CN13" s="302" t="str">
        <f ca="true">+IF(OFFSET('Sanitation Data'!$D$31,0,10*ROW('Sanitation Data'!D7))="","",OFFSET('Sanitation Data'!$D$31,0,10*ROW('Sanitation Data'!D7)))</f>
        <v/>
      </c>
      <c r="CO13" s="302" t="str">
        <f ca="true">+IF(OFFSET('Sanitation Data'!$D$32,0,10*ROW('Sanitation Data'!D7))="","",OFFSET('Sanitation Data'!$D$32,0,10*ROW('Sanitation Data'!D7)))</f>
        <v>No</v>
      </c>
      <c r="CP13" s="302" t="str">
        <f ca="true">+IF(OFFSET('Sanitation Data'!$E$28,0,10*ROW('Sanitation Data'!E7))="","",OFFSET('Sanitation Data'!$E$28,0,10*ROW('Sanitation Data'!E7)))</f>
        <v>Yes</v>
      </c>
      <c r="CQ13" s="302" t="str">
        <f ca="true">+IF(OFFSET('Sanitation Data'!$E$29,0,10*ROW('Sanitation Data'!E7))="","",OFFSET('Sanitation Data'!$E$29,0,10*ROW('Sanitation Data'!E7)))</f>
        <v/>
      </c>
      <c r="CR13" s="302" t="str">
        <f ca="true">+IF(OFFSET('Sanitation Data'!$E$30,0,10*ROW('Sanitation Data'!E7))="","",OFFSET('Sanitation Data'!$E$30,0,10*ROW('Sanitation Data'!E7)))</f>
        <v/>
      </c>
      <c r="CS13" s="302" t="str">
        <f ca="true">+IF(OFFSET('Sanitation Data'!$E$31,0,10*ROW('Sanitation Data'!E7))="","",OFFSET('Sanitation Data'!$E$31,0,10*ROW('Sanitation Data'!E7)))</f>
        <v/>
      </c>
      <c r="CT13" s="302" t="str">
        <f ca="true">+IF(OFFSET('Sanitation Data'!$E$32,0,10*ROW('Sanitation Data'!E7))="","",OFFSET('Sanitation Data'!$E$32,0,10*ROW('Sanitation Data'!E7)))</f>
        <v>No</v>
      </c>
      <c r="CU13" s="302" t="str">
        <f ca="true">+IF(OFFSET('Sanitation Data'!$F$28,0,10*ROW('Sanitation Data'!F7))="","",OFFSET('Sanitation Data'!$F$28,0,10*ROW('Sanitation Data'!F7)))</f>
        <v>Yes</v>
      </c>
      <c r="CV13" s="302" t="str">
        <f ca="true">+IF(OFFSET('Sanitation Data'!$F$29,0,10*ROW('Sanitation Data'!F7))="","",OFFSET('Sanitation Data'!$F$29,0,10*ROW('Sanitation Data'!F7)))</f>
        <v/>
      </c>
      <c r="CW13" s="302" t="str">
        <f ca="true">+IF(OFFSET('Sanitation Data'!$F$30,0,10*ROW('Sanitation Data'!F7))="","",OFFSET('Sanitation Data'!$F$30,0,10*ROW('Sanitation Data'!F7)))</f>
        <v/>
      </c>
      <c r="CX13" s="302" t="str">
        <f ca="true">+IF(OFFSET('Sanitation Data'!$F$31,0,10*ROW('Sanitation Data'!F7))="","",OFFSET('Sanitation Data'!$F$31,0,10*ROW('Sanitation Data'!F7)))</f>
        <v/>
      </c>
      <c r="CY13" s="302" t="str">
        <f ca="true">+IF(OFFSET('Sanitation Data'!$F$32,0,10*ROW('Sanitation Data'!F7))="","",OFFSET('Sanitation Data'!$F$32,0,10*ROW('Sanitation Data'!F7)))</f>
        <v>No</v>
      </c>
      <c r="CZ13" s="302" t="str">
        <f ca="true">+IF(OFFSET('Sanitation Data'!$G$28,0,10*ROW('Sanitation Data'!G7))="","",OFFSET('Sanitation Data'!$G$28,0,10*ROW('Sanitation Data'!G7)))</f>
        <v/>
      </c>
      <c r="DA13" s="302" t="str">
        <f ca="true">+IF(OFFSET('Sanitation Data'!$G$29,0,10*ROW('Sanitation Data'!G7))="","",OFFSET('Sanitation Data'!$G$29,0,10*ROW('Sanitation Data'!G7)))</f>
        <v/>
      </c>
      <c r="DB13" s="302" t="str">
        <f ca="true">+IF(OFFSET('Sanitation Data'!$G$30,0,10*ROW('Sanitation Data'!G7))="","",OFFSET('Sanitation Data'!$G$30,0,10*ROW('Sanitation Data'!G7)))</f>
        <v/>
      </c>
      <c r="DC13" s="302" t="str">
        <f ca="true">+IF(OFFSET('Sanitation Data'!$G$31,0,10*ROW('Sanitation Data'!G7))="","",OFFSET('Sanitation Data'!$G$31,0,10*ROW('Sanitation Data'!G7)))</f>
        <v/>
      </c>
      <c r="DD13" s="302" t="str">
        <f ca="true">+IF(OFFSET('Sanitation Data'!$G$32,0,10*ROW('Sanitation Data'!G7))="","",OFFSET('Sanitation Data'!$G$32,0,10*ROW('Sanitation Data'!G7)))</f>
        <v/>
      </c>
      <c r="DE13" s="302" t="str">
        <f ca="true">+IF(OFFSET('Sanitation Data'!$H$28,0,10*ROW('Sanitation Data'!H7))="","",OFFSET('Sanitation Data'!$H$28,0,10*ROW('Sanitation Data'!H7)))</f>
        <v/>
      </c>
      <c r="DF13" s="302" t="str">
        <f ca="true">+IF(OFFSET('Sanitation Data'!$H$29,0,10*ROW('Sanitation Data'!H7))="","",OFFSET('Sanitation Data'!$H$29,0,10*ROW('Sanitation Data'!H7)))</f>
        <v/>
      </c>
      <c r="DG13" s="302" t="str">
        <f ca="true">+IF(OFFSET('Sanitation Data'!$H$30,0,10*ROW('Sanitation Data'!H7))="","",OFFSET('Sanitation Data'!$H$30,0,10*ROW('Sanitation Data'!H7)))</f>
        <v/>
      </c>
      <c r="DH13" s="302" t="str">
        <f ca="true">+IF(OFFSET('Sanitation Data'!$H$31,0,10*ROW('Sanitation Data'!H7))="","",OFFSET('Sanitation Data'!$H$31,0,10*ROW('Sanitation Data'!H7)))</f>
        <v/>
      </c>
      <c r="DI13" s="302" t="str">
        <f ca="true">+IF(OFFSET('Sanitation Data'!$H$32,0,10*ROW('Sanitation Data'!H7))="","",OFFSET('Sanitation Data'!$H$32,0,10*ROW('Sanitation Data'!H7)))</f>
        <v/>
      </c>
      <c r="DJ13" s="302" t="str">
        <f ca="true">+IF(OFFSET('Sanitation Data'!$I$28,0,10*ROW('Sanitation Data'!I7))="","",OFFSET('Sanitation Data'!$I$28,0,10*ROW('Sanitation Data'!I7)))</f>
        <v/>
      </c>
      <c r="DK13" s="302" t="str">
        <f ca="true">+IF(OFFSET('Sanitation Data'!$I$29,0,10*ROW('Sanitation Data'!I7))="","",OFFSET('Sanitation Data'!$I$29,0,10*ROW('Sanitation Data'!I7)))</f>
        <v/>
      </c>
      <c r="DL13" s="302" t="str">
        <f ca="true">+IF(OFFSET('Sanitation Data'!$I$30,0,10*ROW('Sanitation Data'!I7))="","",OFFSET('Sanitation Data'!$I$30,0,10*ROW('Sanitation Data'!I7)))</f>
        <v/>
      </c>
      <c r="DM13" s="302" t="str">
        <f ca="true">+IF(OFFSET('Sanitation Data'!$I$31,0,10*ROW('Sanitation Data'!I7))="","",OFFSET('Sanitation Data'!$I$31,0,10*ROW('Sanitation Data'!I7)))</f>
        <v/>
      </c>
      <c r="DN13" s="302" t="str">
        <f ca="true">+IF(OFFSET('Sanitation Data'!$I$32,0,10*ROW('Sanitation Data'!I7))="","",OFFSET('Sanitation Data'!$I$32,0,10*ROW('Sanitation Data'!I7)))</f>
        <v/>
      </c>
      <c r="DO13" s="302" t="str">
        <f ca="true">+IF(OFFSET('Hygiene Data'!$D$11,0,10*ROW('Hygiene Data'!D7))="","",OFFSET('Hygiene Data'!$D$11,0,10*ROW('Hygiene Data'!D7)))</f>
        <v/>
      </c>
      <c r="DP13" s="302" t="str">
        <f ca="true">+IF(OFFSET('Hygiene Data'!$D$12,0,10*ROW('Hygiene Data'!D7))="","",OFFSET('Hygiene Data'!$D$12,0,10*ROW('Hygiene Data'!D7)))</f>
        <v/>
      </c>
      <c r="DQ13" s="302" t="str">
        <f ca="true">+IF(OFFSET('Hygiene Data'!$D$13,0,10*ROW('Hygiene Data'!D7))="","",OFFSET('Hygiene Data'!$D$13,0,10*ROW('Hygiene Data'!D7)))</f>
        <v>Yes</v>
      </c>
      <c r="DR13" s="302" t="str">
        <f ca="true">+IF(OFFSET('Hygiene Data'!$E$11,0,10*ROW('Hygiene Data'!E7))="","",OFFSET('Hygiene Data'!$E$11,0,10*ROW('Hygiene Data'!E7)))</f>
        <v/>
      </c>
      <c r="DS13" s="302" t="str">
        <f ca="true">+IF(OFFSET('Hygiene Data'!$E$12,0,10*ROW('Hygiene Data'!E7))="","",OFFSET('Hygiene Data'!$E$12,0,10*ROW('Hygiene Data'!E7)))</f>
        <v/>
      </c>
      <c r="DT13" s="302" t="str">
        <f ca="true">+IF(OFFSET('Hygiene Data'!$E$13,0,10*ROW('Hygiene Data'!E7))="","",OFFSET('Hygiene Data'!$E$13,0,10*ROW('Hygiene Data'!E7)))</f>
        <v>Yes</v>
      </c>
      <c r="DU13" s="302" t="str">
        <f ca="true">+IF(OFFSET('Hygiene Data'!$F$11,0,10*ROW('Hygiene Data'!F7))="","",OFFSET('Hygiene Data'!$F$11,0,10*ROW('Hygiene Data'!F7)))</f>
        <v/>
      </c>
      <c r="DV13" s="302" t="str">
        <f ca="true">+IF(OFFSET('Hygiene Data'!$F$12,0,10*ROW('Hygiene Data'!F7))="","",OFFSET('Hygiene Data'!$F$12,0,10*ROW('Hygiene Data'!F7)))</f>
        <v/>
      </c>
      <c r="DW13" s="302" t="str">
        <f ca="true">+IF(OFFSET('Hygiene Data'!$F$13,0,10*ROW('Hygiene Data'!F7))="","",OFFSET('Hygiene Data'!$F$13,0,10*ROW('Hygiene Data'!F7)))</f>
        <v>Yes</v>
      </c>
      <c r="DX13" s="302" t="str">
        <f ca="true">+IF(OFFSET('Hygiene Data'!$G$11,0,10*ROW('Hygiene Data'!G7))="","",OFFSET('Hygiene Data'!$G$11,0,10*ROW('Hygiene Data'!G7)))</f>
        <v/>
      </c>
      <c r="DY13" s="302" t="str">
        <f ca="true">+IF(OFFSET('Hygiene Data'!$G$12,0,10*ROW('Hygiene Data'!G7))="","",OFFSET('Hygiene Data'!$G$12,0,10*ROW('Hygiene Data'!G7)))</f>
        <v/>
      </c>
      <c r="DZ13" s="302" t="str">
        <f ca="true">+IF(OFFSET('Hygiene Data'!$G$13,0,10*ROW('Hygiene Data'!G7))="","",OFFSET('Hygiene Data'!$G$13,0,10*ROW('Hygiene Data'!G7)))</f>
        <v/>
      </c>
      <c r="EA13" s="302" t="str">
        <f ca="true">+IF(OFFSET('Hygiene Data'!$H$11,0,10*ROW('Hygiene Data'!H7))="","",OFFSET('Hygiene Data'!$H$11,0,10*ROW('Hygiene Data'!H7)))</f>
        <v/>
      </c>
      <c r="EB13" s="302" t="str">
        <f ca="true">+IF(OFFSET('Hygiene Data'!$H$12,0,10*ROW('Hygiene Data'!H7))="","",OFFSET('Hygiene Data'!$H$12,0,10*ROW('Hygiene Data'!H7)))</f>
        <v/>
      </c>
      <c r="EC13" s="302" t="str">
        <f ca="true">+IF(OFFSET('Hygiene Data'!$H$13,0,10*ROW('Hygiene Data'!H7))="","",OFFSET('Hygiene Data'!$H$13,0,10*ROW('Hygiene Data'!H7)))</f>
        <v/>
      </c>
      <c r="ED13" s="302" t="str">
        <f ca="true">+IF(OFFSET('Hygiene Data'!$I$11,0,10*ROW('Hygiene Data'!I7))="","",OFFSET('Hygiene Data'!$I$11,0,10*ROW('Hygiene Data'!I7)))</f>
        <v/>
      </c>
      <c r="EE13" s="302" t="str">
        <f ca="true">+IF(OFFSET('Hygiene Data'!$I$12,0,10*ROW('Hygiene Data'!I7))="","",OFFSET('Hygiene Data'!$I$12,0,10*ROW('Hygiene Data'!I7)))</f>
        <v/>
      </c>
      <c r="EF13" s="30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UGA_2013_SACMEQ</v>
      </c>
      <c r="B14" s="36" t="str">
        <f ca="true">+IF(OFFSET('Water Data'!$C$2,0,10*ROW('Water Data'!F8))="","",OFFSET('Water Data'!$C$2,0,10*ROW('Water Data'!F8)))</f>
        <v>Survey</v>
      </c>
      <c r="C14" s="357">
        <f t="shared" ca="true" si="0"/>
        <v>2013</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75.400000000000006</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302"/>
      <c r="BS14" s="302" t="str">
        <f ca="true">+IF(OFFSET('Water Data'!$D$27,0,10*ROW('Water Data'!D8))="","",OFFSET('Water Data'!$D$27,0,10*ROW('Water Data'!D8)))</f>
        <v/>
      </c>
      <c r="BT14" s="302" t="str">
        <f ca="true">+IF(OFFSET('Water Data'!$D$28,0,10*ROW('Water Data'!D8))="","",OFFSET('Water Data'!$D$28,0,10*ROW('Water Data'!D8)))</f>
        <v/>
      </c>
      <c r="BU14" s="302" t="str">
        <f ca="true">+IF(OFFSET('Water Data'!$D$29,0,10*ROW('Water Data'!D8))="","",OFFSET('Water Data'!$D$29,0,10*ROW('Water Data'!D8)))</f>
        <v/>
      </c>
      <c r="BV14" s="302" t="str">
        <f ca="true">+IF(OFFSET('Water Data'!$E$27,0,10*ROW('Water Data'!E8))="","",OFFSET('Water Data'!$E$27,0,10*ROW('Water Data'!E8)))</f>
        <v/>
      </c>
      <c r="BW14" s="302" t="str">
        <f ca="true">+IF(OFFSET('Water Data'!$E$28,0,10*ROW('Water Data'!E8))="","",OFFSET('Water Data'!$E$28,0,10*ROW('Water Data'!E8)))</f>
        <v/>
      </c>
      <c r="BX14" s="302" t="str">
        <f ca="true">+IF(OFFSET('Water Data'!$E$29,0,10*ROW('Water Data'!E8))="","",OFFSET('Water Data'!$E$29,0,10*ROW('Water Data'!E8)))</f>
        <v/>
      </c>
      <c r="BY14" s="302" t="str">
        <f ca="true">+IF(OFFSET('Water Data'!$F$27,0,10*ROW('Water Data'!F8))="","",OFFSET('Water Data'!$F$27,0,10*ROW('Water Data'!F8)))</f>
        <v/>
      </c>
      <c r="BZ14" s="302" t="str">
        <f ca="true">+IF(OFFSET('Water Data'!$F$28,0,10*ROW('Water Data'!F8))="","",OFFSET('Water Data'!$F$28,0,10*ROW('Water Data'!F8)))</f>
        <v/>
      </c>
      <c r="CA14" s="302" t="str">
        <f ca="true">+IF(OFFSET('Water Data'!$F$29,0,10*ROW('Water Data'!F8))="","",OFFSET('Water Data'!$F$29,0,10*ROW('Water Data'!F8)))</f>
        <v/>
      </c>
      <c r="CB14" s="302" t="str">
        <f ca="true">+IF(OFFSET('Water Data'!$G$27,0,10*ROW('Water Data'!G8))="","",OFFSET('Water Data'!$G$27,0,10*ROW('Water Data'!G8)))</f>
        <v/>
      </c>
      <c r="CC14" s="302" t="str">
        <f ca="true">+IF(OFFSET('Water Data'!$G$28,0,10*ROW('Water Data'!G8))="","",OFFSET('Water Data'!$G$28,0,10*ROW('Water Data'!G8)))</f>
        <v/>
      </c>
      <c r="CD14" s="302" t="str">
        <f ca="true">+IF(OFFSET('Water Data'!$G$29,0,10*ROW('Water Data'!G8))="","",OFFSET('Water Data'!$G$29,0,10*ROW('Water Data'!G8)))</f>
        <v/>
      </c>
      <c r="CE14" s="302" t="str">
        <f ca="true">+IF(OFFSET('Water Data'!$H$27,0,10*ROW('Water Data'!H8))="","",OFFSET('Water Data'!$H$27,0,10*ROW('Water Data'!H8)))</f>
        <v>Yes</v>
      </c>
      <c r="CF14" s="302" t="str">
        <f ca="true">+IF(OFFSET('Water Data'!$H$28,0,10*ROW('Water Data'!H8))="","",OFFSET('Water Data'!$H$28,0,10*ROW('Water Data'!H8)))</f>
        <v/>
      </c>
      <c r="CG14" s="302" t="str">
        <f ca="true">+IF(OFFSET('Water Data'!$H$29,0,10*ROW('Water Data'!H8))="","",OFFSET('Water Data'!$H$29,0,10*ROW('Water Data'!H8)))</f>
        <v/>
      </c>
      <c r="CH14" s="302" t="str">
        <f ca="true">+IF(OFFSET('Water Data'!$I$27,0,10*ROW('Water Data'!I8))="","",OFFSET('Water Data'!$I$27,0,10*ROW('Water Data'!I8)))</f>
        <v/>
      </c>
      <c r="CI14" s="302" t="str">
        <f ca="true">+IF(OFFSET('Water Data'!$I$28,0,10*ROW('Water Data'!I8))="","",OFFSET('Water Data'!$I$28,0,10*ROW('Water Data'!I8)))</f>
        <v/>
      </c>
      <c r="CJ14" s="302" t="str">
        <f ca="true">+IF(OFFSET('Water Data'!$I$29,0,10*ROW('Water Data'!I8))="","",OFFSET('Water Data'!$I$29,0,10*ROW('Water Data'!I8)))</f>
        <v/>
      </c>
      <c r="CK14" s="302" t="str">
        <f ca="true">+IF(OFFSET('Sanitation Data'!$D$28,0,10*ROW('Sanitation Data'!D8))="","",OFFSET('Sanitation Data'!$D$28,0,10*ROW('Sanitation Data'!D8)))</f>
        <v/>
      </c>
      <c r="CL14" s="302" t="str">
        <f ca="true">+IF(OFFSET('Sanitation Data'!$D$29,0,10*ROW('Sanitation Data'!D8))="","",OFFSET('Sanitation Data'!$D$29,0,10*ROW('Sanitation Data'!D8)))</f>
        <v/>
      </c>
      <c r="CM14" s="302" t="str">
        <f ca="true">+IF(OFFSET('Sanitation Data'!$D$30,0,10*ROW('Sanitation Data'!D8))="","",OFFSET('Sanitation Data'!$D$30,0,10*ROW('Sanitation Data'!D8)))</f>
        <v/>
      </c>
      <c r="CN14" s="302" t="str">
        <f ca="true">+IF(OFFSET('Sanitation Data'!$D$31,0,10*ROW('Sanitation Data'!D8))="","",OFFSET('Sanitation Data'!$D$31,0,10*ROW('Sanitation Data'!D8)))</f>
        <v/>
      </c>
      <c r="CO14" s="302" t="str">
        <f ca="true">+IF(OFFSET('Sanitation Data'!$D$32,0,10*ROW('Sanitation Data'!D8))="","",OFFSET('Sanitation Data'!$D$32,0,10*ROW('Sanitation Data'!D8)))</f>
        <v/>
      </c>
      <c r="CP14" s="302" t="str">
        <f ca="true">+IF(OFFSET('Sanitation Data'!$E$28,0,10*ROW('Sanitation Data'!E8))="","",OFFSET('Sanitation Data'!$E$28,0,10*ROW('Sanitation Data'!E8)))</f>
        <v/>
      </c>
      <c r="CQ14" s="302" t="str">
        <f ca="true">+IF(OFFSET('Sanitation Data'!$E$29,0,10*ROW('Sanitation Data'!E8))="","",OFFSET('Sanitation Data'!$E$29,0,10*ROW('Sanitation Data'!E8)))</f>
        <v/>
      </c>
      <c r="CR14" s="302" t="str">
        <f ca="true">+IF(OFFSET('Sanitation Data'!$E$30,0,10*ROW('Sanitation Data'!E8))="","",OFFSET('Sanitation Data'!$E$30,0,10*ROW('Sanitation Data'!E8)))</f>
        <v/>
      </c>
      <c r="CS14" s="302" t="str">
        <f ca="true">+IF(OFFSET('Sanitation Data'!$E$31,0,10*ROW('Sanitation Data'!E8))="","",OFFSET('Sanitation Data'!$E$31,0,10*ROW('Sanitation Data'!E8)))</f>
        <v/>
      </c>
      <c r="CT14" s="302" t="str">
        <f ca="true">+IF(OFFSET('Sanitation Data'!$E$32,0,10*ROW('Sanitation Data'!E8))="","",OFFSET('Sanitation Data'!$E$32,0,10*ROW('Sanitation Data'!E8)))</f>
        <v/>
      </c>
      <c r="CU14" s="302" t="str">
        <f ca="true">+IF(OFFSET('Sanitation Data'!$F$28,0,10*ROW('Sanitation Data'!F8))="","",OFFSET('Sanitation Data'!$F$28,0,10*ROW('Sanitation Data'!F8)))</f>
        <v/>
      </c>
      <c r="CV14" s="302" t="str">
        <f ca="true">+IF(OFFSET('Sanitation Data'!$F$29,0,10*ROW('Sanitation Data'!F8))="","",OFFSET('Sanitation Data'!$F$29,0,10*ROW('Sanitation Data'!F8)))</f>
        <v/>
      </c>
      <c r="CW14" s="302" t="str">
        <f ca="true">+IF(OFFSET('Sanitation Data'!$F$30,0,10*ROW('Sanitation Data'!F8))="","",OFFSET('Sanitation Data'!$F$30,0,10*ROW('Sanitation Data'!F8)))</f>
        <v/>
      </c>
      <c r="CX14" s="302" t="str">
        <f ca="true">+IF(OFFSET('Sanitation Data'!$F$31,0,10*ROW('Sanitation Data'!F8))="","",OFFSET('Sanitation Data'!$F$31,0,10*ROW('Sanitation Data'!F8)))</f>
        <v/>
      </c>
      <c r="CY14" s="302" t="str">
        <f ca="true">+IF(OFFSET('Sanitation Data'!$F$32,0,10*ROW('Sanitation Data'!F8))="","",OFFSET('Sanitation Data'!$F$32,0,10*ROW('Sanitation Data'!F8)))</f>
        <v/>
      </c>
      <c r="CZ14" s="302" t="str">
        <f ca="true">+IF(OFFSET('Sanitation Data'!$G$28,0,10*ROW('Sanitation Data'!G8))="","",OFFSET('Sanitation Data'!$G$28,0,10*ROW('Sanitation Data'!G8)))</f>
        <v/>
      </c>
      <c r="DA14" s="302" t="str">
        <f ca="true">+IF(OFFSET('Sanitation Data'!$G$29,0,10*ROW('Sanitation Data'!G8))="","",OFFSET('Sanitation Data'!$G$29,0,10*ROW('Sanitation Data'!G8)))</f>
        <v/>
      </c>
      <c r="DB14" s="302" t="str">
        <f ca="true">+IF(OFFSET('Sanitation Data'!$G$30,0,10*ROW('Sanitation Data'!G8))="","",OFFSET('Sanitation Data'!$G$30,0,10*ROW('Sanitation Data'!G8)))</f>
        <v/>
      </c>
      <c r="DC14" s="302" t="str">
        <f ca="true">+IF(OFFSET('Sanitation Data'!$G$31,0,10*ROW('Sanitation Data'!G8))="","",OFFSET('Sanitation Data'!$G$31,0,10*ROW('Sanitation Data'!G8)))</f>
        <v/>
      </c>
      <c r="DD14" s="302" t="str">
        <f ca="true">+IF(OFFSET('Sanitation Data'!$G$32,0,10*ROW('Sanitation Data'!G8))="","",OFFSET('Sanitation Data'!$G$32,0,10*ROW('Sanitation Data'!G8)))</f>
        <v/>
      </c>
      <c r="DE14" s="302" t="str">
        <f ca="true">+IF(OFFSET('Sanitation Data'!$H$28,0,10*ROW('Sanitation Data'!H8))="","",OFFSET('Sanitation Data'!$H$28,0,10*ROW('Sanitation Data'!H8)))</f>
        <v/>
      </c>
      <c r="DF14" s="302" t="str">
        <f ca="true">+IF(OFFSET('Sanitation Data'!$H$29,0,10*ROW('Sanitation Data'!H8))="","",OFFSET('Sanitation Data'!$H$29,0,10*ROW('Sanitation Data'!H8)))</f>
        <v/>
      </c>
      <c r="DG14" s="302" t="str">
        <f ca="true">+IF(OFFSET('Sanitation Data'!$H$30,0,10*ROW('Sanitation Data'!H8))="","",OFFSET('Sanitation Data'!$H$30,0,10*ROW('Sanitation Data'!H8)))</f>
        <v/>
      </c>
      <c r="DH14" s="302" t="str">
        <f ca="true">+IF(OFFSET('Sanitation Data'!$H$31,0,10*ROW('Sanitation Data'!H8))="","",OFFSET('Sanitation Data'!$H$31,0,10*ROW('Sanitation Data'!H8)))</f>
        <v/>
      </c>
      <c r="DI14" s="302" t="str">
        <f ca="true">+IF(OFFSET('Sanitation Data'!$H$32,0,10*ROW('Sanitation Data'!H8))="","",OFFSET('Sanitation Data'!$H$32,0,10*ROW('Sanitation Data'!H8)))</f>
        <v/>
      </c>
      <c r="DJ14" s="302" t="str">
        <f ca="true">+IF(OFFSET('Sanitation Data'!$I$28,0,10*ROW('Sanitation Data'!I8))="","",OFFSET('Sanitation Data'!$I$28,0,10*ROW('Sanitation Data'!I8)))</f>
        <v/>
      </c>
      <c r="DK14" s="302" t="str">
        <f ca="true">+IF(OFFSET('Sanitation Data'!$I$29,0,10*ROW('Sanitation Data'!I8))="","",OFFSET('Sanitation Data'!$I$29,0,10*ROW('Sanitation Data'!I8)))</f>
        <v/>
      </c>
      <c r="DL14" s="302" t="str">
        <f ca="true">+IF(OFFSET('Sanitation Data'!$I$30,0,10*ROW('Sanitation Data'!I8))="","",OFFSET('Sanitation Data'!$I$30,0,10*ROW('Sanitation Data'!I8)))</f>
        <v/>
      </c>
      <c r="DM14" s="302" t="str">
        <f ca="true">+IF(OFFSET('Sanitation Data'!$I$31,0,10*ROW('Sanitation Data'!I8))="","",OFFSET('Sanitation Data'!$I$31,0,10*ROW('Sanitation Data'!I8)))</f>
        <v/>
      </c>
      <c r="DN14" s="302" t="str">
        <f ca="true">+IF(OFFSET('Sanitation Data'!$I$32,0,10*ROW('Sanitation Data'!I8))="","",OFFSET('Sanitation Data'!$I$32,0,10*ROW('Sanitation Data'!I8)))</f>
        <v/>
      </c>
      <c r="DO14" s="302" t="str">
        <f ca="true">+IF(OFFSET('Hygiene Data'!$D$11,0,10*ROW('Hygiene Data'!D8))="","",OFFSET('Hygiene Data'!$D$11,0,10*ROW('Hygiene Data'!D8)))</f>
        <v/>
      </c>
      <c r="DP14" s="302" t="str">
        <f ca="true">+IF(OFFSET('Hygiene Data'!$D$12,0,10*ROW('Hygiene Data'!D8))="","",OFFSET('Hygiene Data'!$D$12,0,10*ROW('Hygiene Data'!D8)))</f>
        <v/>
      </c>
      <c r="DQ14" s="302" t="str">
        <f ca="true">+IF(OFFSET('Hygiene Data'!$D$13,0,10*ROW('Hygiene Data'!D8))="","",OFFSET('Hygiene Data'!$D$13,0,10*ROW('Hygiene Data'!D8)))</f>
        <v/>
      </c>
      <c r="DR14" s="302" t="str">
        <f ca="true">+IF(OFFSET('Hygiene Data'!$E$11,0,10*ROW('Hygiene Data'!E8))="","",OFFSET('Hygiene Data'!$E$11,0,10*ROW('Hygiene Data'!E8)))</f>
        <v/>
      </c>
      <c r="DS14" s="302" t="str">
        <f ca="true">+IF(OFFSET('Hygiene Data'!$E$12,0,10*ROW('Hygiene Data'!E8))="","",OFFSET('Hygiene Data'!$E$12,0,10*ROW('Hygiene Data'!E8)))</f>
        <v/>
      </c>
      <c r="DT14" s="302" t="str">
        <f ca="true">+IF(OFFSET('Hygiene Data'!$E$13,0,10*ROW('Hygiene Data'!E8))="","",OFFSET('Hygiene Data'!$E$13,0,10*ROW('Hygiene Data'!E8)))</f>
        <v/>
      </c>
      <c r="DU14" s="302" t="str">
        <f ca="true">+IF(OFFSET('Hygiene Data'!$F$11,0,10*ROW('Hygiene Data'!F8))="","",OFFSET('Hygiene Data'!$F$11,0,10*ROW('Hygiene Data'!F8)))</f>
        <v/>
      </c>
      <c r="DV14" s="302" t="str">
        <f ca="true">+IF(OFFSET('Hygiene Data'!$F$12,0,10*ROW('Hygiene Data'!F8))="","",OFFSET('Hygiene Data'!$F$12,0,10*ROW('Hygiene Data'!F8)))</f>
        <v/>
      </c>
      <c r="DW14" s="302" t="str">
        <f ca="true">+IF(OFFSET('Hygiene Data'!$F$13,0,10*ROW('Hygiene Data'!F8))="","",OFFSET('Hygiene Data'!$F$13,0,10*ROW('Hygiene Data'!F8)))</f>
        <v/>
      </c>
      <c r="DX14" s="302" t="str">
        <f ca="true">+IF(OFFSET('Hygiene Data'!$G$11,0,10*ROW('Hygiene Data'!G8))="","",OFFSET('Hygiene Data'!$G$11,0,10*ROW('Hygiene Data'!G8)))</f>
        <v/>
      </c>
      <c r="DY14" s="302" t="str">
        <f ca="true">+IF(OFFSET('Hygiene Data'!$G$12,0,10*ROW('Hygiene Data'!G8))="","",OFFSET('Hygiene Data'!$G$12,0,10*ROW('Hygiene Data'!G8)))</f>
        <v/>
      </c>
      <c r="DZ14" s="302" t="str">
        <f ca="true">+IF(OFFSET('Hygiene Data'!$G$13,0,10*ROW('Hygiene Data'!G8))="","",OFFSET('Hygiene Data'!$G$13,0,10*ROW('Hygiene Data'!G8)))</f>
        <v/>
      </c>
      <c r="EA14" s="302" t="str">
        <f ca="true">+IF(OFFSET('Hygiene Data'!$H$11,0,10*ROW('Hygiene Data'!H8))="","",OFFSET('Hygiene Data'!$H$11,0,10*ROW('Hygiene Data'!H8)))</f>
        <v/>
      </c>
      <c r="EB14" s="302" t="str">
        <f ca="true">+IF(OFFSET('Hygiene Data'!$H$12,0,10*ROW('Hygiene Data'!H8))="","",OFFSET('Hygiene Data'!$H$12,0,10*ROW('Hygiene Data'!H8)))</f>
        <v/>
      </c>
      <c r="EC14" s="302" t="str">
        <f ca="true">+IF(OFFSET('Hygiene Data'!$H$13,0,10*ROW('Hygiene Data'!H8))="","",OFFSET('Hygiene Data'!$H$13,0,10*ROW('Hygiene Data'!H8)))</f>
        <v/>
      </c>
      <c r="ED14" s="302" t="str">
        <f ca="true">+IF(OFFSET('Hygiene Data'!$I$11,0,10*ROW('Hygiene Data'!I8))="","",OFFSET('Hygiene Data'!$I$11,0,10*ROW('Hygiene Data'!I8)))</f>
        <v/>
      </c>
      <c r="EE14" s="302" t="str">
        <f ca="true">+IF(OFFSET('Hygiene Data'!$I$12,0,10*ROW('Hygiene Data'!I8))="","",OFFSET('Hygiene Data'!$I$12,0,10*ROW('Hygiene Data'!I8)))</f>
        <v/>
      </c>
      <c r="EF14" s="30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UGA_2013_UNPS</v>
      </c>
      <c r="B15" s="36" t="str">
        <f ca="true">+IF(OFFSET('Water Data'!$C$2,0,10*ROW('Water Data'!F9))="","",OFFSET('Water Data'!$C$2,0,10*ROW('Water Data'!F9)))</f>
        <v>Survey</v>
      </c>
      <c r="C15" s="357">
        <f t="shared" ca="true" si="0"/>
        <v>2013</v>
      </c>
      <c r="D15" s="96" t="str">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[92]</v>
      </c>
      <c r="E15" s="96" t="str">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[80]</v>
      </c>
      <c r="F15" s="96" t="str">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[58]</v>
      </c>
      <c r="G15" s="96" t="str">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[92]</v>
      </c>
      <c r="H15" s="96" t="str">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[80]</v>
      </c>
      <c r="I15" s="96" t="str">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[60]</v>
      </c>
      <c r="J15" s="96" t="str">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[92]</v>
      </c>
      <c r="K15" s="96" t="str">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[77]</v>
      </c>
      <c r="L15" s="96" t="str">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[57]</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100</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78.73</v>
      </c>
      <c r="AA15" s="97">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100</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78.38</v>
      </c>
      <c r="AF15" s="97">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100</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78.88</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59.400000000000006</v>
      </c>
      <c r="BB15" s="98">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31.53</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67.929999999999993</v>
      </c>
      <c r="BE15" s="98">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41.3</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55.86</v>
      </c>
      <c r="BH15" s="98">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27.48</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302"/>
      <c r="BS15" s="302" t="str">
        <f ca="true">+IF(OFFSET('Water Data'!$D$27,0,10*ROW('Water Data'!D9))="","",OFFSET('Water Data'!$D$27,0,10*ROW('Water Data'!D9)))</f>
        <v>No</v>
      </c>
      <c r="BT15" s="302" t="str">
        <f ca="true">+IF(OFFSET('Water Data'!$D$28,0,10*ROW('Water Data'!D9))="","",OFFSET('Water Data'!$D$28,0,10*ROW('Water Data'!D9)))</f>
        <v>No</v>
      </c>
      <c r="BU15" s="302" t="str">
        <f ca="true">+IF(OFFSET('Water Data'!$D$29,0,10*ROW('Water Data'!D9))="","",OFFSET('Water Data'!$D$29,0,10*ROW('Water Data'!D9)))</f>
        <v>No</v>
      </c>
      <c r="BV15" s="302" t="str">
        <f ca="true">+IF(OFFSET('Water Data'!$E$27,0,10*ROW('Water Data'!E9))="","",OFFSET('Water Data'!$E$27,0,10*ROW('Water Data'!E9)))</f>
        <v>No</v>
      </c>
      <c r="BW15" s="302" t="str">
        <f ca="true">+IF(OFFSET('Water Data'!$E$28,0,10*ROW('Water Data'!E9))="","",OFFSET('Water Data'!$E$28,0,10*ROW('Water Data'!E9)))</f>
        <v>No</v>
      </c>
      <c r="BX15" s="302" t="str">
        <f ca="true">+IF(OFFSET('Water Data'!$E$29,0,10*ROW('Water Data'!E9))="","",OFFSET('Water Data'!$E$29,0,10*ROW('Water Data'!E9)))</f>
        <v>No</v>
      </c>
      <c r="BY15" s="302" t="str">
        <f ca="true">+IF(OFFSET('Water Data'!$F$27,0,10*ROW('Water Data'!F9))="","",OFFSET('Water Data'!$F$27,0,10*ROW('Water Data'!F9)))</f>
        <v>No</v>
      </c>
      <c r="BZ15" s="302" t="str">
        <f ca="true">+IF(OFFSET('Water Data'!$F$28,0,10*ROW('Water Data'!F9))="","",OFFSET('Water Data'!$F$28,0,10*ROW('Water Data'!F9)))</f>
        <v>No</v>
      </c>
      <c r="CA15" s="302" t="str">
        <f ca="true">+IF(OFFSET('Water Data'!$F$29,0,10*ROW('Water Data'!F9))="","",OFFSET('Water Data'!$F$29,0,10*ROW('Water Data'!F9)))</f>
        <v>No</v>
      </c>
      <c r="CB15" s="302" t="str">
        <f ca="true">+IF(OFFSET('Water Data'!$G$27,0,10*ROW('Water Data'!G9))="","",OFFSET('Water Data'!$G$27,0,10*ROW('Water Data'!G9)))</f>
        <v/>
      </c>
      <c r="CC15" s="302" t="str">
        <f ca="true">+IF(OFFSET('Water Data'!$G$28,0,10*ROW('Water Data'!G9))="","",OFFSET('Water Data'!$G$28,0,10*ROW('Water Data'!G9)))</f>
        <v/>
      </c>
      <c r="CD15" s="302" t="str">
        <f ca="true">+IF(OFFSET('Water Data'!$G$29,0,10*ROW('Water Data'!G9))="","",OFFSET('Water Data'!$G$29,0,10*ROW('Water Data'!G9)))</f>
        <v/>
      </c>
      <c r="CE15" s="302" t="str">
        <f ca="true">+IF(OFFSET('Water Data'!$H$27,0,10*ROW('Water Data'!H9))="","",OFFSET('Water Data'!$H$27,0,10*ROW('Water Data'!H9)))</f>
        <v/>
      </c>
      <c r="CF15" s="302" t="str">
        <f ca="true">+IF(OFFSET('Water Data'!$H$28,0,10*ROW('Water Data'!H9))="","",OFFSET('Water Data'!$H$28,0,10*ROW('Water Data'!H9)))</f>
        <v/>
      </c>
      <c r="CG15" s="302" t="str">
        <f ca="true">+IF(OFFSET('Water Data'!$H$29,0,10*ROW('Water Data'!H9))="","",OFFSET('Water Data'!$H$29,0,10*ROW('Water Data'!H9)))</f>
        <v/>
      </c>
      <c r="CH15" s="302" t="str">
        <f ca="true">+IF(OFFSET('Water Data'!$I$27,0,10*ROW('Water Data'!I9))="","",OFFSET('Water Data'!$I$27,0,10*ROW('Water Data'!I9)))</f>
        <v/>
      </c>
      <c r="CI15" s="302" t="str">
        <f ca="true">+IF(OFFSET('Water Data'!$I$28,0,10*ROW('Water Data'!I9))="","",OFFSET('Water Data'!$I$28,0,10*ROW('Water Data'!I9)))</f>
        <v/>
      </c>
      <c r="CJ15" s="302" t="str">
        <f ca="true">+IF(OFFSET('Water Data'!$I$29,0,10*ROW('Water Data'!I9))="","",OFFSET('Water Data'!$I$29,0,10*ROW('Water Data'!I9)))</f>
        <v/>
      </c>
      <c r="CK15" s="302" t="str">
        <f ca="true">+IF(OFFSET('Sanitation Data'!$D$28,0,10*ROW('Sanitation Data'!D9))="","",OFFSET('Sanitation Data'!$D$28,0,10*ROW('Sanitation Data'!D9)))</f>
        <v>Yes</v>
      </c>
      <c r="CL15" s="302" t="str">
        <f ca="true">+IF(OFFSET('Sanitation Data'!$D$29,0,10*ROW('Sanitation Data'!D9))="","",OFFSET('Sanitation Data'!$D$29,0,10*ROW('Sanitation Data'!D9)))</f>
        <v/>
      </c>
      <c r="CM15" s="302" t="str">
        <f ca="true">+IF(OFFSET('Sanitation Data'!$D$30,0,10*ROW('Sanitation Data'!D9))="","",OFFSET('Sanitation Data'!$D$30,0,10*ROW('Sanitation Data'!D9)))</f>
        <v/>
      </c>
      <c r="CN15" s="302" t="str">
        <f ca="true">+IF(OFFSET('Sanitation Data'!$D$31,0,10*ROW('Sanitation Data'!D9))="","",OFFSET('Sanitation Data'!$D$31,0,10*ROW('Sanitation Data'!D9)))</f>
        <v/>
      </c>
      <c r="CO15" s="302" t="str">
        <f ca="true">+IF(OFFSET('Sanitation Data'!$D$32,0,10*ROW('Sanitation Data'!D9))="","",OFFSET('Sanitation Data'!$D$32,0,10*ROW('Sanitation Data'!D9)))</f>
        <v>Yes</v>
      </c>
      <c r="CP15" s="302" t="str">
        <f ca="true">+IF(OFFSET('Sanitation Data'!$E$28,0,10*ROW('Sanitation Data'!E9))="","",OFFSET('Sanitation Data'!$E$28,0,10*ROW('Sanitation Data'!E9)))</f>
        <v>Yes</v>
      </c>
      <c r="CQ15" s="302" t="str">
        <f ca="true">+IF(OFFSET('Sanitation Data'!$E$29,0,10*ROW('Sanitation Data'!E9))="","",OFFSET('Sanitation Data'!$E$29,0,10*ROW('Sanitation Data'!E9)))</f>
        <v/>
      </c>
      <c r="CR15" s="302" t="str">
        <f ca="true">+IF(OFFSET('Sanitation Data'!$E$30,0,10*ROW('Sanitation Data'!E9))="","",OFFSET('Sanitation Data'!$E$30,0,10*ROW('Sanitation Data'!E9)))</f>
        <v/>
      </c>
      <c r="CS15" s="302" t="str">
        <f ca="true">+IF(OFFSET('Sanitation Data'!$E$31,0,10*ROW('Sanitation Data'!E9))="","",OFFSET('Sanitation Data'!$E$31,0,10*ROW('Sanitation Data'!E9)))</f>
        <v/>
      </c>
      <c r="CT15" s="302" t="str">
        <f ca="true">+IF(OFFSET('Sanitation Data'!$E$32,0,10*ROW('Sanitation Data'!E9))="","",OFFSET('Sanitation Data'!$E$32,0,10*ROW('Sanitation Data'!E9)))</f>
        <v>Yes</v>
      </c>
      <c r="CU15" s="302" t="str">
        <f ca="true">+IF(OFFSET('Sanitation Data'!$F$28,0,10*ROW('Sanitation Data'!F9))="","",OFFSET('Sanitation Data'!$F$28,0,10*ROW('Sanitation Data'!F9)))</f>
        <v>Yes</v>
      </c>
      <c r="CV15" s="302" t="str">
        <f ca="true">+IF(OFFSET('Sanitation Data'!$F$29,0,10*ROW('Sanitation Data'!F9))="","",OFFSET('Sanitation Data'!$F$29,0,10*ROW('Sanitation Data'!F9)))</f>
        <v/>
      </c>
      <c r="CW15" s="302" t="str">
        <f ca="true">+IF(OFFSET('Sanitation Data'!$F$30,0,10*ROW('Sanitation Data'!F9))="","",OFFSET('Sanitation Data'!$F$30,0,10*ROW('Sanitation Data'!F9)))</f>
        <v/>
      </c>
      <c r="CX15" s="302" t="str">
        <f ca="true">+IF(OFFSET('Sanitation Data'!$F$31,0,10*ROW('Sanitation Data'!F9))="","",OFFSET('Sanitation Data'!$F$31,0,10*ROW('Sanitation Data'!F9)))</f>
        <v/>
      </c>
      <c r="CY15" s="302" t="str">
        <f ca="true">+IF(OFFSET('Sanitation Data'!$F$32,0,10*ROW('Sanitation Data'!F9))="","",OFFSET('Sanitation Data'!$F$32,0,10*ROW('Sanitation Data'!F9)))</f>
        <v>Yes</v>
      </c>
      <c r="CZ15" s="302" t="str">
        <f ca="true">+IF(OFFSET('Sanitation Data'!$G$28,0,10*ROW('Sanitation Data'!G9))="","",OFFSET('Sanitation Data'!$G$28,0,10*ROW('Sanitation Data'!G9)))</f>
        <v/>
      </c>
      <c r="DA15" s="302" t="str">
        <f ca="true">+IF(OFFSET('Sanitation Data'!$G$29,0,10*ROW('Sanitation Data'!G9))="","",OFFSET('Sanitation Data'!$G$29,0,10*ROW('Sanitation Data'!G9)))</f>
        <v/>
      </c>
      <c r="DB15" s="302" t="str">
        <f ca="true">+IF(OFFSET('Sanitation Data'!$G$30,0,10*ROW('Sanitation Data'!G9))="","",OFFSET('Sanitation Data'!$G$30,0,10*ROW('Sanitation Data'!G9)))</f>
        <v/>
      </c>
      <c r="DC15" s="302" t="str">
        <f ca="true">+IF(OFFSET('Sanitation Data'!$G$31,0,10*ROW('Sanitation Data'!G9))="","",OFFSET('Sanitation Data'!$G$31,0,10*ROW('Sanitation Data'!G9)))</f>
        <v/>
      </c>
      <c r="DD15" s="302" t="str">
        <f ca="true">+IF(OFFSET('Sanitation Data'!$G$32,0,10*ROW('Sanitation Data'!G9))="","",OFFSET('Sanitation Data'!$G$32,0,10*ROW('Sanitation Data'!G9)))</f>
        <v/>
      </c>
      <c r="DE15" s="302" t="str">
        <f ca="true">+IF(OFFSET('Sanitation Data'!$H$28,0,10*ROW('Sanitation Data'!H9))="","",OFFSET('Sanitation Data'!$H$28,0,10*ROW('Sanitation Data'!H9)))</f>
        <v/>
      </c>
      <c r="DF15" s="302" t="str">
        <f ca="true">+IF(OFFSET('Sanitation Data'!$H$29,0,10*ROW('Sanitation Data'!H9))="","",OFFSET('Sanitation Data'!$H$29,0,10*ROW('Sanitation Data'!H9)))</f>
        <v/>
      </c>
      <c r="DG15" s="302" t="str">
        <f ca="true">+IF(OFFSET('Sanitation Data'!$H$30,0,10*ROW('Sanitation Data'!H9))="","",OFFSET('Sanitation Data'!$H$30,0,10*ROW('Sanitation Data'!H9)))</f>
        <v/>
      </c>
      <c r="DH15" s="302" t="str">
        <f ca="true">+IF(OFFSET('Sanitation Data'!$H$31,0,10*ROW('Sanitation Data'!H9))="","",OFFSET('Sanitation Data'!$H$31,0,10*ROW('Sanitation Data'!H9)))</f>
        <v/>
      </c>
      <c r="DI15" s="302" t="str">
        <f ca="true">+IF(OFFSET('Sanitation Data'!$H$32,0,10*ROW('Sanitation Data'!H9))="","",OFFSET('Sanitation Data'!$H$32,0,10*ROW('Sanitation Data'!H9)))</f>
        <v/>
      </c>
      <c r="DJ15" s="302" t="str">
        <f ca="true">+IF(OFFSET('Sanitation Data'!$I$28,0,10*ROW('Sanitation Data'!I9))="","",OFFSET('Sanitation Data'!$I$28,0,10*ROW('Sanitation Data'!I9)))</f>
        <v/>
      </c>
      <c r="DK15" s="302" t="str">
        <f ca="true">+IF(OFFSET('Sanitation Data'!$I$29,0,10*ROW('Sanitation Data'!I9))="","",OFFSET('Sanitation Data'!$I$29,0,10*ROW('Sanitation Data'!I9)))</f>
        <v/>
      </c>
      <c r="DL15" s="302" t="str">
        <f ca="true">+IF(OFFSET('Sanitation Data'!$I$30,0,10*ROW('Sanitation Data'!I9))="","",OFFSET('Sanitation Data'!$I$30,0,10*ROW('Sanitation Data'!I9)))</f>
        <v/>
      </c>
      <c r="DM15" s="302" t="str">
        <f ca="true">+IF(OFFSET('Sanitation Data'!$I$31,0,10*ROW('Sanitation Data'!I9))="","",OFFSET('Sanitation Data'!$I$31,0,10*ROW('Sanitation Data'!I9)))</f>
        <v/>
      </c>
      <c r="DN15" s="302" t="str">
        <f ca="true">+IF(OFFSET('Sanitation Data'!$I$32,0,10*ROW('Sanitation Data'!I9))="","",OFFSET('Sanitation Data'!$I$32,0,10*ROW('Sanitation Data'!I9)))</f>
        <v/>
      </c>
      <c r="DO15" s="302" t="str">
        <f ca="true">+IF(OFFSET('Hygiene Data'!$D$11,0,10*ROW('Hygiene Data'!D9))="","",OFFSET('Hygiene Data'!$D$11,0,10*ROW('Hygiene Data'!D9)))</f>
        <v/>
      </c>
      <c r="DP15" s="302" t="str">
        <f ca="true">+IF(OFFSET('Hygiene Data'!$D$12,0,10*ROW('Hygiene Data'!D9))="","",OFFSET('Hygiene Data'!$D$12,0,10*ROW('Hygiene Data'!D9)))</f>
        <v>Yes</v>
      </c>
      <c r="DQ15" s="302" t="str">
        <f ca="true">+IF(OFFSET('Hygiene Data'!$D$13,0,10*ROW('Hygiene Data'!D9))="","",OFFSET('Hygiene Data'!$D$13,0,10*ROW('Hygiene Data'!D9)))</f>
        <v>Yes</v>
      </c>
      <c r="DR15" s="302" t="str">
        <f ca="true">+IF(OFFSET('Hygiene Data'!$E$11,0,10*ROW('Hygiene Data'!E9))="","",OFFSET('Hygiene Data'!$E$11,0,10*ROW('Hygiene Data'!E9)))</f>
        <v/>
      </c>
      <c r="DS15" s="302" t="str">
        <f ca="true">+IF(OFFSET('Hygiene Data'!$E$12,0,10*ROW('Hygiene Data'!E9))="","",OFFSET('Hygiene Data'!$E$12,0,10*ROW('Hygiene Data'!E9)))</f>
        <v>Yes</v>
      </c>
      <c r="DT15" s="302" t="str">
        <f ca="true">+IF(OFFSET('Hygiene Data'!$E$13,0,10*ROW('Hygiene Data'!E9))="","",OFFSET('Hygiene Data'!$E$13,0,10*ROW('Hygiene Data'!E9)))</f>
        <v>Yes</v>
      </c>
      <c r="DU15" s="302" t="str">
        <f ca="true">+IF(OFFSET('Hygiene Data'!$F$11,0,10*ROW('Hygiene Data'!F9))="","",OFFSET('Hygiene Data'!$F$11,0,10*ROW('Hygiene Data'!F9)))</f>
        <v/>
      </c>
      <c r="DV15" s="302" t="str">
        <f ca="true">+IF(OFFSET('Hygiene Data'!$F$12,0,10*ROW('Hygiene Data'!F9))="","",OFFSET('Hygiene Data'!$F$12,0,10*ROW('Hygiene Data'!F9)))</f>
        <v>Yes</v>
      </c>
      <c r="DW15" s="302" t="str">
        <f ca="true">+IF(OFFSET('Hygiene Data'!$F$13,0,10*ROW('Hygiene Data'!F9))="","",OFFSET('Hygiene Data'!$F$13,0,10*ROW('Hygiene Data'!F9)))</f>
        <v>Yes</v>
      </c>
      <c r="DX15" s="302" t="str">
        <f ca="true">+IF(OFFSET('Hygiene Data'!$G$11,0,10*ROW('Hygiene Data'!G9))="","",OFFSET('Hygiene Data'!$G$11,0,10*ROW('Hygiene Data'!G9)))</f>
        <v/>
      </c>
      <c r="DY15" s="302" t="str">
        <f ca="true">+IF(OFFSET('Hygiene Data'!$G$12,0,10*ROW('Hygiene Data'!G9))="","",OFFSET('Hygiene Data'!$G$12,0,10*ROW('Hygiene Data'!G9)))</f>
        <v/>
      </c>
      <c r="DZ15" s="302" t="str">
        <f ca="true">+IF(OFFSET('Hygiene Data'!$G$13,0,10*ROW('Hygiene Data'!G9))="","",OFFSET('Hygiene Data'!$G$13,0,10*ROW('Hygiene Data'!G9)))</f>
        <v/>
      </c>
      <c r="EA15" s="302" t="str">
        <f ca="true">+IF(OFFSET('Hygiene Data'!$H$11,0,10*ROW('Hygiene Data'!H9))="","",OFFSET('Hygiene Data'!$H$11,0,10*ROW('Hygiene Data'!H9)))</f>
        <v/>
      </c>
      <c r="EB15" s="302" t="str">
        <f ca="true">+IF(OFFSET('Hygiene Data'!$H$12,0,10*ROW('Hygiene Data'!H9))="","",OFFSET('Hygiene Data'!$H$12,0,10*ROW('Hygiene Data'!H9)))</f>
        <v/>
      </c>
      <c r="EC15" s="302" t="str">
        <f ca="true">+IF(OFFSET('Hygiene Data'!$H$13,0,10*ROW('Hygiene Data'!H9))="","",OFFSET('Hygiene Data'!$H$13,0,10*ROW('Hygiene Data'!H9)))</f>
        <v/>
      </c>
      <c r="ED15" s="302" t="str">
        <f ca="true">+IF(OFFSET('Hygiene Data'!$I$11,0,10*ROW('Hygiene Data'!I9))="","",OFFSET('Hygiene Data'!$I$11,0,10*ROW('Hygiene Data'!I9)))</f>
        <v/>
      </c>
      <c r="EE15" s="302" t="str">
        <f ca="true">+IF(OFFSET('Hygiene Data'!$I$12,0,10*ROW('Hygiene Data'!I9))="","",OFFSET('Hygiene Data'!$I$12,0,10*ROW('Hygiene Data'!I9)))</f>
        <v/>
      </c>
      <c r="EF15" s="302"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UGA_2014_UNPS</v>
      </c>
      <c r="B16" s="36" t="str">
        <f ca="true">+IF(OFFSET('Water Data'!$C$2,0,10*ROW('Water Data'!F10))="","",OFFSET('Water Data'!$C$2,0,10*ROW('Water Data'!F10)))</f>
        <v>Survey</v>
      </c>
      <c r="C16" s="357">
        <f t="shared" ca="true" si="0"/>
        <v>2014</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91.35499999999999</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68.27</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98.36</v>
      </c>
      <c r="I16" s="96">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85.25</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88.44</v>
      </c>
      <c r="L16" s="96">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61.22</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99.01</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75.739999999999995</v>
      </c>
      <c r="AA16" s="97">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100</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76.19</v>
      </c>
      <c r="AF16" s="97">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98.561000000000007</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75.540000000000006</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52.97</v>
      </c>
      <c r="BB16" s="98">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24.26</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73.015000000000001</v>
      </c>
      <c r="BE16" s="98">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34.92</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43.88</v>
      </c>
      <c r="BH16" s="98">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19.420000000000002</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302"/>
      <c r="BS16" s="302" t="str">
        <f ca="true">+IF(OFFSET('Water Data'!$D$27,0,10*ROW('Water Data'!D10))="","",OFFSET('Water Data'!$D$27,0,10*ROW('Water Data'!D10)))</f>
        <v/>
      </c>
      <c r="BT16" s="302" t="str">
        <f ca="true">+IF(OFFSET('Water Data'!$D$28,0,10*ROW('Water Data'!D10))="","",OFFSET('Water Data'!$D$28,0,10*ROW('Water Data'!D10)))</f>
        <v>Yes</v>
      </c>
      <c r="BU16" s="302" t="str">
        <f ca="true">+IF(OFFSET('Water Data'!$D$29,0,10*ROW('Water Data'!D10))="","",OFFSET('Water Data'!$D$29,0,10*ROW('Water Data'!D10)))</f>
        <v>Yes</v>
      </c>
      <c r="BV16" s="302" t="str">
        <f ca="true">+IF(OFFSET('Water Data'!$E$27,0,10*ROW('Water Data'!E10))="","",OFFSET('Water Data'!$E$27,0,10*ROW('Water Data'!E10)))</f>
        <v/>
      </c>
      <c r="BW16" s="302" t="str">
        <f ca="true">+IF(OFFSET('Water Data'!$E$28,0,10*ROW('Water Data'!E10))="","",OFFSET('Water Data'!$E$28,0,10*ROW('Water Data'!E10)))</f>
        <v>Yes</v>
      </c>
      <c r="BX16" s="302" t="str">
        <f ca="true">+IF(OFFSET('Water Data'!$E$29,0,10*ROW('Water Data'!E10))="","",OFFSET('Water Data'!$E$29,0,10*ROW('Water Data'!E10)))</f>
        <v>Yes</v>
      </c>
      <c r="BY16" s="302" t="str">
        <f ca="true">+IF(OFFSET('Water Data'!$F$27,0,10*ROW('Water Data'!F10))="","",OFFSET('Water Data'!$F$27,0,10*ROW('Water Data'!F10)))</f>
        <v/>
      </c>
      <c r="BZ16" s="302" t="str">
        <f ca="true">+IF(OFFSET('Water Data'!$F$28,0,10*ROW('Water Data'!F10))="","",OFFSET('Water Data'!$F$28,0,10*ROW('Water Data'!F10)))</f>
        <v>Yes</v>
      </c>
      <c r="CA16" s="302" t="str">
        <f ca="true">+IF(OFFSET('Water Data'!$F$29,0,10*ROW('Water Data'!F10))="","",OFFSET('Water Data'!$F$29,0,10*ROW('Water Data'!F10)))</f>
        <v>Yes</v>
      </c>
      <c r="CB16" s="302" t="str">
        <f ca="true">+IF(OFFSET('Water Data'!$G$27,0,10*ROW('Water Data'!G10))="","",OFFSET('Water Data'!$G$27,0,10*ROW('Water Data'!G10)))</f>
        <v/>
      </c>
      <c r="CC16" s="302" t="str">
        <f ca="true">+IF(OFFSET('Water Data'!$G$28,0,10*ROW('Water Data'!G10))="","",OFFSET('Water Data'!$G$28,0,10*ROW('Water Data'!G10)))</f>
        <v/>
      </c>
      <c r="CD16" s="302" t="str">
        <f ca="true">+IF(OFFSET('Water Data'!$G$29,0,10*ROW('Water Data'!G10))="","",OFFSET('Water Data'!$G$29,0,10*ROW('Water Data'!G10)))</f>
        <v/>
      </c>
      <c r="CE16" s="302" t="str">
        <f ca="true">+IF(OFFSET('Water Data'!$H$27,0,10*ROW('Water Data'!H10))="","",OFFSET('Water Data'!$H$27,0,10*ROW('Water Data'!H10)))</f>
        <v/>
      </c>
      <c r="CF16" s="302" t="str">
        <f ca="true">+IF(OFFSET('Water Data'!$H$28,0,10*ROW('Water Data'!H10))="","",OFFSET('Water Data'!$H$28,0,10*ROW('Water Data'!H10)))</f>
        <v/>
      </c>
      <c r="CG16" s="302" t="str">
        <f ca="true">+IF(OFFSET('Water Data'!$H$29,0,10*ROW('Water Data'!H10))="","",OFFSET('Water Data'!$H$29,0,10*ROW('Water Data'!H10)))</f>
        <v/>
      </c>
      <c r="CH16" s="302" t="str">
        <f ca="true">+IF(OFFSET('Water Data'!$I$27,0,10*ROW('Water Data'!I10))="","",OFFSET('Water Data'!$I$27,0,10*ROW('Water Data'!I10)))</f>
        <v/>
      </c>
      <c r="CI16" s="302" t="str">
        <f ca="true">+IF(OFFSET('Water Data'!$I$28,0,10*ROW('Water Data'!I10))="","",OFFSET('Water Data'!$I$28,0,10*ROW('Water Data'!I10)))</f>
        <v/>
      </c>
      <c r="CJ16" s="302" t="str">
        <f ca="true">+IF(OFFSET('Water Data'!$I$29,0,10*ROW('Water Data'!I10))="","",OFFSET('Water Data'!$I$29,0,10*ROW('Water Data'!I10)))</f>
        <v/>
      </c>
      <c r="CK16" s="302" t="str">
        <f ca="true">+IF(OFFSET('Sanitation Data'!$D$28,0,10*ROW('Sanitation Data'!D10))="","",OFFSET('Sanitation Data'!$D$28,0,10*ROW('Sanitation Data'!D10)))</f>
        <v>Yes</v>
      </c>
      <c r="CL16" s="302" t="str">
        <f ca="true">+IF(OFFSET('Sanitation Data'!$D$29,0,10*ROW('Sanitation Data'!D10))="","",OFFSET('Sanitation Data'!$D$29,0,10*ROW('Sanitation Data'!D10)))</f>
        <v/>
      </c>
      <c r="CM16" s="302" t="str">
        <f ca="true">+IF(OFFSET('Sanitation Data'!$D$30,0,10*ROW('Sanitation Data'!D10))="","",OFFSET('Sanitation Data'!$D$30,0,10*ROW('Sanitation Data'!D10)))</f>
        <v/>
      </c>
      <c r="CN16" s="302" t="str">
        <f ca="true">+IF(OFFSET('Sanitation Data'!$D$31,0,10*ROW('Sanitation Data'!D10))="","",OFFSET('Sanitation Data'!$D$31,0,10*ROW('Sanitation Data'!D10)))</f>
        <v/>
      </c>
      <c r="CO16" s="302" t="str">
        <f ca="true">+IF(OFFSET('Sanitation Data'!$D$32,0,10*ROW('Sanitation Data'!D10))="","",OFFSET('Sanitation Data'!$D$32,0,10*ROW('Sanitation Data'!D10)))</f>
        <v>Yes</v>
      </c>
      <c r="CP16" s="302" t="str">
        <f ca="true">+IF(OFFSET('Sanitation Data'!$E$28,0,10*ROW('Sanitation Data'!E10))="","",OFFSET('Sanitation Data'!$E$28,0,10*ROW('Sanitation Data'!E10)))</f>
        <v>Yes</v>
      </c>
      <c r="CQ16" s="302" t="str">
        <f ca="true">+IF(OFFSET('Sanitation Data'!$E$29,0,10*ROW('Sanitation Data'!E10))="","",OFFSET('Sanitation Data'!$E$29,0,10*ROW('Sanitation Data'!E10)))</f>
        <v/>
      </c>
      <c r="CR16" s="302" t="str">
        <f ca="true">+IF(OFFSET('Sanitation Data'!$E$30,0,10*ROW('Sanitation Data'!E10))="","",OFFSET('Sanitation Data'!$E$30,0,10*ROW('Sanitation Data'!E10)))</f>
        <v/>
      </c>
      <c r="CS16" s="302" t="str">
        <f ca="true">+IF(OFFSET('Sanitation Data'!$E$31,0,10*ROW('Sanitation Data'!E10))="","",OFFSET('Sanitation Data'!$E$31,0,10*ROW('Sanitation Data'!E10)))</f>
        <v/>
      </c>
      <c r="CT16" s="302" t="str">
        <f ca="true">+IF(OFFSET('Sanitation Data'!$E$32,0,10*ROW('Sanitation Data'!E10))="","",OFFSET('Sanitation Data'!$E$32,0,10*ROW('Sanitation Data'!E10)))</f>
        <v>Yes</v>
      </c>
      <c r="CU16" s="302" t="str">
        <f ca="true">+IF(OFFSET('Sanitation Data'!$F$28,0,10*ROW('Sanitation Data'!F10))="","",OFFSET('Sanitation Data'!$F$28,0,10*ROW('Sanitation Data'!F10)))</f>
        <v>Yes</v>
      </c>
      <c r="CV16" s="302" t="str">
        <f ca="true">+IF(OFFSET('Sanitation Data'!$F$29,0,10*ROW('Sanitation Data'!F10))="","",OFFSET('Sanitation Data'!$F$29,0,10*ROW('Sanitation Data'!F10)))</f>
        <v/>
      </c>
      <c r="CW16" s="302" t="str">
        <f ca="true">+IF(OFFSET('Sanitation Data'!$F$30,0,10*ROW('Sanitation Data'!F10))="","",OFFSET('Sanitation Data'!$F$30,0,10*ROW('Sanitation Data'!F10)))</f>
        <v/>
      </c>
      <c r="CX16" s="302" t="str">
        <f ca="true">+IF(OFFSET('Sanitation Data'!$F$31,0,10*ROW('Sanitation Data'!F10))="","",OFFSET('Sanitation Data'!$F$31,0,10*ROW('Sanitation Data'!F10)))</f>
        <v/>
      </c>
      <c r="CY16" s="302" t="str">
        <f ca="true">+IF(OFFSET('Sanitation Data'!$F$32,0,10*ROW('Sanitation Data'!F10))="","",OFFSET('Sanitation Data'!$F$32,0,10*ROW('Sanitation Data'!F10)))</f>
        <v>Yes</v>
      </c>
      <c r="CZ16" s="302" t="str">
        <f ca="true">+IF(OFFSET('Sanitation Data'!$G$28,0,10*ROW('Sanitation Data'!G10))="","",OFFSET('Sanitation Data'!$G$28,0,10*ROW('Sanitation Data'!G10)))</f>
        <v/>
      </c>
      <c r="DA16" s="302" t="str">
        <f ca="true">+IF(OFFSET('Sanitation Data'!$G$29,0,10*ROW('Sanitation Data'!G10))="","",OFFSET('Sanitation Data'!$G$29,0,10*ROW('Sanitation Data'!G10)))</f>
        <v/>
      </c>
      <c r="DB16" s="302" t="str">
        <f ca="true">+IF(OFFSET('Sanitation Data'!$G$30,0,10*ROW('Sanitation Data'!G10))="","",OFFSET('Sanitation Data'!$G$30,0,10*ROW('Sanitation Data'!G10)))</f>
        <v/>
      </c>
      <c r="DC16" s="302" t="str">
        <f ca="true">+IF(OFFSET('Sanitation Data'!$G$31,0,10*ROW('Sanitation Data'!G10))="","",OFFSET('Sanitation Data'!$G$31,0,10*ROW('Sanitation Data'!G10)))</f>
        <v/>
      </c>
      <c r="DD16" s="302" t="str">
        <f ca="true">+IF(OFFSET('Sanitation Data'!$G$32,0,10*ROW('Sanitation Data'!G10))="","",OFFSET('Sanitation Data'!$G$32,0,10*ROW('Sanitation Data'!G10)))</f>
        <v/>
      </c>
      <c r="DE16" s="302" t="str">
        <f ca="true">+IF(OFFSET('Sanitation Data'!$H$28,0,10*ROW('Sanitation Data'!H10))="","",OFFSET('Sanitation Data'!$H$28,0,10*ROW('Sanitation Data'!H10)))</f>
        <v/>
      </c>
      <c r="DF16" s="302" t="str">
        <f ca="true">+IF(OFFSET('Sanitation Data'!$H$29,0,10*ROW('Sanitation Data'!H10))="","",OFFSET('Sanitation Data'!$H$29,0,10*ROW('Sanitation Data'!H10)))</f>
        <v/>
      </c>
      <c r="DG16" s="302" t="str">
        <f ca="true">+IF(OFFSET('Sanitation Data'!$H$30,0,10*ROW('Sanitation Data'!H10))="","",OFFSET('Sanitation Data'!$H$30,0,10*ROW('Sanitation Data'!H10)))</f>
        <v/>
      </c>
      <c r="DH16" s="302" t="str">
        <f ca="true">+IF(OFFSET('Sanitation Data'!$H$31,0,10*ROW('Sanitation Data'!H10))="","",OFFSET('Sanitation Data'!$H$31,0,10*ROW('Sanitation Data'!H10)))</f>
        <v/>
      </c>
      <c r="DI16" s="302" t="str">
        <f ca="true">+IF(OFFSET('Sanitation Data'!$H$32,0,10*ROW('Sanitation Data'!H10))="","",OFFSET('Sanitation Data'!$H$32,0,10*ROW('Sanitation Data'!H10)))</f>
        <v/>
      </c>
      <c r="DJ16" s="302" t="str">
        <f ca="true">+IF(OFFSET('Sanitation Data'!$I$28,0,10*ROW('Sanitation Data'!I10))="","",OFFSET('Sanitation Data'!$I$28,0,10*ROW('Sanitation Data'!I10)))</f>
        <v/>
      </c>
      <c r="DK16" s="302" t="str">
        <f ca="true">+IF(OFFSET('Sanitation Data'!$I$29,0,10*ROW('Sanitation Data'!I10))="","",OFFSET('Sanitation Data'!$I$29,0,10*ROW('Sanitation Data'!I10)))</f>
        <v/>
      </c>
      <c r="DL16" s="302" t="str">
        <f ca="true">+IF(OFFSET('Sanitation Data'!$I$30,0,10*ROW('Sanitation Data'!I10))="","",OFFSET('Sanitation Data'!$I$30,0,10*ROW('Sanitation Data'!I10)))</f>
        <v/>
      </c>
      <c r="DM16" s="302" t="str">
        <f ca="true">+IF(OFFSET('Sanitation Data'!$I$31,0,10*ROW('Sanitation Data'!I10))="","",OFFSET('Sanitation Data'!$I$31,0,10*ROW('Sanitation Data'!I10)))</f>
        <v/>
      </c>
      <c r="DN16" s="302" t="str">
        <f ca="true">+IF(OFFSET('Sanitation Data'!$I$32,0,10*ROW('Sanitation Data'!I10))="","",OFFSET('Sanitation Data'!$I$32,0,10*ROW('Sanitation Data'!I10)))</f>
        <v/>
      </c>
      <c r="DO16" s="302" t="str">
        <f ca="true">+IF(OFFSET('Hygiene Data'!$D$11,0,10*ROW('Hygiene Data'!D10))="","",OFFSET('Hygiene Data'!$D$11,0,10*ROW('Hygiene Data'!D10)))</f>
        <v/>
      </c>
      <c r="DP16" s="302" t="str">
        <f ca="true">+IF(OFFSET('Hygiene Data'!$D$12,0,10*ROW('Hygiene Data'!D10))="","",OFFSET('Hygiene Data'!$D$12,0,10*ROW('Hygiene Data'!D10)))</f>
        <v>Yes</v>
      </c>
      <c r="DQ16" s="302" t="str">
        <f ca="true">+IF(OFFSET('Hygiene Data'!$D$13,0,10*ROW('Hygiene Data'!D10))="","",OFFSET('Hygiene Data'!$D$13,0,10*ROW('Hygiene Data'!D10)))</f>
        <v>Yes</v>
      </c>
      <c r="DR16" s="302" t="str">
        <f ca="true">+IF(OFFSET('Hygiene Data'!$E$11,0,10*ROW('Hygiene Data'!E10))="","",OFFSET('Hygiene Data'!$E$11,0,10*ROW('Hygiene Data'!E10)))</f>
        <v/>
      </c>
      <c r="DS16" s="302" t="str">
        <f ca="true">+IF(OFFSET('Hygiene Data'!$E$12,0,10*ROW('Hygiene Data'!E10))="","",OFFSET('Hygiene Data'!$E$12,0,10*ROW('Hygiene Data'!E10)))</f>
        <v>Yes</v>
      </c>
      <c r="DT16" s="302" t="str">
        <f ca="true">+IF(OFFSET('Hygiene Data'!$E$13,0,10*ROW('Hygiene Data'!E10))="","",OFFSET('Hygiene Data'!$E$13,0,10*ROW('Hygiene Data'!E10)))</f>
        <v>Yes</v>
      </c>
      <c r="DU16" s="302" t="str">
        <f ca="true">+IF(OFFSET('Hygiene Data'!$F$11,0,10*ROW('Hygiene Data'!F10))="","",OFFSET('Hygiene Data'!$F$11,0,10*ROW('Hygiene Data'!F10)))</f>
        <v/>
      </c>
      <c r="DV16" s="302" t="str">
        <f ca="true">+IF(OFFSET('Hygiene Data'!$F$12,0,10*ROW('Hygiene Data'!F10))="","",OFFSET('Hygiene Data'!$F$12,0,10*ROW('Hygiene Data'!F10)))</f>
        <v>Yes</v>
      </c>
      <c r="DW16" s="302" t="str">
        <f ca="true">+IF(OFFSET('Hygiene Data'!$F$13,0,10*ROW('Hygiene Data'!F10))="","",OFFSET('Hygiene Data'!$F$13,0,10*ROW('Hygiene Data'!F10)))</f>
        <v>Yes</v>
      </c>
      <c r="DX16" s="302" t="str">
        <f ca="true">+IF(OFFSET('Hygiene Data'!$G$11,0,10*ROW('Hygiene Data'!G10))="","",OFFSET('Hygiene Data'!$G$11,0,10*ROW('Hygiene Data'!G10)))</f>
        <v/>
      </c>
      <c r="DY16" s="302" t="str">
        <f ca="true">+IF(OFFSET('Hygiene Data'!$G$12,0,10*ROW('Hygiene Data'!G10))="","",OFFSET('Hygiene Data'!$G$12,0,10*ROW('Hygiene Data'!G10)))</f>
        <v/>
      </c>
      <c r="DZ16" s="302" t="str">
        <f ca="true">+IF(OFFSET('Hygiene Data'!$G$13,0,10*ROW('Hygiene Data'!G10))="","",OFFSET('Hygiene Data'!$G$13,0,10*ROW('Hygiene Data'!G10)))</f>
        <v/>
      </c>
      <c r="EA16" s="302" t="str">
        <f ca="true">+IF(OFFSET('Hygiene Data'!$H$11,0,10*ROW('Hygiene Data'!H10))="","",OFFSET('Hygiene Data'!$H$11,0,10*ROW('Hygiene Data'!H10)))</f>
        <v/>
      </c>
      <c r="EB16" s="302" t="str">
        <f ca="true">+IF(OFFSET('Hygiene Data'!$H$12,0,10*ROW('Hygiene Data'!H10))="","",OFFSET('Hygiene Data'!$H$12,0,10*ROW('Hygiene Data'!H10)))</f>
        <v/>
      </c>
      <c r="EC16" s="302" t="str">
        <f ca="true">+IF(OFFSET('Hygiene Data'!$H$13,0,10*ROW('Hygiene Data'!H10))="","",OFFSET('Hygiene Data'!$H$13,0,10*ROW('Hygiene Data'!H10)))</f>
        <v/>
      </c>
      <c r="ED16" s="302" t="str">
        <f ca="true">+IF(OFFSET('Hygiene Data'!$I$11,0,10*ROW('Hygiene Data'!I10))="","",OFFSET('Hygiene Data'!$I$11,0,10*ROW('Hygiene Data'!I10)))</f>
        <v/>
      </c>
      <c r="EE16" s="302" t="str">
        <f ca="true">+IF(OFFSET('Hygiene Data'!$I$12,0,10*ROW('Hygiene Data'!I10))="","",OFFSET('Hygiene Data'!$I$12,0,10*ROW('Hygiene Data'!I10)))</f>
        <v/>
      </c>
      <c r="EF16" s="302"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UGA_2015_UIS</v>
      </c>
      <c r="B17" s="36" t="str">
        <f ca="true">+IF(OFFSET('Water Data'!$C$2,0,10*ROW('Water Data'!F11))="","",OFFSET('Water Data'!$C$2,0,10*ROW('Water Data'!F11)))</f>
        <v>Other</v>
      </c>
      <c r="C17" s="357">
        <f t="shared" ca="true" si="0"/>
        <v>2015</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[97]</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str">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[97]</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str">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[98]</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str">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[83]</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str">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[82]</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str">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[87]</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302"/>
      <c r="BS17" s="302" t="str">
        <f ca="true">+IF(OFFSET('Water Data'!$D$27,0,10*ROW('Water Data'!D11))="","",OFFSET('Water Data'!$D$27,0,10*ROW('Water Data'!D11)))</f>
        <v/>
      </c>
      <c r="BT17" s="302" t="str">
        <f ca="true">+IF(OFFSET('Water Data'!$D$28,0,10*ROW('Water Data'!D11))="","",OFFSET('Water Data'!$D$28,0,10*ROW('Water Data'!D11)))</f>
        <v>No</v>
      </c>
      <c r="BU17" s="302" t="str">
        <f ca="true">+IF(OFFSET('Water Data'!$D$29,0,10*ROW('Water Data'!D11))="","",OFFSET('Water Data'!$D$29,0,10*ROW('Water Data'!D11)))</f>
        <v/>
      </c>
      <c r="BV17" s="302" t="str">
        <f ca="true">+IF(OFFSET('Water Data'!$E$27,0,10*ROW('Water Data'!E11))="","",OFFSET('Water Data'!$E$27,0,10*ROW('Water Data'!E11)))</f>
        <v/>
      </c>
      <c r="BW17" s="302" t="str">
        <f ca="true">+IF(OFFSET('Water Data'!$E$28,0,10*ROW('Water Data'!E11))="","",OFFSET('Water Data'!$E$28,0,10*ROW('Water Data'!E11)))</f>
        <v/>
      </c>
      <c r="BX17" s="302" t="str">
        <f ca="true">+IF(OFFSET('Water Data'!$E$29,0,10*ROW('Water Data'!E11))="","",OFFSET('Water Data'!$E$29,0,10*ROW('Water Data'!E11)))</f>
        <v/>
      </c>
      <c r="BY17" s="302" t="str">
        <f ca="true">+IF(OFFSET('Water Data'!$F$27,0,10*ROW('Water Data'!F11))="","",OFFSET('Water Data'!$F$27,0,10*ROW('Water Data'!F11)))</f>
        <v/>
      </c>
      <c r="BZ17" s="302" t="str">
        <f ca="true">+IF(OFFSET('Water Data'!$F$28,0,10*ROW('Water Data'!F11))="","",OFFSET('Water Data'!$F$28,0,10*ROW('Water Data'!F11)))</f>
        <v/>
      </c>
      <c r="CA17" s="302" t="str">
        <f ca="true">+IF(OFFSET('Water Data'!$F$29,0,10*ROW('Water Data'!F11))="","",OFFSET('Water Data'!$F$29,0,10*ROW('Water Data'!F11)))</f>
        <v/>
      </c>
      <c r="CB17" s="302" t="str">
        <f ca="true">+IF(OFFSET('Water Data'!$G$27,0,10*ROW('Water Data'!G11))="","",OFFSET('Water Data'!$G$27,0,10*ROW('Water Data'!G11)))</f>
        <v/>
      </c>
      <c r="CC17" s="302" t="str">
        <f ca="true">+IF(OFFSET('Water Data'!$G$28,0,10*ROW('Water Data'!G11))="","",OFFSET('Water Data'!$G$28,0,10*ROW('Water Data'!G11)))</f>
        <v/>
      </c>
      <c r="CD17" s="302" t="str">
        <f ca="true">+IF(OFFSET('Water Data'!$G$29,0,10*ROW('Water Data'!G11))="","",OFFSET('Water Data'!$G$29,0,10*ROW('Water Data'!G11)))</f>
        <v/>
      </c>
      <c r="CE17" s="302" t="str">
        <f ca="true">+IF(OFFSET('Water Data'!$H$27,0,10*ROW('Water Data'!H11))="","",OFFSET('Water Data'!$H$27,0,10*ROW('Water Data'!H11)))</f>
        <v/>
      </c>
      <c r="CF17" s="302" t="str">
        <f ca="true">+IF(OFFSET('Water Data'!$H$28,0,10*ROW('Water Data'!H11))="","",OFFSET('Water Data'!$H$28,0,10*ROW('Water Data'!H11)))</f>
        <v>No</v>
      </c>
      <c r="CG17" s="302" t="str">
        <f ca="true">+IF(OFFSET('Water Data'!$H$29,0,10*ROW('Water Data'!H11))="","",OFFSET('Water Data'!$H$29,0,10*ROW('Water Data'!H11)))</f>
        <v/>
      </c>
      <c r="CH17" s="302" t="str">
        <f ca="true">+IF(OFFSET('Water Data'!$I$27,0,10*ROW('Water Data'!I11))="","",OFFSET('Water Data'!$I$27,0,10*ROW('Water Data'!I11)))</f>
        <v/>
      </c>
      <c r="CI17" s="302" t="str">
        <f ca="true">+IF(OFFSET('Water Data'!$I$28,0,10*ROW('Water Data'!I11))="","",OFFSET('Water Data'!$I$28,0,10*ROW('Water Data'!I11)))</f>
        <v>No</v>
      </c>
      <c r="CJ17" s="302" t="str">
        <f ca="true">+IF(OFFSET('Water Data'!$I$29,0,10*ROW('Water Data'!I11))="","",OFFSET('Water Data'!$I$29,0,10*ROW('Water Data'!I11)))</f>
        <v/>
      </c>
      <c r="CK17" s="302" t="str">
        <f ca="true">+IF(OFFSET('Sanitation Data'!$D$28,0,10*ROW('Sanitation Data'!D11))="","",OFFSET('Sanitation Data'!$D$28,0,10*ROW('Sanitation Data'!D11)))</f>
        <v>No</v>
      </c>
      <c r="CL17" s="302" t="str">
        <f ca="true">+IF(OFFSET('Sanitation Data'!$D$29,0,10*ROW('Sanitation Data'!D11))="","",OFFSET('Sanitation Data'!$D$29,0,10*ROW('Sanitation Data'!D11)))</f>
        <v/>
      </c>
      <c r="CM17" s="302" t="str">
        <f ca="true">+IF(OFFSET('Sanitation Data'!$D$30,0,10*ROW('Sanitation Data'!D11))="","",OFFSET('Sanitation Data'!$D$30,0,10*ROW('Sanitation Data'!D11)))</f>
        <v/>
      </c>
      <c r="CN17" s="302" t="str">
        <f ca="true">+IF(OFFSET('Sanitation Data'!$D$31,0,10*ROW('Sanitation Data'!D11))="","",OFFSET('Sanitation Data'!$D$31,0,10*ROW('Sanitation Data'!D11)))</f>
        <v/>
      </c>
      <c r="CO17" s="302" t="str">
        <f ca="true">+IF(OFFSET('Sanitation Data'!$D$32,0,10*ROW('Sanitation Data'!D11))="","",OFFSET('Sanitation Data'!$D$32,0,10*ROW('Sanitation Data'!D11)))</f>
        <v/>
      </c>
      <c r="CP17" s="302" t="str">
        <f ca="true">+IF(OFFSET('Sanitation Data'!$E$28,0,10*ROW('Sanitation Data'!E11))="","",OFFSET('Sanitation Data'!$E$28,0,10*ROW('Sanitation Data'!E11)))</f>
        <v/>
      </c>
      <c r="CQ17" s="302" t="str">
        <f ca="true">+IF(OFFSET('Sanitation Data'!$E$29,0,10*ROW('Sanitation Data'!E11))="","",OFFSET('Sanitation Data'!$E$29,0,10*ROW('Sanitation Data'!E11)))</f>
        <v/>
      </c>
      <c r="CR17" s="302" t="str">
        <f ca="true">+IF(OFFSET('Sanitation Data'!$E$30,0,10*ROW('Sanitation Data'!E11))="","",OFFSET('Sanitation Data'!$E$30,0,10*ROW('Sanitation Data'!E11)))</f>
        <v/>
      </c>
      <c r="CS17" s="302" t="str">
        <f ca="true">+IF(OFFSET('Sanitation Data'!$E$31,0,10*ROW('Sanitation Data'!E11))="","",OFFSET('Sanitation Data'!$E$31,0,10*ROW('Sanitation Data'!E11)))</f>
        <v/>
      </c>
      <c r="CT17" s="302" t="str">
        <f ca="true">+IF(OFFSET('Sanitation Data'!$E$32,0,10*ROW('Sanitation Data'!E11))="","",OFFSET('Sanitation Data'!$E$32,0,10*ROW('Sanitation Data'!E11)))</f>
        <v/>
      </c>
      <c r="CU17" s="302" t="str">
        <f ca="true">+IF(OFFSET('Sanitation Data'!$F$28,0,10*ROW('Sanitation Data'!F11))="","",OFFSET('Sanitation Data'!$F$28,0,10*ROW('Sanitation Data'!F11)))</f>
        <v/>
      </c>
      <c r="CV17" s="302" t="str">
        <f ca="true">+IF(OFFSET('Sanitation Data'!$F$29,0,10*ROW('Sanitation Data'!F11))="","",OFFSET('Sanitation Data'!$F$29,0,10*ROW('Sanitation Data'!F11)))</f>
        <v/>
      </c>
      <c r="CW17" s="302" t="str">
        <f ca="true">+IF(OFFSET('Sanitation Data'!$F$30,0,10*ROW('Sanitation Data'!F11))="","",OFFSET('Sanitation Data'!$F$30,0,10*ROW('Sanitation Data'!F11)))</f>
        <v/>
      </c>
      <c r="CX17" s="302" t="str">
        <f ca="true">+IF(OFFSET('Sanitation Data'!$F$31,0,10*ROW('Sanitation Data'!F11))="","",OFFSET('Sanitation Data'!$F$31,0,10*ROW('Sanitation Data'!F11)))</f>
        <v/>
      </c>
      <c r="CY17" s="302" t="str">
        <f ca="true">+IF(OFFSET('Sanitation Data'!$F$32,0,10*ROW('Sanitation Data'!F11))="","",OFFSET('Sanitation Data'!$F$32,0,10*ROW('Sanitation Data'!F11)))</f>
        <v/>
      </c>
      <c r="CZ17" s="302" t="str">
        <f ca="true">+IF(OFFSET('Sanitation Data'!$G$28,0,10*ROW('Sanitation Data'!G11))="","",OFFSET('Sanitation Data'!$G$28,0,10*ROW('Sanitation Data'!G11)))</f>
        <v/>
      </c>
      <c r="DA17" s="302" t="str">
        <f ca="true">+IF(OFFSET('Sanitation Data'!$G$29,0,10*ROW('Sanitation Data'!G11))="","",OFFSET('Sanitation Data'!$G$29,0,10*ROW('Sanitation Data'!G11)))</f>
        <v/>
      </c>
      <c r="DB17" s="302" t="str">
        <f ca="true">+IF(OFFSET('Sanitation Data'!$G$30,0,10*ROW('Sanitation Data'!G11))="","",OFFSET('Sanitation Data'!$G$30,0,10*ROW('Sanitation Data'!G11)))</f>
        <v/>
      </c>
      <c r="DC17" s="302" t="str">
        <f ca="true">+IF(OFFSET('Sanitation Data'!$G$31,0,10*ROW('Sanitation Data'!G11))="","",OFFSET('Sanitation Data'!$G$31,0,10*ROW('Sanitation Data'!G11)))</f>
        <v/>
      </c>
      <c r="DD17" s="302" t="str">
        <f ca="true">+IF(OFFSET('Sanitation Data'!$G$32,0,10*ROW('Sanitation Data'!G11))="","",OFFSET('Sanitation Data'!$G$32,0,10*ROW('Sanitation Data'!G11)))</f>
        <v/>
      </c>
      <c r="DE17" s="302" t="str">
        <f ca="true">+IF(OFFSET('Sanitation Data'!$H$28,0,10*ROW('Sanitation Data'!H11))="","",OFFSET('Sanitation Data'!$H$28,0,10*ROW('Sanitation Data'!H11)))</f>
        <v>No</v>
      </c>
      <c r="DF17" s="302" t="str">
        <f ca="true">+IF(OFFSET('Sanitation Data'!$H$29,0,10*ROW('Sanitation Data'!H11))="","",OFFSET('Sanitation Data'!$H$29,0,10*ROW('Sanitation Data'!H11)))</f>
        <v/>
      </c>
      <c r="DG17" s="302" t="str">
        <f ca="true">+IF(OFFSET('Sanitation Data'!$H$30,0,10*ROW('Sanitation Data'!H11))="","",OFFSET('Sanitation Data'!$H$30,0,10*ROW('Sanitation Data'!H11)))</f>
        <v/>
      </c>
      <c r="DH17" s="302" t="str">
        <f ca="true">+IF(OFFSET('Sanitation Data'!$H$31,0,10*ROW('Sanitation Data'!H11))="","",OFFSET('Sanitation Data'!$H$31,0,10*ROW('Sanitation Data'!H11)))</f>
        <v/>
      </c>
      <c r="DI17" s="302" t="str">
        <f ca="true">+IF(OFFSET('Sanitation Data'!$H$32,0,10*ROW('Sanitation Data'!H11))="","",OFFSET('Sanitation Data'!$H$32,0,10*ROW('Sanitation Data'!H11)))</f>
        <v/>
      </c>
      <c r="DJ17" s="302" t="str">
        <f ca="true">+IF(OFFSET('Sanitation Data'!$I$28,0,10*ROW('Sanitation Data'!I11))="","",OFFSET('Sanitation Data'!$I$28,0,10*ROW('Sanitation Data'!I11)))</f>
        <v>No</v>
      </c>
      <c r="DK17" s="302" t="str">
        <f ca="true">+IF(OFFSET('Sanitation Data'!$I$29,0,10*ROW('Sanitation Data'!I11))="","",OFFSET('Sanitation Data'!$I$29,0,10*ROW('Sanitation Data'!I11)))</f>
        <v/>
      </c>
      <c r="DL17" s="302" t="str">
        <f ca="true">+IF(OFFSET('Sanitation Data'!$I$30,0,10*ROW('Sanitation Data'!I11))="","",OFFSET('Sanitation Data'!$I$30,0,10*ROW('Sanitation Data'!I11)))</f>
        <v/>
      </c>
      <c r="DM17" s="302" t="str">
        <f ca="true">+IF(OFFSET('Sanitation Data'!$I$31,0,10*ROW('Sanitation Data'!I11))="","",OFFSET('Sanitation Data'!$I$31,0,10*ROW('Sanitation Data'!I11)))</f>
        <v/>
      </c>
      <c r="DN17" s="302" t="str">
        <f ca="true">+IF(OFFSET('Sanitation Data'!$I$32,0,10*ROW('Sanitation Data'!I11))="","",OFFSET('Sanitation Data'!$I$32,0,10*ROW('Sanitation Data'!I11)))</f>
        <v/>
      </c>
      <c r="DO17" s="302" t="str">
        <f ca="true">+IF(OFFSET('Hygiene Data'!$D$11,0,10*ROW('Hygiene Data'!D11))="","",OFFSET('Hygiene Data'!$D$11,0,10*ROW('Hygiene Data'!D11)))</f>
        <v/>
      </c>
      <c r="DP17" s="302" t="str">
        <f ca="true">+IF(OFFSET('Hygiene Data'!$D$12,0,10*ROW('Hygiene Data'!D11))="","",OFFSET('Hygiene Data'!$D$12,0,10*ROW('Hygiene Data'!D11)))</f>
        <v/>
      </c>
      <c r="DQ17" s="302" t="str">
        <f ca="true">+IF(OFFSET('Hygiene Data'!$D$13,0,10*ROW('Hygiene Data'!D11))="","",OFFSET('Hygiene Data'!$D$13,0,10*ROW('Hygiene Data'!D11)))</f>
        <v/>
      </c>
      <c r="DR17" s="302" t="str">
        <f ca="true">+IF(OFFSET('Hygiene Data'!$E$11,0,10*ROW('Hygiene Data'!E11))="","",OFFSET('Hygiene Data'!$E$11,0,10*ROW('Hygiene Data'!E11)))</f>
        <v/>
      </c>
      <c r="DS17" s="302" t="str">
        <f ca="true">+IF(OFFSET('Hygiene Data'!$E$12,0,10*ROW('Hygiene Data'!E11))="","",OFFSET('Hygiene Data'!$E$12,0,10*ROW('Hygiene Data'!E11)))</f>
        <v/>
      </c>
      <c r="DT17" s="302" t="str">
        <f ca="true">+IF(OFFSET('Hygiene Data'!$E$13,0,10*ROW('Hygiene Data'!E11))="","",OFFSET('Hygiene Data'!$E$13,0,10*ROW('Hygiene Data'!E11)))</f>
        <v/>
      </c>
      <c r="DU17" s="302" t="str">
        <f ca="true">+IF(OFFSET('Hygiene Data'!$F$11,0,10*ROW('Hygiene Data'!F11))="","",OFFSET('Hygiene Data'!$F$11,0,10*ROW('Hygiene Data'!F11)))</f>
        <v/>
      </c>
      <c r="DV17" s="302" t="str">
        <f ca="true">+IF(OFFSET('Hygiene Data'!$F$12,0,10*ROW('Hygiene Data'!F11))="","",OFFSET('Hygiene Data'!$F$12,0,10*ROW('Hygiene Data'!F11)))</f>
        <v/>
      </c>
      <c r="DW17" s="302" t="str">
        <f ca="true">+IF(OFFSET('Hygiene Data'!$F$13,0,10*ROW('Hygiene Data'!F11))="","",OFFSET('Hygiene Data'!$F$13,0,10*ROW('Hygiene Data'!F11)))</f>
        <v/>
      </c>
      <c r="DX17" s="302" t="str">
        <f ca="true">+IF(OFFSET('Hygiene Data'!$G$11,0,10*ROW('Hygiene Data'!G11))="","",OFFSET('Hygiene Data'!$G$11,0,10*ROW('Hygiene Data'!G11)))</f>
        <v/>
      </c>
      <c r="DY17" s="302" t="str">
        <f ca="true">+IF(OFFSET('Hygiene Data'!$G$12,0,10*ROW('Hygiene Data'!G11))="","",OFFSET('Hygiene Data'!$G$12,0,10*ROW('Hygiene Data'!G11)))</f>
        <v/>
      </c>
      <c r="DZ17" s="302" t="str">
        <f ca="true">+IF(OFFSET('Hygiene Data'!$G$13,0,10*ROW('Hygiene Data'!G11))="","",OFFSET('Hygiene Data'!$G$13,0,10*ROW('Hygiene Data'!G11)))</f>
        <v/>
      </c>
      <c r="EA17" s="302" t="str">
        <f ca="true">+IF(OFFSET('Hygiene Data'!$H$11,0,10*ROW('Hygiene Data'!H11))="","",OFFSET('Hygiene Data'!$H$11,0,10*ROW('Hygiene Data'!H11)))</f>
        <v/>
      </c>
      <c r="EB17" s="302" t="str">
        <f ca="true">+IF(OFFSET('Hygiene Data'!$H$12,0,10*ROW('Hygiene Data'!H11))="","",OFFSET('Hygiene Data'!$H$12,0,10*ROW('Hygiene Data'!H11)))</f>
        <v/>
      </c>
      <c r="EC17" s="302" t="str">
        <f ca="true">+IF(OFFSET('Hygiene Data'!$H$13,0,10*ROW('Hygiene Data'!H11))="","",OFFSET('Hygiene Data'!$H$13,0,10*ROW('Hygiene Data'!H11)))</f>
        <v/>
      </c>
      <c r="ED17" s="302" t="str">
        <f ca="true">+IF(OFFSET('Hygiene Data'!$I$11,0,10*ROW('Hygiene Data'!I11))="","",OFFSET('Hygiene Data'!$I$11,0,10*ROW('Hygiene Data'!I11)))</f>
        <v/>
      </c>
      <c r="EE17" s="302" t="str">
        <f ca="true">+IF(OFFSET('Hygiene Data'!$I$12,0,10*ROW('Hygiene Data'!I11))="","",OFFSET('Hygiene Data'!$I$12,0,10*ROW('Hygiene Data'!I11)))</f>
        <v/>
      </c>
      <c r="EF17" s="302"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UGA_2015_SUR</v>
      </c>
      <c r="B18" s="36" t="str">
        <f ca="true">+IF(OFFSET('Water Data'!$C$2,0,10*ROW('Water Data'!F12))="","",OFFSET('Water Data'!$C$2,0,10*ROW('Water Data'!F12)))</f>
        <v>Survey</v>
      </c>
      <c r="C18" s="357">
        <f t="shared" ca="true" si="0"/>
        <v>2015</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90.133208645054026</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90.666043225270158</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90</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90</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91</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99.3</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str">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[39]</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str">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[38]</v>
      </c>
      <c r="AA18" s="97">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99.479925187032421</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str">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[54]</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str">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[54]</v>
      </c>
      <c r="AF18" s="97">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99.1866791354946</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str">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[32]</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str">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[31]</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99.3</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str">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[37]</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str">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[36]</v>
      </c>
      <c r="AU18" s="97">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99.3</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str">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[56]</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str">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[55]</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302"/>
      <c r="BS18" s="302" t="str">
        <f ca="true">+IF(OFFSET('Water Data'!$D$27,0,10*ROW('Water Data'!D12))="","",OFFSET('Water Data'!$D$27,0,10*ROW('Water Data'!D12)))</f>
        <v/>
      </c>
      <c r="BT18" s="302" t="str">
        <f ca="true">+IF(OFFSET('Water Data'!$D$28,0,10*ROW('Water Data'!D12))="","",OFFSET('Water Data'!$D$28,0,10*ROW('Water Data'!D12)))</f>
        <v>Yes</v>
      </c>
      <c r="BU18" s="302" t="str">
        <f ca="true">+IF(OFFSET('Water Data'!$D$29,0,10*ROW('Water Data'!D12))="","",OFFSET('Water Data'!$D$29,0,10*ROW('Water Data'!D12)))</f>
        <v/>
      </c>
      <c r="BV18" s="302" t="str">
        <f ca="true">+IF(OFFSET('Water Data'!$E$27,0,10*ROW('Water Data'!E12))="","",OFFSET('Water Data'!$E$27,0,10*ROW('Water Data'!E12)))</f>
        <v/>
      </c>
      <c r="BW18" s="302" t="str">
        <f ca="true">+IF(OFFSET('Water Data'!$E$28,0,10*ROW('Water Data'!E12))="","",OFFSET('Water Data'!$E$28,0,10*ROW('Water Data'!E12)))</f>
        <v>Yes</v>
      </c>
      <c r="BX18" s="302" t="str">
        <f ca="true">+IF(OFFSET('Water Data'!$E$29,0,10*ROW('Water Data'!E12))="","",OFFSET('Water Data'!$E$29,0,10*ROW('Water Data'!E12)))</f>
        <v/>
      </c>
      <c r="BY18" s="302" t="str">
        <f ca="true">+IF(OFFSET('Water Data'!$F$27,0,10*ROW('Water Data'!F12))="","",OFFSET('Water Data'!$F$27,0,10*ROW('Water Data'!F12)))</f>
        <v/>
      </c>
      <c r="BZ18" s="302" t="str">
        <f ca="true">+IF(OFFSET('Water Data'!$F$28,0,10*ROW('Water Data'!F12))="","",OFFSET('Water Data'!$F$28,0,10*ROW('Water Data'!F12)))</f>
        <v>Yes</v>
      </c>
      <c r="CA18" s="302" t="str">
        <f ca="true">+IF(OFFSET('Water Data'!$F$29,0,10*ROW('Water Data'!F12))="","",OFFSET('Water Data'!$F$29,0,10*ROW('Water Data'!F12)))</f>
        <v/>
      </c>
      <c r="CB18" s="302" t="str">
        <f ca="true">+IF(OFFSET('Water Data'!$G$27,0,10*ROW('Water Data'!G12))="","",OFFSET('Water Data'!$G$27,0,10*ROW('Water Data'!G12)))</f>
        <v/>
      </c>
      <c r="CC18" s="302" t="str">
        <f ca="true">+IF(OFFSET('Water Data'!$G$28,0,10*ROW('Water Data'!G12))="","",OFFSET('Water Data'!$G$28,0,10*ROW('Water Data'!G12)))</f>
        <v/>
      </c>
      <c r="CD18" s="302" t="str">
        <f ca="true">+IF(OFFSET('Water Data'!$G$29,0,10*ROW('Water Data'!G12))="","",OFFSET('Water Data'!$G$29,0,10*ROW('Water Data'!G12)))</f>
        <v/>
      </c>
      <c r="CE18" s="302" t="str">
        <f ca="true">+IF(OFFSET('Water Data'!$H$27,0,10*ROW('Water Data'!H12))="","",OFFSET('Water Data'!$H$27,0,10*ROW('Water Data'!H12)))</f>
        <v/>
      </c>
      <c r="CF18" s="302" t="str">
        <f ca="true">+IF(OFFSET('Water Data'!$H$28,0,10*ROW('Water Data'!H12))="","",OFFSET('Water Data'!$H$28,0,10*ROW('Water Data'!H12)))</f>
        <v>Yes</v>
      </c>
      <c r="CG18" s="302" t="str">
        <f ca="true">+IF(OFFSET('Water Data'!$H$29,0,10*ROW('Water Data'!H12))="","",OFFSET('Water Data'!$H$29,0,10*ROW('Water Data'!H12)))</f>
        <v/>
      </c>
      <c r="CH18" s="302" t="str">
        <f ca="true">+IF(OFFSET('Water Data'!$I$27,0,10*ROW('Water Data'!I12))="","",OFFSET('Water Data'!$I$27,0,10*ROW('Water Data'!I12)))</f>
        <v/>
      </c>
      <c r="CI18" s="302" t="str">
        <f ca="true">+IF(OFFSET('Water Data'!$I$28,0,10*ROW('Water Data'!I12))="","",OFFSET('Water Data'!$I$28,0,10*ROW('Water Data'!I12)))</f>
        <v>Yes</v>
      </c>
      <c r="CJ18" s="302" t="str">
        <f ca="true">+IF(OFFSET('Water Data'!$I$29,0,10*ROW('Water Data'!I12))="","",OFFSET('Water Data'!$I$29,0,10*ROW('Water Data'!I12)))</f>
        <v/>
      </c>
      <c r="CK18" s="302" t="str">
        <f ca="true">+IF(OFFSET('Sanitation Data'!$D$28,0,10*ROW('Sanitation Data'!D12))="","",OFFSET('Sanitation Data'!$D$28,0,10*ROW('Sanitation Data'!D12)))</f>
        <v>Yes</v>
      </c>
      <c r="CL18" s="302" t="str">
        <f ca="true">+IF(OFFSET('Sanitation Data'!$D$29,0,10*ROW('Sanitation Data'!D12))="","",OFFSET('Sanitation Data'!$D$29,0,10*ROW('Sanitation Data'!D12)))</f>
        <v/>
      </c>
      <c r="CM18" s="302" t="str">
        <f ca="true">+IF(OFFSET('Sanitation Data'!$D$30,0,10*ROW('Sanitation Data'!D12))="","",OFFSET('Sanitation Data'!$D$30,0,10*ROW('Sanitation Data'!D12)))</f>
        <v>No</v>
      </c>
      <c r="CN18" s="302" t="str">
        <f ca="true">+IF(OFFSET('Sanitation Data'!$D$31,0,10*ROW('Sanitation Data'!D12))="","",OFFSET('Sanitation Data'!$D$31,0,10*ROW('Sanitation Data'!D12)))</f>
        <v/>
      </c>
      <c r="CO18" s="302" t="str">
        <f ca="true">+IF(OFFSET('Sanitation Data'!$D$32,0,10*ROW('Sanitation Data'!D12))="","",OFFSET('Sanitation Data'!$D$32,0,10*ROW('Sanitation Data'!D12)))</f>
        <v>No</v>
      </c>
      <c r="CP18" s="302" t="str">
        <f ca="true">+IF(OFFSET('Sanitation Data'!$E$28,0,10*ROW('Sanitation Data'!E12))="","",OFFSET('Sanitation Data'!$E$28,0,10*ROW('Sanitation Data'!E12)))</f>
        <v>Yes</v>
      </c>
      <c r="CQ18" s="302" t="str">
        <f ca="true">+IF(OFFSET('Sanitation Data'!$E$29,0,10*ROW('Sanitation Data'!E12))="","",OFFSET('Sanitation Data'!$E$29,0,10*ROW('Sanitation Data'!E12)))</f>
        <v/>
      </c>
      <c r="CR18" s="302" t="str">
        <f ca="true">+IF(OFFSET('Sanitation Data'!$E$30,0,10*ROW('Sanitation Data'!E12))="","",OFFSET('Sanitation Data'!$E$30,0,10*ROW('Sanitation Data'!E12)))</f>
        <v>No</v>
      </c>
      <c r="CS18" s="302" t="str">
        <f ca="true">+IF(OFFSET('Sanitation Data'!$E$31,0,10*ROW('Sanitation Data'!E12))="","",OFFSET('Sanitation Data'!$E$31,0,10*ROW('Sanitation Data'!E12)))</f>
        <v/>
      </c>
      <c r="CT18" s="302" t="str">
        <f ca="true">+IF(OFFSET('Sanitation Data'!$E$32,0,10*ROW('Sanitation Data'!E12))="","",OFFSET('Sanitation Data'!$E$32,0,10*ROW('Sanitation Data'!E12)))</f>
        <v>No</v>
      </c>
      <c r="CU18" s="302" t="str">
        <f ca="true">+IF(OFFSET('Sanitation Data'!$F$28,0,10*ROW('Sanitation Data'!F12))="","",OFFSET('Sanitation Data'!$F$28,0,10*ROW('Sanitation Data'!F12)))</f>
        <v>Yes</v>
      </c>
      <c r="CV18" s="302" t="str">
        <f ca="true">+IF(OFFSET('Sanitation Data'!$F$29,0,10*ROW('Sanitation Data'!F12))="","",OFFSET('Sanitation Data'!$F$29,0,10*ROW('Sanitation Data'!F12)))</f>
        <v/>
      </c>
      <c r="CW18" s="302" t="str">
        <f ca="true">+IF(OFFSET('Sanitation Data'!$F$30,0,10*ROW('Sanitation Data'!F12))="","",OFFSET('Sanitation Data'!$F$30,0,10*ROW('Sanitation Data'!F12)))</f>
        <v>No</v>
      </c>
      <c r="CX18" s="302" t="str">
        <f ca="true">+IF(OFFSET('Sanitation Data'!$F$31,0,10*ROW('Sanitation Data'!F12))="","",OFFSET('Sanitation Data'!$F$31,0,10*ROW('Sanitation Data'!F12)))</f>
        <v/>
      </c>
      <c r="CY18" s="302" t="str">
        <f ca="true">+IF(OFFSET('Sanitation Data'!$F$32,0,10*ROW('Sanitation Data'!F12))="","",OFFSET('Sanitation Data'!$F$32,0,10*ROW('Sanitation Data'!F12)))</f>
        <v>No</v>
      </c>
      <c r="CZ18" s="302" t="str">
        <f ca="true">+IF(OFFSET('Sanitation Data'!$G$28,0,10*ROW('Sanitation Data'!G12))="","",OFFSET('Sanitation Data'!$G$28,0,10*ROW('Sanitation Data'!G12)))</f>
        <v/>
      </c>
      <c r="DA18" s="302" t="str">
        <f ca="true">+IF(OFFSET('Sanitation Data'!$G$29,0,10*ROW('Sanitation Data'!G12))="","",OFFSET('Sanitation Data'!$G$29,0,10*ROW('Sanitation Data'!G12)))</f>
        <v/>
      </c>
      <c r="DB18" s="302" t="str">
        <f ca="true">+IF(OFFSET('Sanitation Data'!$G$30,0,10*ROW('Sanitation Data'!G12))="","",OFFSET('Sanitation Data'!$G$30,0,10*ROW('Sanitation Data'!G12)))</f>
        <v/>
      </c>
      <c r="DC18" s="302" t="str">
        <f ca="true">+IF(OFFSET('Sanitation Data'!$G$31,0,10*ROW('Sanitation Data'!G12))="","",OFFSET('Sanitation Data'!$G$31,0,10*ROW('Sanitation Data'!G12)))</f>
        <v/>
      </c>
      <c r="DD18" s="302" t="str">
        <f ca="true">+IF(OFFSET('Sanitation Data'!$G$32,0,10*ROW('Sanitation Data'!G12))="","",OFFSET('Sanitation Data'!$G$32,0,10*ROW('Sanitation Data'!G12)))</f>
        <v/>
      </c>
      <c r="DE18" s="302" t="str">
        <f ca="true">+IF(OFFSET('Sanitation Data'!$H$28,0,10*ROW('Sanitation Data'!H12))="","",OFFSET('Sanitation Data'!$H$28,0,10*ROW('Sanitation Data'!H12)))</f>
        <v>Yes</v>
      </c>
      <c r="DF18" s="302" t="str">
        <f ca="true">+IF(OFFSET('Sanitation Data'!$H$29,0,10*ROW('Sanitation Data'!H12))="","",OFFSET('Sanitation Data'!$H$29,0,10*ROW('Sanitation Data'!H12)))</f>
        <v/>
      </c>
      <c r="DG18" s="302" t="str">
        <f ca="true">+IF(OFFSET('Sanitation Data'!$H$30,0,10*ROW('Sanitation Data'!H12))="","",OFFSET('Sanitation Data'!$H$30,0,10*ROW('Sanitation Data'!H12)))</f>
        <v>No</v>
      </c>
      <c r="DH18" s="302" t="str">
        <f ca="true">+IF(OFFSET('Sanitation Data'!$H$31,0,10*ROW('Sanitation Data'!H12))="","",OFFSET('Sanitation Data'!$H$31,0,10*ROW('Sanitation Data'!H12)))</f>
        <v/>
      </c>
      <c r="DI18" s="302" t="str">
        <f ca="true">+IF(OFFSET('Sanitation Data'!$H$32,0,10*ROW('Sanitation Data'!H12))="","",OFFSET('Sanitation Data'!$H$32,0,10*ROW('Sanitation Data'!H12)))</f>
        <v>No</v>
      </c>
      <c r="DJ18" s="302" t="str">
        <f ca="true">+IF(OFFSET('Sanitation Data'!$I$28,0,10*ROW('Sanitation Data'!I12))="","",OFFSET('Sanitation Data'!$I$28,0,10*ROW('Sanitation Data'!I12)))</f>
        <v>Yes</v>
      </c>
      <c r="DK18" s="302" t="str">
        <f ca="true">+IF(OFFSET('Sanitation Data'!$I$29,0,10*ROW('Sanitation Data'!I12))="","",OFFSET('Sanitation Data'!$I$29,0,10*ROW('Sanitation Data'!I12)))</f>
        <v/>
      </c>
      <c r="DL18" s="302" t="str">
        <f ca="true">+IF(OFFSET('Sanitation Data'!$I$30,0,10*ROW('Sanitation Data'!I12))="","",OFFSET('Sanitation Data'!$I$30,0,10*ROW('Sanitation Data'!I12)))</f>
        <v>No</v>
      </c>
      <c r="DM18" s="302" t="str">
        <f ca="true">+IF(OFFSET('Sanitation Data'!$I$31,0,10*ROW('Sanitation Data'!I12))="","",OFFSET('Sanitation Data'!$I$31,0,10*ROW('Sanitation Data'!I12)))</f>
        <v/>
      </c>
      <c r="DN18" s="302" t="str">
        <f ca="true">+IF(OFFSET('Sanitation Data'!$I$32,0,10*ROW('Sanitation Data'!I12))="","",OFFSET('Sanitation Data'!$I$32,0,10*ROW('Sanitation Data'!I12)))</f>
        <v>No</v>
      </c>
      <c r="DO18" s="302" t="str">
        <f ca="true">+IF(OFFSET('Hygiene Data'!$D$11,0,10*ROW('Hygiene Data'!D12))="","",OFFSET('Hygiene Data'!$D$11,0,10*ROW('Hygiene Data'!D12)))</f>
        <v/>
      </c>
      <c r="DP18" s="302" t="str">
        <f ca="true">+IF(OFFSET('Hygiene Data'!$D$12,0,10*ROW('Hygiene Data'!D12))="","",OFFSET('Hygiene Data'!$D$12,0,10*ROW('Hygiene Data'!D12)))</f>
        <v/>
      </c>
      <c r="DQ18" s="302" t="str">
        <f ca="true">+IF(OFFSET('Hygiene Data'!$D$13,0,10*ROW('Hygiene Data'!D12))="","",OFFSET('Hygiene Data'!$D$13,0,10*ROW('Hygiene Data'!D12)))</f>
        <v/>
      </c>
      <c r="DR18" s="302" t="str">
        <f ca="true">+IF(OFFSET('Hygiene Data'!$E$11,0,10*ROW('Hygiene Data'!E12))="","",OFFSET('Hygiene Data'!$E$11,0,10*ROW('Hygiene Data'!E12)))</f>
        <v/>
      </c>
      <c r="DS18" s="302" t="str">
        <f ca="true">+IF(OFFSET('Hygiene Data'!$E$12,0,10*ROW('Hygiene Data'!E12))="","",OFFSET('Hygiene Data'!$E$12,0,10*ROW('Hygiene Data'!E12)))</f>
        <v/>
      </c>
      <c r="DT18" s="302" t="str">
        <f ca="true">+IF(OFFSET('Hygiene Data'!$E$13,0,10*ROW('Hygiene Data'!E12))="","",OFFSET('Hygiene Data'!$E$13,0,10*ROW('Hygiene Data'!E12)))</f>
        <v/>
      </c>
      <c r="DU18" s="302" t="str">
        <f ca="true">+IF(OFFSET('Hygiene Data'!$F$11,0,10*ROW('Hygiene Data'!F12))="","",OFFSET('Hygiene Data'!$F$11,0,10*ROW('Hygiene Data'!F12)))</f>
        <v/>
      </c>
      <c r="DV18" s="302" t="str">
        <f ca="true">+IF(OFFSET('Hygiene Data'!$F$12,0,10*ROW('Hygiene Data'!F12))="","",OFFSET('Hygiene Data'!$F$12,0,10*ROW('Hygiene Data'!F12)))</f>
        <v/>
      </c>
      <c r="DW18" s="302" t="str">
        <f ca="true">+IF(OFFSET('Hygiene Data'!$F$13,0,10*ROW('Hygiene Data'!F12))="","",OFFSET('Hygiene Data'!$F$13,0,10*ROW('Hygiene Data'!F12)))</f>
        <v/>
      </c>
      <c r="DX18" s="302" t="str">
        <f ca="true">+IF(OFFSET('Hygiene Data'!$G$11,0,10*ROW('Hygiene Data'!G12))="","",OFFSET('Hygiene Data'!$G$11,0,10*ROW('Hygiene Data'!G12)))</f>
        <v/>
      </c>
      <c r="DY18" s="302" t="str">
        <f ca="true">+IF(OFFSET('Hygiene Data'!$G$12,0,10*ROW('Hygiene Data'!G12))="","",OFFSET('Hygiene Data'!$G$12,0,10*ROW('Hygiene Data'!G12)))</f>
        <v/>
      </c>
      <c r="DZ18" s="302" t="str">
        <f ca="true">+IF(OFFSET('Hygiene Data'!$G$13,0,10*ROW('Hygiene Data'!G12))="","",OFFSET('Hygiene Data'!$G$13,0,10*ROW('Hygiene Data'!G12)))</f>
        <v/>
      </c>
      <c r="EA18" s="302" t="str">
        <f ca="true">+IF(OFFSET('Hygiene Data'!$H$11,0,10*ROW('Hygiene Data'!H12))="","",OFFSET('Hygiene Data'!$H$11,0,10*ROW('Hygiene Data'!H12)))</f>
        <v/>
      </c>
      <c r="EB18" s="302" t="str">
        <f ca="true">+IF(OFFSET('Hygiene Data'!$H$12,0,10*ROW('Hygiene Data'!H12))="","",OFFSET('Hygiene Data'!$H$12,0,10*ROW('Hygiene Data'!H12)))</f>
        <v/>
      </c>
      <c r="EC18" s="302" t="str">
        <f ca="true">+IF(OFFSET('Hygiene Data'!$H$13,0,10*ROW('Hygiene Data'!H12))="","",OFFSET('Hygiene Data'!$H$13,0,10*ROW('Hygiene Data'!H12)))</f>
        <v/>
      </c>
      <c r="ED18" s="302" t="str">
        <f ca="true">+IF(OFFSET('Hygiene Data'!$I$11,0,10*ROW('Hygiene Data'!I12))="","",OFFSET('Hygiene Data'!$I$11,0,10*ROW('Hygiene Data'!I12)))</f>
        <v/>
      </c>
      <c r="EE18" s="302" t="str">
        <f ca="true">+IF(OFFSET('Hygiene Data'!$I$12,0,10*ROW('Hygiene Data'!I12))="","",OFFSET('Hygiene Data'!$I$12,0,10*ROW('Hygiene Data'!I12)))</f>
        <v/>
      </c>
      <c r="EF18" s="30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UGA_2016_UNPS</v>
      </c>
      <c r="B19" s="36" t="str">
        <f ca="true">+IF(OFFSET('Water Data'!$C$2,0,10*ROW('Water Data'!F13))="","",OFFSET('Water Data'!$C$2,0,10*ROW('Water Data'!F13)))</f>
        <v>Survey</v>
      </c>
      <c r="C19" s="357">
        <f t="shared" ca="true" si="0"/>
        <v>2016</v>
      </c>
      <c r="D19" s="96">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100</v>
      </c>
      <c r="E19" s="96">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93.832605000000001</v>
      </c>
      <c r="F19" s="96">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70.044052863436121</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100</v>
      </c>
      <c r="Q19" s="96">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93.832605000000001</v>
      </c>
      <c r="R19" s="96">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70.044052863436121</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98.23788546255507</v>
      </c>
      <c r="W19" s="97">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95.594713656387668</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79.735682819383257</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98.23788546255507</v>
      </c>
      <c r="AQ19" s="97">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95.594713656387668</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79.735682819383257</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47.136563876651984</v>
      </c>
      <c r="BB19" s="98">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21.145374449339208</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47.136563876651984</v>
      </c>
      <c r="BN19" s="98">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21.145374449339208</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302"/>
      <c r="BS19" s="302" t="str">
        <f ca="true">+IF(OFFSET('Water Data'!$D$27,0,10*ROW('Water Data'!D13))="","",OFFSET('Water Data'!$D$27,0,10*ROW('Water Data'!D13)))</f>
        <v>Yes</v>
      </c>
      <c r="BT19" s="302" t="str">
        <f ca="true">+IF(OFFSET('Water Data'!$D$28,0,10*ROW('Water Data'!D13))="","",OFFSET('Water Data'!$D$28,0,10*ROW('Water Data'!D13)))</f>
        <v>Yes</v>
      </c>
      <c r="BU19" s="302" t="str">
        <f ca="true">+IF(OFFSET('Water Data'!$D$29,0,10*ROW('Water Data'!D13))="","",OFFSET('Water Data'!$D$29,0,10*ROW('Water Data'!D13)))</f>
        <v>Yes</v>
      </c>
      <c r="BV19" s="302" t="str">
        <f ca="true">+IF(OFFSET('Water Data'!$E$27,0,10*ROW('Water Data'!E13))="","",OFFSET('Water Data'!$E$27,0,10*ROW('Water Data'!E13)))</f>
        <v/>
      </c>
      <c r="BW19" s="302" t="str">
        <f ca="true">+IF(OFFSET('Water Data'!$E$28,0,10*ROW('Water Data'!E13))="","",OFFSET('Water Data'!$E$28,0,10*ROW('Water Data'!E13)))</f>
        <v/>
      </c>
      <c r="BX19" s="302" t="str">
        <f ca="true">+IF(OFFSET('Water Data'!$E$29,0,10*ROW('Water Data'!E13))="","",OFFSET('Water Data'!$E$29,0,10*ROW('Water Data'!E13)))</f>
        <v/>
      </c>
      <c r="BY19" s="302" t="str">
        <f ca="true">+IF(OFFSET('Water Data'!$F$27,0,10*ROW('Water Data'!F13))="","",OFFSET('Water Data'!$F$27,0,10*ROW('Water Data'!F13)))</f>
        <v/>
      </c>
      <c r="BZ19" s="302" t="str">
        <f ca="true">+IF(OFFSET('Water Data'!$F$28,0,10*ROW('Water Data'!F13))="","",OFFSET('Water Data'!$F$28,0,10*ROW('Water Data'!F13)))</f>
        <v/>
      </c>
      <c r="CA19" s="302" t="str">
        <f ca="true">+IF(OFFSET('Water Data'!$F$29,0,10*ROW('Water Data'!F13))="","",OFFSET('Water Data'!$F$29,0,10*ROW('Water Data'!F13)))</f>
        <v/>
      </c>
      <c r="CB19" s="302" t="str">
        <f ca="true">+IF(OFFSET('Water Data'!$G$27,0,10*ROW('Water Data'!G13))="","",OFFSET('Water Data'!$G$27,0,10*ROW('Water Data'!G13)))</f>
        <v/>
      </c>
      <c r="CC19" s="302" t="str">
        <f ca="true">+IF(OFFSET('Water Data'!$G$28,0,10*ROW('Water Data'!G13))="","",OFFSET('Water Data'!$G$28,0,10*ROW('Water Data'!G13)))</f>
        <v/>
      </c>
      <c r="CD19" s="302" t="str">
        <f ca="true">+IF(OFFSET('Water Data'!$G$29,0,10*ROW('Water Data'!G13))="","",OFFSET('Water Data'!$G$29,0,10*ROW('Water Data'!G13)))</f>
        <v/>
      </c>
      <c r="CE19" s="302" t="str">
        <f ca="true">+IF(OFFSET('Water Data'!$H$27,0,10*ROW('Water Data'!H13))="","",OFFSET('Water Data'!$H$27,0,10*ROW('Water Data'!H13)))</f>
        <v>Yes</v>
      </c>
      <c r="CF19" s="302" t="str">
        <f ca="true">+IF(OFFSET('Water Data'!$H$28,0,10*ROW('Water Data'!H13))="","",OFFSET('Water Data'!$H$28,0,10*ROW('Water Data'!H13)))</f>
        <v>Yes</v>
      </c>
      <c r="CG19" s="302" t="str">
        <f ca="true">+IF(OFFSET('Water Data'!$H$29,0,10*ROW('Water Data'!H13))="","",OFFSET('Water Data'!$H$29,0,10*ROW('Water Data'!H13)))</f>
        <v>Yes</v>
      </c>
      <c r="CH19" s="302" t="str">
        <f ca="true">+IF(OFFSET('Water Data'!$I$27,0,10*ROW('Water Data'!I13))="","",OFFSET('Water Data'!$I$27,0,10*ROW('Water Data'!I13)))</f>
        <v/>
      </c>
      <c r="CI19" s="302" t="str">
        <f ca="true">+IF(OFFSET('Water Data'!$I$28,0,10*ROW('Water Data'!I13))="","",OFFSET('Water Data'!$I$28,0,10*ROW('Water Data'!I13)))</f>
        <v/>
      </c>
      <c r="CJ19" s="302" t="str">
        <f ca="true">+IF(OFFSET('Water Data'!$I$29,0,10*ROW('Water Data'!I13))="","",OFFSET('Water Data'!$I$29,0,10*ROW('Water Data'!I13)))</f>
        <v/>
      </c>
      <c r="CK19" s="302" t="str">
        <f ca="true">+IF(OFFSET('Sanitation Data'!$D$28,0,10*ROW('Sanitation Data'!D13))="","",OFFSET('Sanitation Data'!$D$28,0,10*ROW('Sanitation Data'!D13)))</f>
        <v>Yes</v>
      </c>
      <c r="CL19" s="302" t="str">
        <f ca="true">+IF(OFFSET('Sanitation Data'!$D$29,0,10*ROW('Sanitation Data'!D13))="","",OFFSET('Sanitation Data'!$D$29,0,10*ROW('Sanitation Data'!D13)))</f>
        <v>Yes</v>
      </c>
      <c r="CM19" s="302" t="str">
        <f ca="true">+IF(OFFSET('Sanitation Data'!$D$30,0,10*ROW('Sanitation Data'!D13))="","",OFFSET('Sanitation Data'!$D$30,0,10*ROW('Sanitation Data'!D13)))</f>
        <v/>
      </c>
      <c r="CN19" s="302" t="str">
        <f ca="true">+IF(OFFSET('Sanitation Data'!$D$31,0,10*ROW('Sanitation Data'!D13))="","",OFFSET('Sanitation Data'!$D$31,0,10*ROW('Sanitation Data'!D13)))</f>
        <v/>
      </c>
      <c r="CO19" s="302" t="str">
        <f ca="true">+IF(OFFSET('Sanitation Data'!$D$32,0,10*ROW('Sanitation Data'!D13))="","",OFFSET('Sanitation Data'!$D$32,0,10*ROW('Sanitation Data'!D13)))</f>
        <v>Yes</v>
      </c>
      <c r="CP19" s="302" t="str">
        <f ca="true">+IF(OFFSET('Sanitation Data'!$E$28,0,10*ROW('Sanitation Data'!E13))="","",OFFSET('Sanitation Data'!$E$28,0,10*ROW('Sanitation Data'!E13)))</f>
        <v/>
      </c>
      <c r="CQ19" s="302" t="str">
        <f ca="true">+IF(OFFSET('Sanitation Data'!$E$29,0,10*ROW('Sanitation Data'!E13))="","",OFFSET('Sanitation Data'!$E$29,0,10*ROW('Sanitation Data'!E13)))</f>
        <v/>
      </c>
      <c r="CR19" s="302" t="str">
        <f ca="true">+IF(OFFSET('Sanitation Data'!$E$30,0,10*ROW('Sanitation Data'!E13))="","",OFFSET('Sanitation Data'!$E$30,0,10*ROW('Sanitation Data'!E13)))</f>
        <v/>
      </c>
      <c r="CS19" s="302" t="str">
        <f ca="true">+IF(OFFSET('Sanitation Data'!$E$31,0,10*ROW('Sanitation Data'!E13))="","",OFFSET('Sanitation Data'!$E$31,0,10*ROW('Sanitation Data'!E13)))</f>
        <v/>
      </c>
      <c r="CT19" s="302" t="str">
        <f ca="true">+IF(OFFSET('Sanitation Data'!$E$32,0,10*ROW('Sanitation Data'!E13))="","",OFFSET('Sanitation Data'!$E$32,0,10*ROW('Sanitation Data'!E13)))</f>
        <v/>
      </c>
      <c r="CU19" s="302" t="str">
        <f ca="true">+IF(OFFSET('Sanitation Data'!$F$28,0,10*ROW('Sanitation Data'!F13))="","",OFFSET('Sanitation Data'!$F$28,0,10*ROW('Sanitation Data'!F13)))</f>
        <v/>
      </c>
      <c r="CV19" s="302" t="str">
        <f ca="true">+IF(OFFSET('Sanitation Data'!$F$29,0,10*ROW('Sanitation Data'!F13))="","",OFFSET('Sanitation Data'!$F$29,0,10*ROW('Sanitation Data'!F13)))</f>
        <v/>
      </c>
      <c r="CW19" s="302" t="str">
        <f ca="true">+IF(OFFSET('Sanitation Data'!$F$30,0,10*ROW('Sanitation Data'!F13))="","",OFFSET('Sanitation Data'!$F$30,0,10*ROW('Sanitation Data'!F13)))</f>
        <v/>
      </c>
      <c r="CX19" s="302" t="str">
        <f ca="true">+IF(OFFSET('Sanitation Data'!$F$31,0,10*ROW('Sanitation Data'!F13))="","",OFFSET('Sanitation Data'!$F$31,0,10*ROW('Sanitation Data'!F13)))</f>
        <v/>
      </c>
      <c r="CY19" s="302" t="str">
        <f ca="true">+IF(OFFSET('Sanitation Data'!$F$32,0,10*ROW('Sanitation Data'!F13))="","",OFFSET('Sanitation Data'!$F$32,0,10*ROW('Sanitation Data'!F13)))</f>
        <v/>
      </c>
      <c r="CZ19" s="302" t="str">
        <f ca="true">+IF(OFFSET('Sanitation Data'!$G$28,0,10*ROW('Sanitation Data'!G13))="","",OFFSET('Sanitation Data'!$G$28,0,10*ROW('Sanitation Data'!G13)))</f>
        <v/>
      </c>
      <c r="DA19" s="302" t="str">
        <f ca="true">+IF(OFFSET('Sanitation Data'!$G$29,0,10*ROW('Sanitation Data'!G13))="","",OFFSET('Sanitation Data'!$G$29,0,10*ROW('Sanitation Data'!G13)))</f>
        <v/>
      </c>
      <c r="DB19" s="302" t="str">
        <f ca="true">+IF(OFFSET('Sanitation Data'!$G$30,0,10*ROW('Sanitation Data'!G13))="","",OFFSET('Sanitation Data'!$G$30,0,10*ROW('Sanitation Data'!G13)))</f>
        <v/>
      </c>
      <c r="DC19" s="302" t="str">
        <f ca="true">+IF(OFFSET('Sanitation Data'!$G$31,0,10*ROW('Sanitation Data'!G13))="","",OFFSET('Sanitation Data'!$G$31,0,10*ROW('Sanitation Data'!G13)))</f>
        <v/>
      </c>
      <c r="DD19" s="302" t="str">
        <f ca="true">+IF(OFFSET('Sanitation Data'!$G$32,0,10*ROW('Sanitation Data'!G13))="","",OFFSET('Sanitation Data'!$G$32,0,10*ROW('Sanitation Data'!G13)))</f>
        <v/>
      </c>
      <c r="DE19" s="302" t="str">
        <f ca="true">+IF(OFFSET('Sanitation Data'!$H$28,0,10*ROW('Sanitation Data'!H13))="","",OFFSET('Sanitation Data'!$H$28,0,10*ROW('Sanitation Data'!H13)))</f>
        <v>Yes</v>
      </c>
      <c r="DF19" s="302" t="str">
        <f ca="true">+IF(OFFSET('Sanitation Data'!$H$29,0,10*ROW('Sanitation Data'!H13))="","",OFFSET('Sanitation Data'!$H$29,0,10*ROW('Sanitation Data'!H13)))</f>
        <v>Yes</v>
      </c>
      <c r="DG19" s="302" t="str">
        <f ca="true">+IF(OFFSET('Sanitation Data'!$H$30,0,10*ROW('Sanitation Data'!H13))="","",OFFSET('Sanitation Data'!$H$30,0,10*ROW('Sanitation Data'!H13)))</f>
        <v/>
      </c>
      <c r="DH19" s="302" t="str">
        <f ca="true">+IF(OFFSET('Sanitation Data'!$H$31,0,10*ROW('Sanitation Data'!H13))="","",OFFSET('Sanitation Data'!$H$31,0,10*ROW('Sanitation Data'!H13)))</f>
        <v/>
      </c>
      <c r="DI19" s="302" t="str">
        <f ca="true">+IF(OFFSET('Sanitation Data'!$H$32,0,10*ROW('Sanitation Data'!H13))="","",OFFSET('Sanitation Data'!$H$32,0,10*ROW('Sanitation Data'!H13)))</f>
        <v>Yes</v>
      </c>
      <c r="DJ19" s="302" t="str">
        <f ca="true">+IF(OFFSET('Sanitation Data'!$I$28,0,10*ROW('Sanitation Data'!I13))="","",OFFSET('Sanitation Data'!$I$28,0,10*ROW('Sanitation Data'!I13)))</f>
        <v/>
      </c>
      <c r="DK19" s="302" t="str">
        <f ca="true">+IF(OFFSET('Sanitation Data'!$I$29,0,10*ROW('Sanitation Data'!I13))="","",OFFSET('Sanitation Data'!$I$29,0,10*ROW('Sanitation Data'!I13)))</f>
        <v/>
      </c>
      <c r="DL19" s="302" t="str">
        <f ca="true">+IF(OFFSET('Sanitation Data'!$I$30,0,10*ROW('Sanitation Data'!I13))="","",OFFSET('Sanitation Data'!$I$30,0,10*ROW('Sanitation Data'!I13)))</f>
        <v/>
      </c>
      <c r="DM19" s="302" t="str">
        <f ca="true">+IF(OFFSET('Sanitation Data'!$I$31,0,10*ROW('Sanitation Data'!I13))="","",OFFSET('Sanitation Data'!$I$31,0,10*ROW('Sanitation Data'!I13)))</f>
        <v/>
      </c>
      <c r="DN19" s="302" t="str">
        <f ca="true">+IF(OFFSET('Sanitation Data'!$I$32,0,10*ROW('Sanitation Data'!I13))="","",OFFSET('Sanitation Data'!$I$32,0,10*ROW('Sanitation Data'!I13)))</f>
        <v/>
      </c>
      <c r="DO19" s="302" t="str">
        <f ca="true">+IF(OFFSET('Hygiene Data'!$D$11,0,10*ROW('Hygiene Data'!D13))="","",OFFSET('Hygiene Data'!$D$11,0,10*ROW('Hygiene Data'!D13)))</f>
        <v/>
      </c>
      <c r="DP19" s="302" t="str">
        <f ca="true">+IF(OFFSET('Hygiene Data'!$D$12,0,10*ROW('Hygiene Data'!D13))="","",OFFSET('Hygiene Data'!$D$12,0,10*ROW('Hygiene Data'!D13)))</f>
        <v>Yes</v>
      </c>
      <c r="DQ19" s="302" t="str">
        <f ca="true">+IF(OFFSET('Hygiene Data'!$D$13,0,10*ROW('Hygiene Data'!D13))="","",OFFSET('Hygiene Data'!$D$13,0,10*ROW('Hygiene Data'!D13)))</f>
        <v>Yes</v>
      </c>
      <c r="DR19" s="302" t="str">
        <f ca="true">+IF(OFFSET('Hygiene Data'!$E$11,0,10*ROW('Hygiene Data'!E13))="","",OFFSET('Hygiene Data'!$E$11,0,10*ROW('Hygiene Data'!E13)))</f>
        <v/>
      </c>
      <c r="DS19" s="302" t="str">
        <f ca="true">+IF(OFFSET('Hygiene Data'!$E$12,0,10*ROW('Hygiene Data'!E13))="","",OFFSET('Hygiene Data'!$E$12,0,10*ROW('Hygiene Data'!E13)))</f>
        <v/>
      </c>
      <c r="DT19" s="302" t="str">
        <f ca="true">+IF(OFFSET('Hygiene Data'!$E$13,0,10*ROW('Hygiene Data'!E13))="","",OFFSET('Hygiene Data'!$E$13,0,10*ROW('Hygiene Data'!E13)))</f>
        <v/>
      </c>
      <c r="DU19" s="302" t="str">
        <f ca="true">+IF(OFFSET('Hygiene Data'!$F$11,0,10*ROW('Hygiene Data'!F13))="","",OFFSET('Hygiene Data'!$F$11,0,10*ROW('Hygiene Data'!F13)))</f>
        <v/>
      </c>
      <c r="DV19" s="302" t="str">
        <f ca="true">+IF(OFFSET('Hygiene Data'!$F$12,0,10*ROW('Hygiene Data'!F13))="","",OFFSET('Hygiene Data'!$F$12,0,10*ROW('Hygiene Data'!F13)))</f>
        <v/>
      </c>
      <c r="DW19" s="302" t="str">
        <f ca="true">+IF(OFFSET('Hygiene Data'!$F$13,0,10*ROW('Hygiene Data'!F13))="","",OFFSET('Hygiene Data'!$F$13,0,10*ROW('Hygiene Data'!F13)))</f>
        <v/>
      </c>
      <c r="DX19" s="302" t="str">
        <f ca="true">+IF(OFFSET('Hygiene Data'!$G$11,0,10*ROW('Hygiene Data'!G13))="","",OFFSET('Hygiene Data'!$G$11,0,10*ROW('Hygiene Data'!G13)))</f>
        <v/>
      </c>
      <c r="DY19" s="302" t="str">
        <f ca="true">+IF(OFFSET('Hygiene Data'!$G$12,0,10*ROW('Hygiene Data'!G13))="","",OFFSET('Hygiene Data'!$G$12,0,10*ROW('Hygiene Data'!G13)))</f>
        <v/>
      </c>
      <c r="DZ19" s="302" t="str">
        <f ca="true">+IF(OFFSET('Hygiene Data'!$G$13,0,10*ROW('Hygiene Data'!G13))="","",OFFSET('Hygiene Data'!$G$13,0,10*ROW('Hygiene Data'!G13)))</f>
        <v/>
      </c>
      <c r="EA19" s="302" t="str">
        <f ca="true">+IF(OFFSET('Hygiene Data'!$H$11,0,10*ROW('Hygiene Data'!H13))="","",OFFSET('Hygiene Data'!$H$11,0,10*ROW('Hygiene Data'!H13)))</f>
        <v/>
      </c>
      <c r="EB19" s="302" t="str">
        <f ca="true">+IF(OFFSET('Hygiene Data'!$H$12,0,10*ROW('Hygiene Data'!H13))="","",OFFSET('Hygiene Data'!$H$12,0,10*ROW('Hygiene Data'!H13)))</f>
        <v>Yes</v>
      </c>
      <c r="EC19" s="302" t="str">
        <f ca="true">+IF(OFFSET('Hygiene Data'!$H$13,0,10*ROW('Hygiene Data'!H13))="","",OFFSET('Hygiene Data'!$H$13,0,10*ROW('Hygiene Data'!H13)))</f>
        <v>Yes</v>
      </c>
      <c r="ED19" s="302" t="str">
        <f ca="true">+IF(OFFSET('Hygiene Data'!$I$11,0,10*ROW('Hygiene Data'!I13))="","",OFFSET('Hygiene Data'!$I$11,0,10*ROW('Hygiene Data'!I13)))</f>
        <v/>
      </c>
      <c r="EE19" s="302" t="str">
        <f ca="true">+IF(OFFSET('Hygiene Data'!$I$12,0,10*ROW('Hygiene Data'!I13))="","",OFFSET('Hygiene Data'!$I$12,0,10*ROW('Hygiene Data'!I13)))</f>
        <v/>
      </c>
      <c r="EF19" s="30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UGA_2017_UIS</v>
      </c>
      <c r="B20" s="36" t="str">
        <f ca="true">+IF(OFFSET('Water Data'!$C$2,0,10*ROW('Water Data'!F14))="","",OFFSET('Water Data'!$C$2,0,10*ROW('Water Data'!F14)))</f>
        <v>Other</v>
      </c>
      <c r="C20" s="357">
        <f t="shared" ca="true" si="0"/>
        <v>2017</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42.866404618859825</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40.880000000000003</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55.79197975967778</v>
      </c>
      <c r="BR20" s="302"/>
      <c r="BS20" s="302" t="str">
        <f ca="true">+IF(OFFSET('Water Data'!$D$27,0,10*ROW('Water Data'!D14))="","",OFFSET('Water Data'!$D$27,0,10*ROW('Water Data'!D14)))</f>
        <v/>
      </c>
      <c r="BT20" s="302" t="str">
        <f ca="true">+IF(OFFSET('Water Data'!$D$28,0,10*ROW('Water Data'!D14))="","",OFFSET('Water Data'!$D$28,0,10*ROW('Water Data'!D14)))</f>
        <v/>
      </c>
      <c r="BU20" s="302" t="str">
        <f ca="true">+IF(OFFSET('Water Data'!$D$29,0,10*ROW('Water Data'!D14))="","",OFFSET('Water Data'!$D$29,0,10*ROW('Water Data'!D14)))</f>
        <v/>
      </c>
      <c r="BV20" s="302" t="str">
        <f ca="true">+IF(OFFSET('Water Data'!$E$27,0,10*ROW('Water Data'!E14))="","",OFFSET('Water Data'!$E$27,0,10*ROW('Water Data'!E14)))</f>
        <v/>
      </c>
      <c r="BW20" s="302" t="str">
        <f ca="true">+IF(OFFSET('Water Data'!$E$28,0,10*ROW('Water Data'!E14))="","",OFFSET('Water Data'!$E$28,0,10*ROW('Water Data'!E14)))</f>
        <v/>
      </c>
      <c r="BX20" s="302" t="str">
        <f ca="true">+IF(OFFSET('Water Data'!$E$29,0,10*ROW('Water Data'!E14))="","",OFFSET('Water Data'!$E$29,0,10*ROW('Water Data'!E14)))</f>
        <v/>
      </c>
      <c r="BY20" s="302" t="str">
        <f ca="true">+IF(OFFSET('Water Data'!$F$27,0,10*ROW('Water Data'!F14))="","",OFFSET('Water Data'!$F$27,0,10*ROW('Water Data'!F14)))</f>
        <v/>
      </c>
      <c r="BZ20" s="302" t="str">
        <f ca="true">+IF(OFFSET('Water Data'!$F$28,0,10*ROW('Water Data'!F14))="","",OFFSET('Water Data'!$F$28,0,10*ROW('Water Data'!F14)))</f>
        <v/>
      </c>
      <c r="CA20" s="302" t="str">
        <f ca="true">+IF(OFFSET('Water Data'!$F$29,0,10*ROW('Water Data'!F14))="","",OFFSET('Water Data'!$F$29,0,10*ROW('Water Data'!F14)))</f>
        <v/>
      </c>
      <c r="CB20" s="302" t="str">
        <f ca="true">+IF(OFFSET('Water Data'!$G$27,0,10*ROW('Water Data'!G14))="","",OFFSET('Water Data'!$G$27,0,10*ROW('Water Data'!G14)))</f>
        <v/>
      </c>
      <c r="CC20" s="302" t="str">
        <f ca="true">+IF(OFFSET('Water Data'!$G$28,0,10*ROW('Water Data'!G14))="","",OFFSET('Water Data'!$G$28,0,10*ROW('Water Data'!G14)))</f>
        <v/>
      </c>
      <c r="CD20" s="302" t="str">
        <f ca="true">+IF(OFFSET('Water Data'!$G$29,0,10*ROW('Water Data'!G14))="","",OFFSET('Water Data'!$G$29,0,10*ROW('Water Data'!G14)))</f>
        <v/>
      </c>
      <c r="CE20" s="302" t="str">
        <f ca="true">+IF(OFFSET('Water Data'!$H$27,0,10*ROW('Water Data'!H14))="","",OFFSET('Water Data'!$H$27,0,10*ROW('Water Data'!H14)))</f>
        <v/>
      </c>
      <c r="CF20" s="302" t="str">
        <f ca="true">+IF(OFFSET('Water Data'!$H$28,0,10*ROW('Water Data'!H14))="","",OFFSET('Water Data'!$H$28,0,10*ROW('Water Data'!H14)))</f>
        <v/>
      </c>
      <c r="CG20" s="302" t="str">
        <f ca="true">+IF(OFFSET('Water Data'!$H$29,0,10*ROW('Water Data'!H14))="","",OFFSET('Water Data'!$H$29,0,10*ROW('Water Data'!H14)))</f>
        <v/>
      </c>
      <c r="CH20" s="302" t="str">
        <f ca="true">+IF(OFFSET('Water Data'!$I$27,0,10*ROW('Water Data'!I14))="","",OFFSET('Water Data'!$I$27,0,10*ROW('Water Data'!I14)))</f>
        <v/>
      </c>
      <c r="CI20" s="302" t="str">
        <f ca="true">+IF(OFFSET('Water Data'!$I$28,0,10*ROW('Water Data'!I14))="","",OFFSET('Water Data'!$I$28,0,10*ROW('Water Data'!I14)))</f>
        <v/>
      </c>
      <c r="CJ20" s="302" t="str">
        <f ca="true">+IF(OFFSET('Water Data'!$I$29,0,10*ROW('Water Data'!I14))="","",OFFSET('Water Data'!$I$29,0,10*ROW('Water Data'!I14)))</f>
        <v/>
      </c>
      <c r="CK20" s="302" t="str">
        <f ca="true">+IF(OFFSET('Sanitation Data'!$D$28,0,10*ROW('Sanitation Data'!D14))="","",OFFSET('Sanitation Data'!$D$28,0,10*ROW('Sanitation Data'!D14)))</f>
        <v/>
      </c>
      <c r="CL20" s="302" t="str">
        <f ca="true">+IF(OFFSET('Sanitation Data'!$D$29,0,10*ROW('Sanitation Data'!D14))="","",OFFSET('Sanitation Data'!$D$29,0,10*ROW('Sanitation Data'!D14)))</f>
        <v/>
      </c>
      <c r="CM20" s="302" t="str">
        <f ca="true">+IF(OFFSET('Sanitation Data'!$D$30,0,10*ROW('Sanitation Data'!D14))="","",OFFSET('Sanitation Data'!$D$30,0,10*ROW('Sanitation Data'!D14)))</f>
        <v/>
      </c>
      <c r="CN20" s="302" t="str">
        <f ca="true">+IF(OFFSET('Sanitation Data'!$D$31,0,10*ROW('Sanitation Data'!D14))="","",OFFSET('Sanitation Data'!$D$31,0,10*ROW('Sanitation Data'!D14)))</f>
        <v/>
      </c>
      <c r="CO20" s="302" t="str">
        <f ca="true">+IF(OFFSET('Sanitation Data'!$D$32,0,10*ROW('Sanitation Data'!D14))="","",OFFSET('Sanitation Data'!$D$32,0,10*ROW('Sanitation Data'!D14)))</f>
        <v/>
      </c>
      <c r="CP20" s="302" t="str">
        <f ca="true">+IF(OFFSET('Sanitation Data'!$E$28,0,10*ROW('Sanitation Data'!E14))="","",OFFSET('Sanitation Data'!$E$28,0,10*ROW('Sanitation Data'!E14)))</f>
        <v/>
      </c>
      <c r="CQ20" s="302" t="str">
        <f ca="true">+IF(OFFSET('Sanitation Data'!$E$29,0,10*ROW('Sanitation Data'!E14))="","",OFFSET('Sanitation Data'!$E$29,0,10*ROW('Sanitation Data'!E14)))</f>
        <v/>
      </c>
      <c r="CR20" s="302" t="str">
        <f ca="true">+IF(OFFSET('Sanitation Data'!$E$30,0,10*ROW('Sanitation Data'!E14))="","",OFFSET('Sanitation Data'!$E$30,0,10*ROW('Sanitation Data'!E14)))</f>
        <v/>
      </c>
      <c r="CS20" s="302" t="str">
        <f ca="true">+IF(OFFSET('Sanitation Data'!$E$31,0,10*ROW('Sanitation Data'!E14))="","",OFFSET('Sanitation Data'!$E$31,0,10*ROW('Sanitation Data'!E14)))</f>
        <v/>
      </c>
      <c r="CT20" s="302" t="str">
        <f ca="true">+IF(OFFSET('Sanitation Data'!$E$32,0,10*ROW('Sanitation Data'!E14))="","",OFFSET('Sanitation Data'!$E$32,0,10*ROW('Sanitation Data'!E14)))</f>
        <v/>
      </c>
      <c r="CU20" s="302" t="str">
        <f ca="true">+IF(OFFSET('Sanitation Data'!$F$28,0,10*ROW('Sanitation Data'!F14))="","",OFFSET('Sanitation Data'!$F$28,0,10*ROW('Sanitation Data'!F14)))</f>
        <v/>
      </c>
      <c r="CV20" s="302" t="str">
        <f ca="true">+IF(OFFSET('Sanitation Data'!$F$29,0,10*ROW('Sanitation Data'!F14))="","",OFFSET('Sanitation Data'!$F$29,0,10*ROW('Sanitation Data'!F14)))</f>
        <v/>
      </c>
      <c r="CW20" s="302" t="str">
        <f ca="true">+IF(OFFSET('Sanitation Data'!$F$30,0,10*ROW('Sanitation Data'!F14))="","",OFFSET('Sanitation Data'!$F$30,0,10*ROW('Sanitation Data'!F14)))</f>
        <v/>
      </c>
      <c r="CX20" s="302" t="str">
        <f ca="true">+IF(OFFSET('Sanitation Data'!$F$31,0,10*ROW('Sanitation Data'!F14))="","",OFFSET('Sanitation Data'!$F$31,0,10*ROW('Sanitation Data'!F14)))</f>
        <v/>
      </c>
      <c r="CY20" s="302" t="str">
        <f ca="true">+IF(OFFSET('Sanitation Data'!$F$32,0,10*ROW('Sanitation Data'!F14))="","",OFFSET('Sanitation Data'!$F$32,0,10*ROW('Sanitation Data'!F14)))</f>
        <v/>
      </c>
      <c r="CZ20" s="302" t="str">
        <f ca="true">+IF(OFFSET('Sanitation Data'!$G$28,0,10*ROW('Sanitation Data'!G14))="","",OFFSET('Sanitation Data'!$G$28,0,10*ROW('Sanitation Data'!G14)))</f>
        <v/>
      </c>
      <c r="DA20" s="302" t="str">
        <f ca="true">+IF(OFFSET('Sanitation Data'!$G$29,0,10*ROW('Sanitation Data'!G14))="","",OFFSET('Sanitation Data'!$G$29,0,10*ROW('Sanitation Data'!G14)))</f>
        <v/>
      </c>
      <c r="DB20" s="302" t="str">
        <f ca="true">+IF(OFFSET('Sanitation Data'!$G$30,0,10*ROW('Sanitation Data'!G14))="","",OFFSET('Sanitation Data'!$G$30,0,10*ROW('Sanitation Data'!G14)))</f>
        <v/>
      </c>
      <c r="DC20" s="302" t="str">
        <f ca="true">+IF(OFFSET('Sanitation Data'!$G$31,0,10*ROW('Sanitation Data'!G14))="","",OFFSET('Sanitation Data'!$G$31,0,10*ROW('Sanitation Data'!G14)))</f>
        <v/>
      </c>
      <c r="DD20" s="302" t="str">
        <f ca="true">+IF(OFFSET('Sanitation Data'!$G$32,0,10*ROW('Sanitation Data'!G14))="","",OFFSET('Sanitation Data'!$G$32,0,10*ROW('Sanitation Data'!G14)))</f>
        <v/>
      </c>
      <c r="DE20" s="302" t="str">
        <f ca="true">+IF(OFFSET('Sanitation Data'!$H$28,0,10*ROW('Sanitation Data'!H14))="","",OFFSET('Sanitation Data'!$H$28,0,10*ROW('Sanitation Data'!H14)))</f>
        <v/>
      </c>
      <c r="DF20" s="302" t="str">
        <f ca="true">+IF(OFFSET('Sanitation Data'!$H$29,0,10*ROW('Sanitation Data'!H14))="","",OFFSET('Sanitation Data'!$H$29,0,10*ROW('Sanitation Data'!H14)))</f>
        <v/>
      </c>
      <c r="DG20" s="302" t="str">
        <f ca="true">+IF(OFFSET('Sanitation Data'!$H$30,0,10*ROW('Sanitation Data'!H14))="","",OFFSET('Sanitation Data'!$H$30,0,10*ROW('Sanitation Data'!H14)))</f>
        <v/>
      </c>
      <c r="DH20" s="302" t="str">
        <f ca="true">+IF(OFFSET('Sanitation Data'!$H$31,0,10*ROW('Sanitation Data'!H14))="","",OFFSET('Sanitation Data'!$H$31,0,10*ROW('Sanitation Data'!H14)))</f>
        <v/>
      </c>
      <c r="DI20" s="302" t="str">
        <f ca="true">+IF(OFFSET('Sanitation Data'!$H$32,0,10*ROW('Sanitation Data'!H14))="","",OFFSET('Sanitation Data'!$H$32,0,10*ROW('Sanitation Data'!H14)))</f>
        <v/>
      </c>
      <c r="DJ20" s="302" t="str">
        <f ca="true">+IF(OFFSET('Sanitation Data'!$I$28,0,10*ROW('Sanitation Data'!I14))="","",OFFSET('Sanitation Data'!$I$28,0,10*ROW('Sanitation Data'!I14)))</f>
        <v/>
      </c>
      <c r="DK20" s="302" t="str">
        <f ca="true">+IF(OFFSET('Sanitation Data'!$I$29,0,10*ROW('Sanitation Data'!I14))="","",OFFSET('Sanitation Data'!$I$29,0,10*ROW('Sanitation Data'!I14)))</f>
        <v/>
      </c>
      <c r="DL20" s="302" t="str">
        <f ca="true">+IF(OFFSET('Sanitation Data'!$I$30,0,10*ROW('Sanitation Data'!I14))="","",OFFSET('Sanitation Data'!$I$30,0,10*ROW('Sanitation Data'!I14)))</f>
        <v/>
      </c>
      <c r="DM20" s="302" t="str">
        <f ca="true">+IF(OFFSET('Sanitation Data'!$I$31,0,10*ROW('Sanitation Data'!I14))="","",OFFSET('Sanitation Data'!$I$31,0,10*ROW('Sanitation Data'!I14)))</f>
        <v/>
      </c>
      <c r="DN20" s="302" t="str">
        <f ca="true">+IF(OFFSET('Sanitation Data'!$I$32,0,10*ROW('Sanitation Data'!I14))="","",OFFSET('Sanitation Data'!$I$32,0,10*ROW('Sanitation Data'!I14)))</f>
        <v/>
      </c>
      <c r="DO20" s="302" t="str">
        <f ca="true">+IF(OFFSET('Hygiene Data'!$D$11,0,10*ROW('Hygiene Data'!D14))="","",OFFSET('Hygiene Data'!$D$11,0,10*ROW('Hygiene Data'!D14)))</f>
        <v/>
      </c>
      <c r="DP20" s="302" t="str">
        <f ca="true">+IF(OFFSET('Hygiene Data'!$D$12,0,10*ROW('Hygiene Data'!D14))="","",OFFSET('Hygiene Data'!$D$12,0,10*ROW('Hygiene Data'!D14)))</f>
        <v/>
      </c>
      <c r="DQ20" s="302" t="str">
        <f ca="true">+IF(OFFSET('Hygiene Data'!$D$13,0,10*ROW('Hygiene Data'!D14))="","",OFFSET('Hygiene Data'!$D$13,0,10*ROW('Hygiene Data'!D14)))</f>
        <v>Yes</v>
      </c>
      <c r="DR20" s="302" t="str">
        <f ca="true">+IF(OFFSET('Hygiene Data'!$E$11,0,10*ROW('Hygiene Data'!E14))="","",OFFSET('Hygiene Data'!$E$11,0,10*ROW('Hygiene Data'!E14)))</f>
        <v/>
      </c>
      <c r="DS20" s="302" t="str">
        <f ca="true">+IF(OFFSET('Hygiene Data'!$E$12,0,10*ROW('Hygiene Data'!E14))="","",OFFSET('Hygiene Data'!$E$12,0,10*ROW('Hygiene Data'!E14)))</f>
        <v/>
      </c>
      <c r="DT20" s="302" t="str">
        <f ca="true">+IF(OFFSET('Hygiene Data'!$E$13,0,10*ROW('Hygiene Data'!E14))="","",OFFSET('Hygiene Data'!$E$13,0,10*ROW('Hygiene Data'!E14)))</f>
        <v/>
      </c>
      <c r="DU20" s="302" t="str">
        <f ca="true">+IF(OFFSET('Hygiene Data'!$F$11,0,10*ROW('Hygiene Data'!F14))="","",OFFSET('Hygiene Data'!$F$11,0,10*ROW('Hygiene Data'!F14)))</f>
        <v/>
      </c>
      <c r="DV20" s="302" t="str">
        <f ca="true">+IF(OFFSET('Hygiene Data'!$F$12,0,10*ROW('Hygiene Data'!F14))="","",OFFSET('Hygiene Data'!$F$12,0,10*ROW('Hygiene Data'!F14)))</f>
        <v/>
      </c>
      <c r="DW20" s="302" t="str">
        <f ca="true">+IF(OFFSET('Hygiene Data'!$F$13,0,10*ROW('Hygiene Data'!F14))="","",OFFSET('Hygiene Data'!$F$13,0,10*ROW('Hygiene Data'!F14)))</f>
        <v/>
      </c>
      <c r="DX20" s="302" t="str">
        <f ca="true">+IF(OFFSET('Hygiene Data'!$G$11,0,10*ROW('Hygiene Data'!G14))="","",OFFSET('Hygiene Data'!$G$11,0,10*ROW('Hygiene Data'!G14)))</f>
        <v/>
      </c>
      <c r="DY20" s="302" t="str">
        <f ca="true">+IF(OFFSET('Hygiene Data'!$G$12,0,10*ROW('Hygiene Data'!G14))="","",OFFSET('Hygiene Data'!$G$12,0,10*ROW('Hygiene Data'!G14)))</f>
        <v/>
      </c>
      <c r="DZ20" s="302" t="str">
        <f ca="true">+IF(OFFSET('Hygiene Data'!$G$13,0,10*ROW('Hygiene Data'!G14))="","",OFFSET('Hygiene Data'!$G$13,0,10*ROW('Hygiene Data'!G14)))</f>
        <v/>
      </c>
      <c r="EA20" s="302" t="str">
        <f ca="true">+IF(OFFSET('Hygiene Data'!$H$11,0,10*ROW('Hygiene Data'!H14))="","",OFFSET('Hygiene Data'!$H$11,0,10*ROW('Hygiene Data'!H14)))</f>
        <v/>
      </c>
      <c r="EB20" s="302" t="str">
        <f ca="true">+IF(OFFSET('Hygiene Data'!$H$12,0,10*ROW('Hygiene Data'!H14))="","",OFFSET('Hygiene Data'!$H$12,0,10*ROW('Hygiene Data'!H14)))</f>
        <v/>
      </c>
      <c r="EC20" s="302" t="str">
        <f ca="true">+IF(OFFSET('Hygiene Data'!$H$13,0,10*ROW('Hygiene Data'!H14))="","",OFFSET('Hygiene Data'!$H$13,0,10*ROW('Hygiene Data'!H14)))</f>
        <v>Yes</v>
      </c>
      <c r="ED20" s="302" t="str">
        <f ca="true">+IF(OFFSET('Hygiene Data'!$I$11,0,10*ROW('Hygiene Data'!I14))="","",OFFSET('Hygiene Data'!$I$11,0,10*ROW('Hygiene Data'!I14)))</f>
        <v/>
      </c>
      <c r="EE20" s="302" t="str">
        <f ca="true">+IF(OFFSET('Hygiene Data'!$I$12,0,10*ROW('Hygiene Data'!I14))="","",OFFSET('Hygiene Data'!$I$12,0,10*ROW('Hygiene Data'!I14)))</f>
        <v/>
      </c>
      <c r="EF20" s="302" t="str">
        <f ca="true">+IF(OFFSET('Hygiene Data'!$I$13,0,10*ROW('Hygiene Data'!I14))="","",OFFSET('Hygiene Data'!$I$13,0,10*ROW('Hygiene Data'!I14)))</f>
        <v>Yes</v>
      </c>
    </row>
    <row xmlns:x14ac="http://schemas.microsoft.com/office/spreadsheetml/2009/9/ac" r="21" x14ac:dyDescent="0.2">
      <c r="A21" s="36" t="str">
        <f ca="true">+IF(OFFSET('Water Data'!$B$2,0,10*ROW('Water Data'!E15))="","",OFFSET('Water Data'!$B$2,0,10*ROW('Water Data'!E15)))</f>
        <v>UGA_2017_WV</v>
      </c>
      <c r="B21" s="36" t="str">
        <f ca="true">+IF(OFFSET('Water Data'!$C$2,0,10*ROW('Water Data'!F15))="","",OFFSET('Water Data'!$C$2,0,10*ROW('Water Data'!F15)))</f>
        <v>Survey</v>
      </c>
      <c r="C21" s="357">
        <f t="shared" ca="true" si="0"/>
        <v>2017</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97.701149999999998</v>
      </c>
      <c r="K21" s="96">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87.356320000000011</v>
      </c>
      <c r="L21" s="96">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57.471260000000001</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98.850570000000005</v>
      </c>
      <c r="AG21" s="97">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94.827595000000002</v>
      </c>
      <c r="AH21" s="97">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57.471260000000001</v>
      </c>
      <c r="AI21" s="97">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90.804599999999994</v>
      </c>
      <c r="AJ21" s="97">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56.321840000000002</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17.241379999999999</v>
      </c>
      <c r="BG21" s="98">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10.34483</v>
      </c>
      <c r="BH21" s="98">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4.5976999999999997</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302"/>
      <c r="BS21" s="302" t="str">
        <f ca="true">+IF(OFFSET('Water Data'!$D$27,0,10*ROW('Water Data'!D15))="","",OFFSET('Water Data'!$D$27,0,10*ROW('Water Data'!D15)))</f>
        <v/>
      </c>
      <c r="BT21" s="302" t="str">
        <f ca="true">+IF(OFFSET('Water Data'!$D$28,0,10*ROW('Water Data'!D15))="","",OFFSET('Water Data'!$D$28,0,10*ROW('Water Data'!D15)))</f>
        <v/>
      </c>
      <c r="BU21" s="302" t="str">
        <f ca="true">+IF(OFFSET('Water Data'!$D$29,0,10*ROW('Water Data'!D15))="","",OFFSET('Water Data'!$D$29,0,10*ROW('Water Data'!D15)))</f>
        <v/>
      </c>
      <c r="BV21" s="302" t="str">
        <f ca="true">+IF(OFFSET('Water Data'!$E$27,0,10*ROW('Water Data'!E15))="","",OFFSET('Water Data'!$E$27,0,10*ROW('Water Data'!E15)))</f>
        <v/>
      </c>
      <c r="BW21" s="302" t="str">
        <f ca="true">+IF(OFFSET('Water Data'!$E$28,0,10*ROW('Water Data'!E15))="","",OFFSET('Water Data'!$E$28,0,10*ROW('Water Data'!E15)))</f>
        <v/>
      </c>
      <c r="BX21" s="302" t="str">
        <f ca="true">+IF(OFFSET('Water Data'!$E$29,0,10*ROW('Water Data'!E15))="","",OFFSET('Water Data'!$E$29,0,10*ROW('Water Data'!E15)))</f>
        <v/>
      </c>
      <c r="BY21" s="302" t="str">
        <f ca="true">+IF(OFFSET('Water Data'!$F$27,0,10*ROW('Water Data'!F15))="","",OFFSET('Water Data'!$F$27,0,10*ROW('Water Data'!F15)))</f>
        <v>Yes</v>
      </c>
      <c r="BZ21" s="302" t="str">
        <f ca="true">+IF(OFFSET('Water Data'!$F$28,0,10*ROW('Water Data'!F15))="","",OFFSET('Water Data'!$F$28,0,10*ROW('Water Data'!F15)))</f>
        <v>Yes</v>
      </c>
      <c r="CA21" s="302" t="str">
        <f ca="true">+IF(OFFSET('Water Data'!$F$29,0,10*ROW('Water Data'!F15))="","",OFFSET('Water Data'!$F$29,0,10*ROW('Water Data'!F15)))</f>
        <v>Yes</v>
      </c>
      <c r="CB21" s="302" t="str">
        <f ca="true">+IF(OFFSET('Water Data'!$G$27,0,10*ROW('Water Data'!G15))="","",OFFSET('Water Data'!$G$27,0,10*ROW('Water Data'!G15)))</f>
        <v/>
      </c>
      <c r="CC21" s="302" t="str">
        <f ca="true">+IF(OFFSET('Water Data'!$G$28,0,10*ROW('Water Data'!G15))="","",OFFSET('Water Data'!$G$28,0,10*ROW('Water Data'!G15)))</f>
        <v/>
      </c>
      <c r="CD21" s="302" t="str">
        <f ca="true">+IF(OFFSET('Water Data'!$G$29,0,10*ROW('Water Data'!G15))="","",OFFSET('Water Data'!$G$29,0,10*ROW('Water Data'!G15)))</f>
        <v/>
      </c>
      <c r="CE21" s="302" t="str">
        <f ca="true">+IF(OFFSET('Water Data'!$H$27,0,10*ROW('Water Data'!H15))="","",OFFSET('Water Data'!$H$27,0,10*ROW('Water Data'!H15)))</f>
        <v/>
      </c>
      <c r="CF21" s="302" t="str">
        <f ca="true">+IF(OFFSET('Water Data'!$H$28,0,10*ROW('Water Data'!H15))="","",OFFSET('Water Data'!$H$28,0,10*ROW('Water Data'!H15)))</f>
        <v/>
      </c>
      <c r="CG21" s="302" t="str">
        <f ca="true">+IF(OFFSET('Water Data'!$H$29,0,10*ROW('Water Data'!H15))="","",OFFSET('Water Data'!$H$29,0,10*ROW('Water Data'!H15)))</f>
        <v/>
      </c>
      <c r="CH21" s="302" t="str">
        <f ca="true">+IF(OFFSET('Water Data'!$I$27,0,10*ROW('Water Data'!I15))="","",OFFSET('Water Data'!$I$27,0,10*ROW('Water Data'!I15)))</f>
        <v/>
      </c>
      <c r="CI21" s="302" t="str">
        <f ca="true">+IF(OFFSET('Water Data'!$I$28,0,10*ROW('Water Data'!I15))="","",OFFSET('Water Data'!$I$28,0,10*ROW('Water Data'!I15)))</f>
        <v/>
      </c>
      <c r="CJ21" s="302" t="str">
        <f ca="true">+IF(OFFSET('Water Data'!$I$29,0,10*ROW('Water Data'!I15))="","",OFFSET('Water Data'!$I$29,0,10*ROW('Water Data'!I15)))</f>
        <v/>
      </c>
      <c r="CK21" s="302" t="str">
        <f ca="true">+IF(OFFSET('Sanitation Data'!$D$28,0,10*ROW('Sanitation Data'!D15))="","",OFFSET('Sanitation Data'!$D$28,0,10*ROW('Sanitation Data'!D15)))</f>
        <v/>
      </c>
      <c r="CL21" s="302" t="str">
        <f ca="true">+IF(OFFSET('Sanitation Data'!$D$29,0,10*ROW('Sanitation Data'!D15))="","",OFFSET('Sanitation Data'!$D$29,0,10*ROW('Sanitation Data'!D15)))</f>
        <v/>
      </c>
      <c r="CM21" s="302" t="str">
        <f ca="true">+IF(OFFSET('Sanitation Data'!$D$30,0,10*ROW('Sanitation Data'!D15))="","",OFFSET('Sanitation Data'!$D$30,0,10*ROW('Sanitation Data'!D15)))</f>
        <v/>
      </c>
      <c r="CN21" s="302" t="str">
        <f ca="true">+IF(OFFSET('Sanitation Data'!$D$31,0,10*ROW('Sanitation Data'!D15))="","",OFFSET('Sanitation Data'!$D$31,0,10*ROW('Sanitation Data'!D15)))</f>
        <v/>
      </c>
      <c r="CO21" s="302" t="str">
        <f ca="true">+IF(OFFSET('Sanitation Data'!$D$32,0,10*ROW('Sanitation Data'!D15))="","",OFFSET('Sanitation Data'!$D$32,0,10*ROW('Sanitation Data'!D15)))</f>
        <v/>
      </c>
      <c r="CP21" s="302" t="str">
        <f ca="true">+IF(OFFSET('Sanitation Data'!$E$28,0,10*ROW('Sanitation Data'!E15))="","",OFFSET('Sanitation Data'!$E$28,0,10*ROW('Sanitation Data'!E15)))</f>
        <v/>
      </c>
      <c r="CQ21" s="302" t="str">
        <f ca="true">+IF(OFFSET('Sanitation Data'!$E$29,0,10*ROW('Sanitation Data'!E15))="","",OFFSET('Sanitation Data'!$E$29,0,10*ROW('Sanitation Data'!E15)))</f>
        <v/>
      </c>
      <c r="CR21" s="302" t="str">
        <f ca="true">+IF(OFFSET('Sanitation Data'!$E$30,0,10*ROW('Sanitation Data'!E15))="","",OFFSET('Sanitation Data'!$E$30,0,10*ROW('Sanitation Data'!E15)))</f>
        <v/>
      </c>
      <c r="CS21" s="302" t="str">
        <f ca="true">+IF(OFFSET('Sanitation Data'!$E$31,0,10*ROW('Sanitation Data'!E15))="","",OFFSET('Sanitation Data'!$E$31,0,10*ROW('Sanitation Data'!E15)))</f>
        <v/>
      </c>
      <c r="CT21" s="302" t="str">
        <f ca="true">+IF(OFFSET('Sanitation Data'!$E$32,0,10*ROW('Sanitation Data'!E15))="","",OFFSET('Sanitation Data'!$E$32,0,10*ROW('Sanitation Data'!E15)))</f>
        <v/>
      </c>
      <c r="CU21" s="302" t="str">
        <f ca="true">+IF(OFFSET('Sanitation Data'!$F$28,0,10*ROW('Sanitation Data'!F15))="","",OFFSET('Sanitation Data'!$F$28,0,10*ROW('Sanitation Data'!F15)))</f>
        <v>Yes</v>
      </c>
      <c r="CV21" s="302" t="str">
        <f ca="true">+IF(OFFSET('Sanitation Data'!$F$29,0,10*ROW('Sanitation Data'!F15))="","",OFFSET('Sanitation Data'!$F$29,0,10*ROW('Sanitation Data'!F15)))</f>
        <v>Yes</v>
      </c>
      <c r="CW21" s="302" t="str">
        <f ca="true">+IF(OFFSET('Sanitation Data'!$F$30,0,10*ROW('Sanitation Data'!F15))="","",OFFSET('Sanitation Data'!$F$30,0,10*ROW('Sanitation Data'!F15)))</f>
        <v>Yes</v>
      </c>
      <c r="CX21" s="302" t="str">
        <f ca="true">+IF(OFFSET('Sanitation Data'!$F$31,0,10*ROW('Sanitation Data'!F15))="","",OFFSET('Sanitation Data'!$F$31,0,10*ROW('Sanitation Data'!F15)))</f>
        <v>Yes</v>
      </c>
      <c r="CY21" s="302" t="str">
        <f ca="true">+IF(OFFSET('Sanitation Data'!$F$32,0,10*ROW('Sanitation Data'!F15))="","",OFFSET('Sanitation Data'!$F$32,0,10*ROW('Sanitation Data'!F15)))</f>
        <v>Yes</v>
      </c>
      <c r="CZ21" s="302" t="str">
        <f ca="true">+IF(OFFSET('Sanitation Data'!$G$28,0,10*ROW('Sanitation Data'!G15))="","",OFFSET('Sanitation Data'!$G$28,0,10*ROW('Sanitation Data'!G15)))</f>
        <v/>
      </c>
      <c r="DA21" s="302" t="str">
        <f ca="true">+IF(OFFSET('Sanitation Data'!$G$29,0,10*ROW('Sanitation Data'!G15))="","",OFFSET('Sanitation Data'!$G$29,0,10*ROW('Sanitation Data'!G15)))</f>
        <v/>
      </c>
      <c r="DB21" s="302" t="str">
        <f ca="true">+IF(OFFSET('Sanitation Data'!$G$30,0,10*ROW('Sanitation Data'!G15))="","",OFFSET('Sanitation Data'!$G$30,0,10*ROW('Sanitation Data'!G15)))</f>
        <v/>
      </c>
      <c r="DC21" s="302" t="str">
        <f ca="true">+IF(OFFSET('Sanitation Data'!$G$31,0,10*ROW('Sanitation Data'!G15))="","",OFFSET('Sanitation Data'!$G$31,0,10*ROW('Sanitation Data'!G15)))</f>
        <v/>
      </c>
      <c r="DD21" s="302" t="str">
        <f ca="true">+IF(OFFSET('Sanitation Data'!$G$32,0,10*ROW('Sanitation Data'!G15))="","",OFFSET('Sanitation Data'!$G$32,0,10*ROW('Sanitation Data'!G15)))</f>
        <v/>
      </c>
      <c r="DE21" s="302" t="str">
        <f ca="true">+IF(OFFSET('Sanitation Data'!$H$28,0,10*ROW('Sanitation Data'!H15))="","",OFFSET('Sanitation Data'!$H$28,0,10*ROW('Sanitation Data'!H15)))</f>
        <v/>
      </c>
      <c r="DF21" s="302" t="str">
        <f ca="true">+IF(OFFSET('Sanitation Data'!$H$29,0,10*ROW('Sanitation Data'!H15))="","",OFFSET('Sanitation Data'!$H$29,0,10*ROW('Sanitation Data'!H15)))</f>
        <v/>
      </c>
      <c r="DG21" s="302" t="str">
        <f ca="true">+IF(OFFSET('Sanitation Data'!$H$30,0,10*ROW('Sanitation Data'!H15))="","",OFFSET('Sanitation Data'!$H$30,0,10*ROW('Sanitation Data'!H15)))</f>
        <v/>
      </c>
      <c r="DH21" s="302" t="str">
        <f ca="true">+IF(OFFSET('Sanitation Data'!$H$31,0,10*ROW('Sanitation Data'!H15))="","",OFFSET('Sanitation Data'!$H$31,0,10*ROW('Sanitation Data'!H15)))</f>
        <v/>
      </c>
      <c r="DI21" s="302" t="str">
        <f ca="true">+IF(OFFSET('Sanitation Data'!$H$32,0,10*ROW('Sanitation Data'!H15))="","",OFFSET('Sanitation Data'!$H$32,0,10*ROW('Sanitation Data'!H15)))</f>
        <v/>
      </c>
      <c r="DJ21" s="302" t="str">
        <f ca="true">+IF(OFFSET('Sanitation Data'!$I$28,0,10*ROW('Sanitation Data'!I15))="","",OFFSET('Sanitation Data'!$I$28,0,10*ROW('Sanitation Data'!I15)))</f>
        <v/>
      </c>
      <c r="DK21" s="302" t="str">
        <f ca="true">+IF(OFFSET('Sanitation Data'!$I$29,0,10*ROW('Sanitation Data'!I15))="","",OFFSET('Sanitation Data'!$I$29,0,10*ROW('Sanitation Data'!I15)))</f>
        <v/>
      </c>
      <c r="DL21" s="302" t="str">
        <f ca="true">+IF(OFFSET('Sanitation Data'!$I$30,0,10*ROW('Sanitation Data'!I15))="","",OFFSET('Sanitation Data'!$I$30,0,10*ROW('Sanitation Data'!I15)))</f>
        <v/>
      </c>
      <c r="DM21" s="302" t="str">
        <f ca="true">+IF(OFFSET('Sanitation Data'!$I$31,0,10*ROW('Sanitation Data'!I15))="","",OFFSET('Sanitation Data'!$I$31,0,10*ROW('Sanitation Data'!I15)))</f>
        <v/>
      </c>
      <c r="DN21" s="302" t="str">
        <f ca="true">+IF(OFFSET('Sanitation Data'!$I$32,0,10*ROW('Sanitation Data'!I15))="","",OFFSET('Sanitation Data'!$I$32,0,10*ROW('Sanitation Data'!I15)))</f>
        <v/>
      </c>
      <c r="DO21" s="302" t="str">
        <f ca="true">+IF(OFFSET('Hygiene Data'!$D$11,0,10*ROW('Hygiene Data'!D15))="","",OFFSET('Hygiene Data'!$D$11,0,10*ROW('Hygiene Data'!D15)))</f>
        <v/>
      </c>
      <c r="DP21" s="302" t="str">
        <f ca="true">+IF(OFFSET('Hygiene Data'!$D$12,0,10*ROW('Hygiene Data'!D15))="","",OFFSET('Hygiene Data'!$D$12,0,10*ROW('Hygiene Data'!D15)))</f>
        <v/>
      </c>
      <c r="DQ21" s="302" t="str">
        <f ca="true">+IF(OFFSET('Hygiene Data'!$D$13,0,10*ROW('Hygiene Data'!D15))="","",OFFSET('Hygiene Data'!$D$13,0,10*ROW('Hygiene Data'!D15)))</f>
        <v/>
      </c>
      <c r="DR21" s="302" t="str">
        <f ca="true">+IF(OFFSET('Hygiene Data'!$E$11,0,10*ROW('Hygiene Data'!E15))="","",OFFSET('Hygiene Data'!$E$11,0,10*ROW('Hygiene Data'!E15)))</f>
        <v/>
      </c>
      <c r="DS21" s="302" t="str">
        <f ca="true">+IF(OFFSET('Hygiene Data'!$E$12,0,10*ROW('Hygiene Data'!E15))="","",OFFSET('Hygiene Data'!$E$12,0,10*ROW('Hygiene Data'!E15)))</f>
        <v/>
      </c>
      <c r="DT21" s="302" t="str">
        <f ca="true">+IF(OFFSET('Hygiene Data'!$E$13,0,10*ROW('Hygiene Data'!E15))="","",OFFSET('Hygiene Data'!$E$13,0,10*ROW('Hygiene Data'!E15)))</f>
        <v/>
      </c>
      <c r="DU21" s="302" t="str">
        <f ca="true">+IF(OFFSET('Hygiene Data'!$F$11,0,10*ROW('Hygiene Data'!F15))="","",OFFSET('Hygiene Data'!$F$11,0,10*ROW('Hygiene Data'!F15)))</f>
        <v>Yes</v>
      </c>
      <c r="DV21" s="302" t="str">
        <f ca="true">+IF(OFFSET('Hygiene Data'!$F$12,0,10*ROW('Hygiene Data'!F15))="","",OFFSET('Hygiene Data'!$F$12,0,10*ROW('Hygiene Data'!F15)))</f>
        <v>Yes</v>
      </c>
      <c r="DW21" s="302" t="str">
        <f ca="true">+IF(OFFSET('Hygiene Data'!$F$13,0,10*ROW('Hygiene Data'!F15))="","",OFFSET('Hygiene Data'!$F$13,0,10*ROW('Hygiene Data'!F15)))</f>
        <v>Yes</v>
      </c>
      <c r="DX21" s="302" t="str">
        <f ca="true">+IF(OFFSET('Hygiene Data'!$G$11,0,10*ROW('Hygiene Data'!G15))="","",OFFSET('Hygiene Data'!$G$11,0,10*ROW('Hygiene Data'!G15)))</f>
        <v/>
      </c>
      <c r="DY21" s="302" t="str">
        <f ca="true">+IF(OFFSET('Hygiene Data'!$G$12,0,10*ROW('Hygiene Data'!G15))="","",OFFSET('Hygiene Data'!$G$12,0,10*ROW('Hygiene Data'!G15)))</f>
        <v/>
      </c>
      <c r="DZ21" s="302" t="str">
        <f ca="true">+IF(OFFSET('Hygiene Data'!$G$13,0,10*ROW('Hygiene Data'!G15))="","",OFFSET('Hygiene Data'!$G$13,0,10*ROW('Hygiene Data'!G15)))</f>
        <v/>
      </c>
      <c r="EA21" s="302" t="str">
        <f ca="true">+IF(OFFSET('Hygiene Data'!$H$11,0,10*ROW('Hygiene Data'!H15))="","",OFFSET('Hygiene Data'!$H$11,0,10*ROW('Hygiene Data'!H15)))</f>
        <v/>
      </c>
      <c r="EB21" s="302" t="str">
        <f ca="true">+IF(OFFSET('Hygiene Data'!$H$12,0,10*ROW('Hygiene Data'!H15))="","",OFFSET('Hygiene Data'!$H$12,0,10*ROW('Hygiene Data'!H15)))</f>
        <v/>
      </c>
      <c r="EC21" s="302" t="str">
        <f ca="true">+IF(OFFSET('Hygiene Data'!$H$13,0,10*ROW('Hygiene Data'!H15))="","",OFFSET('Hygiene Data'!$H$13,0,10*ROW('Hygiene Data'!H15)))</f>
        <v/>
      </c>
      <c r="ED21" s="302" t="str">
        <f ca="true">+IF(OFFSET('Hygiene Data'!$I$11,0,10*ROW('Hygiene Data'!I15))="","",OFFSET('Hygiene Data'!$I$11,0,10*ROW('Hygiene Data'!I15)))</f>
        <v/>
      </c>
      <c r="EE21" s="302" t="str">
        <f ca="true">+IF(OFFSET('Hygiene Data'!$I$12,0,10*ROW('Hygiene Data'!I15))="","",OFFSET('Hygiene Data'!$I$12,0,10*ROW('Hygiene Data'!I15)))</f>
        <v/>
      </c>
      <c r="EF21" s="30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UGA_2019_UNPS</v>
      </c>
      <c r="B22" s="36" t="str">
        <f ca="true">+IF(OFFSET('Water Data'!$C$2,0,10*ROW('Water Data'!F16))="","",OFFSET('Water Data'!$C$2,0,10*ROW('Water Data'!F16)))</f>
        <v>Survey</v>
      </c>
      <c r="C22" s="357">
        <f t="shared" ca="true" si="0"/>
        <v>2019</v>
      </c>
      <c r="D22" s="96">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99.565219999999997</v>
      </c>
      <c r="E22" s="96">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94.347830000000002</v>
      </c>
      <c r="F22" s="96">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75.478263999999996</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99.565219999999997</v>
      </c>
      <c r="Q22" s="96">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94.347830000000002</v>
      </c>
      <c r="R22" s="96">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75.478263999999996</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100</v>
      </c>
      <c r="W22" s="97">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100</v>
      </c>
      <c r="X22" s="97">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76.712329999999994</v>
      </c>
      <c r="Y22" s="97">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96.575339999999997</v>
      </c>
      <c r="Z22" s="97">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74.085193519421992</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100</v>
      </c>
      <c r="AQ22" s="97">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100</v>
      </c>
      <c r="AR22" s="97">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76.712329999999994</v>
      </c>
      <c r="AS22" s="97">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96.575339999999997</v>
      </c>
      <c r="AT22" s="97">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74.085193519421992</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52.608689999999996</v>
      </c>
      <c r="BB22" s="98">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28.695650000000001</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52.608689999999996</v>
      </c>
      <c r="BN22" s="98">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28.695650000000001</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302"/>
      <c r="BS22" s="302" t="str">
        <f ca="true">+IF(OFFSET('Water Data'!$D$27,0,10*ROW('Water Data'!D16))="","",OFFSET('Water Data'!$D$27,0,10*ROW('Water Data'!D16)))</f>
        <v>Yes</v>
      </c>
      <c r="BT22" s="302" t="str">
        <f ca="true">+IF(OFFSET('Water Data'!$D$28,0,10*ROW('Water Data'!D16))="","",OFFSET('Water Data'!$D$28,0,10*ROW('Water Data'!D16)))</f>
        <v>Yes</v>
      </c>
      <c r="BU22" s="302" t="str">
        <f ca="true">+IF(OFFSET('Water Data'!$D$29,0,10*ROW('Water Data'!D16))="","",OFFSET('Water Data'!$D$29,0,10*ROW('Water Data'!D16)))</f>
        <v>Yes</v>
      </c>
      <c r="BV22" s="302" t="str">
        <f ca="true">+IF(OFFSET('Water Data'!$E$27,0,10*ROW('Water Data'!E16))="","",OFFSET('Water Data'!$E$27,0,10*ROW('Water Data'!E16)))</f>
        <v/>
      </c>
      <c r="BW22" s="302" t="str">
        <f ca="true">+IF(OFFSET('Water Data'!$E$28,0,10*ROW('Water Data'!E16))="","",OFFSET('Water Data'!$E$28,0,10*ROW('Water Data'!E16)))</f>
        <v/>
      </c>
      <c r="BX22" s="302" t="str">
        <f ca="true">+IF(OFFSET('Water Data'!$E$29,0,10*ROW('Water Data'!E16))="","",OFFSET('Water Data'!$E$29,0,10*ROW('Water Data'!E16)))</f>
        <v/>
      </c>
      <c r="BY22" s="302" t="str">
        <f ca="true">+IF(OFFSET('Water Data'!$F$27,0,10*ROW('Water Data'!F16))="","",OFFSET('Water Data'!$F$27,0,10*ROW('Water Data'!F16)))</f>
        <v/>
      </c>
      <c r="BZ22" s="302" t="str">
        <f ca="true">+IF(OFFSET('Water Data'!$F$28,0,10*ROW('Water Data'!F16))="","",OFFSET('Water Data'!$F$28,0,10*ROW('Water Data'!F16)))</f>
        <v/>
      </c>
      <c r="CA22" s="302" t="str">
        <f ca="true">+IF(OFFSET('Water Data'!$F$29,0,10*ROW('Water Data'!F16))="","",OFFSET('Water Data'!$F$29,0,10*ROW('Water Data'!F16)))</f>
        <v/>
      </c>
      <c r="CB22" s="302" t="str">
        <f ca="true">+IF(OFFSET('Water Data'!$G$27,0,10*ROW('Water Data'!G16))="","",OFFSET('Water Data'!$G$27,0,10*ROW('Water Data'!G16)))</f>
        <v/>
      </c>
      <c r="CC22" s="302" t="str">
        <f ca="true">+IF(OFFSET('Water Data'!$G$28,0,10*ROW('Water Data'!G16))="","",OFFSET('Water Data'!$G$28,0,10*ROW('Water Data'!G16)))</f>
        <v/>
      </c>
      <c r="CD22" s="302" t="str">
        <f ca="true">+IF(OFFSET('Water Data'!$G$29,0,10*ROW('Water Data'!G16))="","",OFFSET('Water Data'!$G$29,0,10*ROW('Water Data'!G16)))</f>
        <v/>
      </c>
      <c r="CE22" s="302" t="str">
        <f ca="true">+IF(OFFSET('Water Data'!$H$27,0,10*ROW('Water Data'!H16))="","",OFFSET('Water Data'!$H$27,0,10*ROW('Water Data'!H16)))</f>
        <v>Yes</v>
      </c>
      <c r="CF22" s="302" t="str">
        <f ca="true">+IF(OFFSET('Water Data'!$H$28,0,10*ROW('Water Data'!H16))="","",OFFSET('Water Data'!$H$28,0,10*ROW('Water Data'!H16)))</f>
        <v>Yes</v>
      </c>
      <c r="CG22" s="302" t="str">
        <f ca="true">+IF(OFFSET('Water Data'!$H$29,0,10*ROW('Water Data'!H16))="","",OFFSET('Water Data'!$H$29,0,10*ROW('Water Data'!H16)))</f>
        <v>Yes</v>
      </c>
      <c r="CH22" s="302" t="str">
        <f ca="true">+IF(OFFSET('Water Data'!$I$27,0,10*ROW('Water Data'!I16))="","",OFFSET('Water Data'!$I$27,0,10*ROW('Water Data'!I16)))</f>
        <v/>
      </c>
      <c r="CI22" s="302" t="str">
        <f ca="true">+IF(OFFSET('Water Data'!$I$28,0,10*ROW('Water Data'!I16))="","",OFFSET('Water Data'!$I$28,0,10*ROW('Water Data'!I16)))</f>
        <v/>
      </c>
      <c r="CJ22" s="302" t="str">
        <f ca="true">+IF(OFFSET('Water Data'!$I$29,0,10*ROW('Water Data'!I16))="","",OFFSET('Water Data'!$I$29,0,10*ROW('Water Data'!I16)))</f>
        <v/>
      </c>
      <c r="CK22" s="302" t="str">
        <f ca="true">+IF(OFFSET('Sanitation Data'!$D$28,0,10*ROW('Sanitation Data'!D16))="","",OFFSET('Sanitation Data'!$D$28,0,10*ROW('Sanitation Data'!D16)))</f>
        <v>Yes</v>
      </c>
      <c r="CL22" s="302" t="str">
        <f ca="true">+IF(OFFSET('Sanitation Data'!$D$29,0,10*ROW('Sanitation Data'!D16))="","",OFFSET('Sanitation Data'!$D$29,0,10*ROW('Sanitation Data'!D16)))</f>
        <v>Yes</v>
      </c>
      <c r="CM22" s="302" t="str">
        <f ca="true">+IF(OFFSET('Sanitation Data'!$D$30,0,10*ROW('Sanitation Data'!D16))="","",OFFSET('Sanitation Data'!$D$30,0,10*ROW('Sanitation Data'!D16)))</f>
        <v>Yes</v>
      </c>
      <c r="CN22" s="302" t="str">
        <f ca="true">+IF(OFFSET('Sanitation Data'!$D$31,0,10*ROW('Sanitation Data'!D16))="","",OFFSET('Sanitation Data'!$D$31,0,10*ROW('Sanitation Data'!D16)))</f>
        <v>Yes</v>
      </c>
      <c r="CO22" s="302" t="str">
        <f ca="true">+IF(OFFSET('Sanitation Data'!$D$32,0,10*ROW('Sanitation Data'!D16))="","",OFFSET('Sanitation Data'!$D$32,0,10*ROW('Sanitation Data'!D16)))</f>
        <v>Yes</v>
      </c>
      <c r="CP22" s="302" t="str">
        <f ca="true">+IF(OFFSET('Sanitation Data'!$E$28,0,10*ROW('Sanitation Data'!E16))="","",OFFSET('Sanitation Data'!$E$28,0,10*ROW('Sanitation Data'!E16)))</f>
        <v/>
      </c>
      <c r="CQ22" s="302" t="str">
        <f ca="true">+IF(OFFSET('Sanitation Data'!$E$29,0,10*ROW('Sanitation Data'!E16))="","",OFFSET('Sanitation Data'!$E$29,0,10*ROW('Sanitation Data'!E16)))</f>
        <v/>
      </c>
      <c r="CR22" s="302" t="str">
        <f ca="true">+IF(OFFSET('Sanitation Data'!$E$30,0,10*ROW('Sanitation Data'!E16))="","",OFFSET('Sanitation Data'!$E$30,0,10*ROW('Sanitation Data'!E16)))</f>
        <v/>
      </c>
      <c r="CS22" s="302" t="str">
        <f ca="true">+IF(OFFSET('Sanitation Data'!$E$31,0,10*ROW('Sanitation Data'!E16))="","",OFFSET('Sanitation Data'!$E$31,0,10*ROW('Sanitation Data'!E16)))</f>
        <v/>
      </c>
      <c r="CT22" s="302" t="str">
        <f ca="true">+IF(OFFSET('Sanitation Data'!$E$32,0,10*ROW('Sanitation Data'!E16))="","",OFFSET('Sanitation Data'!$E$32,0,10*ROW('Sanitation Data'!E16)))</f>
        <v/>
      </c>
      <c r="CU22" s="302" t="str">
        <f ca="true">+IF(OFFSET('Sanitation Data'!$F$28,0,10*ROW('Sanitation Data'!F16))="","",OFFSET('Sanitation Data'!$F$28,0,10*ROW('Sanitation Data'!F16)))</f>
        <v/>
      </c>
      <c r="CV22" s="302" t="str">
        <f ca="true">+IF(OFFSET('Sanitation Data'!$F$29,0,10*ROW('Sanitation Data'!F16))="","",OFFSET('Sanitation Data'!$F$29,0,10*ROW('Sanitation Data'!F16)))</f>
        <v/>
      </c>
      <c r="CW22" s="302" t="str">
        <f ca="true">+IF(OFFSET('Sanitation Data'!$F$30,0,10*ROW('Sanitation Data'!F16))="","",OFFSET('Sanitation Data'!$F$30,0,10*ROW('Sanitation Data'!F16)))</f>
        <v/>
      </c>
      <c r="CX22" s="302" t="str">
        <f ca="true">+IF(OFFSET('Sanitation Data'!$F$31,0,10*ROW('Sanitation Data'!F16))="","",OFFSET('Sanitation Data'!$F$31,0,10*ROW('Sanitation Data'!F16)))</f>
        <v/>
      </c>
      <c r="CY22" s="302" t="str">
        <f ca="true">+IF(OFFSET('Sanitation Data'!$F$32,0,10*ROW('Sanitation Data'!F16))="","",OFFSET('Sanitation Data'!$F$32,0,10*ROW('Sanitation Data'!F16)))</f>
        <v/>
      </c>
      <c r="CZ22" s="302" t="str">
        <f ca="true">+IF(OFFSET('Sanitation Data'!$G$28,0,10*ROW('Sanitation Data'!G16))="","",OFFSET('Sanitation Data'!$G$28,0,10*ROW('Sanitation Data'!G16)))</f>
        <v/>
      </c>
      <c r="DA22" s="302" t="str">
        <f ca="true">+IF(OFFSET('Sanitation Data'!$G$29,0,10*ROW('Sanitation Data'!G16))="","",OFFSET('Sanitation Data'!$G$29,0,10*ROW('Sanitation Data'!G16)))</f>
        <v/>
      </c>
      <c r="DB22" s="302" t="str">
        <f ca="true">+IF(OFFSET('Sanitation Data'!$G$30,0,10*ROW('Sanitation Data'!G16))="","",OFFSET('Sanitation Data'!$G$30,0,10*ROW('Sanitation Data'!G16)))</f>
        <v/>
      </c>
      <c r="DC22" s="302" t="str">
        <f ca="true">+IF(OFFSET('Sanitation Data'!$G$31,0,10*ROW('Sanitation Data'!G16))="","",OFFSET('Sanitation Data'!$G$31,0,10*ROW('Sanitation Data'!G16)))</f>
        <v/>
      </c>
      <c r="DD22" s="302" t="str">
        <f ca="true">+IF(OFFSET('Sanitation Data'!$G$32,0,10*ROW('Sanitation Data'!G16))="","",OFFSET('Sanitation Data'!$G$32,0,10*ROW('Sanitation Data'!G16)))</f>
        <v/>
      </c>
      <c r="DE22" s="302" t="str">
        <f ca="true">+IF(OFFSET('Sanitation Data'!$H$28,0,10*ROW('Sanitation Data'!H16))="","",OFFSET('Sanitation Data'!$H$28,0,10*ROW('Sanitation Data'!H16)))</f>
        <v>Yes</v>
      </c>
      <c r="DF22" s="302" t="str">
        <f ca="true">+IF(OFFSET('Sanitation Data'!$H$29,0,10*ROW('Sanitation Data'!H16))="","",OFFSET('Sanitation Data'!$H$29,0,10*ROW('Sanitation Data'!H16)))</f>
        <v>Yes</v>
      </c>
      <c r="DG22" s="302" t="str">
        <f ca="true">+IF(OFFSET('Sanitation Data'!$H$30,0,10*ROW('Sanitation Data'!H16))="","",OFFSET('Sanitation Data'!$H$30,0,10*ROW('Sanitation Data'!H16)))</f>
        <v>Yes</v>
      </c>
      <c r="DH22" s="302" t="str">
        <f ca="true">+IF(OFFSET('Sanitation Data'!$H$31,0,10*ROW('Sanitation Data'!H16))="","",OFFSET('Sanitation Data'!$H$31,0,10*ROW('Sanitation Data'!H16)))</f>
        <v>Yes</v>
      </c>
      <c r="DI22" s="302" t="str">
        <f ca="true">+IF(OFFSET('Sanitation Data'!$H$32,0,10*ROW('Sanitation Data'!H16))="","",OFFSET('Sanitation Data'!$H$32,0,10*ROW('Sanitation Data'!H16)))</f>
        <v>Yes</v>
      </c>
      <c r="DJ22" s="302" t="str">
        <f ca="true">+IF(OFFSET('Sanitation Data'!$I$28,0,10*ROW('Sanitation Data'!I16))="","",OFFSET('Sanitation Data'!$I$28,0,10*ROW('Sanitation Data'!I16)))</f>
        <v/>
      </c>
      <c r="DK22" s="302" t="str">
        <f ca="true">+IF(OFFSET('Sanitation Data'!$I$29,0,10*ROW('Sanitation Data'!I16))="","",OFFSET('Sanitation Data'!$I$29,0,10*ROW('Sanitation Data'!I16)))</f>
        <v/>
      </c>
      <c r="DL22" s="302" t="str">
        <f ca="true">+IF(OFFSET('Sanitation Data'!$I$30,0,10*ROW('Sanitation Data'!I16))="","",OFFSET('Sanitation Data'!$I$30,0,10*ROW('Sanitation Data'!I16)))</f>
        <v/>
      </c>
      <c r="DM22" s="302" t="str">
        <f ca="true">+IF(OFFSET('Sanitation Data'!$I$31,0,10*ROW('Sanitation Data'!I16))="","",OFFSET('Sanitation Data'!$I$31,0,10*ROW('Sanitation Data'!I16)))</f>
        <v/>
      </c>
      <c r="DN22" s="302" t="str">
        <f ca="true">+IF(OFFSET('Sanitation Data'!$I$32,0,10*ROW('Sanitation Data'!I16))="","",OFFSET('Sanitation Data'!$I$32,0,10*ROW('Sanitation Data'!I16)))</f>
        <v/>
      </c>
      <c r="DO22" s="302" t="str">
        <f ca="true">+IF(OFFSET('Hygiene Data'!$D$11,0,10*ROW('Hygiene Data'!D16))="","",OFFSET('Hygiene Data'!$D$11,0,10*ROW('Hygiene Data'!D16)))</f>
        <v/>
      </c>
      <c r="DP22" s="302" t="str">
        <f ca="true">+IF(OFFSET('Hygiene Data'!$D$12,0,10*ROW('Hygiene Data'!D16))="","",OFFSET('Hygiene Data'!$D$12,0,10*ROW('Hygiene Data'!D16)))</f>
        <v>Yes</v>
      </c>
      <c r="DQ22" s="302" t="str">
        <f ca="true">+IF(OFFSET('Hygiene Data'!$D$13,0,10*ROW('Hygiene Data'!D16))="","",OFFSET('Hygiene Data'!$D$13,0,10*ROW('Hygiene Data'!D16)))</f>
        <v>Yes</v>
      </c>
      <c r="DR22" s="302" t="str">
        <f ca="true">+IF(OFFSET('Hygiene Data'!$E$11,0,10*ROW('Hygiene Data'!E16))="","",OFFSET('Hygiene Data'!$E$11,0,10*ROW('Hygiene Data'!E16)))</f>
        <v/>
      </c>
      <c r="DS22" s="302" t="str">
        <f ca="true">+IF(OFFSET('Hygiene Data'!$E$12,0,10*ROW('Hygiene Data'!E16))="","",OFFSET('Hygiene Data'!$E$12,0,10*ROW('Hygiene Data'!E16)))</f>
        <v/>
      </c>
      <c r="DT22" s="302" t="str">
        <f ca="true">+IF(OFFSET('Hygiene Data'!$E$13,0,10*ROW('Hygiene Data'!E16))="","",OFFSET('Hygiene Data'!$E$13,0,10*ROW('Hygiene Data'!E16)))</f>
        <v/>
      </c>
      <c r="DU22" s="302" t="str">
        <f ca="true">+IF(OFFSET('Hygiene Data'!$F$11,0,10*ROW('Hygiene Data'!F16))="","",OFFSET('Hygiene Data'!$F$11,0,10*ROW('Hygiene Data'!F16)))</f>
        <v/>
      </c>
      <c r="DV22" s="302" t="str">
        <f ca="true">+IF(OFFSET('Hygiene Data'!$F$12,0,10*ROW('Hygiene Data'!F16))="","",OFFSET('Hygiene Data'!$F$12,0,10*ROW('Hygiene Data'!F16)))</f>
        <v/>
      </c>
      <c r="DW22" s="302" t="str">
        <f ca="true">+IF(OFFSET('Hygiene Data'!$F$13,0,10*ROW('Hygiene Data'!F16))="","",OFFSET('Hygiene Data'!$F$13,0,10*ROW('Hygiene Data'!F16)))</f>
        <v/>
      </c>
      <c r="DX22" s="302" t="str">
        <f ca="true">+IF(OFFSET('Hygiene Data'!$G$11,0,10*ROW('Hygiene Data'!G16))="","",OFFSET('Hygiene Data'!$G$11,0,10*ROW('Hygiene Data'!G16)))</f>
        <v/>
      </c>
      <c r="DY22" s="302" t="str">
        <f ca="true">+IF(OFFSET('Hygiene Data'!$G$12,0,10*ROW('Hygiene Data'!G16))="","",OFFSET('Hygiene Data'!$G$12,0,10*ROW('Hygiene Data'!G16)))</f>
        <v/>
      </c>
      <c r="DZ22" s="302" t="str">
        <f ca="true">+IF(OFFSET('Hygiene Data'!$G$13,0,10*ROW('Hygiene Data'!G16))="","",OFFSET('Hygiene Data'!$G$13,0,10*ROW('Hygiene Data'!G16)))</f>
        <v/>
      </c>
      <c r="EA22" s="302" t="str">
        <f ca="true">+IF(OFFSET('Hygiene Data'!$H$11,0,10*ROW('Hygiene Data'!H16))="","",OFFSET('Hygiene Data'!$H$11,0,10*ROW('Hygiene Data'!H16)))</f>
        <v/>
      </c>
      <c r="EB22" s="302" t="str">
        <f ca="true">+IF(OFFSET('Hygiene Data'!$H$12,0,10*ROW('Hygiene Data'!H16))="","",OFFSET('Hygiene Data'!$H$12,0,10*ROW('Hygiene Data'!H16)))</f>
        <v>Yes</v>
      </c>
      <c r="EC22" s="302" t="str">
        <f ca="true">+IF(OFFSET('Hygiene Data'!$H$13,0,10*ROW('Hygiene Data'!H16))="","",OFFSET('Hygiene Data'!$H$13,0,10*ROW('Hygiene Data'!H16)))</f>
        <v>Yes</v>
      </c>
      <c r="ED22" s="302" t="str">
        <f ca="true">+IF(OFFSET('Hygiene Data'!$I$11,0,10*ROW('Hygiene Data'!I16))="","",OFFSET('Hygiene Data'!$I$11,0,10*ROW('Hygiene Data'!I16)))</f>
        <v/>
      </c>
      <c r="EE22" s="302" t="str">
        <f ca="true">+IF(OFFSET('Hygiene Data'!$I$12,0,10*ROW('Hygiene Data'!I16))="","",OFFSET('Hygiene Data'!$I$12,0,10*ROW('Hygiene Data'!I16)))</f>
        <v/>
      </c>
      <c r="EF22" s="30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UGA_2019_MPH</v>
      </c>
      <c r="B23" s="36" t="str">
        <f ca="true">+IF(OFFSET('Water Data'!$C$2,0,10*ROW('Water Data'!F17))="","",OFFSET('Water Data'!$C$2,0,10*ROW('Water Data'!F17)))</f>
        <v>Survey</v>
      </c>
      <c r="C23" s="357">
        <f t="shared" ca="true" si="0"/>
        <v>2019</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57.148613797549963</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67.151411462788715</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302"/>
      <c r="BS23" s="302" t="str">
        <f ca="true">+IF(OFFSET('Water Data'!$D$27,0,10*ROW('Water Data'!D17))="","",OFFSET('Water Data'!$D$27,0,10*ROW('Water Data'!D17)))</f>
        <v/>
      </c>
      <c r="BT23" s="302" t="str">
        <f ca="true">+IF(OFFSET('Water Data'!$D$28,0,10*ROW('Water Data'!D17))="","",OFFSET('Water Data'!$D$28,0,10*ROW('Water Data'!D17)))</f>
        <v/>
      </c>
      <c r="BU23" s="302" t="str">
        <f ca="true">+IF(OFFSET('Water Data'!$D$29,0,10*ROW('Water Data'!D17))="","",OFFSET('Water Data'!$D$29,0,10*ROW('Water Data'!D17)))</f>
        <v/>
      </c>
      <c r="BV23" s="302" t="str">
        <f ca="true">+IF(OFFSET('Water Data'!$E$27,0,10*ROW('Water Data'!E17))="","",OFFSET('Water Data'!$E$27,0,10*ROW('Water Data'!E17)))</f>
        <v/>
      </c>
      <c r="BW23" s="302" t="str">
        <f ca="true">+IF(OFFSET('Water Data'!$E$28,0,10*ROW('Water Data'!E17))="","",OFFSET('Water Data'!$E$28,0,10*ROW('Water Data'!E17)))</f>
        <v/>
      </c>
      <c r="BX23" s="302" t="str">
        <f ca="true">+IF(OFFSET('Water Data'!$E$29,0,10*ROW('Water Data'!E17))="","",OFFSET('Water Data'!$E$29,0,10*ROW('Water Data'!E17)))</f>
        <v/>
      </c>
      <c r="BY23" s="302" t="str">
        <f ca="true">+IF(OFFSET('Water Data'!$F$27,0,10*ROW('Water Data'!F17))="","",OFFSET('Water Data'!$F$27,0,10*ROW('Water Data'!F17)))</f>
        <v/>
      </c>
      <c r="BZ23" s="302" t="str">
        <f ca="true">+IF(OFFSET('Water Data'!$F$28,0,10*ROW('Water Data'!F17))="","",OFFSET('Water Data'!$F$28,0,10*ROW('Water Data'!F17)))</f>
        <v/>
      </c>
      <c r="CA23" s="302" t="str">
        <f ca="true">+IF(OFFSET('Water Data'!$F$29,0,10*ROW('Water Data'!F17))="","",OFFSET('Water Data'!$F$29,0,10*ROW('Water Data'!F17)))</f>
        <v/>
      </c>
      <c r="CB23" s="302" t="str">
        <f ca="true">+IF(OFFSET('Water Data'!$G$27,0,10*ROW('Water Data'!G17))="","",OFFSET('Water Data'!$G$27,0,10*ROW('Water Data'!G17)))</f>
        <v/>
      </c>
      <c r="CC23" s="302" t="str">
        <f ca="true">+IF(OFFSET('Water Data'!$G$28,0,10*ROW('Water Data'!G17))="","",OFFSET('Water Data'!$G$28,0,10*ROW('Water Data'!G17)))</f>
        <v/>
      </c>
      <c r="CD23" s="302" t="str">
        <f ca="true">+IF(OFFSET('Water Data'!$G$29,0,10*ROW('Water Data'!G17))="","",OFFSET('Water Data'!$G$29,0,10*ROW('Water Data'!G17)))</f>
        <v/>
      </c>
      <c r="CE23" s="302" t="str">
        <f ca="true">+IF(OFFSET('Water Data'!$H$27,0,10*ROW('Water Data'!H17))="","",OFFSET('Water Data'!$H$27,0,10*ROW('Water Data'!H17)))</f>
        <v/>
      </c>
      <c r="CF23" s="302" t="str">
        <f ca="true">+IF(OFFSET('Water Data'!$H$28,0,10*ROW('Water Data'!H17))="","",OFFSET('Water Data'!$H$28,0,10*ROW('Water Data'!H17)))</f>
        <v/>
      </c>
      <c r="CG23" s="302" t="str">
        <f ca="true">+IF(OFFSET('Water Data'!$H$29,0,10*ROW('Water Data'!H17))="","",OFFSET('Water Data'!$H$29,0,10*ROW('Water Data'!H17)))</f>
        <v/>
      </c>
      <c r="CH23" s="302" t="str">
        <f ca="true">+IF(OFFSET('Water Data'!$I$27,0,10*ROW('Water Data'!I17))="","",OFFSET('Water Data'!$I$27,0,10*ROW('Water Data'!I17)))</f>
        <v/>
      </c>
      <c r="CI23" s="302" t="str">
        <f ca="true">+IF(OFFSET('Water Data'!$I$28,0,10*ROW('Water Data'!I17))="","",OFFSET('Water Data'!$I$28,0,10*ROW('Water Data'!I17)))</f>
        <v/>
      </c>
      <c r="CJ23" s="302" t="str">
        <f ca="true">+IF(OFFSET('Water Data'!$I$29,0,10*ROW('Water Data'!I17))="","",OFFSET('Water Data'!$I$29,0,10*ROW('Water Data'!I17)))</f>
        <v/>
      </c>
      <c r="CK23" s="302" t="str">
        <f ca="true">+IF(OFFSET('Sanitation Data'!$D$28,0,10*ROW('Sanitation Data'!D17))="","",OFFSET('Sanitation Data'!$D$28,0,10*ROW('Sanitation Data'!D17)))</f>
        <v/>
      </c>
      <c r="CL23" s="302" t="str">
        <f ca="true">+IF(OFFSET('Sanitation Data'!$D$29,0,10*ROW('Sanitation Data'!D17))="","",OFFSET('Sanitation Data'!$D$29,0,10*ROW('Sanitation Data'!D17)))</f>
        <v/>
      </c>
      <c r="CM23" s="302" t="str">
        <f ca="true">+IF(OFFSET('Sanitation Data'!$D$30,0,10*ROW('Sanitation Data'!D17))="","",OFFSET('Sanitation Data'!$D$30,0,10*ROW('Sanitation Data'!D17)))</f>
        <v/>
      </c>
      <c r="CN23" s="302" t="str">
        <f ca="true">+IF(OFFSET('Sanitation Data'!$D$31,0,10*ROW('Sanitation Data'!D17))="","",OFFSET('Sanitation Data'!$D$31,0,10*ROW('Sanitation Data'!D17)))</f>
        <v/>
      </c>
      <c r="CO23" s="302" t="str">
        <f ca="true">+IF(OFFSET('Sanitation Data'!$D$32,0,10*ROW('Sanitation Data'!D17))="","",OFFSET('Sanitation Data'!$D$32,0,10*ROW('Sanitation Data'!D17)))</f>
        <v/>
      </c>
      <c r="CP23" s="302" t="str">
        <f ca="true">+IF(OFFSET('Sanitation Data'!$E$28,0,10*ROW('Sanitation Data'!E17))="","",OFFSET('Sanitation Data'!$E$28,0,10*ROW('Sanitation Data'!E17)))</f>
        <v/>
      </c>
      <c r="CQ23" s="302" t="str">
        <f ca="true">+IF(OFFSET('Sanitation Data'!$E$29,0,10*ROW('Sanitation Data'!E17))="","",OFFSET('Sanitation Data'!$E$29,0,10*ROW('Sanitation Data'!E17)))</f>
        <v/>
      </c>
      <c r="CR23" s="302" t="str">
        <f ca="true">+IF(OFFSET('Sanitation Data'!$E$30,0,10*ROW('Sanitation Data'!E17))="","",OFFSET('Sanitation Data'!$E$30,0,10*ROW('Sanitation Data'!E17)))</f>
        <v/>
      </c>
      <c r="CS23" s="302" t="str">
        <f ca="true">+IF(OFFSET('Sanitation Data'!$E$31,0,10*ROW('Sanitation Data'!E17))="","",OFFSET('Sanitation Data'!$E$31,0,10*ROW('Sanitation Data'!E17)))</f>
        <v/>
      </c>
      <c r="CT23" s="302" t="str">
        <f ca="true">+IF(OFFSET('Sanitation Data'!$E$32,0,10*ROW('Sanitation Data'!E17))="","",OFFSET('Sanitation Data'!$E$32,0,10*ROW('Sanitation Data'!E17)))</f>
        <v/>
      </c>
      <c r="CU23" s="302" t="str">
        <f ca="true">+IF(OFFSET('Sanitation Data'!$F$28,0,10*ROW('Sanitation Data'!F17))="","",OFFSET('Sanitation Data'!$F$28,0,10*ROW('Sanitation Data'!F17)))</f>
        <v/>
      </c>
      <c r="CV23" s="302" t="str">
        <f ca="true">+IF(OFFSET('Sanitation Data'!$F$29,0,10*ROW('Sanitation Data'!F17))="","",OFFSET('Sanitation Data'!$F$29,0,10*ROW('Sanitation Data'!F17)))</f>
        <v/>
      </c>
      <c r="CW23" s="302" t="str">
        <f ca="true">+IF(OFFSET('Sanitation Data'!$F$30,0,10*ROW('Sanitation Data'!F17))="","",OFFSET('Sanitation Data'!$F$30,0,10*ROW('Sanitation Data'!F17)))</f>
        <v/>
      </c>
      <c r="CX23" s="302" t="str">
        <f ca="true">+IF(OFFSET('Sanitation Data'!$F$31,0,10*ROW('Sanitation Data'!F17))="","",OFFSET('Sanitation Data'!$F$31,0,10*ROW('Sanitation Data'!F17)))</f>
        <v/>
      </c>
      <c r="CY23" s="302" t="str">
        <f ca="true">+IF(OFFSET('Sanitation Data'!$F$32,0,10*ROW('Sanitation Data'!F17))="","",OFFSET('Sanitation Data'!$F$32,0,10*ROW('Sanitation Data'!F17)))</f>
        <v/>
      </c>
      <c r="CZ23" s="302" t="str">
        <f ca="true">+IF(OFFSET('Sanitation Data'!$G$28,0,10*ROW('Sanitation Data'!G17))="","",OFFSET('Sanitation Data'!$G$28,0,10*ROW('Sanitation Data'!G17)))</f>
        <v/>
      </c>
      <c r="DA23" s="302" t="str">
        <f ca="true">+IF(OFFSET('Sanitation Data'!$G$29,0,10*ROW('Sanitation Data'!G17))="","",OFFSET('Sanitation Data'!$G$29,0,10*ROW('Sanitation Data'!G17)))</f>
        <v/>
      </c>
      <c r="DB23" s="302" t="str">
        <f ca="true">+IF(OFFSET('Sanitation Data'!$G$30,0,10*ROW('Sanitation Data'!G17))="","",OFFSET('Sanitation Data'!$G$30,0,10*ROW('Sanitation Data'!G17)))</f>
        <v/>
      </c>
      <c r="DC23" s="302" t="str">
        <f ca="true">+IF(OFFSET('Sanitation Data'!$G$31,0,10*ROW('Sanitation Data'!G17))="","",OFFSET('Sanitation Data'!$G$31,0,10*ROW('Sanitation Data'!G17)))</f>
        <v/>
      </c>
      <c r="DD23" s="302" t="str">
        <f ca="true">+IF(OFFSET('Sanitation Data'!$G$32,0,10*ROW('Sanitation Data'!G17))="","",OFFSET('Sanitation Data'!$G$32,0,10*ROW('Sanitation Data'!G17)))</f>
        <v/>
      </c>
      <c r="DE23" s="302" t="str">
        <f ca="true">+IF(OFFSET('Sanitation Data'!$H$28,0,10*ROW('Sanitation Data'!H17))="","",OFFSET('Sanitation Data'!$H$28,0,10*ROW('Sanitation Data'!H17)))</f>
        <v/>
      </c>
      <c r="DF23" s="302" t="str">
        <f ca="true">+IF(OFFSET('Sanitation Data'!$H$29,0,10*ROW('Sanitation Data'!H17))="","",OFFSET('Sanitation Data'!$H$29,0,10*ROW('Sanitation Data'!H17)))</f>
        <v/>
      </c>
      <c r="DG23" s="302" t="str">
        <f ca="true">+IF(OFFSET('Sanitation Data'!$H$30,0,10*ROW('Sanitation Data'!H17))="","",OFFSET('Sanitation Data'!$H$30,0,10*ROW('Sanitation Data'!H17)))</f>
        <v/>
      </c>
      <c r="DH23" s="302" t="str">
        <f ca="true">+IF(OFFSET('Sanitation Data'!$H$31,0,10*ROW('Sanitation Data'!H17))="","",OFFSET('Sanitation Data'!$H$31,0,10*ROW('Sanitation Data'!H17)))</f>
        <v/>
      </c>
      <c r="DI23" s="302" t="str">
        <f ca="true">+IF(OFFSET('Sanitation Data'!$H$32,0,10*ROW('Sanitation Data'!H17))="","",OFFSET('Sanitation Data'!$H$32,0,10*ROW('Sanitation Data'!H17)))</f>
        <v/>
      </c>
      <c r="DJ23" s="302" t="str">
        <f ca="true">+IF(OFFSET('Sanitation Data'!$I$28,0,10*ROW('Sanitation Data'!I17))="","",OFFSET('Sanitation Data'!$I$28,0,10*ROW('Sanitation Data'!I17)))</f>
        <v/>
      </c>
      <c r="DK23" s="302" t="str">
        <f ca="true">+IF(OFFSET('Sanitation Data'!$I$29,0,10*ROW('Sanitation Data'!I17))="","",OFFSET('Sanitation Data'!$I$29,0,10*ROW('Sanitation Data'!I17)))</f>
        <v/>
      </c>
      <c r="DL23" s="302" t="str">
        <f ca="true">+IF(OFFSET('Sanitation Data'!$I$30,0,10*ROW('Sanitation Data'!I17))="","",OFFSET('Sanitation Data'!$I$30,0,10*ROW('Sanitation Data'!I17)))</f>
        <v/>
      </c>
      <c r="DM23" s="302" t="str">
        <f ca="true">+IF(OFFSET('Sanitation Data'!$I$31,0,10*ROW('Sanitation Data'!I17))="","",OFFSET('Sanitation Data'!$I$31,0,10*ROW('Sanitation Data'!I17)))</f>
        <v/>
      </c>
      <c r="DN23" s="302" t="str">
        <f ca="true">+IF(OFFSET('Sanitation Data'!$I$32,0,10*ROW('Sanitation Data'!I17))="","",OFFSET('Sanitation Data'!$I$32,0,10*ROW('Sanitation Data'!I17)))</f>
        <v/>
      </c>
      <c r="DO23" s="302" t="str">
        <f ca="true">+IF(OFFSET('Hygiene Data'!$D$11,0,10*ROW('Hygiene Data'!D17))="","",OFFSET('Hygiene Data'!$D$11,0,10*ROW('Hygiene Data'!D17)))</f>
        <v/>
      </c>
      <c r="DP23" s="302" t="str">
        <f ca="true">+IF(OFFSET('Hygiene Data'!$D$12,0,10*ROW('Hygiene Data'!D17))="","",OFFSET('Hygiene Data'!$D$12,0,10*ROW('Hygiene Data'!D17)))</f>
        <v/>
      </c>
      <c r="DQ23" s="302" t="str">
        <f ca="true">+IF(OFFSET('Hygiene Data'!$D$13,0,10*ROW('Hygiene Data'!D17))="","",OFFSET('Hygiene Data'!$D$13,0,10*ROW('Hygiene Data'!D17)))</f>
        <v/>
      </c>
      <c r="DR23" s="302" t="str">
        <f ca="true">+IF(OFFSET('Hygiene Data'!$E$11,0,10*ROW('Hygiene Data'!E17))="","",OFFSET('Hygiene Data'!$E$11,0,10*ROW('Hygiene Data'!E17)))</f>
        <v/>
      </c>
      <c r="DS23" s="302" t="str">
        <f ca="true">+IF(OFFSET('Hygiene Data'!$E$12,0,10*ROW('Hygiene Data'!E17))="","",OFFSET('Hygiene Data'!$E$12,0,10*ROW('Hygiene Data'!E17)))</f>
        <v/>
      </c>
      <c r="DT23" s="302" t="str">
        <f ca="true">+IF(OFFSET('Hygiene Data'!$E$13,0,10*ROW('Hygiene Data'!E17))="","",OFFSET('Hygiene Data'!$E$13,0,10*ROW('Hygiene Data'!E17)))</f>
        <v/>
      </c>
      <c r="DU23" s="302" t="str">
        <f ca="true">+IF(OFFSET('Hygiene Data'!$F$11,0,10*ROW('Hygiene Data'!F17))="","",OFFSET('Hygiene Data'!$F$11,0,10*ROW('Hygiene Data'!F17)))</f>
        <v/>
      </c>
      <c r="DV23" s="302" t="str">
        <f ca="true">+IF(OFFSET('Hygiene Data'!$F$12,0,10*ROW('Hygiene Data'!F17))="","",OFFSET('Hygiene Data'!$F$12,0,10*ROW('Hygiene Data'!F17)))</f>
        <v/>
      </c>
      <c r="DW23" s="302" t="str">
        <f ca="true">+IF(OFFSET('Hygiene Data'!$F$13,0,10*ROW('Hygiene Data'!F17))="","",OFFSET('Hygiene Data'!$F$13,0,10*ROW('Hygiene Data'!F17)))</f>
        <v/>
      </c>
      <c r="DX23" s="302" t="str">
        <f ca="true">+IF(OFFSET('Hygiene Data'!$G$11,0,10*ROW('Hygiene Data'!G17))="","",OFFSET('Hygiene Data'!$G$11,0,10*ROW('Hygiene Data'!G17)))</f>
        <v/>
      </c>
      <c r="DY23" s="302" t="str">
        <f ca="true">+IF(OFFSET('Hygiene Data'!$G$12,0,10*ROW('Hygiene Data'!G17))="","",OFFSET('Hygiene Data'!$G$12,0,10*ROW('Hygiene Data'!G17)))</f>
        <v/>
      </c>
      <c r="DZ23" s="302" t="str">
        <f ca="true">+IF(OFFSET('Hygiene Data'!$G$13,0,10*ROW('Hygiene Data'!G17))="","",OFFSET('Hygiene Data'!$G$13,0,10*ROW('Hygiene Data'!G17)))</f>
        <v/>
      </c>
      <c r="EA23" s="302" t="str">
        <f ca="true">+IF(OFFSET('Hygiene Data'!$H$11,0,10*ROW('Hygiene Data'!H17))="","",OFFSET('Hygiene Data'!$H$11,0,10*ROW('Hygiene Data'!H17)))</f>
        <v>Yes</v>
      </c>
      <c r="EB23" s="302" t="str">
        <f ca="true">+IF(OFFSET('Hygiene Data'!$H$12,0,10*ROW('Hygiene Data'!H17))="","",OFFSET('Hygiene Data'!$H$12,0,10*ROW('Hygiene Data'!H17)))</f>
        <v/>
      </c>
      <c r="EC23" s="302" t="str">
        <f ca="true">+IF(OFFSET('Hygiene Data'!$H$13,0,10*ROW('Hygiene Data'!H17))="","",OFFSET('Hygiene Data'!$H$13,0,10*ROW('Hygiene Data'!H17)))</f>
        <v/>
      </c>
      <c r="ED23" s="302" t="str">
        <f ca="true">+IF(OFFSET('Hygiene Data'!$I$11,0,10*ROW('Hygiene Data'!I17))="","",OFFSET('Hygiene Data'!$I$11,0,10*ROW('Hygiene Data'!I17)))</f>
        <v>Yes</v>
      </c>
      <c r="EE23" s="302" t="str">
        <f ca="true">+IF(OFFSET('Hygiene Data'!$I$12,0,10*ROW('Hygiene Data'!I17))="","",OFFSET('Hygiene Data'!$I$12,0,10*ROW('Hygiene Data'!I17)))</f>
        <v/>
      </c>
      <c r="EF23" s="30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UGA_2020_UNPS</v>
      </c>
      <c r="B24" s="36" t="str">
        <f ca="true">+IF(OFFSET('Water Data'!$C$2,0,10*ROW('Water Data'!F18))="","",OFFSET('Water Data'!$C$2,0,10*ROW('Water Data'!F18)))</f>
        <v>Survey</v>
      </c>
      <c r="C24" s="357">
        <f t="shared" ca="true" si="0"/>
        <v>2020</v>
      </c>
      <c r="D24" s="96">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93.731340000000003</v>
      </c>
      <c r="E24" s="96">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75.124369999999999</v>
      </c>
      <c r="F24" s="96">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41.627540000000003</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93.731340000000003</v>
      </c>
      <c r="Q24" s="96">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75.124369999999999</v>
      </c>
      <c r="R24" s="96">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41.627540000000003</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100</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100</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53.846150000000002</v>
      </c>
      <c r="BB24" s="98">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32.793520000000001</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53.846150000000002</v>
      </c>
      <c r="BN24" s="98">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32.793520000000001</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302"/>
      <c r="BS24" s="302" t="str">
        <f ca="true">+IF(OFFSET('Water Data'!$D$27,0,10*ROW('Water Data'!D18))="","",OFFSET('Water Data'!$D$27,0,10*ROW('Water Data'!D18)))</f>
        <v>Yes</v>
      </c>
      <c r="BT24" s="302" t="str">
        <f ca="true">+IF(OFFSET('Water Data'!$D$28,0,10*ROW('Water Data'!D18))="","",OFFSET('Water Data'!$D$28,0,10*ROW('Water Data'!D18)))</f>
        <v>Yes</v>
      </c>
      <c r="BU24" s="302" t="str">
        <f ca="true">+IF(OFFSET('Water Data'!$D$29,0,10*ROW('Water Data'!D18))="","",OFFSET('Water Data'!$D$29,0,10*ROW('Water Data'!D18)))</f>
        <v>Yes</v>
      </c>
      <c r="BV24" s="302" t="str">
        <f ca="true">+IF(OFFSET('Water Data'!$E$27,0,10*ROW('Water Data'!E18))="","",OFFSET('Water Data'!$E$27,0,10*ROW('Water Data'!E18)))</f>
        <v/>
      </c>
      <c r="BW24" s="302" t="str">
        <f ca="true">+IF(OFFSET('Water Data'!$E$28,0,10*ROW('Water Data'!E18))="","",OFFSET('Water Data'!$E$28,0,10*ROW('Water Data'!E18)))</f>
        <v/>
      </c>
      <c r="BX24" s="302" t="str">
        <f ca="true">+IF(OFFSET('Water Data'!$E$29,0,10*ROW('Water Data'!E18))="","",OFFSET('Water Data'!$E$29,0,10*ROW('Water Data'!E18)))</f>
        <v/>
      </c>
      <c r="BY24" s="302" t="str">
        <f ca="true">+IF(OFFSET('Water Data'!$F$27,0,10*ROW('Water Data'!F18))="","",OFFSET('Water Data'!$F$27,0,10*ROW('Water Data'!F18)))</f>
        <v/>
      </c>
      <c r="BZ24" s="302" t="str">
        <f ca="true">+IF(OFFSET('Water Data'!$F$28,0,10*ROW('Water Data'!F18))="","",OFFSET('Water Data'!$F$28,0,10*ROW('Water Data'!F18)))</f>
        <v/>
      </c>
      <c r="CA24" s="302" t="str">
        <f ca="true">+IF(OFFSET('Water Data'!$F$29,0,10*ROW('Water Data'!F18))="","",OFFSET('Water Data'!$F$29,0,10*ROW('Water Data'!F18)))</f>
        <v/>
      </c>
      <c r="CB24" s="302" t="str">
        <f ca="true">+IF(OFFSET('Water Data'!$G$27,0,10*ROW('Water Data'!G18))="","",OFFSET('Water Data'!$G$27,0,10*ROW('Water Data'!G18)))</f>
        <v/>
      </c>
      <c r="CC24" s="302" t="str">
        <f ca="true">+IF(OFFSET('Water Data'!$G$28,0,10*ROW('Water Data'!G18))="","",OFFSET('Water Data'!$G$28,0,10*ROW('Water Data'!G18)))</f>
        <v/>
      </c>
      <c r="CD24" s="302" t="str">
        <f ca="true">+IF(OFFSET('Water Data'!$G$29,0,10*ROW('Water Data'!G18))="","",OFFSET('Water Data'!$G$29,0,10*ROW('Water Data'!G18)))</f>
        <v/>
      </c>
      <c r="CE24" s="302" t="str">
        <f ca="true">+IF(OFFSET('Water Data'!$H$27,0,10*ROW('Water Data'!H18))="","",OFFSET('Water Data'!$H$27,0,10*ROW('Water Data'!H18)))</f>
        <v>Yes</v>
      </c>
      <c r="CF24" s="302" t="str">
        <f ca="true">+IF(OFFSET('Water Data'!$H$28,0,10*ROW('Water Data'!H18))="","",OFFSET('Water Data'!$H$28,0,10*ROW('Water Data'!H18)))</f>
        <v>Yes</v>
      </c>
      <c r="CG24" s="302" t="str">
        <f ca="true">+IF(OFFSET('Water Data'!$H$29,0,10*ROW('Water Data'!H18))="","",OFFSET('Water Data'!$H$29,0,10*ROW('Water Data'!H18)))</f>
        <v>Yes</v>
      </c>
      <c r="CH24" s="302" t="str">
        <f ca="true">+IF(OFFSET('Water Data'!$I$27,0,10*ROW('Water Data'!I18))="","",OFFSET('Water Data'!$I$27,0,10*ROW('Water Data'!I18)))</f>
        <v/>
      </c>
      <c r="CI24" s="302" t="str">
        <f ca="true">+IF(OFFSET('Water Data'!$I$28,0,10*ROW('Water Data'!I18))="","",OFFSET('Water Data'!$I$28,0,10*ROW('Water Data'!I18)))</f>
        <v/>
      </c>
      <c r="CJ24" s="302" t="str">
        <f ca="true">+IF(OFFSET('Water Data'!$I$29,0,10*ROW('Water Data'!I18))="","",OFFSET('Water Data'!$I$29,0,10*ROW('Water Data'!I18)))</f>
        <v/>
      </c>
      <c r="CK24" s="302" t="str">
        <f ca="true">+IF(OFFSET('Sanitation Data'!$D$28,0,10*ROW('Sanitation Data'!D18))="","",OFFSET('Sanitation Data'!$D$28,0,10*ROW('Sanitation Data'!D18)))</f>
        <v>Yes</v>
      </c>
      <c r="CL24" s="302" t="str">
        <f ca="true">+IF(OFFSET('Sanitation Data'!$D$29,0,10*ROW('Sanitation Data'!D18))="","",OFFSET('Sanitation Data'!$D$29,0,10*ROW('Sanitation Data'!D18)))</f>
        <v/>
      </c>
      <c r="CM24" s="302" t="str">
        <f ca="true">+IF(OFFSET('Sanitation Data'!$D$30,0,10*ROW('Sanitation Data'!D18))="","",OFFSET('Sanitation Data'!$D$30,0,10*ROW('Sanitation Data'!D18)))</f>
        <v/>
      </c>
      <c r="CN24" s="302" t="str">
        <f ca="true">+IF(OFFSET('Sanitation Data'!$D$31,0,10*ROW('Sanitation Data'!D18))="","",OFFSET('Sanitation Data'!$D$31,0,10*ROW('Sanitation Data'!D18)))</f>
        <v/>
      </c>
      <c r="CO24" s="302" t="str">
        <f ca="true">+IF(OFFSET('Sanitation Data'!$D$32,0,10*ROW('Sanitation Data'!D18))="","",OFFSET('Sanitation Data'!$D$32,0,10*ROW('Sanitation Data'!D18)))</f>
        <v/>
      </c>
      <c r="CP24" s="302" t="str">
        <f ca="true">+IF(OFFSET('Sanitation Data'!$E$28,0,10*ROW('Sanitation Data'!E18))="","",OFFSET('Sanitation Data'!$E$28,0,10*ROW('Sanitation Data'!E18)))</f>
        <v/>
      </c>
      <c r="CQ24" s="302" t="str">
        <f ca="true">+IF(OFFSET('Sanitation Data'!$E$29,0,10*ROW('Sanitation Data'!E18))="","",OFFSET('Sanitation Data'!$E$29,0,10*ROW('Sanitation Data'!E18)))</f>
        <v/>
      </c>
      <c r="CR24" s="302" t="str">
        <f ca="true">+IF(OFFSET('Sanitation Data'!$E$30,0,10*ROW('Sanitation Data'!E18))="","",OFFSET('Sanitation Data'!$E$30,0,10*ROW('Sanitation Data'!E18)))</f>
        <v/>
      </c>
      <c r="CS24" s="302" t="str">
        <f ca="true">+IF(OFFSET('Sanitation Data'!$E$31,0,10*ROW('Sanitation Data'!E18))="","",OFFSET('Sanitation Data'!$E$31,0,10*ROW('Sanitation Data'!E18)))</f>
        <v/>
      </c>
      <c r="CT24" s="302" t="str">
        <f ca="true">+IF(OFFSET('Sanitation Data'!$E$32,0,10*ROW('Sanitation Data'!E18))="","",OFFSET('Sanitation Data'!$E$32,0,10*ROW('Sanitation Data'!E18)))</f>
        <v/>
      </c>
      <c r="CU24" s="302" t="str">
        <f ca="true">+IF(OFFSET('Sanitation Data'!$F$28,0,10*ROW('Sanitation Data'!F18))="","",OFFSET('Sanitation Data'!$F$28,0,10*ROW('Sanitation Data'!F18)))</f>
        <v/>
      </c>
      <c r="CV24" s="302" t="str">
        <f ca="true">+IF(OFFSET('Sanitation Data'!$F$29,0,10*ROW('Sanitation Data'!F18))="","",OFFSET('Sanitation Data'!$F$29,0,10*ROW('Sanitation Data'!F18)))</f>
        <v/>
      </c>
      <c r="CW24" s="302" t="str">
        <f ca="true">+IF(OFFSET('Sanitation Data'!$F$30,0,10*ROW('Sanitation Data'!F18))="","",OFFSET('Sanitation Data'!$F$30,0,10*ROW('Sanitation Data'!F18)))</f>
        <v/>
      </c>
      <c r="CX24" s="302" t="str">
        <f ca="true">+IF(OFFSET('Sanitation Data'!$F$31,0,10*ROW('Sanitation Data'!F18))="","",OFFSET('Sanitation Data'!$F$31,0,10*ROW('Sanitation Data'!F18)))</f>
        <v/>
      </c>
      <c r="CY24" s="302" t="str">
        <f ca="true">+IF(OFFSET('Sanitation Data'!$F$32,0,10*ROW('Sanitation Data'!F18))="","",OFFSET('Sanitation Data'!$F$32,0,10*ROW('Sanitation Data'!F18)))</f>
        <v/>
      </c>
      <c r="CZ24" s="302" t="str">
        <f ca="true">+IF(OFFSET('Sanitation Data'!$G$28,0,10*ROW('Sanitation Data'!G18))="","",OFFSET('Sanitation Data'!$G$28,0,10*ROW('Sanitation Data'!G18)))</f>
        <v/>
      </c>
      <c r="DA24" s="302" t="str">
        <f ca="true">+IF(OFFSET('Sanitation Data'!$G$29,0,10*ROW('Sanitation Data'!G18))="","",OFFSET('Sanitation Data'!$G$29,0,10*ROW('Sanitation Data'!G18)))</f>
        <v/>
      </c>
      <c r="DB24" s="302" t="str">
        <f ca="true">+IF(OFFSET('Sanitation Data'!$G$30,0,10*ROW('Sanitation Data'!G18))="","",OFFSET('Sanitation Data'!$G$30,0,10*ROW('Sanitation Data'!G18)))</f>
        <v/>
      </c>
      <c r="DC24" s="302" t="str">
        <f ca="true">+IF(OFFSET('Sanitation Data'!$G$31,0,10*ROW('Sanitation Data'!G18))="","",OFFSET('Sanitation Data'!$G$31,0,10*ROW('Sanitation Data'!G18)))</f>
        <v/>
      </c>
      <c r="DD24" s="302" t="str">
        <f ca="true">+IF(OFFSET('Sanitation Data'!$G$32,0,10*ROW('Sanitation Data'!G18))="","",OFFSET('Sanitation Data'!$G$32,0,10*ROW('Sanitation Data'!G18)))</f>
        <v/>
      </c>
      <c r="DE24" s="302" t="str">
        <f ca="true">+IF(OFFSET('Sanitation Data'!$H$28,0,10*ROW('Sanitation Data'!H18))="","",OFFSET('Sanitation Data'!$H$28,0,10*ROW('Sanitation Data'!H18)))</f>
        <v>Yes</v>
      </c>
      <c r="DF24" s="302" t="str">
        <f ca="true">+IF(OFFSET('Sanitation Data'!$H$29,0,10*ROW('Sanitation Data'!H18))="","",OFFSET('Sanitation Data'!$H$29,0,10*ROW('Sanitation Data'!H18)))</f>
        <v/>
      </c>
      <c r="DG24" s="302" t="str">
        <f ca="true">+IF(OFFSET('Sanitation Data'!$H$30,0,10*ROW('Sanitation Data'!H18))="","",OFFSET('Sanitation Data'!$H$30,0,10*ROW('Sanitation Data'!H18)))</f>
        <v/>
      </c>
      <c r="DH24" s="302" t="str">
        <f ca="true">+IF(OFFSET('Sanitation Data'!$H$31,0,10*ROW('Sanitation Data'!H18))="","",OFFSET('Sanitation Data'!$H$31,0,10*ROW('Sanitation Data'!H18)))</f>
        <v/>
      </c>
      <c r="DI24" s="302" t="str">
        <f ca="true">+IF(OFFSET('Sanitation Data'!$H$32,0,10*ROW('Sanitation Data'!H18))="","",OFFSET('Sanitation Data'!$H$32,0,10*ROW('Sanitation Data'!H18)))</f>
        <v/>
      </c>
      <c r="DJ24" s="302" t="str">
        <f ca="true">+IF(OFFSET('Sanitation Data'!$I$28,0,10*ROW('Sanitation Data'!I18))="","",OFFSET('Sanitation Data'!$I$28,0,10*ROW('Sanitation Data'!I18)))</f>
        <v/>
      </c>
      <c r="DK24" s="302" t="str">
        <f ca="true">+IF(OFFSET('Sanitation Data'!$I$29,0,10*ROW('Sanitation Data'!I18))="","",OFFSET('Sanitation Data'!$I$29,0,10*ROW('Sanitation Data'!I18)))</f>
        <v/>
      </c>
      <c r="DL24" s="302" t="str">
        <f ca="true">+IF(OFFSET('Sanitation Data'!$I$30,0,10*ROW('Sanitation Data'!I18))="","",OFFSET('Sanitation Data'!$I$30,0,10*ROW('Sanitation Data'!I18)))</f>
        <v/>
      </c>
      <c r="DM24" s="302" t="str">
        <f ca="true">+IF(OFFSET('Sanitation Data'!$I$31,0,10*ROW('Sanitation Data'!I18))="","",OFFSET('Sanitation Data'!$I$31,0,10*ROW('Sanitation Data'!I18)))</f>
        <v/>
      </c>
      <c r="DN24" s="302" t="str">
        <f ca="true">+IF(OFFSET('Sanitation Data'!$I$32,0,10*ROW('Sanitation Data'!I18))="","",OFFSET('Sanitation Data'!$I$32,0,10*ROW('Sanitation Data'!I18)))</f>
        <v/>
      </c>
      <c r="DO24" s="302" t="str">
        <f ca="true">+IF(OFFSET('Hygiene Data'!$D$11,0,10*ROW('Hygiene Data'!D18))="","",OFFSET('Hygiene Data'!$D$11,0,10*ROW('Hygiene Data'!D18)))</f>
        <v/>
      </c>
      <c r="DP24" s="302" t="str">
        <f ca="true">+IF(OFFSET('Hygiene Data'!$D$12,0,10*ROW('Hygiene Data'!D18))="","",OFFSET('Hygiene Data'!$D$12,0,10*ROW('Hygiene Data'!D18)))</f>
        <v>Yes</v>
      </c>
      <c r="DQ24" s="302" t="str">
        <f ca="true">+IF(OFFSET('Hygiene Data'!$D$13,0,10*ROW('Hygiene Data'!D18))="","",OFFSET('Hygiene Data'!$D$13,0,10*ROW('Hygiene Data'!D18)))</f>
        <v>Yes</v>
      </c>
      <c r="DR24" s="302" t="str">
        <f ca="true">+IF(OFFSET('Hygiene Data'!$E$11,0,10*ROW('Hygiene Data'!E18))="","",OFFSET('Hygiene Data'!$E$11,0,10*ROW('Hygiene Data'!E18)))</f>
        <v/>
      </c>
      <c r="DS24" s="302" t="str">
        <f ca="true">+IF(OFFSET('Hygiene Data'!$E$12,0,10*ROW('Hygiene Data'!E18))="","",OFFSET('Hygiene Data'!$E$12,0,10*ROW('Hygiene Data'!E18)))</f>
        <v/>
      </c>
      <c r="DT24" s="302" t="str">
        <f ca="true">+IF(OFFSET('Hygiene Data'!$E$13,0,10*ROW('Hygiene Data'!E18))="","",OFFSET('Hygiene Data'!$E$13,0,10*ROW('Hygiene Data'!E18)))</f>
        <v/>
      </c>
      <c r="DU24" s="302" t="str">
        <f ca="true">+IF(OFFSET('Hygiene Data'!$F$11,0,10*ROW('Hygiene Data'!F18))="","",OFFSET('Hygiene Data'!$F$11,0,10*ROW('Hygiene Data'!F18)))</f>
        <v/>
      </c>
      <c r="DV24" s="302" t="str">
        <f ca="true">+IF(OFFSET('Hygiene Data'!$F$12,0,10*ROW('Hygiene Data'!F18))="","",OFFSET('Hygiene Data'!$F$12,0,10*ROW('Hygiene Data'!F18)))</f>
        <v/>
      </c>
      <c r="DW24" s="302" t="str">
        <f ca="true">+IF(OFFSET('Hygiene Data'!$F$13,0,10*ROW('Hygiene Data'!F18))="","",OFFSET('Hygiene Data'!$F$13,0,10*ROW('Hygiene Data'!F18)))</f>
        <v/>
      </c>
      <c r="DX24" s="302" t="str">
        <f ca="true">+IF(OFFSET('Hygiene Data'!$G$11,0,10*ROW('Hygiene Data'!G18))="","",OFFSET('Hygiene Data'!$G$11,0,10*ROW('Hygiene Data'!G18)))</f>
        <v/>
      </c>
      <c r="DY24" s="302" t="str">
        <f ca="true">+IF(OFFSET('Hygiene Data'!$G$12,0,10*ROW('Hygiene Data'!G18))="","",OFFSET('Hygiene Data'!$G$12,0,10*ROW('Hygiene Data'!G18)))</f>
        <v/>
      </c>
      <c r="DZ24" s="302" t="str">
        <f ca="true">+IF(OFFSET('Hygiene Data'!$G$13,0,10*ROW('Hygiene Data'!G18))="","",OFFSET('Hygiene Data'!$G$13,0,10*ROW('Hygiene Data'!G18)))</f>
        <v/>
      </c>
      <c r="EA24" s="302" t="str">
        <f ca="true">+IF(OFFSET('Hygiene Data'!$H$11,0,10*ROW('Hygiene Data'!H18))="","",OFFSET('Hygiene Data'!$H$11,0,10*ROW('Hygiene Data'!H18)))</f>
        <v/>
      </c>
      <c r="EB24" s="302" t="str">
        <f ca="true">+IF(OFFSET('Hygiene Data'!$H$12,0,10*ROW('Hygiene Data'!H18))="","",OFFSET('Hygiene Data'!$H$12,0,10*ROW('Hygiene Data'!H18)))</f>
        <v>Yes</v>
      </c>
      <c r="EC24" s="302" t="str">
        <f ca="true">+IF(OFFSET('Hygiene Data'!$H$13,0,10*ROW('Hygiene Data'!H18))="","",OFFSET('Hygiene Data'!$H$13,0,10*ROW('Hygiene Data'!H18)))</f>
        <v>Yes</v>
      </c>
      <c r="ED24" s="302" t="str">
        <f ca="true">+IF(OFFSET('Hygiene Data'!$I$11,0,10*ROW('Hygiene Data'!I18))="","",OFFSET('Hygiene Data'!$I$11,0,10*ROW('Hygiene Data'!I18)))</f>
        <v/>
      </c>
      <c r="EE24" s="302" t="str">
        <f ca="true">+IF(OFFSET('Hygiene Data'!$I$12,0,10*ROW('Hygiene Data'!I18))="","",OFFSET('Hygiene Data'!$I$12,0,10*ROW('Hygiene Data'!I18)))</f>
        <v/>
      </c>
      <c r="EF24" s="30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UGA_2021_NSDS</v>
      </c>
      <c r="B25" s="36" t="str">
        <f ca="true">+IF(OFFSET('Water Data'!$C$2,0,10*ROW('Water Data'!F19))="","",OFFSET('Water Data'!$C$2,0,10*ROW('Water Data'!F19)))</f>
        <v>Survey</v>
      </c>
      <c r="C25" s="357">
        <f t="shared" ca="true" si="0"/>
        <v>2021</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70</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64</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66</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74</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99.5</v>
      </c>
      <c r="AB25" s="97">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93.436563436563432</v>
      </c>
      <c r="AC25" s="97">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75.870489510489506</v>
      </c>
      <c r="AD25" s="97">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90.540029970029977</v>
      </c>
      <c r="AE25" s="97">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74.259240257230203</v>
      </c>
      <c r="AF25" s="97">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98.8</v>
      </c>
      <c r="AG25" s="97">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86.388188188188181</v>
      </c>
      <c r="AH25" s="97">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62.890601001000995</v>
      </c>
      <c r="AI25" s="97">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80.859344144144131</v>
      </c>
      <c r="AJ25" s="97">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60.304220009483153</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99</v>
      </c>
      <c r="AQ25" s="97">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88.891891891891902</v>
      </c>
      <c r="AR25" s="97">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67.380054054054071</v>
      </c>
      <c r="AS25" s="97">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84.180621621621626</v>
      </c>
      <c r="AT25" s="97">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65.104490551157241</v>
      </c>
      <c r="AU25" s="97">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99.5</v>
      </c>
      <c r="AV25" s="97">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93.430499999999995</v>
      </c>
      <c r="AW25" s="97">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80.350229999999996</v>
      </c>
      <c r="AX25" s="97">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90.440723999999989</v>
      </c>
      <c r="AY25" s="97">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78.562685427135662</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80.099999999999994</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76.900000000000006</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78</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84.2</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302"/>
      <c r="BS25" s="302" t="str">
        <f ca="true">+IF(OFFSET('Water Data'!$D$27,0,10*ROW('Water Data'!D19))="","",OFFSET('Water Data'!$D$27,0,10*ROW('Water Data'!D19)))</f>
        <v/>
      </c>
      <c r="BT25" s="302" t="str">
        <f ca="true">+IF(OFFSET('Water Data'!$D$28,0,10*ROW('Water Data'!D19))="","",OFFSET('Water Data'!$D$28,0,10*ROW('Water Data'!D19)))</f>
        <v/>
      </c>
      <c r="BU25" s="302" t="str">
        <f ca="true">+IF(OFFSET('Water Data'!$D$29,0,10*ROW('Water Data'!D19))="","",OFFSET('Water Data'!$D$29,0,10*ROW('Water Data'!D19)))</f>
        <v/>
      </c>
      <c r="BV25" s="302" t="str">
        <f ca="true">+IF(OFFSET('Water Data'!$E$27,0,10*ROW('Water Data'!E19))="","",OFFSET('Water Data'!$E$27,0,10*ROW('Water Data'!E19)))</f>
        <v>Yes</v>
      </c>
      <c r="BW25" s="302" t="str">
        <f ca="true">+IF(OFFSET('Water Data'!$E$28,0,10*ROW('Water Data'!E19))="","",OFFSET('Water Data'!$E$28,0,10*ROW('Water Data'!E19)))</f>
        <v/>
      </c>
      <c r="BX25" s="302" t="str">
        <f ca="true">+IF(OFFSET('Water Data'!$E$29,0,10*ROW('Water Data'!E19))="","",OFFSET('Water Data'!$E$29,0,10*ROW('Water Data'!E19)))</f>
        <v/>
      </c>
      <c r="BY25" s="302" t="str">
        <f ca="true">+IF(OFFSET('Water Data'!$F$27,0,10*ROW('Water Data'!F19))="","",OFFSET('Water Data'!$F$27,0,10*ROW('Water Data'!F19)))</f>
        <v>Yes</v>
      </c>
      <c r="BZ25" s="302" t="str">
        <f ca="true">+IF(OFFSET('Water Data'!$F$28,0,10*ROW('Water Data'!F19))="","",OFFSET('Water Data'!$F$28,0,10*ROW('Water Data'!F19)))</f>
        <v/>
      </c>
      <c r="CA25" s="302" t="str">
        <f ca="true">+IF(OFFSET('Water Data'!$F$29,0,10*ROW('Water Data'!F19))="","",OFFSET('Water Data'!$F$29,0,10*ROW('Water Data'!F19)))</f>
        <v/>
      </c>
      <c r="CB25" s="302" t="str">
        <f ca="true">+IF(OFFSET('Water Data'!$G$27,0,10*ROW('Water Data'!G19))="","",OFFSET('Water Data'!$G$27,0,10*ROW('Water Data'!G19)))</f>
        <v/>
      </c>
      <c r="CC25" s="302" t="str">
        <f ca="true">+IF(OFFSET('Water Data'!$G$28,0,10*ROW('Water Data'!G19))="","",OFFSET('Water Data'!$G$28,0,10*ROW('Water Data'!G19)))</f>
        <v/>
      </c>
      <c r="CD25" s="302" t="str">
        <f ca="true">+IF(OFFSET('Water Data'!$G$29,0,10*ROW('Water Data'!G19))="","",OFFSET('Water Data'!$G$29,0,10*ROW('Water Data'!G19)))</f>
        <v/>
      </c>
      <c r="CE25" s="302" t="str">
        <f ca="true">+IF(OFFSET('Water Data'!$H$27,0,10*ROW('Water Data'!H19))="","",OFFSET('Water Data'!$H$27,0,10*ROW('Water Data'!H19)))</f>
        <v>Yes</v>
      </c>
      <c r="CF25" s="302" t="str">
        <f ca="true">+IF(OFFSET('Water Data'!$H$28,0,10*ROW('Water Data'!H19))="","",OFFSET('Water Data'!$H$28,0,10*ROW('Water Data'!H19)))</f>
        <v/>
      </c>
      <c r="CG25" s="302" t="str">
        <f ca="true">+IF(OFFSET('Water Data'!$H$29,0,10*ROW('Water Data'!H19))="","",OFFSET('Water Data'!$H$29,0,10*ROW('Water Data'!H19)))</f>
        <v/>
      </c>
      <c r="CH25" s="302" t="str">
        <f ca="true">+IF(OFFSET('Water Data'!$I$27,0,10*ROW('Water Data'!I19))="","",OFFSET('Water Data'!$I$27,0,10*ROW('Water Data'!I19)))</f>
        <v>Yes</v>
      </c>
      <c r="CI25" s="302" t="str">
        <f ca="true">+IF(OFFSET('Water Data'!$I$28,0,10*ROW('Water Data'!I19))="","",OFFSET('Water Data'!$I$28,0,10*ROW('Water Data'!I19)))</f>
        <v/>
      </c>
      <c r="CJ25" s="302" t="str">
        <f ca="true">+IF(OFFSET('Water Data'!$I$29,0,10*ROW('Water Data'!I19))="","",OFFSET('Water Data'!$I$29,0,10*ROW('Water Data'!I19)))</f>
        <v/>
      </c>
      <c r="CK25" s="302" t="str">
        <f ca="true">+IF(OFFSET('Sanitation Data'!$D$28,0,10*ROW('Sanitation Data'!D19))="","",OFFSET('Sanitation Data'!$D$28,0,10*ROW('Sanitation Data'!D19)))</f>
        <v/>
      </c>
      <c r="CL25" s="302" t="str">
        <f ca="true">+IF(OFFSET('Sanitation Data'!$D$29,0,10*ROW('Sanitation Data'!D19))="","",OFFSET('Sanitation Data'!$D$29,0,10*ROW('Sanitation Data'!D19)))</f>
        <v/>
      </c>
      <c r="CM25" s="302" t="str">
        <f ca="true">+IF(OFFSET('Sanitation Data'!$D$30,0,10*ROW('Sanitation Data'!D19))="","",OFFSET('Sanitation Data'!$D$30,0,10*ROW('Sanitation Data'!D19)))</f>
        <v/>
      </c>
      <c r="CN25" s="302" t="str">
        <f ca="true">+IF(OFFSET('Sanitation Data'!$D$31,0,10*ROW('Sanitation Data'!D19))="","",OFFSET('Sanitation Data'!$D$31,0,10*ROW('Sanitation Data'!D19)))</f>
        <v/>
      </c>
      <c r="CO25" s="302" t="str">
        <f ca="true">+IF(OFFSET('Sanitation Data'!$D$32,0,10*ROW('Sanitation Data'!D19))="","",OFFSET('Sanitation Data'!$D$32,0,10*ROW('Sanitation Data'!D19)))</f>
        <v/>
      </c>
      <c r="CP25" s="302" t="str">
        <f ca="true">+IF(OFFSET('Sanitation Data'!$E$28,0,10*ROW('Sanitation Data'!E19))="","",OFFSET('Sanitation Data'!$E$28,0,10*ROW('Sanitation Data'!E19)))</f>
        <v>Yes</v>
      </c>
      <c r="CQ25" s="302" t="str">
        <f ca="true">+IF(OFFSET('Sanitation Data'!$E$29,0,10*ROW('Sanitation Data'!E19))="","",OFFSET('Sanitation Data'!$E$29,0,10*ROW('Sanitation Data'!E19)))</f>
        <v>Yes</v>
      </c>
      <c r="CR25" s="302" t="str">
        <f ca="true">+IF(OFFSET('Sanitation Data'!$E$30,0,10*ROW('Sanitation Data'!E19))="","",OFFSET('Sanitation Data'!$E$30,0,10*ROW('Sanitation Data'!E19)))</f>
        <v>Yes</v>
      </c>
      <c r="CS25" s="302" t="str">
        <f ca="true">+IF(OFFSET('Sanitation Data'!$E$31,0,10*ROW('Sanitation Data'!E19))="","",OFFSET('Sanitation Data'!$E$31,0,10*ROW('Sanitation Data'!E19)))</f>
        <v>Yes</v>
      </c>
      <c r="CT25" s="302" t="str">
        <f ca="true">+IF(OFFSET('Sanitation Data'!$E$32,0,10*ROW('Sanitation Data'!E19))="","",OFFSET('Sanitation Data'!$E$32,0,10*ROW('Sanitation Data'!E19)))</f>
        <v>Yes</v>
      </c>
      <c r="CU25" s="302" t="str">
        <f ca="true">+IF(OFFSET('Sanitation Data'!$F$28,0,10*ROW('Sanitation Data'!F19))="","",OFFSET('Sanitation Data'!$F$28,0,10*ROW('Sanitation Data'!F19)))</f>
        <v>Yes</v>
      </c>
      <c r="CV25" s="302" t="str">
        <f ca="true">+IF(OFFSET('Sanitation Data'!$F$29,0,10*ROW('Sanitation Data'!F19))="","",OFFSET('Sanitation Data'!$F$29,0,10*ROW('Sanitation Data'!F19)))</f>
        <v>Yes</v>
      </c>
      <c r="CW25" s="302" t="str">
        <f ca="true">+IF(OFFSET('Sanitation Data'!$F$30,0,10*ROW('Sanitation Data'!F19))="","",OFFSET('Sanitation Data'!$F$30,0,10*ROW('Sanitation Data'!F19)))</f>
        <v>Yes</v>
      </c>
      <c r="CX25" s="302" t="str">
        <f ca="true">+IF(OFFSET('Sanitation Data'!$F$31,0,10*ROW('Sanitation Data'!F19))="","",OFFSET('Sanitation Data'!$F$31,0,10*ROW('Sanitation Data'!F19)))</f>
        <v>Yes</v>
      </c>
      <c r="CY25" s="302" t="str">
        <f ca="true">+IF(OFFSET('Sanitation Data'!$F$32,0,10*ROW('Sanitation Data'!F19))="","",OFFSET('Sanitation Data'!$F$32,0,10*ROW('Sanitation Data'!F19)))</f>
        <v>Yes</v>
      </c>
      <c r="CZ25" s="302" t="str">
        <f ca="true">+IF(OFFSET('Sanitation Data'!$G$28,0,10*ROW('Sanitation Data'!G19))="","",OFFSET('Sanitation Data'!$G$28,0,10*ROW('Sanitation Data'!G19)))</f>
        <v/>
      </c>
      <c r="DA25" s="302" t="str">
        <f ca="true">+IF(OFFSET('Sanitation Data'!$G$29,0,10*ROW('Sanitation Data'!G19))="","",OFFSET('Sanitation Data'!$G$29,0,10*ROW('Sanitation Data'!G19)))</f>
        <v/>
      </c>
      <c r="DB25" s="302" t="str">
        <f ca="true">+IF(OFFSET('Sanitation Data'!$G$30,0,10*ROW('Sanitation Data'!G19))="","",OFFSET('Sanitation Data'!$G$30,0,10*ROW('Sanitation Data'!G19)))</f>
        <v/>
      </c>
      <c r="DC25" s="302" t="str">
        <f ca="true">+IF(OFFSET('Sanitation Data'!$G$31,0,10*ROW('Sanitation Data'!G19))="","",OFFSET('Sanitation Data'!$G$31,0,10*ROW('Sanitation Data'!G19)))</f>
        <v/>
      </c>
      <c r="DD25" s="302" t="str">
        <f ca="true">+IF(OFFSET('Sanitation Data'!$G$32,0,10*ROW('Sanitation Data'!G19))="","",OFFSET('Sanitation Data'!$G$32,0,10*ROW('Sanitation Data'!G19)))</f>
        <v/>
      </c>
      <c r="DE25" s="302" t="str">
        <f ca="true">+IF(OFFSET('Sanitation Data'!$H$28,0,10*ROW('Sanitation Data'!H19))="","",OFFSET('Sanitation Data'!$H$28,0,10*ROW('Sanitation Data'!H19)))</f>
        <v>Yes</v>
      </c>
      <c r="DF25" s="302" t="str">
        <f ca="true">+IF(OFFSET('Sanitation Data'!$H$29,0,10*ROW('Sanitation Data'!H19))="","",OFFSET('Sanitation Data'!$H$29,0,10*ROW('Sanitation Data'!H19)))</f>
        <v>Yes</v>
      </c>
      <c r="DG25" s="302" t="str">
        <f ca="true">+IF(OFFSET('Sanitation Data'!$H$30,0,10*ROW('Sanitation Data'!H19))="","",OFFSET('Sanitation Data'!$H$30,0,10*ROW('Sanitation Data'!H19)))</f>
        <v>Yes</v>
      </c>
      <c r="DH25" s="302" t="str">
        <f ca="true">+IF(OFFSET('Sanitation Data'!$H$31,0,10*ROW('Sanitation Data'!H19))="","",OFFSET('Sanitation Data'!$H$31,0,10*ROW('Sanitation Data'!H19)))</f>
        <v>Yes</v>
      </c>
      <c r="DI25" s="302" t="str">
        <f ca="true">+IF(OFFSET('Sanitation Data'!$H$32,0,10*ROW('Sanitation Data'!H19))="","",OFFSET('Sanitation Data'!$H$32,0,10*ROW('Sanitation Data'!H19)))</f>
        <v>Yes</v>
      </c>
      <c r="DJ25" s="302" t="str">
        <f ca="true">+IF(OFFSET('Sanitation Data'!$I$28,0,10*ROW('Sanitation Data'!I19))="","",OFFSET('Sanitation Data'!$I$28,0,10*ROW('Sanitation Data'!I19)))</f>
        <v>Yes</v>
      </c>
      <c r="DK25" s="302" t="str">
        <f ca="true">+IF(OFFSET('Sanitation Data'!$I$29,0,10*ROW('Sanitation Data'!I19))="","",OFFSET('Sanitation Data'!$I$29,0,10*ROW('Sanitation Data'!I19)))</f>
        <v>Yes</v>
      </c>
      <c r="DL25" s="302" t="str">
        <f ca="true">+IF(OFFSET('Sanitation Data'!$I$30,0,10*ROW('Sanitation Data'!I19))="","",OFFSET('Sanitation Data'!$I$30,0,10*ROW('Sanitation Data'!I19)))</f>
        <v>Yes</v>
      </c>
      <c r="DM25" s="302" t="str">
        <f ca="true">+IF(OFFSET('Sanitation Data'!$I$31,0,10*ROW('Sanitation Data'!I19))="","",OFFSET('Sanitation Data'!$I$31,0,10*ROW('Sanitation Data'!I19)))</f>
        <v>Yes</v>
      </c>
      <c r="DN25" s="302" t="str">
        <f ca="true">+IF(OFFSET('Sanitation Data'!$I$32,0,10*ROW('Sanitation Data'!I19))="","",OFFSET('Sanitation Data'!$I$32,0,10*ROW('Sanitation Data'!I19)))</f>
        <v>Yes</v>
      </c>
      <c r="DO25" s="302" t="str">
        <f ca="true">+IF(OFFSET('Hygiene Data'!$D$11,0,10*ROW('Hygiene Data'!D19))="","",OFFSET('Hygiene Data'!$D$11,0,10*ROW('Hygiene Data'!D19)))</f>
        <v/>
      </c>
      <c r="DP25" s="302" t="str">
        <f ca="true">+IF(OFFSET('Hygiene Data'!$D$12,0,10*ROW('Hygiene Data'!D19))="","",OFFSET('Hygiene Data'!$D$12,0,10*ROW('Hygiene Data'!D19)))</f>
        <v/>
      </c>
      <c r="DQ25" s="302" t="str">
        <f ca="true">+IF(OFFSET('Hygiene Data'!$D$13,0,10*ROW('Hygiene Data'!D19))="","",OFFSET('Hygiene Data'!$D$13,0,10*ROW('Hygiene Data'!D19)))</f>
        <v/>
      </c>
      <c r="DR25" s="302" t="str">
        <f ca="true">+IF(OFFSET('Hygiene Data'!$E$11,0,10*ROW('Hygiene Data'!E19))="","",OFFSET('Hygiene Data'!$E$11,0,10*ROW('Hygiene Data'!E19)))</f>
        <v>Yes</v>
      </c>
      <c r="DS25" s="302" t="str">
        <f ca="true">+IF(OFFSET('Hygiene Data'!$E$12,0,10*ROW('Hygiene Data'!E19))="","",OFFSET('Hygiene Data'!$E$12,0,10*ROW('Hygiene Data'!E19)))</f>
        <v/>
      </c>
      <c r="DT25" s="302" t="str">
        <f ca="true">+IF(OFFSET('Hygiene Data'!$E$13,0,10*ROW('Hygiene Data'!E19))="","",OFFSET('Hygiene Data'!$E$13,0,10*ROW('Hygiene Data'!E19)))</f>
        <v/>
      </c>
      <c r="DU25" s="302" t="str">
        <f ca="true">+IF(OFFSET('Hygiene Data'!$F$11,0,10*ROW('Hygiene Data'!F19))="","",OFFSET('Hygiene Data'!$F$11,0,10*ROW('Hygiene Data'!F19)))</f>
        <v>Yes</v>
      </c>
      <c r="DV25" s="302" t="str">
        <f ca="true">+IF(OFFSET('Hygiene Data'!$F$12,0,10*ROW('Hygiene Data'!F19))="","",OFFSET('Hygiene Data'!$F$12,0,10*ROW('Hygiene Data'!F19)))</f>
        <v/>
      </c>
      <c r="DW25" s="302" t="str">
        <f ca="true">+IF(OFFSET('Hygiene Data'!$F$13,0,10*ROW('Hygiene Data'!F19))="","",OFFSET('Hygiene Data'!$F$13,0,10*ROW('Hygiene Data'!F19)))</f>
        <v/>
      </c>
      <c r="DX25" s="302" t="str">
        <f ca="true">+IF(OFFSET('Hygiene Data'!$G$11,0,10*ROW('Hygiene Data'!G19))="","",OFFSET('Hygiene Data'!$G$11,0,10*ROW('Hygiene Data'!G19)))</f>
        <v/>
      </c>
      <c r="DY25" s="302" t="str">
        <f ca="true">+IF(OFFSET('Hygiene Data'!$G$12,0,10*ROW('Hygiene Data'!G19))="","",OFFSET('Hygiene Data'!$G$12,0,10*ROW('Hygiene Data'!G19)))</f>
        <v/>
      </c>
      <c r="DZ25" s="302" t="str">
        <f ca="true">+IF(OFFSET('Hygiene Data'!$G$13,0,10*ROW('Hygiene Data'!G19))="","",OFFSET('Hygiene Data'!$G$13,0,10*ROW('Hygiene Data'!G19)))</f>
        <v/>
      </c>
      <c r="EA25" s="302" t="str">
        <f ca="true">+IF(OFFSET('Hygiene Data'!$H$11,0,10*ROW('Hygiene Data'!H19))="","",OFFSET('Hygiene Data'!$H$11,0,10*ROW('Hygiene Data'!H19)))</f>
        <v>Yes</v>
      </c>
      <c r="EB25" s="302" t="str">
        <f ca="true">+IF(OFFSET('Hygiene Data'!$H$12,0,10*ROW('Hygiene Data'!H19))="","",OFFSET('Hygiene Data'!$H$12,0,10*ROW('Hygiene Data'!H19)))</f>
        <v/>
      </c>
      <c r="EC25" s="302" t="str">
        <f ca="true">+IF(OFFSET('Hygiene Data'!$H$13,0,10*ROW('Hygiene Data'!H19))="","",OFFSET('Hygiene Data'!$H$13,0,10*ROW('Hygiene Data'!H19)))</f>
        <v/>
      </c>
      <c r="ED25" s="302" t="str">
        <f ca="true">+IF(OFFSET('Hygiene Data'!$I$11,0,10*ROW('Hygiene Data'!I19))="","",OFFSET('Hygiene Data'!$I$11,0,10*ROW('Hygiene Data'!I19)))</f>
        <v>Yes</v>
      </c>
      <c r="EE25" s="302" t="str">
        <f ca="true">+IF(OFFSET('Hygiene Data'!$I$12,0,10*ROW('Hygiene Data'!I19))="","",OFFSET('Hygiene Data'!$I$12,0,10*ROW('Hygiene Data'!I19)))</f>
        <v/>
      </c>
      <c r="EF25" s="30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57"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302"/>
      <c r="BS26" s="302" t="str">
        <f ca="true">+IF(OFFSET('Water Data'!$D$27,0,10*ROW('Water Data'!D20))="","",OFFSET('Water Data'!$D$27,0,10*ROW('Water Data'!D20)))</f>
        <v/>
      </c>
      <c r="BT26" s="302" t="str">
        <f ca="true">+IF(OFFSET('Water Data'!$D$28,0,10*ROW('Water Data'!D20))="","",OFFSET('Water Data'!$D$28,0,10*ROW('Water Data'!D20)))</f>
        <v/>
      </c>
      <c r="BU26" s="302" t="str">
        <f ca="true">+IF(OFFSET('Water Data'!$D$29,0,10*ROW('Water Data'!D20))="","",OFFSET('Water Data'!$D$29,0,10*ROW('Water Data'!D20)))</f>
        <v/>
      </c>
      <c r="BV26" s="302" t="str">
        <f ca="true">+IF(OFFSET('Water Data'!$E$27,0,10*ROW('Water Data'!E20))="","",OFFSET('Water Data'!$E$27,0,10*ROW('Water Data'!E20)))</f>
        <v/>
      </c>
      <c r="BW26" s="302" t="str">
        <f ca="true">+IF(OFFSET('Water Data'!$E$28,0,10*ROW('Water Data'!E20))="","",OFFSET('Water Data'!$E$28,0,10*ROW('Water Data'!E20)))</f>
        <v/>
      </c>
      <c r="BX26" s="302" t="str">
        <f ca="true">+IF(OFFSET('Water Data'!$E$29,0,10*ROW('Water Data'!E20))="","",OFFSET('Water Data'!$E$29,0,10*ROW('Water Data'!E20)))</f>
        <v/>
      </c>
      <c r="BY26" s="302" t="str">
        <f ca="true">+IF(OFFSET('Water Data'!$F$27,0,10*ROW('Water Data'!F20))="","",OFFSET('Water Data'!$F$27,0,10*ROW('Water Data'!F20)))</f>
        <v/>
      </c>
      <c r="BZ26" s="302" t="str">
        <f ca="true">+IF(OFFSET('Water Data'!$F$28,0,10*ROW('Water Data'!F20))="","",OFFSET('Water Data'!$F$28,0,10*ROW('Water Data'!F20)))</f>
        <v/>
      </c>
      <c r="CA26" s="302" t="str">
        <f ca="true">+IF(OFFSET('Water Data'!$F$29,0,10*ROW('Water Data'!F20))="","",OFFSET('Water Data'!$F$29,0,10*ROW('Water Data'!F20)))</f>
        <v/>
      </c>
      <c r="CB26" s="302" t="str">
        <f ca="true">+IF(OFFSET('Water Data'!$G$27,0,10*ROW('Water Data'!G20))="","",OFFSET('Water Data'!$G$27,0,10*ROW('Water Data'!G20)))</f>
        <v/>
      </c>
      <c r="CC26" s="302" t="str">
        <f ca="true">+IF(OFFSET('Water Data'!$G$28,0,10*ROW('Water Data'!G20))="","",OFFSET('Water Data'!$G$28,0,10*ROW('Water Data'!G20)))</f>
        <v/>
      </c>
      <c r="CD26" s="302" t="str">
        <f ca="true">+IF(OFFSET('Water Data'!$G$29,0,10*ROW('Water Data'!G20))="","",OFFSET('Water Data'!$G$29,0,10*ROW('Water Data'!G20)))</f>
        <v/>
      </c>
      <c r="CE26" s="302" t="str">
        <f ca="true">+IF(OFFSET('Water Data'!$H$27,0,10*ROW('Water Data'!H20))="","",OFFSET('Water Data'!$H$27,0,10*ROW('Water Data'!H20)))</f>
        <v/>
      </c>
      <c r="CF26" s="302" t="str">
        <f ca="true">+IF(OFFSET('Water Data'!$H$28,0,10*ROW('Water Data'!H20))="","",OFFSET('Water Data'!$H$28,0,10*ROW('Water Data'!H20)))</f>
        <v/>
      </c>
      <c r="CG26" s="302" t="str">
        <f ca="true">+IF(OFFSET('Water Data'!$H$29,0,10*ROW('Water Data'!H20))="","",OFFSET('Water Data'!$H$29,0,10*ROW('Water Data'!H20)))</f>
        <v/>
      </c>
      <c r="CH26" s="302" t="str">
        <f ca="true">+IF(OFFSET('Water Data'!$I$27,0,10*ROW('Water Data'!I20))="","",OFFSET('Water Data'!$I$27,0,10*ROW('Water Data'!I20)))</f>
        <v/>
      </c>
      <c r="CI26" s="302" t="str">
        <f ca="true">+IF(OFFSET('Water Data'!$I$28,0,10*ROW('Water Data'!I20))="","",OFFSET('Water Data'!$I$28,0,10*ROW('Water Data'!I20)))</f>
        <v/>
      </c>
      <c r="CJ26" s="302" t="str">
        <f ca="true">+IF(OFFSET('Water Data'!$I$29,0,10*ROW('Water Data'!I20))="","",OFFSET('Water Data'!$I$29,0,10*ROW('Water Data'!I20)))</f>
        <v/>
      </c>
      <c r="CK26" s="302" t="str">
        <f ca="true">+IF(OFFSET('Sanitation Data'!$D$28,0,10*ROW('Sanitation Data'!D20))="","",OFFSET('Sanitation Data'!$D$28,0,10*ROW('Sanitation Data'!D20)))</f>
        <v/>
      </c>
      <c r="CL26" s="302" t="str">
        <f ca="true">+IF(OFFSET('Sanitation Data'!$D$29,0,10*ROW('Sanitation Data'!D20))="","",OFFSET('Sanitation Data'!$D$29,0,10*ROW('Sanitation Data'!D20)))</f>
        <v/>
      </c>
      <c r="CM26" s="302" t="str">
        <f ca="true">+IF(OFFSET('Sanitation Data'!$D$30,0,10*ROW('Sanitation Data'!D20))="","",OFFSET('Sanitation Data'!$D$30,0,10*ROW('Sanitation Data'!D20)))</f>
        <v/>
      </c>
      <c r="CN26" s="302" t="str">
        <f ca="true">+IF(OFFSET('Sanitation Data'!$D$31,0,10*ROW('Sanitation Data'!D20))="","",OFFSET('Sanitation Data'!$D$31,0,10*ROW('Sanitation Data'!D20)))</f>
        <v/>
      </c>
      <c r="CO26" s="302" t="str">
        <f ca="true">+IF(OFFSET('Sanitation Data'!$D$32,0,10*ROW('Sanitation Data'!D20))="","",OFFSET('Sanitation Data'!$D$32,0,10*ROW('Sanitation Data'!D20)))</f>
        <v/>
      </c>
      <c r="CP26" s="302" t="str">
        <f ca="true">+IF(OFFSET('Sanitation Data'!$E$28,0,10*ROW('Sanitation Data'!E20))="","",OFFSET('Sanitation Data'!$E$28,0,10*ROW('Sanitation Data'!E20)))</f>
        <v/>
      </c>
      <c r="CQ26" s="302" t="str">
        <f ca="true">+IF(OFFSET('Sanitation Data'!$E$29,0,10*ROW('Sanitation Data'!E20))="","",OFFSET('Sanitation Data'!$E$29,0,10*ROW('Sanitation Data'!E20)))</f>
        <v/>
      </c>
      <c r="CR26" s="302" t="str">
        <f ca="true">+IF(OFFSET('Sanitation Data'!$E$30,0,10*ROW('Sanitation Data'!E20))="","",OFFSET('Sanitation Data'!$E$30,0,10*ROW('Sanitation Data'!E20)))</f>
        <v/>
      </c>
      <c r="CS26" s="302" t="str">
        <f ca="true">+IF(OFFSET('Sanitation Data'!$E$31,0,10*ROW('Sanitation Data'!E20))="","",OFFSET('Sanitation Data'!$E$31,0,10*ROW('Sanitation Data'!E20)))</f>
        <v/>
      </c>
      <c r="CT26" s="302" t="str">
        <f ca="true">+IF(OFFSET('Sanitation Data'!$E$32,0,10*ROW('Sanitation Data'!E20))="","",OFFSET('Sanitation Data'!$E$32,0,10*ROW('Sanitation Data'!E20)))</f>
        <v/>
      </c>
      <c r="CU26" s="302" t="str">
        <f ca="true">+IF(OFFSET('Sanitation Data'!$F$28,0,10*ROW('Sanitation Data'!F20))="","",OFFSET('Sanitation Data'!$F$28,0,10*ROW('Sanitation Data'!F20)))</f>
        <v/>
      </c>
      <c r="CV26" s="302" t="str">
        <f ca="true">+IF(OFFSET('Sanitation Data'!$F$29,0,10*ROW('Sanitation Data'!F20))="","",OFFSET('Sanitation Data'!$F$29,0,10*ROW('Sanitation Data'!F20)))</f>
        <v/>
      </c>
      <c r="CW26" s="302" t="str">
        <f ca="true">+IF(OFFSET('Sanitation Data'!$F$30,0,10*ROW('Sanitation Data'!F20))="","",OFFSET('Sanitation Data'!$F$30,0,10*ROW('Sanitation Data'!F20)))</f>
        <v/>
      </c>
      <c r="CX26" s="302" t="str">
        <f ca="true">+IF(OFFSET('Sanitation Data'!$F$31,0,10*ROW('Sanitation Data'!F20))="","",OFFSET('Sanitation Data'!$F$31,0,10*ROW('Sanitation Data'!F20)))</f>
        <v/>
      </c>
      <c r="CY26" s="302" t="str">
        <f ca="true">+IF(OFFSET('Sanitation Data'!$F$32,0,10*ROW('Sanitation Data'!F20))="","",OFFSET('Sanitation Data'!$F$32,0,10*ROW('Sanitation Data'!F20)))</f>
        <v/>
      </c>
      <c r="CZ26" s="302" t="str">
        <f ca="true">+IF(OFFSET('Sanitation Data'!$G$28,0,10*ROW('Sanitation Data'!G20))="","",OFFSET('Sanitation Data'!$G$28,0,10*ROW('Sanitation Data'!G20)))</f>
        <v/>
      </c>
      <c r="DA26" s="302" t="str">
        <f ca="true">+IF(OFFSET('Sanitation Data'!$G$29,0,10*ROW('Sanitation Data'!G20))="","",OFFSET('Sanitation Data'!$G$29,0,10*ROW('Sanitation Data'!G20)))</f>
        <v/>
      </c>
      <c r="DB26" s="302" t="str">
        <f ca="true">+IF(OFFSET('Sanitation Data'!$G$30,0,10*ROW('Sanitation Data'!G20))="","",OFFSET('Sanitation Data'!$G$30,0,10*ROW('Sanitation Data'!G20)))</f>
        <v/>
      </c>
      <c r="DC26" s="302" t="str">
        <f ca="true">+IF(OFFSET('Sanitation Data'!$G$31,0,10*ROW('Sanitation Data'!G20))="","",OFFSET('Sanitation Data'!$G$31,0,10*ROW('Sanitation Data'!G20)))</f>
        <v/>
      </c>
      <c r="DD26" s="302" t="str">
        <f ca="true">+IF(OFFSET('Sanitation Data'!$G$32,0,10*ROW('Sanitation Data'!G20))="","",OFFSET('Sanitation Data'!$G$32,0,10*ROW('Sanitation Data'!G20)))</f>
        <v/>
      </c>
      <c r="DE26" s="302" t="str">
        <f ca="true">+IF(OFFSET('Sanitation Data'!$H$28,0,10*ROW('Sanitation Data'!H20))="","",OFFSET('Sanitation Data'!$H$28,0,10*ROW('Sanitation Data'!H20)))</f>
        <v/>
      </c>
      <c r="DF26" s="302" t="str">
        <f ca="true">+IF(OFFSET('Sanitation Data'!$H$29,0,10*ROW('Sanitation Data'!H20))="","",OFFSET('Sanitation Data'!$H$29,0,10*ROW('Sanitation Data'!H20)))</f>
        <v/>
      </c>
      <c r="DG26" s="302" t="str">
        <f ca="true">+IF(OFFSET('Sanitation Data'!$H$30,0,10*ROW('Sanitation Data'!H20))="","",OFFSET('Sanitation Data'!$H$30,0,10*ROW('Sanitation Data'!H20)))</f>
        <v/>
      </c>
      <c r="DH26" s="302" t="str">
        <f ca="true">+IF(OFFSET('Sanitation Data'!$H$31,0,10*ROW('Sanitation Data'!H20))="","",OFFSET('Sanitation Data'!$H$31,0,10*ROW('Sanitation Data'!H20)))</f>
        <v/>
      </c>
      <c r="DI26" s="302" t="str">
        <f ca="true">+IF(OFFSET('Sanitation Data'!$H$32,0,10*ROW('Sanitation Data'!H20))="","",OFFSET('Sanitation Data'!$H$32,0,10*ROW('Sanitation Data'!H20)))</f>
        <v/>
      </c>
      <c r="DJ26" s="302" t="str">
        <f ca="true">+IF(OFFSET('Sanitation Data'!$I$28,0,10*ROW('Sanitation Data'!I20))="","",OFFSET('Sanitation Data'!$I$28,0,10*ROW('Sanitation Data'!I20)))</f>
        <v/>
      </c>
      <c r="DK26" s="302" t="str">
        <f ca="true">+IF(OFFSET('Sanitation Data'!$I$29,0,10*ROW('Sanitation Data'!I20))="","",OFFSET('Sanitation Data'!$I$29,0,10*ROW('Sanitation Data'!I20)))</f>
        <v/>
      </c>
      <c r="DL26" s="302" t="str">
        <f ca="true">+IF(OFFSET('Sanitation Data'!$I$30,0,10*ROW('Sanitation Data'!I20))="","",OFFSET('Sanitation Data'!$I$30,0,10*ROW('Sanitation Data'!I20)))</f>
        <v/>
      </c>
      <c r="DM26" s="302" t="str">
        <f ca="true">+IF(OFFSET('Sanitation Data'!$I$31,0,10*ROW('Sanitation Data'!I20))="","",OFFSET('Sanitation Data'!$I$31,0,10*ROW('Sanitation Data'!I20)))</f>
        <v/>
      </c>
      <c r="DN26" s="302" t="str">
        <f ca="true">+IF(OFFSET('Sanitation Data'!$I$32,0,10*ROW('Sanitation Data'!I20))="","",OFFSET('Sanitation Data'!$I$32,0,10*ROW('Sanitation Data'!I20)))</f>
        <v/>
      </c>
      <c r="DO26" s="302" t="str">
        <f ca="true">+IF(OFFSET('Hygiene Data'!$D$11,0,10*ROW('Hygiene Data'!D20))="","",OFFSET('Hygiene Data'!$D$11,0,10*ROW('Hygiene Data'!D20)))</f>
        <v/>
      </c>
      <c r="DP26" s="302" t="str">
        <f ca="true">+IF(OFFSET('Hygiene Data'!$D$12,0,10*ROW('Hygiene Data'!D20))="","",OFFSET('Hygiene Data'!$D$12,0,10*ROW('Hygiene Data'!D20)))</f>
        <v/>
      </c>
      <c r="DQ26" s="302" t="str">
        <f ca="true">+IF(OFFSET('Hygiene Data'!$D$13,0,10*ROW('Hygiene Data'!D20))="","",OFFSET('Hygiene Data'!$D$13,0,10*ROW('Hygiene Data'!D20)))</f>
        <v/>
      </c>
      <c r="DR26" s="302" t="str">
        <f ca="true">+IF(OFFSET('Hygiene Data'!$E$11,0,10*ROW('Hygiene Data'!E20))="","",OFFSET('Hygiene Data'!$E$11,0,10*ROW('Hygiene Data'!E20)))</f>
        <v/>
      </c>
      <c r="DS26" s="302" t="str">
        <f ca="true">+IF(OFFSET('Hygiene Data'!$E$12,0,10*ROW('Hygiene Data'!E20))="","",OFFSET('Hygiene Data'!$E$12,0,10*ROW('Hygiene Data'!E20)))</f>
        <v/>
      </c>
      <c r="DT26" s="302" t="str">
        <f ca="true">+IF(OFFSET('Hygiene Data'!$E$13,0,10*ROW('Hygiene Data'!E20))="","",OFFSET('Hygiene Data'!$E$13,0,10*ROW('Hygiene Data'!E20)))</f>
        <v/>
      </c>
      <c r="DU26" s="302" t="str">
        <f ca="true">+IF(OFFSET('Hygiene Data'!$F$11,0,10*ROW('Hygiene Data'!F20))="","",OFFSET('Hygiene Data'!$F$11,0,10*ROW('Hygiene Data'!F20)))</f>
        <v/>
      </c>
      <c r="DV26" s="302" t="str">
        <f ca="true">+IF(OFFSET('Hygiene Data'!$F$12,0,10*ROW('Hygiene Data'!F20))="","",OFFSET('Hygiene Data'!$F$12,0,10*ROW('Hygiene Data'!F20)))</f>
        <v/>
      </c>
      <c r="DW26" s="302" t="str">
        <f ca="true">+IF(OFFSET('Hygiene Data'!$F$13,0,10*ROW('Hygiene Data'!F20))="","",OFFSET('Hygiene Data'!$F$13,0,10*ROW('Hygiene Data'!F20)))</f>
        <v/>
      </c>
      <c r="DX26" s="302" t="str">
        <f ca="true">+IF(OFFSET('Hygiene Data'!$G$11,0,10*ROW('Hygiene Data'!G20))="","",OFFSET('Hygiene Data'!$G$11,0,10*ROW('Hygiene Data'!G20)))</f>
        <v/>
      </c>
      <c r="DY26" s="302" t="str">
        <f ca="true">+IF(OFFSET('Hygiene Data'!$G$12,0,10*ROW('Hygiene Data'!G20))="","",OFFSET('Hygiene Data'!$G$12,0,10*ROW('Hygiene Data'!G20)))</f>
        <v/>
      </c>
      <c r="DZ26" s="302" t="str">
        <f ca="true">+IF(OFFSET('Hygiene Data'!$G$13,0,10*ROW('Hygiene Data'!G20))="","",OFFSET('Hygiene Data'!$G$13,0,10*ROW('Hygiene Data'!G20)))</f>
        <v/>
      </c>
      <c r="EA26" s="302" t="str">
        <f ca="true">+IF(OFFSET('Hygiene Data'!$H$11,0,10*ROW('Hygiene Data'!H20))="","",OFFSET('Hygiene Data'!$H$11,0,10*ROW('Hygiene Data'!H20)))</f>
        <v/>
      </c>
      <c r="EB26" s="302" t="str">
        <f ca="true">+IF(OFFSET('Hygiene Data'!$H$12,0,10*ROW('Hygiene Data'!H20))="","",OFFSET('Hygiene Data'!$H$12,0,10*ROW('Hygiene Data'!H20)))</f>
        <v/>
      </c>
      <c r="EC26" s="302" t="str">
        <f ca="true">+IF(OFFSET('Hygiene Data'!$H$13,0,10*ROW('Hygiene Data'!H20))="","",OFFSET('Hygiene Data'!$H$13,0,10*ROW('Hygiene Data'!H20)))</f>
        <v/>
      </c>
      <c r="ED26" s="302" t="str">
        <f ca="true">+IF(OFFSET('Hygiene Data'!$I$11,0,10*ROW('Hygiene Data'!I20))="","",OFFSET('Hygiene Data'!$I$11,0,10*ROW('Hygiene Data'!I20)))</f>
        <v/>
      </c>
      <c r="EE26" s="302" t="str">
        <f ca="true">+IF(OFFSET('Hygiene Data'!$I$12,0,10*ROW('Hygiene Data'!I20))="","",OFFSET('Hygiene Data'!$I$12,0,10*ROW('Hygiene Data'!I20)))</f>
        <v/>
      </c>
      <c r="EF26" s="30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57"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302"/>
      <c r="BS27" s="302" t="str">
        <f ca="true">+IF(OFFSET('Water Data'!$D$27,0,10*ROW('Water Data'!D21))="","",OFFSET('Water Data'!$D$27,0,10*ROW('Water Data'!D21)))</f>
        <v/>
      </c>
      <c r="BT27" s="302" t="str">
        <f ca="true">+IF(OFFSET('Water Data'!$D$28,0,10*ROW('Water Data'!D21))="","",OFFSET('Water Data'!$D$28,0,10*ROW('Water Data'!D21)))</f>
        <v/>
      </c>
      <c r="BU27" s="302" t="str">
        <f ca="true">+IF(OFFSET('Water Data'!$D$29,0,10*ROW('Water Data'!D21))="","",OFFSET('Water Data'!$D$29,0,10*ROW('Water Data'!D21)))</f>
        <v/>
      </c>
      <c r="BV27" s="302" t="str">
        <f ca="true">+IF(OFFSET('Water Data'!$E$27,0,10*ROW('Water Data'!E21))="","",OFFSET('Water Data'!$E$27,0,10*ROW('Water Data'!E21)))</f>
        <v/>
      </c>
      <c r="BW27" s="302" t="str">
        <f ca="true">+IF(OFFSET('Water Data'!$E$28,0,10*ROW('Water Data'!E21))="","",OFFSET('Water Data'!$E$28,0,10*ROW('Water Data'!E21)))</f>
        <v/>
      </c>
      <c r="BX27" s="302" t="str">
        <f ca="true">+IF(OFFSET('Water Data'!$E$29,0,10*ROW('Water Data'!E21))="","",OFFSET('Water Data'!$E$29,0,10*ROW('Water Data'!E21)))</f>
        <v/>
      </c>
      <c r="BY27" s="302" t="str">
        <f ca="true">+IF(OFFSET('Water Data'!$F$27,0,10*ROW('Water Data'!F21))="","",OFFSET('Water Data'!$F$27,0,10*ROW('Water Data'!F21)))</f>
        <v/>
      </c>
      <c r="BZ27" s="302" t="str">
        <f ca="true">+IF(OFFSET('Water Data'!$F$28,0,10*ROW('Water Data'!F21))="","",OFFSET('Water Data'!$F$28,0,10*ROW('Water Data'!F21)))</f>
        <v/>
      </c>
      <c r="CA27" s="302" t="str">
        <f ca="true">+IF(OFFSET('Water Data'!$F$29,0,10*ROW('Water Data'!F21))="","",OFFSET('Water Data'!$F$29,0,10*ROW('Water Data'!F21)))</f>
        <v/>
      </c>
      <c r="CB27" s="302" t="str">
        <f ca="true">+IF(OFFSET('Water Data'!$G$27,0,10*ROW('Water Data'!G21))="","",OFFSET('Water Data'!$G$27,0,10*ROW('Water Data'!G21)))</f>
        <v/>
      </c>
      <c r="CC27" s="302" t="str">
        <f ca="true">+IF(OFFSET('Water Data'!$G$28,0,10*ROW('Water Data'!G21))="","",OFFSET('Water Data'!$G$28,0,10*ROW('Water Data'!G21)))</f>
        <v/>
      </c>
      <c r="CD27" s="302" t="str">
        <f ca="true">+IF(OFFSET('Water Data'!$G$29,0,10*ROW('Water Data'!G21))="","",OFFSET('Water Data'!$G$29,0,10*ROW('Water Data'!G21)))</f>
        <v/>
      </c>
      <c r="CE27" s="302" t="str">
        <f ca="true">+IF(OFFSET('Water Data'!$H$27,0,10*ROW('Water Data'!H21))="","",OFFSET('Water Data'!$H$27,0,10*ROW('Water Data'!H21)))</f>
        <v/>
      </c>
      <c r="CF27" s="302" t="str">
        <f ca="true">+IF(OFFSET('Water Data'!$H$28,0,10*ROW('Water Data'!H21))="","",OFFSET('Water Data'!$H$28,0,10*ROW('Water Data'!H21)))</f>
        <v/>
      </c>
      <c r="CG27" s="302" t="str">
        <f ca="true">+IF(OFFSET('Water Data'!$H$29,0,10*ROW('Water Data'!H21))="","",OFFSET('Water Data'!$H$29,0,10*ROW('Water Data'!H21)))</f>
        <v/>
      </c>
      <c r="CH27" s="302" t="str">
        <f ca="true">+IF(OFFSET('Water Data'!$I$27,0,10*ROW('Water Data'!I21))="","",OFFSET('Water Data'!$I$27,0,10*ROW('Water Data'!I21)))</f>
        <v/>
      </c>
      <c r="CI27" s="302" t="str">
        <f ca="true">+IF(OFFSET('Water Data'!$I$28,0,10*ROW('Water Data'!I21))="","",OFFSET('Water Data'!$I$28,0,10*ROW('Water Data'!I21)))</f>
        <v/>
      </c>
      <c r="CJ27" s="302" t="str">
        <f ca="true">+IF(OFFSET('Water Data'!$I$29,0,10*ROW('Water Data'!I21))="","",OFFSET('Water Data'!$I$29,0,10*ROW('Water Data'!I21)))</f>
        <v/>
      </c>
      <c r="CK27" s="302" t="str">
        <f ca="true">+IF(OFFSET('Sanitation Data'!$D$28,0,10*ROW('Sanitation Data'!D21))="","",OFFSET('Sanitation Data'!$D$28,0,10*ROW('Sanitation Data'!D21)))</f>
        <v/>
      </c>
      <c r="CL27" s="302" t="str">
        <f ca="true">+IF(OFFSET('Sanitation Data'!$D$29,0,10*ROW('Sanitation Data'!D21))="","",OFFSET('Sanitation Data'!$D$29,0,10*ROW('Sanitation Data'!D21)))</f>
        <v/>
      </c>
      <c r="CM27" s="302" t="str">
        <f ca="true">+IF(OFFSET('Sanitation Data'!$D$30,0,10*ROW('Sanitation Data'!D21))="","",OFFSET('Sanitation Data'!$D$30,0,10*ROW('Sanitation Data'!D21)))</f>
        <v/>
      </c>
      <c r="CN27" s="302" t="str">
        <f ca="true">+IF(OFFSET('Sanitation Data'!$D$31,0,10*ROW('Sanitation Data'!D21))="","",OFFSET('Sanitation Data'!$D$31,0,10*ROW('Sanitation Data'!D21)))</f>
        <v/>
      </c>
      <c r="CO27" s="302" t="str">
        <f ca="true">+IF(OFFSET('Sanitation Data'!$D$32,0,10*ROW('Sanitation Data'!D21))="","",OFFSET('Sanitation Data'!$D$32,0,10*ROW('Sanitation Data'!D21)))</f>
        <v/>
      </c>
      <c r="CP27" s="302" t="str">
        <f ca="true">+IF(OFFSET('Sanitation Data'!$E$28,0,10*ROW('Sanitation Data'!E21))="","",OFFSET('Sanitation Data'!$E$28,0,10*ROW('Sanitation Data'!E21)))</f>
        <v/>
      </c>
      <c r="CQ27" s="302" t="str">
        <f ca="true">+IF(OFFSET('Sanitation Data'!$E$29,0,10*ROW('Sanitation Data'!E21))="","",OFFSET('Sanitation Data'!$E$29,0,10*ROW('Sanitation Data'!E21)))</f>
        <v/>
      </c>
      <c r="CR27" s="302" t="str">
        <f ca="true">+IF(OFFSET('Sanitation Data'!$E$30,0,10*ROW('Sanitation Data'!E21))="","",OFFSET('Sanitation Data'!$E$30,0,10*ROW('Sanitation Data'!E21)))</f>
        <v/>
      </c>
      <c r="CS27" s="302" t="str">
        <f ca="true">+IF(OFFSET('Sanitation Data'!$E$31,0,10*ROW('Sanitation Data'!E21))="","",OFFSET('Sanitation Data'!$E$31,0,10*ROW('Sanitation Data'!E21)))</f>
        <v/>
      </c>
      <c r="CT27" s="302" t="str">
        <f ca="true">+IF(OFFSET('Sanitation Data'!$E$32,0,10*ROW('Sanitation Data'!E21))="","",OFFSET('Sanitation Data'!$E$32,0,10*ROW('Sanitation Data'!E21)))</f>
        <v/>
      </c>
      <c r="CU27" s="302" t="str">
        <f ca="true">+IF(OFFSET('Sanitation Data'!$F$28,0,10*ROW('Sanitation Data'!F21))="","",OFFSET('Sanitation Data'!$F$28,0,10*ROW('Sanitation Data'!F21)))</f>
        <v/>
      </c>
      <c r="CV27" s="302" t="str">
        <f ca="true">+IF(OFFSET('Sanitation Data'!$F$29,0,10*ROW('Sanitation Data'!F21))="","",OFFSET('Sanitation Data'!$F$29,0,10*ROW('Sanitation Data'!F21)))</f>
        <v/>
      </c>
      <c r="CW27" s="302" t="str">
        <f ca="true">+IF(OFFSET('Sanitation Data'!$F$30,0,10*ROW('Sanitation Data'!F21))="","",OFFSET('Sanitation Data'!$F$30,0,10*ROW('Sanitation Data'!F21)))</f>
        <v/>
      </c>
      <c r="CX27" s="302" t="str">
        <f ca="true">+IF(OFFSET('Sanitation Data'!$F$31,0,10*ROW('Sanitation Data'!F21))="","",OFFSET('Sanitation Data'!$F$31,0,10*ROW('Sanitation Data'!F21)))</f>
        <v/>
      </c>
      <c r="CY27" s="302" t="str">
        <f ca="true">+IF(OFFSET('Sanitation Data'!$F$32,0,10*ROW('Sanitation Data'!F21))="","",OFFSET('Sanitation Data'!$F$32,0,10*ROW('Sanitation Data'!F21)))</f>
        <v/>
      </c>
      <c r="CZ27" s="302" t="str">
        <f ca="true">+IF(OFFSET('Sanitation Data'!$G$28,0,10*ROW('Sanitation Data'!G21))="","",OFFSET('Sanitation Data'!$G$28,0,10*ROW('Sanitation Data'!G21)))</f>
        <v/>
      </c>
      <c r="DA27" s="302" t="str">
        <f ca="true">+IF(OFFSET('Sanitation Data'!$G$29,0,10*ROW('Sanitation Data'!G21))="","",OFFSET('Sanitation Data'!$G$29,0,10*ROW('Sanitation Data'!G21)))</f>
        <v/>
      </c>
      <c r="DB27" s="302" t="str">
        <f ca="true">+IF(OFFSET('Sanitation Data'!$G$30,0,10*ROW('Sanitation Data'!G21))="","",OFFSET('Sanitation Data'!$G$30,0,10*ROW('Sanitation Data'!G21)))</f>
        <v/>
      </c>
      <c r="DC27" s="302" t="str">
        <f ca="true">+IF(OFFSET('Sanitation Data'!$G$31,0,10*ROW('Sanitation Data'!G21))="","",OFFSET('Sanitation Data'!$G$31,0,10*ROW('Sanitation Data'!G21)))</f>
        <v/>
      </c>
      <c r="DD27" s="302" t="str">
        <f ca="true">+IF(OFFSET('Sanitation Data'!$G$32,0,10*ROW('Sanitation Data'!G21))="","",OFFSET('Sanitation Data'!$G$32,0,10*ROW('Sanitation Data'!G21)))</f>
        <v/>
      </c>
      <c r="DE27" s="302" t="str">
        <f ca="true">+IF(OFFSET('Sanitation Data'!$H$28,0,10*ROW('Sanitation Data'!H21))="","",OFFSET('Sanitation Data'!$H$28,0,10*ROW('Sanitation Data'!H21)))</f>
        <v/>
      </c>
      <c r="DF27" s="302" t="str">
        <f ca="true">+IF(OFFSET('Sanitation Data'!$H$29,0,10*ROW('Sanitation Data'!H21))="","",OFFSET('Sanitation Data'!$H$29,0,10*ROW('Sanitation Data'!H21)))</f>
        <v/>
      </c>
      <c r="DG27" s="302" t="str">
        <f ca="true">+IF(OFFSET('Sanitation Data'!$H$30,0,10*ROW('Sanitation Data'!H21))="","",OFFSET('Sanitation Data'!$H$30,0,10*ROW('Sanitation Data'!H21)))</f>
        <v/>
      </c>
      <c r="DH27" s="302" t="str">
        <f ca="true">+IF(OFFSET('Sanitation Data'!$H$31,0,10*ROW('Sanitation Data'!H21))="","",OFFSET('Sanitation Data'!$H$31,0,10*ROW('Sanitation Data'!H21)))</f>
        <v/>
      </c>
      <c r="DI27" s="302" t="str">
        <f ca="true">+IF(OFFSET('Sanitation Data'!$H$32,0,10*ROW('Sanitation Data'!H21))="","",OFFSET('Sanitation Data'!$H$32,0,10*ROW('Sanitation Data'!H21)))</f>
        <v/>
      </c>
      <c r="DJ27" s="302" t="str">
        <f ca="true">+IF(OFFSET('Sanitation Data'!$I$28,0,10*ROW('Sanitation Data'!I21))="","",OFFSET('Sanitation Data'!$I$28,0,10*ROW('Sanitation Data'!I21)))</f>
        <v/>
      </c>
      <c r="DK27" s="302" t="str">
        <f ca="true">+IF(OFFSET('Sanitation Data'!$I$29,0,10*ROW('Sanitation Data'!I21))="","",OFFSET('Sanitation Data'!$I$29,0,10*ROW('Sanitation Data'!I21)))</f>
        <v/>
      </c>
      <c r="DL27" s="302" t="str">
        <f ca="true">+IF(OFFSET('Sanitation Data'!$I$30,0,10*ROW('Sanitation Data'!I21))="","",OFFSET('Sanitation Data'!$I$30,0,10*ROW('Sanitation Data'!I21)))</f>
        <v/>
      </c>
      <c r="DM27" s="302" t="str">
        <f ca="true">+IF(OFFSET('Sanitation Data'!$I$31,0,10*ROW('Sanitation Data'!I21))="","",OFFSET('Sanitation Data'!$I$31,0,10*ROW('Sanitation Data'!I21)))</f>
        <v/>
      </c>
      <c r="DN27" s="302" t="str">
        <f ca="true">+IF(OFFSET('Sanitation Data'!$I$32,0,10*ROW('Sanitation Data'!I21))="","",OFFSET('Sanitation Data'!$I$32,0,10*ROW('Sanitation Data'!I21)))</f>
        <v/>
      </c>
      <c r="DO27" s="302" t="str">
        <f ca="true">+IF(OFFSET('Hygiene Data'!$D$11,0,10*ROW('Hygiene Data'!D21))="","",OFFSET('Hygiene Data'!$D$11,0,10*ROW('Hygiene Data'!D21)))</f>
        <v/>
      </c>
      <c r="DP27" s="302" t="str">
        <f ca="true">+IF(OFFSET('Hygiene Data'!$D$12,0,10*ROW('Hygiene Data'!D21))="","",OFFSET('Hygiene Data'!$D$12,0,10*ROW('Hygiene Data'!D21)))</f>
        <v/>
      </c>
      <c r="DQ27" s="302" t="str">
        <f ca="true">+IF(OFFSET('Hygiene Data'!$D$13,0,10*ROW('Hygiene Data'!D21))="","",OFFSET('Hygiene Data'!$D$13,0,10*ROW('Hygiene Data'!D21)))</f>
        <v/>
      </c>
      <c r="DR27" s="302" t="str">
        <f ca="true">+IF(OFFSET('Hygiene Data'!$E$11,0,10*ROW('Hygiene Data'!E21))="","",OFFSET('Hygiene Data'!$E$11,0,10*ROW('Hygiene Data'!E21)))</f>
        <v/>
      </c>
      <c r="DS27" s="302" t="str">
        <f ca="true">+IF(OFFSET('Hygiene Data'!$E$12,0,10*ROW('Hygiene Data'!E21))="","",OFFSET('Hygiene Data'!$E$12,0,10*ROW('Hygiene Data'!E21)))</f>
        <v/>
      </c>
      <c r="DT27" s="302" t="str">
        <f ca="true">+IF(OFFSET('Hygiene Data'!$E$13,0,10*ROW('Hygiene Data'!E21))="","",OFFSET('Hygiene Data'!$E$13,0,10*ROW('Hygiene Data'!E21)))</f>
        <v/>
      </c>
      <c r="DU27" s="302" t="str">
        <f ca="true">+IF(OFFSET('Hygiene Data'!$F$11,0,10*ROW('Hygiene Data'!F21))="","",OFFSET('Hygiene Data'!$F$11,0,10*ROW('Hygiene Data'!F21)))</f>
        <v/>
      </c>
      <c r="DV27" s="302" t="str">
        <f ca="true">+IF(OFFSET('Hygiene Data'!$F$12,0,10*ROW('Hygiene Data'!F21))="","",OFFSET('Hygiene Data'!$F$12,0,10*ROW('Hygiene Data'!F21)))</f>
        <v/>
      </c>
      <c r="DW27" s="302" t="str">
        <f ca="true">+IF(OFFSET('Hygiene Data'!$F$13,0,10*ROW('Hygiene Data'!F21))="","",OFFSET('Hygiene Data'!$F$13,0,10*ROW('Hygiene Data'!F21)))</f>
        <v/>
      </c>
      <c r="DX27" s="302" t="str">
        <f ca="true">+IF(OFFSET('Hygiene Data'!$G$11,0,10*ROW('Hygiene Data'!G21))="","",OFFSET('Hygiene Data'!$G$11,0,10*ROW('Hygiene Data'!G21)))</f>
        <v/>
      </c>
      <c r="DY27" s="302" t="str">
        <f ca="true">+IF(OFFSET('Hygiene Data'!$G$12,0,10*ROW('Hygiene Data'!G21))="","",OFFSET('Hygiene Data'!$G$12,0,10*ROW('Hygiene Data'!G21)))</f>
        <v/>
      </c>
      <c r="DZ27" s="302" t="str">
        <f ca="true">+IF(OFFSET('Hygiene Data'!$G$13,0,10*ROW('Hygiene Data'!G21))="","",OFFSET('Hygiene Data'!$G$13,0,10*ROW('Hygiene Data'!G21)))</f>
        <v/>
      </c>
      <c r="EA27" s="302" t="str">
        <f ca="true">+IF(OFFSET('Hygiene Data'!$H$11,0,10*ROW('Hygiene Data'!H21))="","",OFFSET('Hygiene Data'!$H$11,0,10*ROW('Hygiene Data'!H21)))</f>
        <v/>
      </c>
      <c r="EB27" s="302" t="str">
        <f ca="true">+IF(OFFSET('Hygiene Data'!$H$12,0,10*ROW('Hygiene Data'!H21))="","",OFFSET('Hygiene Data'!$H$12,0,10*ROW('Hygiene Data'!H21)))</f>
        <v/>
      </c>
      <c r="EC27" s="302" t="str">
        <f ca="true">+IF(OFFSET('Hygiene Data'!$H$13,0,10*ROW('Hygiene Data'!H21))="","",OFFSET('Hygiene Data'!$H$13,0,10*ROW('Hygiene Data'!H21)))</f>
        <v/>
      </c>
      <c r="ED27" s="302" t="str">
        <f ca="true">+IF(OFFSET('Hygiene Data'!$I$11,0,10*ROW('Hygiene Data'!I21))="","",OFFSET('Hygiene Data'!$I$11,0,10*ROW('Hygiene Data'!I21)))</f>
        <v/>
      </c>
      <c r="EE27" s="302" t="str">
        <f ca="true">+IF(OFFSET('Hygiene Data'!$I$12,0,10*ROW('Hygiene Data'!I21))="","",OFFSET('Hygiene Data'!$I$12,0,10*ROW('Hygiene Data'!I21)))</f>
        <v/>
      </c>
      <c r="EF27" s="30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57"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302"/>
      <c r="BS28" s="302" t="str">
        <f ca="true">+IF(OFFSET('Water Data'!$D$27,0,10*ROW('Water Data'!D22))="","",OFFSET('Water Data'!$D$27,0,10*ROW('Water Data'!D22)))</f>
        <v/>
      </c>
      <c r="BT28" s="302" t="str">
        <f ca="true">+IF(OFFSET('Water Data'!$D$28,0,10*ROW('Water Data'!D22))="","",OFFSET('Water Data'!$D$28,0,10*ROW('Water Data'!D22)))</f>
        <v/>
      </c>
      <c r="BU28" s="302" t="str">
        <f ca="true">+IF(OFFSET('Water Data'!$D$29,0,10*ROW('Water Data'!D22))="","",OFFSET('Water Data'!$D$29,0,10*ROW('Water Data'!D22)))</f>
        <v/>
      </c>
      <c r="BV28" s="302" t="str">
        <f ca="true">+IF(OFFSET('Water Data'!$E$27,0,10*ROW('Water Data'!E22))="","",OFFSET('Water Data'!$E$27,0,10*ROW('Water Data'!E22)))</f>
        <v/>
      </c>
      <c r="BW28" s="302" t="str">
        <f ca="true">+IF(OFFSET('Water Data'!$E$28,0,10*ROW('Water Data'!E22))="","",OFFSET('Water Data'!$E$28,0,10*ROW('Water Data'!E22)))</f>
        <v/>
      </c>
      <c r="BX28" s="302" t="str">
        <f ca="true">+IF(OFFSET('Water Data'!$E$29,0,10*ROW('Water Data'!E22))="","",OFFSET('Water Data'!$E$29,0,10*ROW('Water Data'!E22)))</f>
        <v/>
      </c>
      <c r="BY28" s="302" t="str">
        <f ca="true">+IF(OFFSET('Water Data'!$F$27,0,10*ROW('Water Data'!F22))="","",OFFSET('Water Data'!$F$27,0,10*ROW('Water Data'!F22)))</f>
        <v/>
      </c>
      <c r="BZ28" s="302" t="str">
        <f ca="true">+IF(OFFSET('Water Data'!$F$28,0,10*ROW('Water Data'!F22))="","",OFFSET('Water Data'!$F$28,0,10*ROW('Water Data'!F22)))</f>
        <v/>
      </c>
      <c r="CA28" s="302" t="str">
        <f ca="true">+IF(OFFSET('Water Data'!$F$29,0,10*ROW('Water Data'!F22))="","",OFFSET('Water Data'!$F$29,0,10*ROW('Water Data'!F22)))</f>
        <v/>
      </c>
      <c r="CB28" s="302" t="str">
        <f ca="true">+IF(OFFSET('Water Data'!$G$27,0,10*ROW('Water Data'!G22))="","",OFFSET('Water Data'!$G$27,0,10*ROW('Water Data'!G22)))</f>
        <v/>
      </c>
      <c r="CC28" s="302" t="str">
        <f ca="true">+IF(OFFSET('Water Data'!$G$28,0,10*ROW('Water Data'!G22))="","",OFFSET('Water Data'!$G$28,0,10*ROW('Water Data'!G22)))</f>
        <v/>
      </c>
      <c r="CD28" s="302" t="str">
        <f ca="true">+IF(OFFSET('Water Data'!$G$29,0,10*ROW('Water Data'!G22))="","",OFFSET('Water Data'!$G$29,0,10*ROW('Water Data'!G22)))</f>
        <v/>
      </c>
      <c r="CE28" s="302" t="str">
        <f ca="true">+IF(OFFSET('Water Data'!$H$27,0,10*ROW('Water Data'!H22))="","",OFFSET('Water Data'!$H$27,0,10*ROW('Water Data'!H22)))</f>
        <v/>
      </c>
      <c r="CF28" s="302" t="str">
        <f ca="true">+IF(OFFSET('Water Data'!$H$28,0,10*ROW('Water Data'!H22))="","",OFFSET('Water Data'!$H$28,0,10*ROW('Water Data'!H22)))</f>
        <v/>
      </c>
      <c r="CG28" s="302" t="str">
        <f ca="true">+IF(OFFSET('Water Data'!$H$29,0,10*ROW('Water Data'!H22))="","",OFFSET('Water Data'!$H$29,0,10*ROW('Water Data'!H22)))</f>
        <v/>
      </c>
      <c r="CH28" s="302" t="str">
        <f ca="true">+IF(OFFSET('Water Data'!$I$27,0,10*ROW('Water Data'!I22))="","",OFFSET('Water Data'!$I$27,0,10*ROW('Water Data'!I22)))</f>
        <v/>
      </c>
      <c r="CI28" s="302" t="str">
        <f ca="true">+IF(OFFSET('Water Data'!$I$28,0,10*ROW('Water Data'!I22))="","",OFFSET('Water Data'!$I$28,0,10*ROW('Water Data'!I22)))</f>
        <v/>
      </c>
      <c r="CJ28" s="302" t="str">
        <f ca="true">+IF(OFFSET('Water Data'!$I$29,0,10*ROW('Water Data'!I22))="","",OFFSET('Water Data'!$I$29,0,10*ROW('Water Data'!I22)))</f>
        <v/>
      </c>
      <c r="CK28" s="302" t="str">
        <f ca="true">+IF(OFFSET('Sanitation Data'!$D$28,0,10*ROW('Sanitation Data'!D22))="","",OFFSET('Sanitation Data'!$D$28,0,10*ROW('Sanitation Data'!D22)))</f>
        <v/>
      </c>
      <c r="CL28" s="302" t="str">
        <f ca="true">+IF(OFFSET('Sanitation Data'!$D$29,0,10*ROW('Sanitation Data'!D22))="","",OFFSET('Sanitation Data'!$D$29,0,10*ROW('Sanitation Data'!D22)))</f>
        <v/>
      </c>
      <c r="CM28" s="302" t="str">
        <f ca="true">+IF(OFFSET('Sanitation Data'!$D$30,0,10*ROW('Sanitation Data'!D22))="","",OFFSET('Sanitation Data'!$D$30,0,10*ROW('Sanitation Data'!D22)))</f>
        <v/>
      </c>
      <c r="CN28" s="302" t="str">
        <f ca="true">+IF(OFFSET('Sanitation Data'!$D$31,0,10*ROW('Sanitation Data'!D22))="","",OFFSET('Sanitation Data'!$D$31,0,10*ROW('Sanitation Data'!D22)))</f>
        <v/>
      </c>
      <c r="CO28" s="302" t="str">
        <f ca="true">+IF(OFFSET('Sanitation Data'!$D$32,0,10*ROW('Sanitation Data'!D22))="","",OFFSET('Sanitation Data'!$D$32,0,10*ROW('Sanitation Data'!D22)))</f>
        <v/>
      </c>
      <c r="CP28" s="302" t="str">
        <f ca="true">+IF(OFFSET('Sanitation Data'!$E$28,0,10*ROW('Sanitation Data'!E22))="","",OFFSET('Sanitation Data'!$E$28,0,10*ROW('Sanitation Data'!E22)))</f>
        <v/>
      </c>
      <c r="CQ28" s="302" t="str">
        <f ca="true">+IF(OFFSET('Sanitation Data'!$E$29,0,10*ROW('Sanitation Data'!E22))="","",OFFSET('Sanitation Data'!$E$29,0,10*ROW('Sanitation Data'!E22)))</f>
        <v/>
      </c>
      <c r="CR28" s="302" t="str">
        <f ca="true">+IF(OFFSET('Sanitation Data'!$E$30,0,10*ROW('Sanitation Data'!E22))="","",OFFSET('Sanitation Data'!$E$30,0,10*ROW('Sanitation Data'!E22)))</f>
        <v/>
      </c>
      <c r="CS28" s="302" t="str">
        <f ca="true">+IF(OFFSET('Sanitation Data'!$E$31,0,10*ROW('Sanitation Data'!E22))="","",OFFSET('Sanitation Data'!$E$31,0,10*ROW('Sanitation Data'!E22)))</f>
        <v/>
      </c>
      <c r="CT28" s="302" t="str">
        <f ca="true">+IF(OFFSET('Sanitation Data'!$E$32,0,10*ROW('Sanitation Data'!E22))="","",OFFSET('Sanitation Data'!$E$32,0,10*ROW('Sanitation Data'!E22)))</f>
        <v/>
      </c>
      <c r="CU28" s="302" t="str">
        <f ca="true">+IF(OFFSET('Sanitation Data'!$F$28,0,10*ROW('Sanitation Data'!F22))="","",OFFSET('Sanitation Data'!$F$28,0,10*ROW('Sanitation Data'!F22)))</f>
        <v/>
      </c>
      <c r="CV28" s="302" t="str">
        <f ca="true">+IF(OFFSET('Sanitation Data'!$F$29,0,10*ROW('Sanitation Data'!F22))="","",OFFSET('Sanitation Data'!$F$29,0,10*ROW('Sanitation Data'!F22)))</f>
        <v/>
      </c>
      <c r="CW28" s="302" t="str">
        <f ca="true">+IF(OFFSET('Sanitation Data'!$F$30,0,10*ROW('Sanitation Data'!F22))="","",OFFSET('Sanitation Data'!$F$30,0,10*ROW('Sanitation Data'!F22)))</f>
        <v/>
      </c>
      <c r="CX28" s="302" t="str">
        <f ca="true">+IF(OFFSET('Sanitation Data'!$F$31,0,10*ROW('Sanitation Data'!F22))="","",OFFSET('Sanitation Data'!$F$31,0,10*ROW('Sanitation Data'!F22)))</f>
        <v/>
      </c>
      <c r="CY28" s="302" t="str">
        <f ca="true">+IF(OFFSET('Sanitation Data'!$F$32,0,10*ROW('Sanitation Data'!F22))="","",OFFSET('Sanitation Data'!$F$32,0,10*ROW('Sanitation Data'!F22)))</f>
        <v/>
      </c>
      <c r="CZ28" s="302" t="str">
        <f ca="true">+IF(OFFSET('Sanitation Data'!$G$28,0,10*ROW('Sanitation Data'!G22))="","",OFFSET('Sanitation Data'!$G$28,0,10*ROW('Sanitation Data'!G22)))</f>
        <v/>
      </c>
      <c r="DA28" s="302" t="str">
        <f ca="true">+IF(OFFSET('Sanitation Data'!$G$29,0,10*ROW('Sanitation Data'!G22))="","",OFFSET('Sanitation Data'!$G$29,0,10*ROW('Sanitation Data'!G22)))</f>
        <v/>
      </c>
      <c r="DB28" s="302" t="str">
        <f ca="true">+IF(OFFSET('Sanitation Data'!$G$30,0,10*ROW('Sanitation Data'!G22))="","",OFFSET('Sanitation Data'!$G$30,0,10*ROW('Sanitation Data'!G22)))</f>
        <v/>
      </c>
      <c r="DC28" s="302" t="str">
        <f ca="true">+IF(OFFSET('Sanitation Data'!$G$31,0,10*ROW('Sanitation Data'!G22))="","",OFFSET('Sanitation Data'!$G$31,0,10*ROW('Sanitation Data'!G22)))</f>
        <v/>
      </c>
      <c r="DD28" s="302" t="str">
        <f ca="true">+IF(OFFSET('Sanitation Data'!$G$32,0,10*ROW('Sanitation Data'!G22))="","",OFFSET('Sanitation Data'!$G$32,0,10*ROW('Sanitation Data'!G22)))</f>
        <v/>
      </c>
      <c r="DE28" s="302" t="str">
        <f ca="true">+IF(OFFSET('Sanitation Data'!$H$28,0,10*ROW('Sanitation Data'!H22))="","",OFFSET('Sanitation Data'!$H$28,0,10*ROW('Sanitation Data'!H22)))</f>
        <v/>
      </c>
      <c r="DF28" s="302" t="str">
        <f ca="true">+IF(OFFSET('Sanitation Data'!$H$29,0,10*ROW('Sanitation Data'!H22))="","",OFFSET('Sanitation Data'!$H$29,0,10*ROW('Sanitation Data'!H22)))</f>
        <v/>
      </c>
      <c r="DG28" s="302" t="str">
        <f ca="true">+IF(OFFSET('Sanitation Data'!$H$30,0,10*ROW('Sanitation Data'!H22))="","",OFFSET('Sanitation Data'!$H$30,0,10*ROW('Sanitation Data'!H22)))</f>
        <v/>
      </c>
      <c r="DH28" s="302" t="str">
        <f ca="true">+IF(OFFSET('Sanitation Data'!$H$31,0,10*ROW('Sanitation Data'!H22))="","",OFFSET('Sanitation Data'!$H$31,0,10*ROW('Sanitation Data'!H22)))</f>
        <v/>
      </c>
      <c r="DI28" s="302" t="str">
        <f ca="true">+IF(OFFSET('Sanitation Data'!$H$32,0,10*ROW('Sanitation Data'!H22))="","",OFFSET('Sanitation Data'!$H$32,0,10*ROW('Sanitation Data'!H22)))</f>
        <v/>
      </c>
      <c r="DJ28" s="302" t="str">
        <f ca="true">+IF(OFFSET('Sanitation Data'!$I$28,0,10*ROW('Sanitation Data'!I22))="","",OFFSET('Sanitation Data'!$I$28,0,10*ROW('Sanitation Data'!I22)))</f>
        <v/>
      </c>
      <c r="DK28" s="302" t="str">
        <f ca="true">+IF(OFFSET('Sanitation Data'!$I$29,0,10*ROW('Sanitation Data'!I22))="","",OFFSET('Sanitation Data'!$I$29,0,10*ROW('Sanitation Data'!I22)))</f>
        <v/>
      </c>
      <c r="DL28" s="302" t="str">
        <f ca="true">+IF(OFFSET('Sanitation Data'!$I$30,0,10*ROW('Sanitation Data'!I22))="","",OFFSET('Sanitation Data'!$I$30,0,10*ROW('Sanitation Data'!I22)))</f>
        <v/>
      </c>
      <c r="DM28" s="302" t="str">
        <f ca="true">+IF(OFFSET('Sanitation Data'!$I$31,0,10*ROW('Sanitation Data'!I22))="","",OFFSET('Sanitation Data'!$I$31,0,10*ROW('Sanitation Data'!I22)))</f>
        <v/>
      </c>
      <c r="DN28" s="302" t="str">
        <f ca="true">+IF(OFFSET('Sanitation Data'!$I$32,0,10*ROW('Sanitation Data'!I22))="","",OFFSET('Sanitation Data'!$I$32,0,10*ROW('Sanitation Data'!I22)))</f>
        <v/>
      </c>
      <c r="DO28" s="302" t="str">
        <f ca="true">+IF(OFFSET('Hygiene Data'!$D$11,0,10*ROW('Hygiene Data'!D22))="","",OFFSET('Hygiene Data'!$D$11,0,10*ROW('Hygiene Data'!D22)))</f>
        <v/>
      </c>
      <c r="DP28" s="302" t="str">
        <f ca="true">+IF(OFFSET('Hygiene Data'!$D$12,0,10*ROW('Hygiene Data'!D22))="","",OFFSET('Hygiene Data'!$D$12,0,10*ROW('Hygiene Data'!D22)))</f>
        <v/>
      </c>
      <c r="DQ28" s="302" t="str">
        <f ca="true">+IF(OFFSET('Hygiene Data'!$D$13,0,10*ROW('Hygiene Data'!D22))="","",OFFSET('Hygiene Data'!$D$13,0,10*ROW('Hygiene Data'!D22)))</f>
        <v/>
      </c>
      <c r="DR28" s="302" t="str">
        <f ca="true">+IF(OFFSET('Hygiene Data'!$E$11,0,10*ROW('Hygiene Data'!E22))="","",OFFSET('Hygiene Data'!$E$11,0,10*ROW('Hygiene Data'!E22)))</f>
        <v/>
      </c>
      <c r="DS28" s="302" t="str">
        <f ca="true">+IF(OFFSET('Hygiene Data'!$E$12,0,10*ROW('Hygiene Data'!E22))="","",OFFSET('Hygiene Data'!$E$12,0,10*ROW('Hygiene Data'!E22)))</f>
        <v/>
      </c>
      <c r="DT28" s="302" t="str">
        <f ca="true">+IF(OFFSET('Hygiene Data'!$E$13,0,10*ROW('Hygiene Data'!E22))="","",OFFSET('Hygiene Data'!$E$13,0,10*ROW('Hygiene Data'!E22)))</f>
        <v/>
      </c>
      <c r="DU28" s="302" t="str">
        <f ca="true">+IF(OFFSET('Hygiene Data'!$F$11,0,10*ROW('Hygiene Data'!F22))="","",OFFSET('Hygiene Data'!$F$11,0,10*ROW('Hygiene Data'!F22)))</f>
        <v/>
      </c>
      <c r="DV28" s="302" t="str">
        <f ca="true">+IF(OFFSET('Hygiene Data'!$F$12,0,10*ROW('Hygiene Data'!F22))="","",OFFSET('Hygiene Data'!$F$12,0,10*ROW('Hygiene Data'!F22)))</f>
        <v/>
      </c>
      <c r="DW28" s="302" t="str">
        <f ca="true">+IF(OFFSET('Hygiene Data'!$F$13,0,10*ROW('Hygiene Data'!F22))="","",OFFSET('Hygiene Data'!$F$13,0,10*ROW('Hygiene Data'!F22)))</f>
        <v/>
      </c>
      <c r="DX28" s="302" t="str">
        <f ca="true">+IF(OFFSET('Hygiene Data'!$G$11,0,10*ROW('Hygiene Data'!G22))="","",OFFSET('Hygiene Data'!$G$11,0,10*ROW('Hygiene Data'!G22)))</f>
        <v/>
      </c>
      <c r="DY28" s="302" t="str">
        <f ca="true">+IF(OFFSET('Hygiene Data'!$G$12,0,10*ROW('Hygiene Data'!G22))="","",OFFSET('Hygiene Data'!$G$12,0,10*ROW('Hygiene Data'!G22)))</f>
        <v/>
      </c>
      <c r="DZ28" s="302" t="str">
        <f ca="true">+IF(OFFSET('Hygiene Data'!$G$13,0,10*ROW('Hygiene Data'!G22))="","",OFFSET('Hygiene Data'!$G$13,0,10*ROW('Hygiene Data'!G22)))</f>
        <v/>
      </c>
      <c r="EA28" s="302" t="str">
        <f ca="true">+IF(OFFSET('Hygiene Data'!$H$11,0,10*ROW('Hygiene Data'!H22))="","",OFFSET('Hygiene Data'!$H$11,0,10*ROW('Hygiene Data'!H22)))</f>
        <v/>
      </c>
      <c r="EB28" s="302" t="str">
        <f ca="true">+IF(OFFSET('Hygiene Data'!$H$12,0,10*ROW('Hygiene Data'!H22))="","",OFFSET('Hygiene Data'!$H$12,0,10*ROW('Hygiene Data'!H22)))</f>
        <v/>
      </c>
      <c r="EC28" s="302" t="str">
        <f ca="true">+IF(OFFSET('Hygiene Data'!$H$13,0,10*ROW('Hygiene Data'!H22))="","",OFFSET('Hygiene Data'!$H$13,0,10*ROW('Hygiene Data'!H22)))</f>
        <v/>
      </c>
      <c r="ED28" s="302" t="str">
        <f ca="true">+IF(OFFSET('Hygiene Data'!$I$11,0,10*ROW('Hygiene Data'!I22))="","",OFFSET('Hygiene Data'!$I$11,0,10*ROW('Hygiene Data'!I22)))</f>
        <v/>
      </c>
      <c r="EE28" s="302" t="str">
        <f ca="true">+IF(OFFSET('Hygiene Data'!$I$12,0,10*ROW('Hygiene Data'!I22))="","",OFFSET('Hygiene Data'!$I$12,0,10*ROW('Hygiene Data'!I22)))</f>
        <v/>
      </c>
      <c r="EF28" s="30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57"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302"/>
      <c r="BS29" s="302" t="str">
        <f ca="true">+IF(OFFSET('Water Data'!$D$27,0,10*ROW('Water Data'!D23))="","",OFFSET('Water Data'!$D$27,0,10*ROW('Water Data'!D23)))</f>
        <v/>
      </c>
      <c r="BT29" s="302" t="str">
        <f ca="true">+IF(OFFSET('Water Data'!$D$28,0,10*ROW('Water Data'!D23))="","",OFFSET('Water Data'!$D$28,0,10*ROW('Water Data'!D23)))</f>
        <v/>
      </c>
      <c r="BU29" s="302" t="str">
        <f ca="true">+IF(OFFSET('Water Data'!$D$29,0,10*ROW('Water Data'!D23))="","",OFFSET('Water Data'!$D$29,0,10*ROW('Water Data'!D23)))</f>
        <v/>
      </c>
      <c r="BV29" s="302" t="str">
        <f ca="true">+IF(OFFSET('Water Data'!$E$27,0,10*ROW('Water Data'!E23))="","",OFFSET('Water Data'!$E$27,0,10*ROW('Water Data'!E23)))</f>
        <v/>
      </c>
      <c r="BW29" s="302" t="str">
        <f ca="true">+IF(OFFSET('Water Data'!$E$28,0,10*ROW('Water Data'!E23))="","",OFFSET('Water Data'!$E$28,0,10*ROW('Water Data'!E23)))</f>
        <v/>
      </c>
      <c r="BX29" s="302" t="str">
        <f ca="true">+IF(OFFSET('Water Data'!$E$29,0,10*ROW('Water Data'!E23))="","",OFFSET('Water Data'!$E$29,0,10*ROW('Water Data'!E23)))</f>
        <v/>
      </c>
      <c r="BY29" s="302" t="str">
        <f ca="true">+IF(OFFSET('Water Data'!$F$27,0,10*ROW('Water Data'!F23))="","",OFFSET('Water Data'!$F$27,0,10*ROW('Water Data'!F23)))</f>
        <v/>
      </c>
      <c r="BZ29" s="302" t="str">
        <f ca="true">+IF(OFFSET('Water Data'!$F$28,0,10*ROW('Water Data'!F23))="","",OFFSET('Water Data'!$F$28,0,10*ROW('Water Data'!F23)))</f>
        <v/>
      </c>
      <c r="CA29" s="302" t="str">
        <f ca="true">+IF(OFFSET('Water Data'!$F$29,0,10*ROW('Water Data'!F23))="","",OFFSET('Water Data'!$F$29,0,10*ROW('Water Data'!F23)))</f>
        <v/>
      </c>
      <c r="CB29" s="302" t="str">
        <f ca="true">+IF(OFFSET('Water Data'!$G$27,0,10*ROW('Water Data'!G23))="","",OFFSET('Water Data'!$G$27,0,10*ROW('Water Data'!G23)))</f>
        <v/>
      </c>
      <c r="CC29" s="302" t="str">
        <f ca="true">+IF(OFFSET('Water Data'!$G$28,0,10*ROW('Water Data'!G23))="","",OFFSET('Water Data'!$G$28,0,10*ROW('Water Data'!G23)))</f>
        <v/>
      </c>
      <c r="CD29" s="302" t="str">
        <f ca="true">+IF(OFFSET('Water Data'!$G$29,0,10*ROW('Water Data'!G23))="","",OFFSET('Water Data'!$G$29,0,10*ROW('Water Data'!G23)))</f>
        <v/>
      </c>
      <c r="CE29" s="302" t="str">
        <f ca="true">+IF(OFFSET('Water Data'!$H$27,0,10*ROW('Water Data'!H23))="","",OFFSET('Water Data'!$H$27,0,10*ROW('Water Data'!H23)))</f>
        <v/>
      </c>
      <c r="CF29" s="302" t="str">
        <f ca="true">+IF(OFFSET('Water Data'!$H$28,0,10*ROW('Water Data'!H23))="","",OFFSET('Water Data'!$H$28,0,10*ROW('Water Data'!H23)))</f>
        <v/>
      </c>
      <c r="CG29" s="302" t="str">
        <f ca="true">+IF(OFFSET('Water Data'!$H$29,0,10*ROW('Water Data'!H23))="","",OFFSET('Water Data'!$H$29,0,10*ROW('Water Data'!H23)))</f>
        <v/>
      </c>
      <c r="CH29" s="302" t="str">
        <f ca="true">+IF(OFFSET('Water Data'!$I$27,0,10*ROW('Water Data'!I23))="","",OFFSET('Water Data'!$I$27,0,10*ROW('Water Data'!I23)))</f>
        <v/>
      </c>
      <c r="CI29" s="302" t="str">
        <f ca="true">+IF(OFFSET('Water Data'!$I$28,0,10*ROW('Water Data'!I23))="","",OFFSET('Water Data'!$I$28,0,10*ROW('Water Data'!I23)))</f>
        <v/>
      </c>
      <c r="CJ29" s="302" t="str">
        <f ca="true">+IF(OFFSET('Water Data'!$I$29,0,10*ROW('Water Data'!I23))="","",OFFSET('Water Data'!$I$29,0,10*ROW('Water Data'!I23)))</f>
        <v/>
      </c>
      <c r="CK29" s="302" t="str">
        <f ca="true">+IF(OFFSET('Sanitation Data'!$D$28,0,10*ROW('Sanitation Data'!D23))="","",OFFSET('Sanitation Data'!$D$28,0,10*ROW('Sanitation Data'!D23)))</f>
        <v/>
      </c>
      <c r="CL29" s="302" t="str">
        <f ca="true">+IF(OFFSET('Sanitation Data'!$D$29,0,10*ROW('Sanitation Data'!D23))="","",OFFSET('Sanitation Data'!$D$29,0,10*ROW('Sanitation Data'!D23)))</f>
        <v/>
      </c>
      <c r="CM29" s="302" t="str">
        <f ca="true">+IF(OFFSET('Sanitation Data'!$D$30,0,10*ROW('Sanitation Data'!D23))="","",OFFSET('Sanitation Data'!$D$30,0,10*ROW('Sanitation Data'!D23)))</f>
        <v/>
      </c>
      <c r="CN29" s="302" t="str">
        <f ca="true">+IF(OFFSET('Sanitation Data'!$D$31,0,10*ROW('Sanitation Data'!D23))="","",OFFSET('Sanitation Data'!$D$31,0,10*ROW('Sanitation Data'!D23)))</f>
        <v/>
      </c>
      <c r="CO29" s="302" t="str">
        <f ca="true">+IF(OFFSET('Sanitation Data'!$D$32,0,10*ROW('Sanitation Data'!D23))="","",OFFSET('Sanitation Data'!$D$32,0,10*ROW('Sanitation Data'!D23)))</f>
        <v/>
      </c>
      <c r="CP29" s="302" t="str">
        <f ca="true">+IF(OFFSET('Sanitation Data'!$E$28,0,10*ROW('Sanitation Data'!E23))="","",OFFSET('Sanitation Data'!$E$28,0,10*ROW('Sanitation Data'!E23)))</f>
        <v/>
      </c>
      <c r="CQ29" s="302" t="str">
        <f ca="true">+IF(OFFSET('Sanitation Data'!$E$29,0,10*ROW('Sanitation Data'!E23))="","",OFFSET('Sanitation Data'!$E$29,0,10*ROW('Sanitation Data'!E23)))</f>
        <v/>
      </c>
      <c r="CR29" s="302" t="str">
        <f ca="true">+IF(OFFSET('Sanitation Data'!$E$30,0,10*ROW('Sanitation Data'!E23))="","",OFFSET('Sanitation Data'!$E$30,0,10*ROW('Sanitation Data'!E23)))</f>
        <v/>
      </c>
      <c r="CS29" s="302" t="str">
        <f ca="true">+IF(OFFSET('Sanitation Data'!$E$31,0,10*ROW('Sanitation Data'!E23))="","",OFFSET('Sanitation Data'!$E$31,0,10*ROW('Sanitation Data'!E23)))</f>
        <v/>
      </c>
      <c r="CT29" s="302" t="str">
        <f ca="true">+IF(OFFSET('Sanitation Data'!$E$32,0,10*ROW('Sanitation Data'!E23))="","",OFFSET('Sanitation Data'!$E$32,0,10*ROW('Sanitation Data'!E23)))</f>
        <v/>
      </c>
      <c r="CU29" s="302" t="str">
        <f ca="true">+IF(OFFSET('Sanitation Data'!$F$28,0,10*ROW('Sanitation Data'!F23))="","",OFFSET('Sanitation Data'!$F$28,0,10*ROW('Sanitation Data'!F23)))</f>
        <v/>
      </c>
      <c r="CV29" s="302" t="str">
        <f ca="true">+IF(OFFSET('Sanitation Data'!$F$29,0,10*ROW('Sanitation Data'!F23))="","",OFFSET('Sanitation Data'!$F$29,0,10*ROW('Sanitation Data'!F23)))</f>
        <v/>
      </c>
      <c r="CW29" s="302" t="str">
        <f ca="true">+IF(OFFSET('Sanitation Data'!$F$30,0,10*ROW('Sanitation Data'!F23))="","",OFFSET('Sanitation Data'!$F$30,0,10*ROW('Sanitation Data'!F23)))</f>
        <v/>
      </c>
      <c r="CX29" s="302" t="str">
        <f ca="true">+IF(OFFSET('Sanitation Data'!$F$31,0,10*ROW('Sanitation Data'!F23))="","",OFFSET('Sanitation Data'!$F$31,0,10*ROW('Sanitation Data'!F23)))</f>
        <v/>
      </c>
      <c r="CY29" s="302" t="str">
        <f ca="true">+IF(OFFSET('Sanitation Data'!$F$32,0,10*ROW('Sanitation Data'!F23))="","",OFFSET('Sanitation Data'!$F$32,0,10*ROW('Sanitation Data'!F23)))</f>
        <v/>
      </c>
      <c r="CZ29" s="302" t="str">
        <f ca="true">+IF(OFFSET('Sanitation Data'!$G$28,0,10*ROW('Sanitation Data'!G23))="","",OFFSET('Sanitation Data'!$G$28,0,10*ROW('Sanitation Data'!G23)))</f>
        <v/>
      </c>
      <c r="DA29" s="302" t="str">
        <f ca="true">+IF(OFFSET('Sanitation Data'!$G$29,0,10*ROW('Sanitation Data'!G23))="","",OFFSET('Sanitation Data'!$G$29,0,10*ROW('Sanitation Data'!G23)))</f>
        <v/>
      </c>
      <c r="DB29" s="302" t="str">
        <f ca="true">+IF(OFFSET('Sanitation Data'!$G$30,0,10*ROW('Sanitation Data'!G23))="","",OFFSET('Sanitation Data'!$G$30,0,10*ROW('Sanitation Data'!G23)))</f>
        <v/>
      </c>
      <c r="DC29" s="302" t="str">
        <f ca="true">+IF(OFFSET('Sanitation Data'!$G$31,0,10*ROW('Sanitation Data'!G23))="","",OFFSET('Sanitation Data'!$G$31,0,10*ROW('Sanitation Data'!G23)))</f>
        <v/>
      </c>
      <c r="DD29" s="302" t="str">
        <f ca="true">+IF(OFFSET('Sanitation Data'!$G$32,0,10*ROW('Sanitation Data'!G23))="","",OFFSET('Sanitation Data'!$G$32,0,10*ROW('Sanitation Data'!G23)))</f>
        <v/>
      </c>
      <c r="DE29" s="302" t="str">
        <f ca="true">+IF(OFFSET('Sanitation Data'!$H$28,0,10*ROW('Sanitation Data'!H23))="","",OFFSET('Sanitation Data'!$H$28,0,10*ROW('Sanitation Data'!H23)))</f>
        <v/>
      </c>
      <c r="DF29" s="302" t="str">
        <f ca="true">+IF(OFFSET('Sanitation Data'!$H$29,0,10*ROW('Sanitation Data'!H23))="","",OFFSET('Sanitation Data'!$H$29,0,10*ROW('Sanitation Data'!H23)))</f>
        <v/>
      </c>
      <c r="DG29" s="302" t="str">
        <f ca="true">+IF(OFFSET('Sanitation Data'!$H$30,0,10*ROW('Sanitation Data'!H23))="","",OFFSET('Sanitation Data'!$H$30,0,10*ROW('Sanitation Data'!H23)))</f>
        <v/>
      </c>
      <c r="DH29" s="302" t="str">
        <f ca="true">+IF(OFFSET('Sanitation Data'!$H$31,0,10*ROW('Sanitation Data'!H23))="","",OFFSET('Sanitation Data'!$H$31,0,10*ROW('Sanitation Data'!H23)))</f>
        <v/>
      </c>
      <c r="DI29" s="302" t="str">
        <f ca="true">+IF(OFFSET('Sanitation Data'!$H$32,0,10*ROW('Sanitation Data'!H23))="","",OFFSET('Sanitation Data'!$H$32,0,10*ROW('Sanitation Data'!H23)))</f>
        <v/>
      </c>
      <c r="DJ29" s="302" t="str">
        <f ca="true">+IF(OFFSET('Sanitation Data'!$I$28,0,10*ROW('Sanitation Data'!I23))="","",OFFSET('Sanitation Data'!$I$28,0,10*ROW('Sanitation Data'!I23)))</f>
        <v/>
      </c>
      <c r="DK29" s="302" t="str">
        <f ca="true">+IF(OFFSET('Sanitation Data'!$I$29,0,10*ROW('Sanitation Data'!I23))="","",OFFSET('Sanitation Data'!$I$29,0,10*ROW('Sanitation Data'!I23)))</f>
        <v/>
      </c>
      <c r="DL29" s="302" t="str">
        <f ca="true">+IF(OFFSET('Sanitation Data'!$I$30,0,10*ROW('Sanitation Data'!I23))="","",OFFSET('Sanitation Data'!$I$30,0,10*ROW('Sanitation Data'!I23)))</f>
        <v/>
      </c>
      <c r="DM29" s="302" t="str">
        <f ca="true">+IF(OFFSET('Sanitation Data'!$I$31,0,10*ROW('Sanitation Data'!I23))="","",OFFSET('Sanitation Data'!$I$31,0,10*ROW('Sanitation Data'!I23)))</f>
        <v/>
      </c>
      <c r="DN29" s="302" t="str">
        <f ca="true">+IF(OFFSET('Sanitation Data'!$I$32,0,10*ROW('Sanitation Data'!I23))="","",OFFSET('Sanitation Data'!$I$32,0,10*ROW('Sanitation Data'!I23)))</f>
        <v/>
      </c>
      <c r="DO29" s="302" t="str">
        <f ca="true">+IF(OFFSET('Hygiene Data'!$D$11,0,10*ROW('Hygiene Data'!D23))="","",OFFSET('Hygiene Data'!$D$11,0,10*ROW('Hygiene Data'!D23)))</f>
        <v/>
      </c>
      <c r="DP29" s="302" t="str">
        <f ca="true">+IF(OFFSET('Hygiene Data'!$D$12,0,10*ROW('Hygiene Data'!D23))="","",OFFSET('Hygiene Data'!$D$12,0,10*ROW('Hygiene Data'!D23)))</f>
        <v/>
      </c>
      <c r="DQ29" s="302" t="str">
        <f ca="true">+IF(OFFSET('Hygiene Data'!$D$13,0,10*ROW('Hygiene Data'!D23))="","",OFFSET('Hygiene Data'!$D$13,0,10*ROW('Hygiene Data'!D23)))</f>
        <v/>
      </c>
      <c r="DR29" s="302" t="str">
        <f ca="true">+IF(OFFSET('Hygiene Data'!$E$11,0,10*ROW('Hygiene Data'!E23))="","",OFFSET('Hygiene Data'!$E$11,0,10*ROW('Hygiene Data'!E23)))</f>
        <v/>
      </c>
      <c r="DS29" s="302" t="str">
        <f ca="true">+IF(OFFSET('Hygiene Data'!$E$12,0,10*ROW('Hygiene Data'!E23))="","",OFFSET('Hygiene Data'!$E$12,0,10*ROW('Hygiene Data'!E23)))</f>
        <v/>
      </c>
      <c r="DT29" s="302" t="str">
        <f ca="true">+IF(OFFSET('Hygiene Data'!$E$13,0,10*ROW('Hygiene Data'!E23))="","",OFFSET('Hygiene Data'!$E$13,0,10*ROW('Hygiene Data'!E23)))</f>
        <v/>
      </c>
      <c r="DU29" s="302" t="str">
        <f ca="true">+IF(OFFSET('Hygiene Data'!$F$11,0,10*ROW('Hygiene Data'!F23))="","",OFFSET('Hygiene Data'!$F$11,0,10*ROW('Hygiene Data'!F23)))</f>
        <v/>
      </c>
      <c r="DV29" s="302" t="str">
        <f ca="true">+IF(OFFSET('Hygiene Data'!$F$12,0,10*ROW('Hygiene Data'!F23))="","",OFFSET('Hygiene Data'!$F$12,0,10*ROW('Hygiene Data'!F23)))</f>
        <v/>
      </c>
      <c r="DW29" s="302" t="str">
        <f ca="true">+IF(OFFSET('Hygiene Data'!$F$13,0,10*ROW('Hygiene Data'!F23))="","",OFFSET('Hygiene Data'!$F$13,0,10*ROW('Hygiene Data'!F23)))</f>
        <v/>
      </c>
      <c r="DX29" s="302" t="str">
        <f ca="true">+IF(OFFSET('Hygiene Data'!$G$11,0,10*ROW('Hygiene Data'!G23))="","",OFFSET('Hygiene Data'!$G$11,0,10*ROW('Hygiene Data'!G23)))</f>
        <v/>
      </c>
      <c r="DY29" s="302" t="str">
        <f ca="true">+IF(OFFSET('Hygiene Data'!$G$12,0,10*ROW('Hygiene Data'!G23))="","",OFFSET('Hygiene Data'!$G$12,0,10*ROW('Hygiene Data'!G23)))</f>
        <v/>
      </c>
      <c r="DZ29" s="302" t="str">
        <f ca="true">+IF(OFFSET('Hygiene Data'!$G$13,0,10*ROW('Hygiene Data'!G23))="","",OFFSET('Hygiene Data'!$G$13,0,10*ROW('Hygiene Data'!G23)))</f>
        <v/>
      </c>
      <c r="EA29" s="302" t="str">
        <f ca="true">+IF(OFFSET('Hygiene Data'!$H$11,0,10*ROW('Hygiene Data'!H23))="","",OFFSET('Hygiene Data'!$H$11,0,10*ROW('Hygiene Data'!H23)))</f>
        <v/>
      </c>
      <c r="EB29" s="302" t="str">
        <f ca="true">+IF(OFFSET('Hygiene Data'!$H$12,0,10*ROW('Hygiene Data'!H23))="","",OFFSET('Hygiene Data'!$H$12,0,10*ROW('Hygiene Data'!H23)))</f>
        <v/>
      </c>
      <c r="EC29" s="302" t="str">
        <f ca="true">+IF(OFFSET('Hygiene Data'!$H$13,0,10*ROW('Hygiene Data'!H23))="","",OFFSET('Hygiene Data'!$H$13,0,10*ROW('Hygiene Data'!H23)))</f>
        <v/>
      </c>
      <c r="ED29" s="302" t="str">
        <f ca="true">+IF(OFFSET('Hygiene Data'!$I$11,0,10*ROW('Hygiene Data'!I23))="","",OFFSET('Hygiene Data'!$I$11,0,10*ROW('Hygiene Data'!I23)))</f>
        <v/>
      </c>
      <c r="EE29" s="302" t="str">
        <f ca="true">+IF(OFFSET('Hygiene Data'!$I$12,0,10*ROW('Hygiene Data'!I23))="","",OFFSET('Hygiene Data'!$I$12,0,10*ROW('Hygiene Data'!I23)))</f>
        <v/>
      </c>
      <c r="EF29" s="30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57"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302"/>
      <c r="BS30" s="302" t="str">
        <f ca="true">+IF(OFFSET('Water Data'!$D$27,0,10*ROW('Water Data'!D24))="","",OFFSET('Water Data'!$D$27,0,10*ROW('Water Data'!D24)))</f>
        <v/>
      </c>
      <c r="BT30" s="302" t="str">
        <f ca="true">+IF(OFFSET('Water Data'!$D$28,0,10*ROW('Water Data'!D24))="","",OFFSET('Water Data'!$D$28,0,10*ROW('Water Data'!D24)))</f>
        <v/>
      </c>
      <c r="BU30" s="302" t="str">
        <f ca="true">+IF(OFFSET('Water Data'!$D$29,0,10*ROW('Water Data'!D24))="","",OFFSET('Water Data'!$D$29,0,10*ROW('Water Data'!D24)))</f>
        <v/>
      </c>
      <c r="BV30" s="302" t="str">
        <f ca="true">+IF(OFFSET('Water Data'!$E$27,0,10*ROW('Water Data'!E24))="","",OFFSET('Water Data'!$E$27,0,10*ROW('Water Data'!E24)))</f>
        <v/>
      </c>
      <c r="BW30" s="302" t="str">
        <f ca="true">+IF(OFFSET('Water Data'!$E$28,0,10*ROW('Water Data'!E24))="","",OFFSET('Water Data'!$E$28,0,10*ROW('Water Data'!E24)))</f>
        <v/>
      </c>
      <c r="BX30" s="302" t="str">
        <f ca="true">+IF(OFFSET('Water Data'!$E$29,0,10*ROW('Water Data'!E24))="","",OFFSET('Water Data'!$E$29,0,10*ROW('Water Data'!E24)))</f>
        <v/>
      </c>
      <c r="BY30" s="302" t="str">
        <f ca="true">+IF(OFFSET('Water Data'!$F$27,0,10*ROW('Water Data'!F24))="","",OFFSET('Water Data'!$F$27,0,10*ROW('Water Data'!F24)))</f>
        <v/>
      </c>
      <c r="BZ30" s="302" t="str">
        <f ca="true">+IF(OFFSET('Water Data'!$F$28,0,10*ROW('Water Data'!F24))="","",OFFSET('Water Data'!$F$28,0,10*ROW('Water Data'!F24)))</f>
        <v/>
      </c>
      <c r="CA30" s="302" t="str">
        <f ca="true">+IF(OFFSET('Water Data'!$F$29,0,10*ROW('Water Data'!F24))="","",OFFSET('Water Data'!$F$29,0,10*ROW('Water Data'!F24)))</f>
        <v/>
      </c>
      <c r="CB30" s="302" t="str">
        <f ca="true">+IF(OFFSET('Water Data'!$G$27,0,10*ROW('Water Data'!G24))="","",OFFSET('Water Data'!$G$27,0,10*ROW('Water Data'!G24)))</f>
        <v/>
      </c>
      <c r="CC30" s="302" t="str">
        <f ca="true">+IF(OFFSET('Water Data'!$G$28,0,10*ROW('Water Data'!G24))="","",OFFSET('Water Data'!$G$28,0,10*ROW('Water Data'!G24)))</f>
        <v/>
      </c>
      <c r="CD30" s="302" t="str">
        <f ca="true">+IF(OFFSET('Water Data'!$G$29,0,10*ROW('Water Data'!G24))="","",OFFSET('Water Data'!$G$29,0,10*ROW('Water Data'!G24)))</f>
        <v/>
      </c>
      <c r="CE30" s="302" t="str">
        <f ca="true">+IF(OFFSET('Water Data'!$H$27,0,10*ROW('Water Data'!H24))="","",OFFSET('Water Data'!$H$27,0,10*ROW('Water Data'!H24)))</f>
        <v/>
      </c>
      <c r="CF30" s="302" t="str">
        <f ca="true">+IF(OFFSET('Water Data'!$H$28,0,10*ROW('Water Data'!H24))="","",OFFSET('Water Data'!$H$28,0,10*ROW('Water Data'!H24)))</f>
        <v/>
      </c>
      <c r="CG30" s="302" t="str">
        <f ca="true">+IF(OFFSET('Water Data'!$H$29,0,10*ROW('Water Data'!H24))="","",OFFSET('Water Data'!$H$29,0,10*ROW('Water Data'!H24)))</f>
        <v/>
      </c>
      <c r="CH30" s="302" t="str">
        <f ca="true">+IF(OFFSET('Water Data'!$I$27,0,10*ROW('Water Data'!I24))="","",OFFSET('Water Data'!$I$27,0,10*ROW('Water Data'!I24)))</f>
        <v/>
      </c>
      <c r="CI30" s="302" t="str">
        <f ca="true">+IF(OFFSET('Water Data'!$I$28,0,10*ROW('Water Data'!I24))="","",OFFSET('Water Data'!$I$28,0,10*ROW('Water Data'!I24)))</f>
        <v/>
      </c>
      <c r="CJ30" s="302" t="str">
        <f ca="true">+IF(OFFSET('Water Data'!$I$29,0,10*ROW('Water Data'!I24))="","",OFFSET('Water Data'!$I$29,0,10*ROW('Water Data'!I24)))</f>
        <v/>
      </c>
      <c r="CK30" s="302" t="str">
        <f ca="true">+IF(OFFSET('Sanitation Data'!$D$28,0,10*ROW('Sanitation Data'!D24))="","",OFFSET('Sanitation Data'!$D$28,0,10*ROW('Sanitation Data'!D24)))</f>
        <v/>
      </c>
      <c r="CL30" s="302" t="str">
        <f ca="true">+IF(OFFSET('Sanitation Data'!$D$29,0,10*ROW('Sanitation Data'!D24))="","",OFFSET('Sanitation Data'!$D$29,0,10*ROW('Sanitation Data'!D24)))</f>
        <v/>
      </c>
      <c r="CM30" s="302" t="str">
        <f ca="true">+IF(OFFSET('Sanitation Data'!$D$30,0,10*ROW('Sanitation Data'!D24))="","",OFFSET('Sanitation Data'!$D$30,0,10*ROW('Sanitation Data'!D24)))</f>
        <v/>
      </c>
      <c r="CN30" s="302" t="str">
        <f ca="true">+IF(OFFSET('Sanitation Data'!$D$31,0,10*ROW('Sanitation Data'!D24))="","",OFFSET('Sanitation Data'!$D$31,0,10*ROW('Sanitation Data'!D24)))</f>
        <v/>
      </c>
      <c r="CO30" s="302" t="str">
        <f ca="true">+IF(OFFSET('Sanitation Data'!$D$32,0,10*ROW('Sanitation Data'!D24))="","",OFFSET('Sanitation Data'!$D$32,0,10*ROW('Sanitation Data'!D24)))</f>
        <v/>
      </c>
      <c r="CP30" s="302" t="str">
        <f ca="true">+IF(OFFSET('Sanitation Data'!$E$28,0,10*ROW('Sanitation Data'!E24))="","",OFFSET('Sanitation Data'!$E$28,0,10*ROW('Sanitation Data'!E24)))</f>
        <v/>
      </c>
      <c r="CQ30" s="302" t="str">
        <f ca="true">+IF(OFFSET('Sanitation Data'!$E$29,0,10*ROW('Sanitation Data'!E24))="","",OFFSET('Sanitation Data'!$E$29,0,10*ROW('Sanitation Data'!E24)))</f>
        <v/>
      </c>
      <c r="CR30" s="302" t="str">
        <f ca="true">+IF(OFFSET('Sanitation Data'!$E$30,0,10*ROW('Sanitation Data'!E24))="","",OFFSET('Sanitation Data'!$E$30,0,10*ROW('Sanitation Data'!E24)))</f>
        <v/>
      </c>
      <c r="CS30" s="302" t="str">
        <f ca="true">+IF(OFFSET('Sanitation Data'!$E$31,0,10*ROW('Sanitation Data'!E24))="","",OFFSET('Sanitation Data'!$E$31,0,10*ROW('Sanitation Data'!E24)))</f>
        <v/>
      </c>
      <c r="CT30" s="302" t="str">
        <f ca="true">+IF(OFFSET('Sanitation Data'!$E$32,0,10*ROW('Sanitation Data'!E24))="","",OFFSET('Sanitation Data'!$E$32,0,10*ROW('Sanitation Data'!E24)))</f>
        <v/>
      </c>
      <c r="CU30" s="302" t="str">
        <f ca="true">+IF(OFFSET('Sanitation Data'!$F$28,0,10*ROW('Sanitation Data'!F24))="","",OFFSET('Sanitation Data'!$F$28,0,10*ROW('Sanitation Data'!F24)))</f>
        <v/>
      </c>
      <c r="CV30" s="302" t="str">
        <f ca="true">+IF(OFFSET('Sanitation Data'!$F$29,0,10*ROW('Sanitation Data'!F24))="","",OFFSET('Sanitation Data'!$F$29,0,10*ROW('Sanitation Data'!F24)))</f>
        <v/>
      </c>
      <c r="CW30" s="302" t="str">
        <f ca="true">+IF(OFFSET('Sanitation Data'!$F$30,0,10*ROW('Sanitation Data'!F24))="","",OFFSET('Sanitation Data'!$F$30,0,10*ROW('Sanitation Data'!F24)))</f>
        <v/>
      </c>
      <c r="CX30" s="302" t="str">
        <f ca="true">+IF(OFFSET('Sanitation Data'!$F$31,0,10*ROW('Sanitation Data'!F24))="","",OFFSET('Sanitation Data'!$F$31,0,10*ROW('Sanitation Data'!F24)))</f>
        <v/>
      </c>
      <c r="CY30" s="302" t="str">
        <f ca="true">+IF(OFFSET('Sanitation Data'!$F$32,0,10*ROW('Sanitation Data'!F24))="","",OFFSET('Sanitation Data'!$F$32,0,10*ROW('Sanitation Data'!F24)))</f>
        <v/>
      </c>
      <c r="CZ30" s="302" t="str">
        <f ca="true">+IF(OFFSET('Sanitation Data'!$G$28,0,10*ROW('Sanitation Data'!G24))="","",OFFSET('Sanitation Data'!$G$28,0,10*ROW('Sanitation Data'!G24)))</f>
        <v/>
      </c>
      <c r="DA30" s="302" t="str">
        <f ca="true">+IF(OFFSET('Sanitation Data'!$G$29,0,10*ROW('Sanitation Data'!G24))="","",OFFSET('Sanitation Data'!$G$29,0,10*ROW('Sanitation Data'!G24)))</f>
        <v/>
      </c>
      <c r="DB30" s="302" t="str">
        <f ca="true">+IF(OFFSET('Sanitation Data'!$G$30,0,10*ROW('Sanitation Data'!G24))="","",OFFSET('Sanitation Data'!$G$30,0,10*ROW('Sanitation Data'!G24)))</f>
        <v/>
      </c>
      <c r="DC30" s="302" t="str">
        <f ca="true">+IF(OFFSET('Sanitation Data'!$G$31,0,10*ROW('Sanitation Data'!G24))="","",OFFSET('Sanitation Data'!$G$31,0,10*ROW('Sanitation Data'!G24)))</f>
        <v/>
      </c>
      <c r="DD30" s="302" t="str">
        <f ca="true">+IF(OFFSET('Sanitation Data'!$G$32,0,10*ROW('Sanitation Data'!G24))="","",OFFSET('Sanitation Data'!$G$32,0,10*ROW('Sanitation Data'!G24)))</f>
        <v/>
      </c>
      <c r="DE30" s="302" t="str">
        <f ca="true">+IF(OFFSET('Sanitation Data'!$H$28,0,10*ROW('Sanitation Data'!H24))="","",OFFSET('Sanitation Data'!$H$28,0,10*ROW('Sanitation Data'!H24)))</f>
        <v/>
      </c>
      <c r="DF30" s="302" t="str">
        <f ca="true">+IF(OFFSET('Sanitation Data'!$H$29,0,10*ROW('Sanitation Data'!H24))="","",OFFSET('Sanitation Data'!$H$29,0,10*ROW('Sanitation Data'!H24)))</f>
        <v/>
      </c>
      <c r="DG30" s="302" t="str">
        <f ca="true">+IF(OFFSET('Sanitation Data'!$H$30,0,10*ROW('Sanitation Data'!H24))="","",OFFSET('Sanitation Data'!$H$30,0,10*ROW('Sanitation Data'!H24)))</f>
        <v/>
      </c>
      <c r="DH30" s="302" t="str">
        <f ca="true">+IF(OFFSET('Sanitation Data'!$H$31,0,10*ROW('Sanitation Data'!H24))="","",OFFSET('Sanitation Data'!$H$31,0,10*ROW('Sanitation Data'!H24)))</f>
        <v/>
      </c>
      <c r="DI30" s="302" t="str">
        <f ca="true">+IF(OFFSET('Sanitation Data'!$H$32,0,10*ROW('Sanitation Data'!H24))="","",OFFSET('Sanitation Data'!$H$32,0,10*ROW('Sanitation Data'!H24)))</f>
        <v/>
      </c>
      <c r="DJ30" s="302" t="str">
        <f ca="true">+IF(OFFSET('Sanitation Data'!$I$28,0,10*ROW('Sanitation Data'!I24))="","",OFFSET('Sanitation Data'!$I$28,0,10*ROW('Sanitation Data'!I24)))</f>
        <v/>
      </c>
      <c r="DK30" s="302" t="str">
        <f ca="true">+IF(OFFSET('Sanitation Data'!$I$29,0,10*ROW('Sanitation Data'!I24))="","",OFFSET('Sanitation Data'!$I$29,0,10*ROW('Sanitation Data'!I24)))</f>
        <v/>
      </c>
      <c r="DL30" s="302" t="str">
        <f ca="true">+IF(OFFSET('Sanitation Data'!$I$30,0,10*ROW('Sanitation Data'!I24))="","",OFFSET('Sanitation Data'!$I$30,0,10*ROW('Sanitation Data'!I24)))</f>
        <v/>
      </c>
      <c r="DM30" s="302" t="str">
        <f ca="true">+IF(OFFSET('Sanitation Data'!$I$31,0,10*ROW('Sanitation Data'!I24))="","",OFFSET('Sanitation Data'!$I$31,0,10*ROW('Sanitation Data'!I24)))</f>
        <v/>
      </c>
      <c r="DN30" s="302" t="str">
        <f ca="true">+IF(OFFSET('Sanitation Data'!$I$32,0,10*ROW('Sanitation Data'!I24))="","",OFFSET('Sanitation Data'!$I$32,0,10*ROW('Sanitation Data'!I24)))</f>
        <v/>
      </c>
      <c r="DO30" s="302" t="str">
        <f ca="true">+IF(OFFSET('Hygiene Data'!$D$11,0,10*ROW('Hygiene Data'!D24))="","",OFFSET('Hygiene Data'!$D$11,0,10*ROW('Hygiene Data'!D24)))</f>
        <v/>
      </c>
      <c r="DP30" s="302" t="str">
        <f ca="true">+IF(OFFSET('Hygiene Data'!$D$12,0,10*ROW('Hygiene Data'!D24))="","",OFFSET('Hygiene Data'!$D$12,0,10*ROW('Hygiene Data'!D24)))</f>
        <v/>
      </c>
      <c r="DQ30" s="302" t="str">
        <f ca="true">+IF(OFFSET('Hygiene Data'!$D$13,0,10*ROW('Hygiene Data'!D24))="","",OFFSET('Hygiene Data'!$D$13,0,10*ROW('Hygiene Data'!D24)))</f>
        <v/>
      </c>
      <c r="DR30" s="302" t="str">
        <f ca="true">+IF(OFFSET('Hygiene Data'!$E$11,0,10*ROW('Hygiene Data'!E24))="","",OFFSET('Hygiene Data'!$E$11,0,10*ROW('Hygiene Data'!E24)))</f>
        <v/>
      </c>
      <c r="DS30" s="302" t="str">
        <f ca="true">+IF(OFFSET('Hygiene Data'!$E$12,0,10*ROW('Hygiene Data'!E24))="","",OFFSET('Hygiene Data'!$E$12,0,10*ROW('Hygiene Data'!E24)))</f>
        <v/>
      </c>
      <c r="DT30" s="302" t="str">
        <f ca="true">+IF(OFFSET('Hygiene Data'!$E$13,0,10*ROW('Hygiene Data'!E24))="","",OFFSET('Hygiene Data'!$E$13,0,10*ROW('Hygiene Data'!E24)))</f>
        <v/>
      </c>
      <c r="DU30" s="302" t="str">
        <f ca="true">+IF(OFFSET('Hygiene Data'!$F$11,0,10*ROW('Hygiene Data'!F24))="","",OFFSET('Hygiene Data'!$F$11,0,10*ROW('Hygiene Data'!F24)))</f>
        <v/>
      </c>
      <c r="DV30" s="302" t="str">
        <f ca="true">+IF(OFFSET('Hygiene Data'!$F$12,0,10*ROW('Hygiene Data'!F24))="","",OFFSET('Hygiene Data'!$F$12,0,10*ROW('Hygiene Data'!F24)))</f>
        <v/>
      </c>
      <c r="DW30" s="302" t="str">
        <f ca="true">+IF(OFFSET('Hygiene Data'!$F$13,0,10*ROW('Hygiene Data'!F24))="","",OFFSET('Hygiene Data'!$F$13,0,10*ROW('Hygiene Data'!F24)))</f>
        <v/>
      </c>
      <c r="DX30" s="302" t="str">
        <f ca="true">+IF(OFFSET('Hygiene Data'!$G$11,0,10*ROW('Hygiene Data'!G24))="","",OFFSET('Hygiene Data'!$G$11,0,10*ROW('Hygiene Data'!G24)))</f>
        <v/>
      </c>
      <c r="DY30" s="302" t="str">
        <f ca="true">+IF(OFFSET('Hygiene Data'!$G$12,0,10*ROW('Hygiene Data'!G24))="","",OFFSET('Hygiene Data'!$G$12,0,10*ROW('Hygiene Data'!G24)))</f>
        <v/>
      </c>
      <c r="DZ30" s="302" t="str">
        <f ca="true">+IF(OFFSET('Hygiene Data'!$G$13,0,10*ROW('Hygiene Data'!G24))="","",OFFSET('Hygiene Data'!$G$13,0,10*ROW('Hygiene Data'!G24)))</f>
        <v/>
      </c>
      <c r="EA30" s="302" t="str">
        <f ca="true">+IF(OFFSET('Hygiene Data'!$H$11,0,10*ROW('Hygiene Data'!H24))="","",OFFSET('Hygiene Data'!$H$11,0,10*ROW('Hygiene Data'!H24)))</f>
        <v/>
      </c>
      <c r="EB30" s="302" t="str">
        <f ca="true">+IF(OFFSET('Hygiene Data'!$H$12,0,10*ROW('Hygiene Data'!H24))="","",OFFSET('Hygiene Data'!$H$12,0,10*ROW('Hygiene Data'!H24)))</f>
        <v/>
      </c>
      <c r="EC30" s="302" t="str">
        <f ca="true">+IF(OFFSET('Hygiene Data'!$H$13,0,10*ROW('Hygiene Data'!H24))="","",OFFSET('Hygiene Data'!$H$13,0,10*ROW('Hygiene Data'!H24)))</f>
        <v/>
      </c>
      <c r="ED30" s="302" t="str">
        <f ca="true">+IF(OFFSET('Hygiene Data'!$I$11,0,10*ROW('Hygiene Data'!I24))="","",OFFSET('Hygiene Data'!$I$11,0,10*ROW('Hygiene Data'!I24)))</f>
        <v/>
      </c>
      <c r="EE30" s="302" t="str">
        <f ca="true">+IF(OFFSET('Hygiene Data'!$I$12,0,10*ROW('Hygiene Data'!I24))="","",OFFSET('Hygiene Data'!$I$12,0,10*ROW('Hygiene Data'!I24)))</f>
        <v/>
      </c>
      <c r="EF30" s="30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57"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302"/>
      <c r="BS31" s="302" t="str">
        <f ca="true">+IF(OFFSET('Water Data'!$D$27,0,10*ROW('Water Data'!D25))="","",OFFSET('Water Data'!$D$27,0,10*ROW('Water Data'!D25)))</f>
        <v/>
      </c>
      <c r="BT31" s="302" t="str">
        <f ca="true">+IF(OFFSET('Water Data'!$D$28,0,10*ROW('Water Data'!D25))="","",OFFSET('Water Data'!$D$28,0,10*ROW('Water Data'!D25)))</f>
        <v/>
      </c>
      <c r="BU31" s="302" t="str">
        <f ca="true">+IF(OFFSET('Water Data'!$D$29,0,10*ROW('Water Data'!D25))="","",OFFSET('Water Data'!$D$29,0,10*ROW('Water Data'!D25)))</f>
        <v/>
      </c>
      <c r="BV31" s="302" t="str">
        <f ca="true">+IF(OFFSET('Water Data'!$E$27,0,10*ROW('Water Data'!E25))="","",OFFSET('Water Data'!$E$27,0,10*ROW('Water Data'!E25)))</f>
        <v/>
      </c>
      <c r="BW31" s="302" t="str">
        <f ca="true">+IF(OFFSET('Water Data'!$E$28,0,10*ROW('Water Data'!E25))="","",OFFSET('Water Data'!$E$28,0,10*ROW('Water Data'!E25)))</f>
        <v/>
      </c>
      <c r="BX31" s="302" t="str">
        <f ca="true">+IF(OFFSET('Water Data'!$E$29,0,10*ROW('Water Data'!E25))="","",OFFSET('Water Data'!$E$29,0,10*ROW('Water Data'!E25)))</f>
        <v/>
      </c>
      <c r="BY31" s="302" t="str">
        <f ca="true">+IF(OFFSET('Water Data'!$F$27,0,10*ROW('Water Data'!F25))="","",OFFSET('Water Data'!$F$27,0,10*ROW('Water Data'!F25)))</f>
        <v/>
      </c>
      <c r="BZ31" s="302" t="str">
        <f ca="true">+IF(OFFSET('Water Data'!$F$28,0,10*ROW('Water Data'!F25))="","",OFFSET('Water Data'!$F$28,0,10*ROW('Water Data'!F25)))</f>
        <v/>
      </c>
      <c r="CA31" s="302" t="str">
        <f ca="true">+IF(OFFSET('Water Data'!$F$29,0,10*ROW('Water Data'!F25))="","",OFFSET('Water Data'!$F$29,0,10*ROW('Water Data'!F25)))</f>
        <v/>
      </c>
      <c r="CB31" s="302" t="str">
        <f ca="true">+IF(OFFSET('Water Data'!$G$27,0,10*ROW('Water Data'!G25))="","",OFFSET('Water Data'!$G$27,0,10*ROW('Water Data'!G25)))</f>
        <v/>
      </c>
      <c r="CC31" s="302" t="str">
        <f ca="true">+IF(OFFSET('Water Data'!$G$28,0,10*ROW('Water Data'!G25))="","",OFFSET('Water Data'!$G$28,0,10*ROW('Water Data'!G25)))</f>
        <v/>
      </c>
      <c r="CD31" s="302" t="str">
        <f ca="true">+IF(OFFSET('Water Data'!$G$29,0,10*ROW('Water Data'!G25))="","",OFFSET('Water Data'!$G$29,0,10*ROW('Water Data'!G25)))</f>
        <v/>
      </c>
      <c r="CE31" s="302" t="str">
        <f ca="true">+IF(OFFSET('Water Data'!$H$27,0,10*ROW('Water Data'!H25))="","",OFFSET('Water Data'!$H$27,0,10*ROW('Water Data'!H25)))</f>
        <v/>
      </c>
      <c r="CF31" s="302" t="str">
        <f ca="true">+IF(OFFSET('Water Data'!$H$28,0,10*ROW('Water Data'!H25))="","",OFFSET('Water Data'!$H$28,0,10*ROW('Water Data'!H25)))</f>
        <v/>
      </c>
      <c r="CG31" s="302" t="str">
        <f ca="true">+IF(OFFSET('Water Data'!$H$29,0,10*ROW('Water Data'!H25))="","",OFFSET('Water Data'!$H$29,0,10*ROW('Water Data'!H25)))</f>
        <v/>
      </c>
      <c r="CH31" s="302" t="str">
        <f ca="true">+IF(OFFSET('Water Data'!$I$27,0,10*ROW('Water Data'!I25))="","",OFFSET('Water Data'!$I$27,0,10*ROW('Water Data'!I25)))</f>
        <v/>
      </c>
      <c r="CI31" s="302" t="str">
        <f ca="true">+IF(OFFSET('Water Data'!$I$28,0,10*ROW('Water Data'!I25))="","",OFFSET('Water Data'!$I$28,0,10*ROW('Water Data'!I25)))</f>
        <v/>
      </c>
      <c r="CJ31" s="302" t="str">
        <f ca="true">+IF(OFFSET('Water Data'!$I$29,0,10*ROW('Water Data'!I25))="","",OFFSET('Water Data'!$I$29,0,10*ROW('Water Data'!I25)))</f>
        <v/>
      </c>
      <c r="CK31" s="302" t="str">
        <f ca="true">+IF(OFFSET('Sanitation Data'!$D$28,0,10*ROW('Sanitation Data'!D25))="","",OFFSET('Sanitation Data'!$D$28,0,10*ROW('Sanitation Data'!D25)))</f>
        <v/>
      </c>
      <c r="CL31" s="302" t="str">
        <f ca="true">+IF(OFFSET('Sanitation Data'!$D$29,0,10*ROW('Sanitation Data'!D25))="","",OFFSET('Sanitation Data'!$D$29,0,10*ROW('Sanitation Data'!D25)))</f>
        <v/>
      </c>
      <c r="CM31" s="302" t="str">
        <f ca="true">+IF(OFFSET('Sanitation Data'!$D$30,0,10*ROW('Sanitation Data'!D25))="","",OFFSET('Sanitation Data'!$D$30,0,10*ROW('Sanitation Data'!D25)))</f>
        <v/>
      </c>
      <c r="CN31" s="302" t="str">
        <f ca="true">+IF(OFFSET('Sanitation Data'!$D$31,0,10*ROW('Sanitation Data'!D25))="","",OFFSET('Sanitation Data'!$D$31,0,10*ROW('Sanitation Data'!D25)))</f>
        <v/>
      </c>
      <c r="CO31" s="302" t="str">
        <f ca="true">+IF(OFFSET('Sanitation Data'!$D$32,0,10*ROW('Sanitation Data'!D25))="","",OFFSET('Sanitation Data'!$D$32,0,10*ROW('Sanitation Data'!D25)))</f>
        <v/>
      </c>
      <c r="CP31" s="302" t="str">
        <f ca="true">+IF(OFFSET('Sanitation Data'!$E$28,0,10*ROW('Sanitation Data'!E25))="","",OFFSET('Sanitation Data'!$E$28,0,10*ROW('Sanitation Data'!E25)))</f>
        <v/>
      </c>
      <c r="CQ31" s="302" t="str">
        <f ca="true">+IF(OFFSET('Sanitation Data'!$E$29,0,10*ROW('Sanitation Data'!E25))="","",OFFSET('Sanitation Data'!$E$29,0,10*ROW('Sanitation Data'!E25)))</f>
        <v/>
      </c>
      <c r="CR31" s="302" t="str">
        <f ca="true">+IF(OFFSET('Sanitation Data'!$E$30,0,10*ROW('Sanitation Data'!E25))="","",OFFSET('Sanitation Data'!$E$30,0,10*ROW('Sanitation Data'!E25)))</f>
        <v/>
      </c>
      <c r="CS31" s="302" t="str">
        <f ca="true">+IF(OFFSET('Sanitation Data'!$E$31,0,10*ROW('Sanitation Data'!E25))="","",OFFSET('Sanitation Data'!$E$31,0,10*ROW('Sanitation Data'!E25)))</f>
        <v/>
      </c>
      <c r="CT31" s="302" t="str">
        <f ca="true">+IF(OFFSET('Sanitation Data'!$E$32,0,10*ROW('Sanitation Data'!E25))="","",OFFSET('Sanitation Data'!$E$32,0,10*ROW('Sanitation Data'!E25)))</f>
        <v/>
      </c>
      <c r="CU31" s="302" t="str">
        <f ca="true">+IF(OFFSET('Sanitation Data'!$F$28,0,10*ROW('Sanitation Data'!F25))="","",OFFSET('Sanitation Data'!$F$28,0,10*ROW('Sanitation Data'!F25)))</f>
        <v/>
      </c>
      <c r="CV31" s="302" t="str">
        <f ca="true">+IF(OFFSET('Sanitation Data'!$F$29,0,10*ROW('Sanitation Data'!F25))="","",OFFSET('Sanitation Data'!$F$29,0,10*ROW('Sanitation Data'!F25)))</f>
        <v/>
      </c>
      <c r="CW31" s="302" t="str">
        <f ca="true">+IF(OFFSET('Sanitation Data'!$F$30,0,10*ROW('Sanitation Data'!F25))="","",OFFSET('Sanitation Data'!$F$30,0,10*ROW('Sanitation Data'!F25)))</f>
        <v/>
      </c>
      <c r="CX31" s="302" t="str">
        <f ca="true">+IF(OFFSET('Sanitation Data'!$F$31,0,10*ROW('Sanitation Data'!F25))="","",OFFSET('Sanitation Data'!$F$31,0,10*ROW('Sanitation Data'!F25)))</f>
        <v/>
      </c>
      <c r="CY31" s="302" t="str">
        <f ca="true">+IF(OFFSET('Sanitation Data'!$F$32,0,10*ROW('Sanitation Data'!F25))="","",OFFSET('Sanitation Data'!$F$32,0,10*ROW('Sanitation Data'!F25)))</f>
        <v/>
      </c>
      <c r="CZ31" s="302" t="str">
        <f ca="true">+IF(OFFSET('Sanitation Data'!$G$28,0,10*ROW('Sanitation Data'!G25))="","",OFFSET('Sanitation Data'!$G$28,0,10*ROW('Sanitation Data'!G25)))</f>
        <v/>
      </c>
      <c r="DA31" s="302" t="str">
        <f ca="true">+IF(OFFSET('Sanitation Data'!$G$29,0,10*ROW('Sanitation Data'!G25))="","",OFFSET('Sanitation Data'!$G$29,0,10*ROW('Sanitation Data'!G25)))</f>
        <v/>
      </c>
      <c r="DB31" s="302" t="str">
        <f ca="true">+IF(OFFSET('Sanitation Data'!$G$30,0,10*ROW('Sanitation Data'!G25))="","",OFFSET('Sanitation Data'!$G$30,0,10*ROW('Sanitation Data'!G25)))</f>
        <v/>
      </c>
      <c r="DC31" s="302" t="str">
        <f ca="true">+IF(OFFSET('Sanitation Data'!$G$31,0,10*ROW('Sanitation Data'!G25))="","",OFFSET('Sanitation Data'!$G$31,0,10*ROW('Sanitation Data'!G25)))</f>
        <v/>
      </c>
      <c r="DD31" s="302" t="str">
        <f ca="true">+IF(OFFSET('Sanitation Data'!$G$32,0,10*ROW('Sanitation Data'!G25))="","",OFFSET('Sanitation Data'!$G$32,0,10*ROW('Sanitation Data'!G25)))</f>
        <v/>
      </c>
      <c r="DE31" s="302" t="str">
        <f ca="true">+IF(OFFSET('Sanitation Data'!$H$28,0,10*ROW('Sanitation Data'!H25))="","",OFFSET('Sanitation Data'!$H$28,0,10*ROW('Sanitation Data'!H25)))</f>
        <v/>
      </c>
      <c r="DF31" s="302" t="str">
        <f ca="true">+IF(OFFSET('Sanitation Data'!$H$29,0,10*ROW('Sanitation Data'!H25))="","",OFFSET('Sanitation Data'!$H$29,0,10*ROW('Sanitation Data'!H25)))</f>
        <v/>
      </c>
      <c r="DG31" s="302" t="str">
        <f ca="true">+IF(OFFSET('Sanitation Data'!$H$30,0,10*ROW('Sanitation Data'!H25))="","",OFFSET('Sanitation Data'!$H$30,0,10*ROW('Sanitation Data'!H25)))</f>
        <v/>
      </c>
      <c r="DH31" s="302" t="str">
        <f ca="true">+IF(OFFSET('Sanitation Data'!$H$31,0,10*ROW('Sanitation Data'!H25))="","",OFFSET('Sanitation Data'!$H$31,0,10*ROW('Sanitation Data'!H25)))</f>
        <v/>
      </c>
      <c r="DI31" s="302" t="str">
        <f ca="true">+IF(OFFSET('Sanitation Data'!$H$32,0,10*ROW('Sanitation Data'!H25))="","",OFFSET('Sanitation Data'!$H$32,0,10*ROW('Sanitation Data'!H25)))</f>
        <v/>
      </c>
      <c r="DJ31" s="302" t="str">
        <f ca="true">+IF(OFFSET('Sanitation Data'!$I$28,0,10*ROW('Sanitation Data'!I25))="","",OFFSET('Sanitation Data'!$I$28,0,10*ROW('Sanitation Data'!I25)))</f>
        <v/>
      </c>
      <c r="DK31" s="302" t="str">
        <f ca="true">+IF(OFFSET('Sanitation Data'!$I$29,0,10*ROW('Sanitation Data'!I25))="","",OFFSET('Sanitation Data'!$I$29,0,10*ROW('Sanitation Data'!I25)))</f>
        <v/>
      </c>
      <c r="DL31" s="302" t="str">
        <f ca="true">+IF(OFFSET('Sanitation Data'!$I$30,0,10*ROW('Sanitation Data'!I25))="","",OFFSET('Sanitation Data'!$I$30,0,10*ROW('Sanitation Data'!I25)))</f>
        <v/>
      </c>
      <c r="DM31" s="302" t="str">
        <f ca="true">+IF(OFFSET('Sanitation Data'!$I$31,0,10*ROW('Sanitation Data'!I25))="","",OFFSET('Sanitation Data'!$I$31,0,10*ROW('Sanitation Data'!I25)))</f>
        <v/>
      </c>
      <c r="DN31" s="302" t="str">
        <f ca="true">+IF(OFFSET('Sanitation Data'!$I$32,0,10*ROW('Sanitation Data'!I25))="","",OFFSET('Sanitation Data'!$I$32,0,10*ROW('Sanitation Data'!I25)))</f>
        <v/>
      </c>
      <c r="DO31" s="302" t="str">
        <f ca="true">+IF(OFFSET('Hygiene Data'!$D$11,0,10*ROW('Hygiene Data'!D25))="","",OFFSET('Hygiene Data'!$D$11,0,10*ROW('Hygiene Data'!D25)))</f>
        <v/>
      </c>
      <c r="DP31" s="302" t="str">
        <f ca="true">+IF(OFFSET('Hygiene Data'!$D$12,0,10*ROW('Hygiene Data'!D25))="","",OFFSET('Hygiene Data'!$D$12,0,10*ROW('Hygiene Data'!D25)))</f>
        <v/>
      </c>
      <c r="DQ31" s="302" t="str">
        <f ca="true">+IF(OFFSET('Hygiene Data'!$D$13,0,10*ROW('Hygiene Data'!D25))="","",OFFSET('Hygiene Data'!$D$13,0,10*ROW('Hygiene Data'!D25)))</f>
        <v/>
      </c>
      <c r="DR31" s="302" t="str">
        <f ca="true">+IF(OFFSET('Hygiene Data'!$E$11,0,10*ROW('Hygiene Data'!E25))="","",OFFSET('Hygiene Data'!$E$11,0,10*ROW('Hygiene Data'!E25)))</f>
        <v/>
      </c>
      <c r="DS31" s="302" t="str">
        <f ca="true">+IF(OFFSET('Hygiene Data'!$E$12,0,10*ROW('Hygiene Data'!E25))="","",OFFSET('Hygiene Data'!$E$12,0,10*ROW('Hygiene Data'!E25)))</f>
        <v/>
      </c>
      <c r="DT31" s="302" t="str">
        <f ca="true">+IF(OFFSET('Hygiene Data'!$E$13,0,10*ROW('Hygiene Data'!E25))="","",OFFSET('Hygiene Data'!$E$13,0,10*ROW('Hygiene Data'!E25)))</f>
        <v/>
      </c>
      <c r="DU31" s="302" t="str">
        <f ca="true">+IF(OFFSET('Hygiene Data'!$F$11,0,10*ROW('Hygiene Data'!F25))="","",OFFSET('Hygiene Data'!$F$11,0,10*ROW('Hygiene Data'!F25)))</f>
        <v/>
      </c>
      <c r="DV31" s="302" t="str">
        <f ca="true">+IF(OFFSET('Hygiene Data'!$F$12,0,10*ROW('Hygiene Data'!F25))="","",OFFSET('Hygiene Data'!$F$12,0,10*ROW('Hygiene Data'!F25)))</f>
        <v/>
      </c>
      <c r="DW31" s="302" t="str">
        <f ca="true">+IF(OFFSET('Hygiene Data'!$F$13,0,10*ROW('Hygiene Data'!F25))="","",OFFSET('Hygiene Data'!$F$13,0,10*ROW('Hygiene Data'!F25)))</f>
        <v/>
      </c>
      <c r="DX31" s="302" t="str">
        <f ca="true">+IF(OFFSET('Hygiene Data'!$G$11,0,10*ROW('Hygiene Data'!G25))="","",OFFSET('Hygiene Data'!$G$11,0,10*ROW('Hygiene Data'!G25)))</f>
        <v/>
      </c>
      <c r="DY31" s="302" t="str">
        <f ca="true">+IF(OFFSET('Hygiene Data'!$G$12,0,10*ROW('Hygiene Data'!G25))="","",OFFSET('Hygiene Data'!$G$12,0,10*ROW('Hygiene Data'!G25)))</f>
        <v/>
      </c>
      <c r="DZ31" s="302" t="str">
        <f ca="true">+IF(OFFSET('Hygiene Data'!$G$13,0,10*ROW('Hygiene Data'!G25))="","",OFFSET('Hygiene Data'!$G$13,0,10*ROW('Hygiene Data'!G25)))</f>
        <v/>
      </c>
      <c r="EA31" s="302" t="str">
        <f ca="true">+IF(OFFSET('Hygiene Data'!$H$11,0,10*ROW('Hygiene Data'!H25))="","",OFFSET('Hygiene Data'!$H$11,0,10*ROW('Hygiene Data'!H25)))</f>
        <v/>
      </c>
      <c r="EB31" s="302" t="str">
        <f ca="true">+IF(OFFSET('Hygiene Data'!$H$12,0,10*ROW('Hygiene Data'!H25))="","",OFFSET('Hygiene Data'!$H$12,0,10*ROW('Hygiene Data'!H25)))</f>
        <v/>
      </c>
      <c r="EC31" s="302" t="str">
        <f ca="true">+IF(OFFSET('Hygiene Data'!$H$13,0,10*ROW('Hygiene Data'!H25))="","",OFFSET('Hygiene Data'!$H$13,0,10*ROW('Hygiene Data'!H25)))</f>
        <v/>
      </c>
      <c r="ED31" s="302" t="str">
        <f ca="true">+IF(OFFSET('Hygiene Data'!$I$11,0,10*ROW('Hygiene Data'!I25))="","",OFFSET('Hygiene Data'!$I$11,0,10*ROW('Hygiene Data'!I25)))</f>
        <v/>
      </c>
      <c r="EE31" s="302" t="str">
        <f ca="true">+IF(OFFSET('Hygiene Data'!$I$12,0,10*ROW('Hygiene Data'!I25))="","",OFFSET('Hygiene Data'!$I$12,0,10*ROW('Hygiene Data'!I25)))</f>
        <v/>
      </c>
      <c r="EF31" s="30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57"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302"/>
      <c r="BS32" s="302" t="str">
        <f ca="true">+IF(OFFSET('Water Data'!$D$27,0,10*ROW('Water Data'!D26))="","",OFFSET('Water Data'!$D$27,0,10*ROW('Water Data'!D26)))</f>
        <v/>
      </c>
      <c r="BT32" s="302" t="str">
        <f ca="true">+IF(OFFSET('Water Data'!$D$28,0,10*ROW('Water Data'!D26))="","",OFFSET('Water Data'!$D$28,0,10*ROW('Water Data'!D26)))</f>
        <v/>
      </c>
      <c r="BU32" s="302" t="str">
        <f ca="true">+IF(OFFSET('Water Data'!$D$29,0,10*ROW('Water Data'!D26))="","",OFFSET('Water Data'!$D$29,0,10*ROW('Water Data'!D26)))</f>
        <v/>
      </c>
      <c r="BV32" s="302" t="str">
        <f ca="true">+IF(OFFSET('Water Data'!$E$27,0,10*ROW('Water Data'!E26))="","",OFFSET('Water Data'!$E$27,0,10*ROW('Water Data'!E26)))</f>
        <v/>
      </c>
      <c r="BW32" s="302" t="str">
        <f ca="true">+IF(OFFSET('Water Data'!$E$28,0,10*ROW('Water Data'!E26))="","",OFFSET('Water Data'!$E$28,0,10*ROW('Water Data'!E26)))</f>
        <v/>
      </c>
      <c r="BX32" s="302" t="str">
        <f ca="true">+IF(OFFSET('Water Data'!$E$29,0,10*ROW('Water Data'!E26))="","",OFFSET('Water Data'!$E$29,0,10*ROW('Water Data'!E26)))</f>
        <v/>
      </c>
      <c r="BY32" s="302" t="str">
        <f ca="true">+IF(OFFSET('Water Data'!$F$27,0,10*ROW('Water Data'!F26))="","",OFFSET('Water Data'!$F$27,0,10*ROW('Water Data'!F26)))</f>
        <v/>
      </c>
      <c r="BZ32" s="302" t="str">
        <f ca="true">+IF(OFFSET('Water Data'!$F$28,0,10*ROW('Water Data'!F26))="","",OFFSET('Water Data'!$F$28,0,10*ROW('Water Data'!F26)))</f>
        <v/>
      </c>
      <c r="CA32" s="302" t="str">
        <f ca="true">+IF(OFFSET('Water Data'!$F$29,0,10*ROW('Water Data'!F26))="","",OFFSET('Water Data'!$F$29,0,10*ROW('Water Data'!F26)))</f>
        <v/>
      </c>
      <c r="CB32" s="302" t="str">
        <f ca="true">+IF(OFFSET('Water Data'!$G$27,0,10*ROW('Water Data'!G26))="","",OFFSET('Water Data'!$G$27,0,10*ROW('Water Data'!G26)))</f>
        <v/>
      </c>
      <c r="CC32" s="302" t="str">
        <f ca="true">+IF(OFFSET('Water Data'!$G$28,0,10*ROW('Water Data'!G26))="","",OFFSET('Water Data'!$G$28,0,10*ROW('Water Data'!G26)))</f>
        <v/>
      </c>
      <c r="CD32" s="302" t="str">
        <f ca="true">+IF(OFFSET('Water Data'!$G$29,0,10*ROW('Water Data'!G26))="","",OFFSET('Water Data'!$G$29,0,10*ROW('Water Data'!G26)))</f>
        <v/>
      </c>
      <c r="CE32" s="302" t="str">
        <f ca="true">+IF(OFFSET('Water Data'!$H$27,0,10*ROW('Water Data'!H26))="","",OFFSET('Water Data'!$H$27,0,10*ROW('Water Data'!H26)))</f>
        <v/>
      </c>
      <c r="CF32" s="302" t="str">
        <f ca="true">+IF(OFFSET('Water Data'!$H$28,0,10*ROW('Water Data'!H26))="","",OFFSET('Water Data'!$H$28,0,10*ROW('Water Data'!H26)))</f>
        <v/>
      </c>
      <c r="CG32" s="302" t="str">
        <f ca="true">+IF(OFFSET('Water Data'!$H$29,0,10*ROW('Water Data'!H26))="","",OFFSET('Water Data'!$H$29,0,10*ROW('Water Data'!H26)))</f>
        <v/>
      </c>
      <c r="CH32" s="302" t="str">
        <f ca="true">+IF(OFFSET('Water Data'!$I$27,0,10*ROW('Water Data'!I26))="","",OFFSET('Water Data'!$I$27,0,10*ROW('Water Data'!I26)))</f>
        <v/>
      </c>
      <c r="CI32" s="302" t="str">
        <f ca="true">+IF(OFFSET('Water Data'!$I$28,0,10*ROW('Water Data'!I26))="","",OFFSET('Water Data'!$I$28,0,10*ROW('Water Data'!I26)))</f>
        <v/>
      </c>
      <c r="CJ32" s="302" t="str">
        <f ca="true">+IF(OFFSET('Water Data'!$I$29,0,10*ROW('Water Data'!I26))="","",OFFSET('Water Data'!$I$29,0,10*ROW('Water Data'!I26)))</f>
        <v/>
      </c>
      <c r="CK32" s="302" t="str">
        <f ca="true">+IF(OFFSET('Sanitation Data'!$D$28,0,10*ROW('Sanitation Data'!D26))="","",OFFSET('Sanitation Data'!$D$28,0,10*ROW('Sanitation Data'!D26)))</f>
        <v/>
      </c>
      <c r="CL32" s="302" t="str">
        <f ca="true">+IF(OFFSET('Sanitation Data'!$D$29,0,10*ROW('Sanitation Data'!D26))="","",OFFSET('Sanitation Data'!$D$29,0,10*ROW('Sanitation Data'!D26)))</f>
        <v/>
      </c>
      <c r="CM32" s="302" t="str">
        <f ca="true">+IF(OFFSET('Sanitation Data'!$D$30,0,10*ROW('Sanitation Data'!D26))="","",OFFSET('Sanitation Data'!$D$30,0,10*ROW('Sanitation Data'!D26)))</f>
        <v/>
      </c>
      <c r="CN32" s="302" t="str">
        <f ca="true">+IF(OFFSET('Sanitation Data'!$D$31,0,10*ROW('Sanitation Data'!D26))="","",OFFSET('Sanitation Data'!$D$31,0,10*ROW('Sanitation Data'!D26)))</f>
        <v/>
      </c>
      <c r="CO32" s="302" t="str">
        <f ca="true">+IF(OFFSET('Sanitation Data'!$D$32,0,10*ROW('Sanitation Data'!D26))="","",OFFSET('Sanitation Data'!$D$32,0,10*ROW('Sanitation Data'!D26)))</f>
        <v/>
      </c>
      <c r="CP32" s="302" t="str">
        <f ca="true">+IF(OFFSET('Sanitation Data'!$E$28,0,10*ROW('Sanitation Data'!E26))="","",OFFSET('Sanitation Data'!$E$28,0,10*ROW('Sanitation Data'!E26)))</f>
        <v/>
      </c>
      <c r="CQ32" s="302" t="str">
        <f ca="true">+IF(OFFSET('Sanitation Data'!$E$29,0,10*ROW('Sanitation Data'!E26))="","",OFFSET('Sanitation Data'!$E$29,0,10*ROW('Sanitation Data'!E26)))</f>
        <v/>
      </c>
      <c r="CR32" s="302" t="str">
        <f ca="true">+IF(OFFSET('Sanitation Data'!$E$30,0,10*ROW('Sanitation Data'!E26))="","",OFFSET('Sanitation Data'!$E$30,0,10*ROW('Sanitation Data'!E26)))</f>
        <v/>
      </c>
      <c r="CS32" s="302" t="str">
        <f ca="true">+IF(OFFSET('Sanitation Data'!$E$31,0,10*ROW('Sanitation Data'!E26))="","",OFFSET('Sanitation Data'!$E$31,0,10*ROW('Sanitation Data'!E26)))</f>
        <v/>
      </c>
      <c r="CT32" s="302" t="str">
        <f ca="true">+IF(OFFSET('Sanitation Data'!$E$32,0,10*ROW('Sanitation Data'!E26))="","",OFFSET('Sanitation Data'!$E$32,0,10*ROW('Sanitation Data'!E26)))</f>
        <v/>
      </c>
      <c r="CU32" s="302" t="str">
        <f ca="true">+IF(OFFSET('Sanitation Data'!$F$28,0,10*ROW('Sanitation Data'!F26))="","",OFFSET('Sanitation Data'!$F$28,0,10*ROW('Sanitation Data'!F26)))</f>
        <v/>
      </c>
      <c r="CV32" s="302" t="str">
        <f ca="true">+IF(OFFSET('Sanitation Data'!$F$29,0,10*ROW('Sanitation Data'!F26))="","",OFFSET('Sanitation Data'!$F$29,0,10*ROW('Sanitation Data'!F26)))</f>
        <v/>
      </c>
      <c r="CW32" s="302" t="str">
        <f ca="true">+IF(OFFSET('Sanitation Data'!$F$30,0,10*ROW('Sanitation Data'!F26))="","",OFFSET('Sanitation Data'!$F$30,0,10*ROW('Sanitation Data'!F26)))</f>
        <v/>
      </c>
      <c r="CX32" s="302" t="str">
        <f ca="true">+IF(OFFSET('Sanitation Data'!$F$31,0,10*ROW('Sanitation Data'!F26))="","",OFFSET('Sanitation Data'!$F$31,0,10*ROW('Sanitation Data'!F26)))</f>
        <v/>
      </c>
      <c r="CY32" s="302" t="str">
        <f ca="true">+IF(OFFSET('Sanitation Data'!$F$32,0,10*ROW('Sanitation Data'!F26))="","",OFFSET('Sanitation Data'!$F$32,0,10*ROW('Sanitation Data'!F26)))</f>
        <v/>
      </c>
      <c r="CZ32" s="302" t="str">
        <f ca="true">+IF(OFFSET('Sanitation Data'!$G$28,0,10*ROW('Sanitation Data'!G26))="","",OFFSET('Sanitation Data'!$G$28,0,10*ROW('Sanitation Data'!G26)))</f>
        <v/>
      </c>
      <c r="DA32" s="302" t="str">
        <f ca="true">+IF(OFFSET('Sanitation Data'!$G$29,0,10*ROW('Sanitation Data'!G26))="","",OFFSET('Sanitation Data'!$G$29,0,10*ROW('Sanitation Data'!G26)))</f>
        <v/>
      </c>
      <c r="DB32" s="302" t="str">
        <f ca="true">+IF(OFFSET('Sanitation Data'!$G$30,0,10*ROW('Sanitation Data'!G26))="","",OFFSET('Sanitation Data'!$G$30,0,10*ROW('Sanitation Data'!G26)))</f>
        <v/>
      </c>
      <c r="DC32" s="302" t="str">
        <f ca="true">+IF(OFFSET('Sanitation Data'!$G$31,0,10*ROW('Sanitation Data'!G26))="","",OFFSET('Sanitation Data'!$G$31,0,10*ROW('Sanitation Data'!G26)))</f>
        <v/>
      </c>
      <c r="DD32" s="302" t="str">
        <f ca="true">+IF(OFFSET('Sanitation Data'!$G$32,0,10*ROW('Sanitation Data'!G26))="","",OFFSET('Sanitation Data'!$G$32,0,10*ROW('Sanitation Data'!G26)))</f>
        <v/>
      </c>
      <c r="DE32" s="302" t="str">
        <f ca="true">+IF(OFFSET('Sanitation Data'!$H$28,0,10*ROW('Sanitation Data'!H26))="","",OFFSET('Sanitation Data'!$H$28,0,10*ROW('Sanitation Data'!H26)))</f>
        <v/>
      </c>
      <c r="DF32" s="302" t="str">
        <f ca="true">+IF(OFFSET('Sanitation Data'!$H$29,0,10*ROW('Sanitation Data'!H26))="","",OFFSET('Sanitation Data'!$H$29,0,10*ROW('Sanitation Data'!H26)))</f>
        <v/>
      </c>
      <c r="DG32" s="302" t="str">
        <f ca="true">+IF(OFFSET('Sanitation Data'!$H$30,0,10*ROW('Sanitation Data'!H26))="","",OFFSET('Sanitation Data'!$H$30,0,10*ROW('Sanitation Data'!H26)))</f>
        <v/>
      </c>
      <c r="DH32" s="302" t="str">
        <f ca="true">+IF(OFFSET('Sanitation Data'!$H$31,0,10*ROW('Sanitation Data'!H26))="","",OFFSET('Sanitation Data'!$H$31,0,10*ROW('Sanitation Data'!H26)))</f>
        <v/>
      </c>
      <c r="DI32" s="302" t="str">
        <f ca="true">+IF(OFFSET('Sanitation Data'!$H$32,0,10*ROW('Sanitation Data'!H26))="","",OFFSET('Sanitation Data'!$H$32,0,10*ROW('Sanitation Data'!H26)))</f>
        <v/>
      </c>
      <c r="DJ32" s="302" t="str">
        <f ca="true">+IF(OFFSET('Sanitation Data'!$I$28,0,10*ROW('Sanitation Data'!I26))="","",OFFSET('Sanitation Data'!$I$28,0,10*ROW('Sanitation Data'!I26)))</f>
        <v/>
      </c>
      <c r="DK32" s="302" t="str">
        <f ca="true">+IF(OFFSET('Sanitation Data'!$I$29,0,10*ROW('Sanitation Data'!I26))="","",OFFSET('Sanitation Data'!$I$29,0,10*ROW('Sanitation Data'!I26)))</f>
        <v/>
      </c>
      <c r="DL32" s="302" t="str">
        <f ca="true">+IF(OFFSET('Sanitation Data'!$I$30,0,10*ROW('Sanitation Data'!I26))="","",OFFSET('Sanitation Data'!$I$30,0,10*ROW('Sanitation Data'!I26)))</f>
        <v/>
      </c>
      <c r="DM32" s="302" t="str">
        <f ca="true">+IF(OFFSET('Sanitation Data'!$I$31,0,10*ROW('Sanitation Data'!I26))="","",OFFSET('Sanitation Data'!$I$31,0,10*ROW('Sanitation Data'!I26)))</f>
        <v/>
      </c>
      <c r="DN32" s="302" t="str">
        <f ca="true">+IF(OFFSET('Sanitation Data'!$I$32,0,10*ROW('Sanitation Data'!I26))="","",OFFSET('Sanitation Data'!$I$32,0,10*ROW('Sanitation Data'!I26)))</f>
        <v/>
      </c>
      <c r="DO32" s="302" t="str">
        <f ca="true">+IF(OFFSET('Hygiene Data'!$D$11,0,10*ROW('Hygiene Data'!D26))="","",OFFSET('Hygiene Data'!$D$11,0,10*ROW('Hygiene Data'!D26)))</f>
        <v/>
      </c>
      <c r="DP32" s="302" t="str">
        <f ca="true">+IF(OFFSET('Hygiene Data'!$D$12,0,10*ROW('Hygiene Data'!D26))="","",OFFSET('Hygiene Data'!$D$12,0,10*ROW('Hygiene Data'!D26)))</f>
        <v/>
      </c>
      <c r="DQ32" s="302" t="str">
        <f ca="true">+IF(OFFSET('Hygiene Data'!$D$13,0,10*ROW('Hygiene Data'!D26))="","",OFFSET('Hygiene Data'!$D$13,0,10*ROW('Hygiene Data'!D26)))</f>
        <v/>
      </c>
      <c r="DR32" s="302" t="str">
        <f ca="true">+IF(OFFSET('Hygiene Data'!$E$11,0,10*ROW('Hygiene Data'!E26))="","",OFFSET('Hygiene Data'!$E$11,0,10*ROW('Hygiene Data'!E26)))</f>
        <v/>
      </c>
      <c r="DS32" s="302" t="str">
        <f ca="true">+IF(OFFSET('Hygiene Data'!$E$12,0,10*ROW('Hygiene Data'!E26))="","",OFFSET('Hygiene Data'!$E$12,0,10*ROW('Hygiene Data'!E26)))</f>
        <v/>
      </c>
      <c r="DT32" s="302" t="str">
        <f ca="true">+IF(OFFSET('Hygiene Data'!$E$13,0,10*ROW('Hygiene Data'!E26))="","",OFFSET('Hygiene Data'!$E$13,0,10*ROW('Hygiene Data'!E26)))</f>
        <v/>
      </c>
      <c r="DU32" s="302" t="str">
        <f ca="true">+IF(OFFSET('Hygiene Data'!$F$11,0,10*ROW('Hygiene Data'!F26))="","",OFFSET('Hygiene Data'!$F$11,0,10*ROW('Hygiene Data'!F26)))</f>
        <v/>
      </c>
      <c r="DV32" s="302" t="str">
        <f ca="true">+IF(OFFSET('Hygiene Data'!$F$12,0,10*ROW('Hygiene Data'!F26))="","",OFFSET('Hygiene Data'!$F$12,0,10*ROW('Hygiene Data'!F26)))</f>
        <v/>
      </c>
      <c r="DW32" s="302" t="str">
        <f ca="true">+IF(OFFSET('Hygiene Data'!$F$13,0,10*ROW('Hygiene Data'!F26))="","",OFFSET('Hygiene Data'!$F$13,0,10*ROW('Hygiene Data'!F26)))</f>
        <v/>
      </c>
      <c r="DX32" s="302" t="str">
        <f ca="true">+IF(OFFSET('Hygiene Data'!$G$11,0,10*ROW('Hygiene Data'!G26))="","",OFFSET('Hygiene Data'!$G$11,0,10*ROW('Hygiene Data'!G26)))</f>
        <v/>
      </c>
      <c r="DY32" s="302" t="str">
        <f ca="true">+IF(OFFSET('Hygiene Data'!$G$12,0,10*ROW('Hygiene Data'!G26))="","",OFFSET('Hygiene Data'!$G$12,0,10*ROW('Hygiene Data'!G26)))</f>
        <v/>
      </c>
      <c r="DZ32" s="302" t="str">
        <f ca="true">+IF(OFFSET('Hygiene Data'!$G$13,0,10*ROW('Hygiene Data'!G26))="","",OFFSET('Hygiene Data'!$G$13,0,10*ROW('Hygiene Data'!G26)))</f>
        <v/>
      </c>
      <c r="EA32" s="302" t="str">
        <f ca="true">+IF(OFFSET('Hygiene Data'!$H$11,0,10*ROW('Hygiene Data'!H26))="","",OFFSET('Hygiene Data'!$H$11,0,10*ROW('Hygiene Data'!H26)))</f>
        <v/>
      </c>
      <c r="EB32" s="302" t="str">
        <f ca="true">+IF(OFFSET('Hygiene Data'!$H$12,0,10*ROW('Hygiene Data'!H26))="","",OFFSET('Hygiene Data'!$H$12,0,10*ROW('Hygiene Data'!H26)))</f>
        <v/>
      </c>
      <c r="EC32" s="302" t="str">
        <f ca="true">+IF(OFFSET('Hygiene Data'!$H$13,0,10*ROW('Hygiene Data'!H26))="","",OFFSET('Hygiene Data'!$H$13,0,10*ROW('Hygiene Data'!H26)))</f>
        <v/>
      </c>
      <c r="ED32" s="302" t="str">
        <f ca="true">+IF(OFFSET('Hygiene Data'!$I$11,0,10*ROW('Hygiene Data'!I26))="","",OFFSET('Hygiene Data'!$I$11,0,10*ROW('Hygiene Data'!I26)))</f>
        <v/>
      </c>
      <c r="EE32" s="302" t="str">
        <f ca="true">+IF(OFFSET('Hygiene Data'!$I$12,0,10*ROW('Hygiene Data'!I26))="","",OFFSET('Hygiene Data'!$I$12,0,10*ROW('Hygiene Data'!I26)))</f>
        <v/>
      </c>
      <c r="EF32" s="30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57"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302"/>
      <c r="BS33" s="302" t="str">
        <f ca="true">+IF(OFFSET('Water Data'!$D$27,0,10*ROW('Water Data'!D27))="","",OFFSET('Water Data'!$D$27,0,10*ROW('Water Data'!D27)))</f>
        <v/>
      </c>
      <c r="BT33" s="302" t="str">
        <f ca="true">+IF(OFFSET('Water Data'!$D$28,0,10*ROW('Water Data'!D27))="","",OFFSET('Water Data'!$D$28,0,10*ROW('Water Data'!D27)))</f>
        <v/>
      </c>
      <c r="BU33" s="302" t="str">
        <f ca="true">+IF(OFFSET('Water Data'!$D$29,0,10*ROW('Water Data'!D27))="","",OFFSET('Water Data'!$D$29,0,10*ROW('Water Data'!D27)))</f>
        <v/>
      </c>
      <c r="BV33" s="302" t="str">
        <f ca="true">+IF(OFFSET('Water Data'!$E$27,0,10*ROW('Water Data'!E27))="","",OFFSET('Water Data'!$E$27,0,10*ROW('Water Data'!E27)))</f>
        <v/>
      </c>
      <c r="BW33" s="302" t="str">
        <f ca="true">+IF(OFFSET('Water Data'!$E$28,0,10*ROW('Water Data'!E27))="","",OFFSET('Water Data'!$E$28,0,10*ROW('Water Data'!E27)))</f>
        <v/>
      </c>
      <c r="BX33" s="302" t="str">
        <f ca="true">+IF(OFFSET('Water Data'!$E$29,0,10*ROW('Water Data'!E27))="","",OFFSET('Water Data'!$E$29,0,10*ROW('Water Data'!E27)))</f>
        <v/>
      </c>
      <c r="BY33" s="302" t="str">
        <f ca="true">+IF(OFFSET('Water Data'!$F$27,0,10*ROW('Water Data'!F27))="","",OFFSET('Water Data'!$F$27,0,10*ROW('Water Data'!F27)))</f>
        <v/>
      </c>
      <c r="BZ33" s="302" t="str">
        <f ca="true">+IF(OFFSET('Water Data'!$F$28,0,10*ROW('Water Data'!F27))="","",OFFSET('Water Data'!$F$28,0,10*ROW('Water Data'!F27)))</f>
        <v/>
      </c>
      <c r="CA33" s="302" t="str">
        <f ca="true">+IF(OFFSET('Water Data'!$F$29,0,10*ROW('Water Data'!F27))="","",OFFSET('Water Data'!$F$29,0,10*ROW('Water Data'!F27)))</f>
        <v/>
      </c>
      <c r="CB33" s="302" t="str">
        <f ca="true">+IF(OFFSET('Water Data'!$G$27,0,10*ROW('Water Data'!G27))="","",OFFSET('Water Data'!$G$27,0,10*ROW('Water Data'!G27)))</f>
        <v/>
      </c>
      <c r="CC33" s="302" t="str">
        <f ca="true">+IF(OFFSET('Water Data'!$G$28,0,10*ROW('Water Data'!G27))="","",OFFSET('Water Data'!$G$28,0,10*ROW('Water Data'!G27)))</f>
        <v/>
      </c>
      <c r="CD33" s="302" t="str">
        <f ca="true">+IF(OFFSET('Water Data'!$G$29,0,10*ROW('Water Data'!G27))="","",OFFSET('Water Data'!$G$29,0,10*ROW('Water Data'!G27)))</f>
        <v/>
      </c>
      <c r="CE33" s="302" t="str">
        <f ca="true">+IF(OFFSET('Water Data'!$H$27,0,10*ROW('Water Data'!H27))="","",OFFSET('Water Data'!$H$27,0,10*ROW('Water Data'!H27)))</f>
        <v/>
      </c>
      <c r="CF33" s="302" t="str">
        <f ca="true">+IF(OFFSET('Water Data'!$H$28,0,10*ROW('Water Data'!H27))="","",OFFSET('Water Data'!$H$28,0,10*ROW('Water Data'!H27)))</f>
        <v/>
      </c>
      <c r="CG33" s="302" t="str">
        <f ca="true">+IF(OFFSET('Water Data'!$H$29,0,10*ROW('Water Data'!H27))="","",OFFSET('Water Data'!$H$29,0,10*ROW('Water Data'!H27)))</f>
        <v/>
      </c>
      <c r="CH33" s="302" t="str">
        <f ca="true">+IF(OFFSET('Water Data'!$I$27,0,10*ROW('Water Data'!I27))="","",OFFSET('Water Data'!$I$27,0,10*ROW('Water Data'!I27)))</f>
        <v/>
      </c>
      <c r="CI33" s="302" t="str">
        <f ca="true">+IF(OFFSET('Water Data'!$I$28,0,10*ROW('Water Data'!I27))="","",OFFSET('Water Data'!$I$28,0,10*ROW('Water Data'!I27)))</f>
        <v/>
      </c>
      <c r="CJ33" s="302" t="str">
        <f ca="true">+IF(OFFSET('Water Data'!$I$29,0,10*ROW('Water Data'!I27))="","",OFFSET('Water Data'!$I$29,0,10*ROW('Water Data'!I27)))</f>
        <v/>
      </c>
      <c r="CK33" s="302" t="str">
        <f ca="true">+IF(OFFSET('Sanitation Data'!$D$28,0,10*ROW('Sanitation Data'!D27))="","",OFFSET('Sanitation Data'!$D$28,0,10*ROW('Sanitation Data'!D27)))</f>
        <v/>
      </c>
      <c r="CL33" s="302" t="str">
        <f ca="true">+IF(OFFSET('Sanitation Data'!$D$29,0,10*ROW('Sanitation Data'!D27))="","",OFFSET('Sanitation Data'!$D$29,0,10*ROW('Sanitation Data'!D27)))</f>
        <v/>
      </c>
      <c r="CM33" s="302" t="str">
        <f ca="true">+IF(OFFSET('Sanitation Data'!$D$30,0,10*ROW('Sanitation Data'!D27))="","",OFFSET('Sanitation Data'!$D$30,0,10*ROW('Sanitation Data'!D27)))</f>
        <v/>
      </c>
      <c r="CN33" s="302" t="str">
        <f ca="true">+IF(OFFSET('Sanitation Data'!$D$31,0,10*ROW('Sanitation Data'!D27))="","",OFFSET('Sanitation Data'!$D$31,0,10*ROW('Sanitation Data'!D27)))</f>
        <v/>
      </c>
      <c r="CO33" s="302" t="str">
        <f ca="true">+IF(OFFSET('Sanitation Data'!$D$32,0,10*ROW('Sanitation Data'!D27))="","",OFFSET('Sanitation Data'!$D$32,0,10*ROW('Sanitation Data'!D27)))</f>
        <v/>
      </c>
      <c r="CP33" s="302" t="str">
        <f ca="true">+IF(OFFSET('Sanitation Data'!$E$28,0,10*ROW('Sanitation Data'!E27))="","",OFFSET('Sanitation Data'!$E$28,0,10*ROW('Sanitation Data'!E27)))</f>
        <v/>
      </c>
      <c r="CQ33" s="302" t="str">
        <f ca="true">+IF(OFFSET('Sanitation Data'!$E$29,0,10*ROW('Sanitation Data'!E27))="","",OFFSET('Sanitation Data'!$E$29,0,10*ROW('Sanitation Data'!E27)))</f>
        <v/>
      </c>
      <c r="CR33" s="302" t="str">
        <f ca="true">+IF(OFFSET('Sanitation Data'!$E$30,0,10*ROW('Sanitation Data'!E27))="","",OFFSET('Sanitation Data'!$E$30,0,10*ROW('Sanitation Data'!E27)))</f>
        <v/>
      </c>
      <c r="CS33" s="302" t="str">
        <f ca="true">+IF(OFFSET('Sanitation Data'!$E$31,0,10*ROW('Sanitation Data'!E27))="","",OFFSET('Sanitation Data'!$E$31,0,10*ROW('Sanitation Data'!E27)))</f>
        <v/>
      </c>
      <c r="CT33" s="302" t="str">
        <f ca="true">+IF(OFFSET('Sanitation Data'!$E$32,0,10*ROW('Sanitation Data'!E27))="","",OFFSET('Sanitation Data'!$E$32,0,10*ROW('Sanitation Data'!E27)))</f>
        <v/>
      </c>
      <c r="CU33" s="302" t="str">
        <f ca="true">+IF(OFFSET('Sanitation Data'!$F$28,0,10*ROW('Sanitation Data'!F27))="","",OFFSET('Sanitation Data'!$F$28,0,10*ROW('Sanitation Data'!F27)))</f>
        <v/>
      </c>
      <c r="CV33" s="302" t="str">
        <f ca="true">+IF(OFFSET('Sanitation Data'!$F$29,0,10*ROW('Sanitation Data'!F27))="","",OFFSET('Sanitation Data'!$F$29,0,10*ROW('Sanitation Data'!F27)))</f>
        <v/>
      </c>
      <c r="CW33" s="302" t="str">
        <f ca="true">+IF(OFFSET('Sanitation Data'!$F$30,0,10*ROW('Sanitation Data'!F27))="","",OFFSET('Sanitation Data'!$F$30,0,10*ROW('Sanitation Data'!F27)))</f>
        <v/>
      </c>
      <c r="CX33" s="302" t="str">
        <f ca="true">+IF(OFFSET('Sanitation Data'!$F$31,0,10*ROW('Sanitation Data'!F27))="","",OFFSET('Sanitation Data'!$F$31,0,10*ROW('Sanitation Data'!F27)))</f>
        <v/>
      </c>
      <c r="CY33" s="302" t="str">
        <f ca="true">+IF(OFFSET('Sanitation Data'!$F$32,0,10*ROW('Sanitation Data'!F27))="","",OFFSET('Sanitation Data'!$F$32,0,10*ROW('Sanitation Data'!F27)))</f>
        <v/>
      </c>
      <c r="CZ33" s="302" t="str">
        <f ca="true">+IF(OFFSET('Sanitation Data'!$G$28,0,10*ROW('Sanitation Data'!G27))="","",OFFSET('Sanitation Data'!$G$28,0,10*ROW('Sanitation Data'!G27)))</f>
        <v/>
      </c>
      <c r="DA33" s="302" t="str">
        <f ca="true">+IF(OFFSET('Sanitation Data'!$G$29,0,10*ROW('Sanitation Data'!G27))="","",OFFSET('Sanitation Data'!$G$29,0,10*ROW('Sanitation Data'!G27)))</f>
        <v/>
      </c>
      <c r="DB33" s="302" t="str">
        <f ca="true">+IF(OFFSET('Sanitation Data'!$G$30,0,10*ROW('Sanitation Data'!G27))="","",OFFSET('Sanitation Data'!$G$30,0,10*ROW('Sanitation Data'!G27)))</f>
        <v/>
      </c>
      <c r="DC33" s="302" t="str">
        <f ca="true">+IF(OFFSET('Sanitation Data'!$G$31,0,10*ROW('Sanitation Data'!G27))="","",OFFSET('Sanitation Data'!$G$31,0,10*ROW('Sanitation Data'!G27)))</f>
        <v/>
      </c>
      <c r="DD33" s="302" t="str">
        <f ca="true">+IF(OFFSET('Sanitation Data'!$G$32,0,10*ROW('Sanitation Data'!G27))="","",OFFSET('Sanitation Data'!$G$32,0,10*ROW('Sanitation Data'!G27)))</f>
        <v/>
      </c>
      <c r="DE33" s="302" t="str">
        <f ca="true">+IF(OFFSET('Sanitation Data'!$H$28,0,10*ROW('Sanitation Data'!H27))="","",OFFSET('Sanitation Data'!$H$28,0,10*ROW('Sanitation Data'!H27)))</f>
        <v/>
      </c>
      <c r="DF33" s="302" t="str">
        <f ca="true">+IF(OFFSET('Sanitation Data'!$H$29,0,10*ROW('Sanitation Data'!H27))="","",OFFSET('Sanitation Data'!$H$29,0,10*ROW('Sanitation Data'!H27)))</f>
        <v/>
      </c>
      <c r="DG33" s="302" t="str">
        <f ca="true">+IF(OFFSET('Sanitation Data'!$H$30,0,10*ROW('Sanitation Data'!H27))="","",OFFSET('Sanitation Data'!$H$30,0,10*ROW('Sanitation Data'!H27)))</f>
        <v/>
      </c>
      <c r="DH33" s="302" t="str">
        <f ca="true">+IF(OFFSET('Sanitation Data'!$H$31,0,10*ROW('Sanitation Data'!H27))="","",OFFSET('Sanitation Data'!$H$31,0,10*ROW('Sanitation Data'!H27)))</f>
        <v/>
      </c>
      <c r="DI33" s="302" t="str">
        <f ca="true">+IF(OFFSET('Sanitation Data'!$H$32,0,10*ROW('Sanitation Data'!H27))="","",OFFSET('Sanitation Data'!$H$32,0,10*ROW('Sanitation Data'!H27)))</f>
        <v/>
      </c>
      <c r="DJ33" s="302" t="str">
        <f ca="true">+IF(OFFSET('Sanitation Data'!$I$28,0,10*ROW('Sanitation Data'!I27))="","",OFFSET('Sanitation Data'!$I$28,0,10*ROW('Sanitation Data'!I27)))</f>
        <v/>
      </c>
      <c r="DK33" s="302" t="str">
        <f ca="true">+IF(OFFSET('Sanitation Data'!$I$29,0,10*ROW('Sanitation Data'!I27))="","",OFFSET('Sanitation Data'!$I$29,0,10*ROW('Sanitation Data'!I27)))</f>
        <v/>
      </c>
      <c r="DL33" s="302" t="str">
        <f ca="true">+IF(OFFSET('Sanitation Data'!$I$30,0,10*ROW('Sanitation Data'!I27))="","",OFFSET('Sanitation Data'!$I$30,0,10*ROW('Sanitation Data'!I27)))</f>
        <v/>
      </c>
      <c r="DM33" s="302" t="str">
        <f ca="true">+IF(OFFSET('Sanitation Data'!$I$31,0,10*ROW('Sanitation Data'!I27))="","",OFFSET('Sanitation Data'!$I$31,0,10*ROW('Sanitation Data'!I27)))</f>
        <v/>
      </c>
      <c r="DN33" s="302" t="str">
        <f ca="true">+IF(OFFSET('Sanitation Data'!$I$32,0,10*ROW('Sanitation Data'!I27))="","",OFFSET('Sanitation Data'!$I$32,0,10*ROW('Sanitation Data'!I27)))</f>
        <v/>
      </c>
      <c r="DO33" s="302" t="str">
        <f ca="true">+IF(OFFSET('Hygiene Data'!$D$11,0,10*ROW('Hygiene Data'!D27))="","",OFFSET('Hygiene Data'!$D$11,0,10*ROW('Hygiene Data'!D27)))</f>
        <v/>
      </c>
      <c r="DP33" s="302" t="str">
        <f ca="true">+IF(OFFSET('Hygiene Data'!$D$12,0,10*ROW('Hygiene Data'!D27))="","",OFFSET('Hygiene Data'!$D$12,0,10*ROW('Hygiene Data'!D27)))</f>
        <v/>
      </c>
      <c r="DQ33" s="302" t="str">
        <f ca="true">+IF(OFFSET('Hygiene Data'!$D$13,0,10*ROW('Hygiene Data'!D27))="","",OFFSET('Hygiene Data'!$D$13,0,10*ROW('Hygiene Data'!D27)))</f>
        <v/>
      </c>
      <c r="DR33" s="302" t="str">
        <f ca="true">+IF(OFFSET('Hygiene Data'!$E$11,0,10*ROW('Hygiene Data'!E27))="","",OFFSET('Hygiene Data'!$E$11,0,10*ROW('Hygiene Data'!E27)))</f>
        <v/>
      </c>
      <c r="DS33" s="302" t="str">
        <f ca="true">+IF(OFFSET('Hygiene Data'!$E$12,0,10*ROW('Hygiene Data'!E27))="","",OFFSET('Hygiene Data'!$E$12,0,10*ROW('Hygiene Data'!E27)))</f>
        <v/>
      </c>
      <c r="DT33" s="302" t="str">
        <f ca="true">+IF(OFFSET('Hygiene Data'!$E$13,0,10*ROW('Hygiene Data'!E27))="","",OFFSET('Hygiene Data'!$E$13,0,10*ROW('Hygiene Data'!E27)))</f>
        <v/>
      </c>
      <c r="DU33" s="302" t="str">
        <f ca="true">+IF(OFFSET('Hygiene Data'!$F$11,0,10*ROW('Hygiene Data'!F27))="","",OFFSET('Hygiene Data'!$F$11,0,10*ROW('Hygiene Data'!F27)))</f>
        <v/>
      </c>
      <c r="DV33" s="302" t="str">
        <f ca="true">+IF(OFFSET('Hygiene Data'!$F$12,0,10*ROW('Hygiene Data'!F27))="","",OFFSET('Hygiene Data'!$F$12,0,10*ROW('Hygiene Data'!F27)))</f>
        <v/>
      </c>
      <c r="DW33" s="302" t="str">
        <f ca="true">+IF(OFFSET('Hygiene Data'!$F$13,0,10*ROW('Hygiene Data'!F27))="","",OFFSET('Hygiene Data'!$F$13,0,10*ROW('Hygiene Data'!F27)))</f>
        <v/>
      </c>
      <c r="DX33" s="302" t="str">
        <f ca="true">+IF(OFFSET('Hygiene Data'!$G$11,0,10*ROW('Hygiene Data'!G27))="","",OFFSET('Hygiene Data'!$G$11,0,10*ROW('Hygiene Data'!G27)))</f>
        <v/>
      </c>
      <c r="DY33" s="302" t="str">
        <f ca="true">+IF(OFFSET('Hygiene Data'!$G$12,0,10*ROW('Hygiene Data'!G27))="","",OFFSET('Hygiene Data'!$G$12,0,10*ROW('Hygiene Data'!G27)))</f>
        <v/>
      </c>
      <c r="DZ33" s="302" t="str">
        <f ca="true">+IF(OFFSET('Hygiene Data'!$G$13,0,10*ROW('Hygiene Data'!G27))="","",OFFSET('Hygiene Data'!$G$13,0,10*ROW('Hygiene Data'!G27)))</f>
        <v/>
      </c>
      <c r="EA33" s="302" t="str">
        <f ca="true">+IF(OFFSET('Hygiene Data'!$H$11,0,10*ROW('Hygiene Data'!H27))="","",OFFSET('Hygiene Data'!$H$11,0,10*ROW('Hygiene Data'!H27)))</f>
        <v/>
      </c>
      <c r="EB33" s="302" t="str">
        <f ca="true">+IF(OFFSET('Hygiene Data'!$H$12,0,10*ROW('Hygiene Data'!H27))="","",OFFSET('Hygiene Data'!$H$12,0,10*ROW('Hygiene Data'!H27)))</f>
        <v/>
      </c>
      <c r="EC33" s="302" t="str">
        <f ca="true">+IF(OFFSET('Hygiene Data'!$H$13,0,10*ROW('Hygiene Data'!H27))="","",OFFSET('Hygiene Data'!$H$13,0,10*ROW('Hygiene Data'!H27)))</f>
        <v/>
      </c>
      <c r="ED33" s="302" t="str">
        <f ca="true">+IF(OFFSET('Hygiene Data'!$I$11,0,10*ROW('Hygiene Data'!I27))="","",OFFSET('Hygiene Data'!$I$11,0,10*ROW('Hygiene Data'!I27)))</f>
        <v/>
      </c>
      <c r="EE33" s="302" t="str">
        <f ca="true">+IF(OFFSET('Hygiene Data'!$I$12,0,10*ROW('Hygiene Data'!I27))="","",OFFSET('Hygiene Data'!$I$12,0,10*ROW('Hygiene Data'!I27)))</f>
        <v/>
      </c>
      <c r="EF33" s="30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57"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302"/>
      <c r="BS34" s="302" t="str">
        <f ca="true">+IF(OFFSET('Water Data'!$D$27,0,10*ROW('Water Data'!D28))="","",OFFSET('Water Data'!$D$27,0,10*ROW('Water Data'!D28)))</f>
        <v/>
      </c>
      <c r="BT34" s="302" t="str">
        <f ca="true">+IF(OFFSET('Water Data'!$D$28,0,10*ROW('Water Data'!D28))="","",OFFSET('Water Data'!$D$28,0,10*ROW('Water Data'!D28)))</f>
        <v/>
      </c>
      <c r="BU34" s="302" t="str">
        <f ca="true">+IF(OFFSET('Water Data'!$D$29,0,10*ROW('Water Data'!D28))="","",OFFSET('Water Data'!$D$29,0,10*ROW('Water Data'!D28)))</f>
        <v/>
      </c>
      <c r="BV34" s="302" t="str">
        <f ca="true">+IF(OFFSET('Water Data'!$E$27,0,10*ROW('Water Data'!E28))="","",OFFSET('Water Data'!$E$27,0,10*ROW('Water Data'!E28)))</f>
        <v/>
      </c>
      <c r="BW34" s="302" t="str">
        <f ca="true">+IF(OFFSET('Water Data'!$E$28,0,10*ROW('Water Data'!E28))="","",OFFSET('Water Data'!$E$28,0,10*ROW('Water Data'!E28)))</f>
        <v/>
      </c>
      <c r="BX34" s="302" t="str">
        <f ca="true">+IF(OFFSET('Water Data'!$E$29,0,10*ROW('Water Data'!E28))="","",OFFSET('Water Data'!$E$29,0,10*ROW('Water Data'!E28)))</f>
        <v/>
      </c>
      <c r="BY34" s="302" t="str">
        <f ca="true">+IF(OFFSET('Water Data'!$F$27,0,10*ROW('Water Data'!F28))="","",OFFSET('Water Data'!$F$27,0,10*ROW('Water Data'!F28)))</f>
        <v/>
      </c>
      <c r="BZ34" s="302" t="str">
        <f ca="true">+IF(OFFSET('Water Data'!$F$28,0,10*ROW('Water Data'!F28))="","",OFFSET('Water Data'!$F$28,0,10*ROW('Water Data'!F28)))</f>
        <v/>
      </c>
      <c r="CA34" s="302" t="str">
        <f ca="true">+IF(OFFSET('Water Data'!$F$29,0,10*ROW('Water Data'!F28))="","",OFFSET('Water Data'!$F$29,0,10*ROW('Water Data'!F28)))</f>
        <v/>
      </c>
      <c r="CB34" s="302" t="str">
        <f ca="true">+IF(OFFSET('Water Data'!$G$27,0,10*ROW('Water Data'!G28))="","",OFFSET('Water Data'!$G$27,0,10*ROW('Water Data'!G28)))</f>
        <v/>
      </c>
      <c r="CC34" s="302" t="str">
        <f ca="true">+IF(OFFSET('Water Data'!$G$28,0,10*ROW('Water Data'!G28))="","",OFFSET('Water Data'!$G$28,0,10*ROW('Water Data'!G28)))</f>
        <v/>
      </c>
      <c r="CD34" s="302" t="str">
        <f ca="true">+IF(OFFSET('Water Data'!$G$29,0,10*ROW('Water Data'!G28))="","",OFFSET('Water Data'!$G$29,0,10*ROW('Water Data'!G28)))</f>
        <v/>
      </c>
      <c r="CE34" s="302" t="str">
        <f ca="true">+IF(OFFSET('Water Data'!$H$27,0,10*ROW('Water Data'!H28))="","",OFFSET('Water Data'!$H$27,0,10*ROW('Water Data'!H28)))</f>
        <v/>
      </c>
      <c r="CF34" s="302" t="str">
        <f ca="true">+IF(OFFSET('Water Data'!$H$28,0,10*ROW('Water Data'!H28))="","",OFFSET('Water Data'!$H$28,0,10*ROW('Water Data'!H28)))</f>
        <v/>
      </c>
      <c r="CG34" s="302" t="str">
        <f ca="true">+IF(OFFSET('Water Data'!$H$29,0,10*ROW('Water Data'!H28))="","",OFFSET('Water Data'!$H$29,0,10*ROW('Water Data'!H28)))</f>
        <v/>
      </c>
      <c r="CH34" s="302" t="str">
        <f ca="true">+IF(OFFSET('Water Data'!$I$27,0,10*ROW('Water Data'!I28))="","",OFFSET('Water Data'!$I$27,0,10*ROW('Water Data'!I28)))</f>
        <v/>
      </c>
      <c r="CI34" s="302" t="str">
        <f ca="true">+IF(OFFSET('Water Data'!$I$28,0,10*ROW('Water Data'!I28))="","",OFFSET('Water Data'!$I$28,0,10*ROW('Water Data'!I28)))</f>
        <v/>
      </c>
      <c r="CJ34" s="302" t="str">
        <f ca="true">+IF(OFFSET('Water Data'!$I$29,0,10*ROW('Water Data'!I28))="","",OFFSET('Water Data'!$I$29,0,10*ROW('Water Data'!I28)))</f>
        <v/>
      </c>
      <c r="CK34" s="302" t="str">
        <f ca="true">+IF(OFFSET('Sanitation Data'!$D$28,0,10*ROW('Sanitation Data'!D28))="","",OFFSET('Sanitation Data'!$D$28,0,10*ROW('Sanitation Data'!D28)))</f>
        <v/>
      </c>
      <c r="CL34" s="302" t="str">
        <f ca="true">+IF(OFFSET('Sanitation Data'!$D$29,0,10*ROW('Sanitation Data'!D28))="","",OFFSET('Sanitation Data'!$D$29,0,10*ROW('Sanitation Data'!D28)))</f>
        <v/>
      </c>
      <c r="CM34" s="302" t="str">
        <f ca="true">+IF(OFFSET('Sanitation Data'!$D$30,0,10*ROW('Sanitation Data'!D28))="","",OFFSET('Sanitation Data'!$D$30,0,10*ROW('Sanitation Data'!D28)))</f>
        <v/>
      </c>
      <c r="CN34" s="302" t="str">
        <f ca="true">+IF(OFFSET('Sanitation Data'!$D$31,0,10*ROW('Sanitation Data'!D28))="","",OFFSET('Sanitation Data'!$D$31,0,10*ROW('Sanitation Data'!D28)))</f>
        <v/>
      </c>
      <c r="CO34" s="302" t="str">
        <f ca="true">+IF(OFFSET('Sanitation Data'!$D$32,0,10*ROW('Sanitation Data'!D28))="","",OFFSET('Sanitation Data'!$D$32,0,10*ROW('Sanitation Data'!D28)))</f>
        <v/>
      </c>
      <c r="CP34" s="302" t="str">
        <f ca="true">+IF(OFFSET('Sanitation Data'!$E$28,0,10*ROW('Sanitation Data'!E28))="","",OFFSET('Sanitation Data'!$E$28,0,10*ROW('Sanitation Data'!E28)))</f>
        <v/>
      </c>
      <c r="CQ34" s="302" t="str">
        <f ca="true">+IF(OFFSET('Sanitation Data'!$E$29,0,10*ROW('Sanitation Data'!E28))="","",OFFSET('Sanitation Data'!$E$29,0,10*ROW('Sanitation Data'!E28)))</f>
        <v/>
      </c>
      <c r="CR34" s="302" t="str">
        <f ca="true">+IF(OFFSET('Sanitation Data'!$E$30,0,10*ROW('Sanitation Data'!E28))="","",OFFSET('Sanitation Data'!$E$30,0,10*ROW('Sanitation Data'!E28)))</f>
        <v/>
      </c>
      <c r="CS34" s="302" t="str">
        <f ca="true">+IF(OFFSET('Sanitation Data'!$E$31,0,10*ROW('Sanitation Data'!E28))="","",OFFSET('Sanitation Data'!$E$31,0,10*ROW('Sanitation Data'!E28)))</f>
        <v/>
      </c>
      <c r="CT34" s="302" t="str">
        <f ca="true">+IF(OFFSET('Sanitation Data'!$E$32,0,10*ROW('Sanitation Data'!E28))="","",OFFSET('Sanitation Data'!$E$32,0,10*ROW('Sanitation Data'!E28)))</f>
        <v/>
      </c>
      <c r="CU34" s="302" t="str">
        <f ca="true">+IF(OFFSET('Sanitation Data'!$F$28,0,10*ROW('Sanitation Data'!F28))="","",OFFSET('Sanitation Data'!$F$28,0,10*ROW('Sanitation Data'!F28)))</f>
        <v/>
      </c>
      <c r="CV34" s="302" t="str">
        <f ca="true">+IF(OFFSET('Sanitation Data'!$F$29,0,10*ROW('Sanitation Data'!F28))="","",OFFSET('Sanitation Data'!$F$29,0,10*ROW('Sanitation Data'!F28)))</f>
        <v/>
      </c>
      <c r="CW34" s="302" t="str">
        <f ca="true">+IF(OFFSET('Sanitation Data'!$F$30,0,10*ROW('Sanitation Data'!F28))="","",OFFSET('Sanitation Data'!$F$30,0,10*ROW('Sanitation Data'!F28)))</f>
        <v/>
      </c>
      <c r="CX34" s="302" t="str">
        <f ca="true">+IF(OFFSET('Sanitation Data'!$F$31,0,10*ROW('Sanitation Data'!F28))="","",OFFSET('Sanitation Data'!$F$31,0,10*ROW('Sanitation Data'!F28)))</f>
        <v/>
      </c>
      <c r="CY34" s="302" t="str">
        <f ca="true">+IF(OFFSET('Sanitation Data'!$F$32,0,10*ROW('Sanitation Data'!F28))="","",OFFSET('Sanitation Data'!$F$32,0,10*ROW('Sanitation Data'!F28)))</f>
        <v/>
      </c>
      <c r="CZ34" s="302" t="str">
        <f ca="true">+IF(OFFSET('Sanitation Data'!$G$28,0,10*ROW('Sanitation Data'!G28))="","",OFFSET('Sanitation Data'!$G$28,0,10*ROW('Sanitation Data'!G28)))</f>
        <v/>
      </c>
      <c r="DA34" s="302" t="str">
        <f ca="true">+IF(OFFSET('Sanitation Data'!$G$29,0,10*ROW('Sanitation Data'!G28))="","",OFFSET('Sanitation Data'!$G$29,0,10*ROW('Sanitation Data'!G28)))</f>
        <v/>
      </c>
      <c r="DB34" s="302" t="str">
        <f ca="true">+IF(OFFSET('Sanitation Data'!$G$30,0,10*ROW('Sanitation Data'!G28))="","",OFFSET('Sanitation Data'!$G$30,0,10*ROW('Sanitation Data'!G28)))</f>
        <v/>
      </c>
      <c r="DC34" s="302" t="str">
        <f ca="true">+IF(OFFSET('Sanitation Data'!$G$31,0,10*ROW('Sanitation Data'!G28))="","",OFFSET('Sanitation Data'!$G$31,0,10*ROW('Sanitation Data'!G28)))</f>
        <v/>
      </c>
      <c r="DD34" s="302" t="str">
        <f ca="true">+IF(OFFSET('Sanitation Data'!$G$32,0,10*ROW('Sanitation Data'!G28))="","",OFFSET('Sanitation Data'!$G$32,0,10*ROW('Sanitation Data'!G28)))</f>
        <v/>
      </c>
      <c r="DE34" s="302" t="str">
        <f ca="true">+IF(OFFSET('Sanitation Data'!$H$28,0,10*ROW('Sanitation Data'!H28))="","",OFFSET('Sanitation Data'!$H$28,0,10*ROW('Sanitation Data'!H28)))</f>
        <v/>
      </c>
      <c r="DF34" s="302" t="str">
        <f ca="true">+IF(OFFSET('Sanitation Data'!$H$29,0,10*ROW('Sanitation Data'!H28))="","",OFFSET('Sanitation Data'!$H$29,0,10*ROW('Sanitation Data'!H28)))</f>
        <v/>
      </c>
      <c r="DG34" s="302" t="str">
        <f ca="true">+IF(OFFSET('Sanitation Data'!$H$30,0,10*ROW('Sanitation Data'!H28))="","",OFFSET('Sanitation Data'!$H$30,0,10*ROW('Sanitation Data'!H28)))</f>
        <v/>
      </c>
      <c r="DH34" s="302" t="str">
        <f ca="true">+IF(OFFSET('Sanitation Data'!$H$31,0,10*ROW('Sanitation Data'!H28))="","",OFFSET('Sanitation Data'!$H$31,0,10*ROW('Sanitation Data'!H28)))</f>
        <v/>
      </c>
      <c r="DI34" s="302" t="str">
        <f ca="true">+IF(OFFSET('Sanitation Data'!$H$32,0,10*ROW('Sanitation Data'!H28))="","",OFFSET('Sanitation Data'!$H$32,0,10*ROW('Sanitation Data'!H28)))</f>
        <v/>
      </c>
      <c r="DJ34" s="302" t="str">
        <f ca="true">+IF(OFFSET('Sanitation Data'!$I$28,0,10*ROW('Sanitation Data'!I28))="","",OFFSET('Sanitation Data'!$I$28,0,10*ROW('Sanitation Data'!I28)))</f>
        <v/>
      </c>
      <c r="DK34" s="302" t="str">
        <f ca="true">+IF(OFFSET('Sanitation Data'!$I$29,0,10*ROW('Sanitation Data'!I28))="","",OFFSET('Sanitation Data'!$I$29,0,10*ROW('Sanitation Data'!I28)))</f>
        <v/>
      </c>
      <c r="DL34" s="302" t="str">
        <f ca="true">+IF(OFFSET('Sanitation Data'!$I$30,0,10*ROW('Sanitation Data'!I28))="","",OFFSET('Sanitation Data'!$I$30,0,10*ROW('Sanitation Data'!I28)))</f>
        <v/>
      </c>
      <c r="DM34" s="302" t="str">
        <f ca="true">+IF(OFFSET('Sanitation Data'!$I$31,0,10*ROW('Sanitation Data'!I28))="","",OFFSET('Sanitation Data'!$I$31,0,10*ROW('Sanitation Data'!I28)))</f>
        <v/>
      </c>
      <c r="DN34" s="302" t="str">
        <f ca="true">+IF(OFFSET('Sanitation Data'!$I$32,0,10*ROW('Sanitation Data'!I28))="","",OFFSET('Sanitation Data'!$I$32,0,10*ROW('Sanitation Data'!I28)))</f>
        <v/>
      </c>
      <c r="DO34" s="302" t="str">
        <f ca="true">+IF(OFFSET('Hygiene Data'!$D$11,0,10*ROW('Hygiene Data'!D28))="","",OFFSET('Hygiene Data'!$D$11,0,10*ROW('Hygiene Data'!D28)))</f>
        <v/>
      </c>
      <c r="DP34" s="302" t="str">
        <f ca="true">+IF(OFFSET('Hygiene Data'!$D$12,0,10*ROW('Hygiene Data'!D28))="","",OFFSET('Hygiene Data'!$D$12,0,10*ROW('Hygiene Data'!D28)))</f>
        <v/>
      </c>
      <c r="DQ34" s="302" t="str">
        <f ca="true">+IF(OFFSET('Hygiene Data'!$D$13,0,10*ROW('Hygiene Data'!D28))="","",OFFSET('Hygiene Data'!$D$13,0,10*ROW('Hygiene Data'!D28)))</f>
        <v/>
      </c>
      <c r="DR34" s="302" t="str">
        <f ca="true">+IF(OFFSET('Hygiene Data'!$E$11,0,10*ROW('Hygiene Data'!E28))="","",OFFSET('Hygiene Data'!$E$11,0,10*ROW('Hygiene Data'!E28)))</f>
        <v/>
      </c>
      <c r="DS34" s="302" t="str">
        <f ca="true">+IF(OFFSET('Hygiene Data'!$E$12,0,10*ROW('Hygiene Data'!E28))="","",OFFSET('Hygiene Data'!$E$12,0,10*ROW('Hygiene Data'!E28)))</f>
        <v/>
      </c>
      <c r="DT34" s="302" t="str">
        <f ca="true">+IF(OFFSET('Hygiene Data'!$E$13,0,10*ROW('Hygiene Data'!E28))="","",OFFSET('Hygiene Data'!$E$13,0,10*ROW('Hygiene Data'!E28)))</f>
        <v/>
      </c>
      <c r="DU34" s="302" t="str">
        <f ca="true">+IF(OFFSET('Hygiene Data'!$F$11,0,10*ROW('Hygiene Data'!F28))="","",OFFSET('Hygiene Data'!$F$11,0,10*ROW('Hygiene Data'!F28)))</f>
        <v/>
      </c>
      <c r="DV34" s="302" t="str">
        <f ca="true">+IF(OFFSET('Hygiene Data'!$F$12,0,10*ROW('Hygiene Data'!F28))="","",OFFSET('Hygiene Data'!$F$12,0,10*ROW('Hygiene Data'!F28)))</f>
        <v/>
      </c>
      <c r="DW34" s="302" t="str">
        <f ca="true">+IF(OFFSET('Hygiene Data'!$F$13,0,10*ROW('Hygiene Data'!F28))="","",OFFSET('Hygiene Data'!$F$13,0,10*ROW('Hygiene Data'!F28)))</f>
        <v/>
      </c>
      <c r="DX34" s="302" t="str">
        <f ca="true">+IF(OFFSET('Hygiene Data'!$G$11,0,10*ROW('Hygiene Data'!G28))="","",OFFSET('Hygiene Data'!$G$11,0,10*ROW('Hygiene Data'!G28)))</f>
        <v/>
      </c>
      <c r="DY34" s="302" t="str">
        <f ca="true">+IF(OFFSET('Hygiene Data'!$G$12,0,10*ROW('Hygiene Data'!G28))="","",OFFSET('Hygiene Data'!$G$12,0,10*ROW('Hygiene Data'!G28)))</f>
        <v/>
      </c>
      <c r="DZ34" s="302" t="str">
        <f ca="true">+IF(OFFSET('Hygiene Data'!$G$13,0,10*ROW('Hygiene Data'!G28))="","",OFFSET('Hygiene Data'!$G$13,0,10*ROW('Hygiene Data'!G28)))</f>
        <v/>
      </c>
      <c r="EA34" s="302" t="str">
        <f ca="true">+IF(OFFSET('Hygiene Data'!$H$11,0,10*ROW('Hygiene Data'!H28))="","",OFFSET('Hygiene Data'!$H$11,0,10*ROW('Hygiene Data'!H28)))</f>
        <v/>
      </c>
      <c r="EB34" s="302" t="str">
        <f ca="true">+IF(OFFSET('Hygiene Data'!$H$12,0,10*ROW('Hygiene Data'!H28))="","",OFFSET('Hygiene Data'!$H$12,0,10*ROW('Hygiene Data'!H28)))</f>
        <v/>
      </c>
      <c r="EC34" s="302" t="str">
        <f ca="true">+IF(OFFSET('Hygiene Data'!$H$13,0,10*ROW('Hygiene Data'!H28))="","",OFFSET('Hygiene Data'!$H$13,0,10*ROW('Hygiene Data'!H28)))</f>
        <v/>
      </c>
      <c r="ED34" s="302" t="str">
        <f ca="true">+IF(OFFSET('Hygiene Data'!$I$11,0,10*ROW('Hygiene Data'!I28))="","",OFFSET('Hygiene Data'!$I$11,0,10*ROW('Hygiene Data'!I28)))</f>
        <v/>
      </c>
      <c r="EE34" s="302" t="str">
        <f ca="true">+IF(OFFSET('Hygiene Data'!$I$12,0,10*ROW('Hygiene Data'!I28))="","",OFFSET('Hygiene Data'!$I$12,0,10*ROW('Hygiene Data'!I28)))</f>
        <v/>
      </c>
      <c r="EF34" s="30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57"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302"/>
      <c r="BS35" s="302" t="str">
        <f ca="true">+IF(OFFSET('Water Data'!$D$27,0,10*ROW('Water Data'!D29))="","",OFFSET('Water Data'!$D$27,0,10*ROW('Water Data'!D29)))</f>
        <v/>
      </c>
      <c r="BT35" s="302" t="str">
        <f ca="true">+IF(OFFSET('Water Data'!$D$28,0,10*ROW('Water Data'!D29))="","",OFFSET('Water Data'!$D$28,0,10*ROW('Water Data'!D29)))</f>
        <v/>
      </c>
      <c r="BU35" s="302" t="str">
        <f ca="true">+IF(OFFSET('Water Data'!$D$29,0,10*ROW('Water Data'!D29))="","",OFFSET('Water Data'!$D$29,0,10*ROW('Water Data'!D29)))</f>
        <v/>
      </c>
      <c r="BV35" s="302" t="str">
        <f ca="true">+IF(OFFSET('Water Data'!$E$27,0,10*ROW('Water Data'!E29))="","",OFFSET('Water Data'!$E$27,0,10*ROW('Water Data'!E29)))</f>
        <v/>
      </c>
      <c r="BW35" s="302" t="str">
        <f ca="true">+IF(OFFSET('Water Data'!$E$28,0,10*ROW('Water Data'!E29))="","",OFFSET('Water Data'!$E$28,0,10*ROW('Water Data'!E29)))</f>
        <v/>
      </c>
      <c r="BX35" s="302" t="str">
        <f ca="true">+IF(OFFSET('Water Data'!$E$29,0,10*ROW('Water Data'!E29))="","",OFFSET('Water Data'!$E$29,0,10*ROW('Water Data'!E29)))</f>
        <v/>
      </c>
      <c r="BY35" s="302" t="str">
        <f ca="true">+IF(OFFSET('Water Data'!$F$27,0,10*ROW('Water Data'!F29))="","",OFFSET('Water Data'!$F$27,0,10*ROW('Water Data'!F29)))</f>
        <v/>
      </c>
      <c r="BZ35" s="302" t="str">
        <f ca="true">+IF(OFFSET('Water Data'!$F$28,0,10*ROW('Water Data'!F29))="","",OFFSET('Water Data'!$F$28,0,10*ROW('Water Data'!F29)))</f>
        <v/>
      </c>
      <c r="CA35" s="302" t="str">
        <f ca="true">+IF(OFFSET('Water Data'!$F$29,0,10*ROW('Water Data'!F29))="","",OFFSET('Water Data'!$F$29,0,10*ROW('Water Data'!F29)))</f>
        <v/>
      </c>
      <c r="CB35" s="302" t="str">
        <f ca="true">+IF(OFFSET('Water Data'!$G$27,0,10*ROW('Water Data'!G29))="","",OFFSET('Water Data'!$G$27,0,10*ROW('Water Data'!G29)))</f>
        <v/>
      </c>
      <c r="CC35" s="302" t="str">
        <f ca="true">+IF(OFFSET('Water Data'!$G$28,0,10*ROW('Water Data'!G29))="","",OFFSET('Water Data'!$G$28,0,10*ROW('Water Data'!G29)))</f>
        <v/>
      </c>
      <c r="CD35" s="302" t="str">
        <f ca="true">+IF(OFFSET('Water Data'!$G$29,0,10*ROW('Water Data'!G29))="","",OFFSET('Water Data'!$G$29,0,10*ROW('Water Data'!G29)))</f>
        <v/>
      </c>
      <c r="CE35" s="302" t="str">
        <f ca="true">+IF(OFFSET('Water Data'!$H$27,0,10*ROW('Water Data'!H29))="","",OFFSET('Water Data'!$H$27,0,10*ROW('Water Data'!H29)))</f>
        <v/>
      </c>
      <c r="CF35" s="302" t="str">
        <f ca="true">+IF(OFFSET('Water Data'!$H$28,0,10*ROW('Water Data'!H29))="","",OFFSET('Water Data'!$H$28,0,10*ROW('Water Data'!H29)))</f>
        <v/>
      </c>
      <c r="CG35" s="302" t="str">
        <f ca="true">+IF(OFFSET('Water Data'!$H$29,0,10*ROW('Water Data'!H29))="","",OFFSET('Water Data'!$H$29,0,10*ROW('Water Data'!H29)))</f>
        <v/>
      </c>
      <c r="CH35" s="302" t="str">
        <f ca="true">+IF(OFFSET('Water Data'!$I$27,0,10*ROW('Water Data'!I29))="","",OFFSET('Water Data'!$I$27,0,10*ROW('Water Data'!I29)))</f>
        <v/>
      </c>
      <c r="CI35" s="302" t="str">
        <f ca="true">+IF(OFFSET('Water Data'!$I$28,0,10*ROW('Water Data'!I29))="","",OFFSET('Water Data'!$I$28,0,10*ROW('Water Data'!I29)))</f>
        <v/>
      </c>
      <c r="CJ35" s="302" t="str">
        <f ca="true">+IF(OFFSET('Water Data'!$I$29,0,10*ROW('Water Data'!I29))="","",OFFSET('Water Data'!$I$29,0,10*ROW('Water Data'!I29)))</f>
        <v/>
      </c>
      <c r="CK35" s="302" t="str">
        <f ca="true">+IF(OFFSET('Sanitation Data'!$D$28,0,10*ROW('Sanitation Data'!D29))="","",OFFSET('Sanitation Data'!$D$28,0,10*ROW('Sanitation Data'!D29)))</f>
        <v/>
      </c>
      <c r="CL35" s="302" t="str">
        <f ca="true">+IF(OFFSET('Sanitation Data'!$D$29,0,10*ROW('Sanitation Data'!D29))="","",OFFSET('Sanitation Data'!$D$29,0,10*ROW('Sanitation Data'!D29)))</f>
        <v/>
      </c>
      <c r="CM35" s="302" t="str">
        <f ca="true">+IF(OFFSET('Sanitation Data'!$D$30,0,10*ROW('Sanitation Data'!D29))="","",OFFSET('Sanitation Data'!$D$30,0,10*ROW('Sanitation Data'!D29)))</f>
        <v/>
      </c>
      <c r="CN35" s="302" t="str">
        <f ca="true">+IF(OFFSET('Sanitation Data'!$D$31,0,10*ROW('Sanitation Data'!D29))="","",OFFSET('Sanitation Data'!$D$31,0,10*ROW('Sanitation Data'!D29)))</f>
        <v/>
      </c>
      <c r="CO35" s="302" t="str">
        <f ca="true">+IF(OFFSET('Sanitation Data'!$D$32,0,10*ROW('Sanitation Data'!D29))="","",OFFSET('Sanitation Data'!$D$32,0,10*ROW('Sanitation Data'!D29)))</f>
        <v/>
      </c>
      <c r="CP35" s="302" t="str">
        <f ca="true">+IF(OFFSET('Sanitation Data'!$E$28,0,10*ROW('Sanitation Data'!E29))="","",OFFSET('Sanitation Data'!$E$28,0,10*ROW('Sanitation Data'!E29)))</f>
        <v/>
      </c>
      <c r="CQ35" s="302" t="str">
        <f ca="true">+IF(OFFSET('Sanitation Data'!$E$29,0,10*ROW('Sanitation Data'!E29))="","",OFFSET('Sanitation Data'!$E$29,0,10*ROW('Sanitation Data'!E29)))</f>
        <v/>
      </c>
      <c r="CR35" s="302" t="str">
        <f ca="true">+IF(OFFSET('Sanitation Data'!$E$30,0,10*ROW('Sanitation Data'!E29))="","",OFFSET('Sanitation Data'!$E$30,0,10*ROW('Sanitation Data'!E29)))</f>
        <v/>
      </c>
      <c r="CS35" s="302" t="str">
        <f ca="true">+IF(OFFSET('Sanitation Data'!$E$31,0,10*ROW('Sanitation Data'!E29))="","",OFFSET('Sanitation Data'!$E$31,0,10*ROW('Sanitation Data'!E29)))</f>
        <v/>
      </c>
      <c r="CT35" s="302" t="str">
        <f ca="true">+IF(OFFSET('Sanitation Data'!$E$32,0,10*ROW('Sanitation Data'!E29))="","",OFFSET('Sanitation Data'!$E$32,0,10*ROW('Sanitation Data'!E29)))</f>
        <v/>
      </c>
      <c r="CU35" s="302" t="str">
        <f ca="true">+IF(OFFSET('Sanitation Data'!$F$28,0,10*ROW('Sanitation Data'!F29))="","",OFFSET('Sanitation Data'!$F$28,0,10*ROW('Sanitation Data'!F29)))</f>
        <v/>
      </c>
      <c r="CV35" s="302" t="str">
        <f ca="true">+IF(OFFSET('Sanitation Data'!$F$29,0,10*ROW('Sanitation Data'!F29))="","",OFFSET('Sanitation Data'!$F$29,0,10*ROW('Sanitation Data'!F29)))</f>
        <v/>
      </c>
      <c r="CW35" s="302" t="str">
        <f ca="true">+IF(OFFSET('Sanitation Data'!$F$30,0,10*ROW('Sanitation Data'!F29))="","",OFFSET('Sanitation Data'!$F$30,0,10*ROW('Sanitation Data'!F29)))</f>
        <v/>
      </c>
      <c r="CX35" s="302" t="str">
        <f ca="true">+IF(OFFSET('Sanitation Data'!$F$31,0,10*ROW('Sanitation Data'!F29))="","",OFFSET('Sanitation Data'!$F$31,0,10*ROW('Sanitation Data'!F29)))</f>
        <v/>
      </c>
      <c r="CY35" s="302" t="str">
        <f ca="true">+IF(OFFSET('Sanitation Data'!$F$32,0,10*ROW('Sanitation Data'!F29))="","",OFFSET('Sanitation Data'!$F$32,0,10*ROW('Sanitation Data'!F29)))</f>
        <v/>
      </c>
      <c r="CZ35" s="302" t="str">
        <f ca="true">+IF(OFFSET('Sanitation Data'!$G$28,0,10*ROW('Sanitation Data'!G29))="","",OFFSET('Sanitation Data'!$G$28,0,10*ROW('Sanitation Data'!G29)))</f>
        <v/>
      </c>
      <c r="DA35" s="302" t="str">
        <f ca="true">+IF(OFFSET('Sanitation Data'!$G$29,0,10*ROW('Sanitation Data'!G29))="","",OFFSET('Sanitation Data'!$G$29,0,10*ROW('Sanitation Data'!G29)))</f>
        <v/>
      </c>
      <c r="DB35" s="302" t="str">
        <f ca="true">+IF(OFFSET('Sanitation Data'!$G$30,0,10*ROW('Sanitation Data'!G29))="","",OFFSET('Sanitation Data'!$G$30,0,10*ROW('Sanitation Data'!G29)))</f>
        <v/>
      </c>
      <c r="DC35" s="302" t="str">
        <f ca="true">+IF(OFFSET('Sanitation Data'!$G$31,0,10*ROW('Sanitation Data'!G29))="","",OFFSET('Sanitation Data'!$G$31,0,10*ROW('Sanitation Data'!G29)))</f>
        <v/>
      </c>
      <c r="DD35" s="302" t="str">
        <f ca="true">+IF(OFFSET('Sanitation Data'!$G$32,0,10*ROW('Sanitation Data'!G29))="","",OFFSET('Sanitation Data'!$G$32,0,10*ROW('Sanitation Data'!G29)))</f>
        <v/>
      </c>
      <c r="DE35" s="302" t="str">
        <f ca="true">+IF(OFFSET('Sanitation Data'!$H$28,0,10*ROW('Sanitation Data'!H29))="","",OFFSET('Sanitation Data'!$H$28,0,10*ROW('Sanitation Data'!H29)))</f>
        <v/>
      </c>
      <c r="DF35" s="302" t="str">
        <f ca="true">+IF(OFFSET('Sanitation Data'!$H$29,0,10*ROW('Sanitation Data'!H29))="","",OFFSET('Sanitation Data'!$H$29,0,10*ROW('Sanitation Data'!H29)))</f>
        <v/>
      </c>
      <c r="DG35" s="302" t="str">
        <f ca="true">+IF(OFFSET('Sanitation Data'!$H$30,0,10*ROW('Sanitation Data'!H29))="","",OFFSET('Sanitation Data'!$H$30,0,10*ROW('Sanitation Data'!H29)))</f>
        <v/>
      </c>
      <c r="DH35" s="302" t="str">
        <f ca="true">+IF(OFFSET('Sanitation Data'!$H$31,0,10*ROW('Sanitation Data'!H29))="","",OFFSET('Sanitation Data'!$H$31,0,10*ROW('Sanitation Data'!H29)))</f>
        <v/>
      </c>
      <c r="DI35" s="302" t="str">
        <f ca="true">+IF(OFFSET('Sanitation Data'!$H$32,0,10*ROW('Sanitation Data'!H29))="","",OFFSET('Sanitation Data'!$H$32,0,10*ROW('Sanitation Data'!H29)))</f>
        <v/>
      </c>
      <c r="DJ35" s="302" t="str">
        <f ca="true">+IF(OFFSET('Sanitation Data'!$I$28,0,10*ROW('Sanitation Data'!I29))="","",OFFSET('Sanitation Data'!$I$28,0,10*ROW('Sanitation Data'!I29)))</f>
        <v/>
      </c>
      <c r="DK35" s="302" t="str">
        <f ca="true">+IF(OFFSET('Sanitation Data'!$I$29,0,10*ROW('Sanitation Data'!I29))="","",OFFSET('Sanitation Data'!$I$29,0,10*ROW('Sanitation Data'!I29)))</f>
        <v/>
      </c>
      <c r="DL35" s="302" t="str">
        <f ca="true">+IF(OFFSET('Sanitation Data'!$I$30,0,10*ROW('Sanitation Data'!I29))="","",OFFSET('Sanitation Data'!$I$30,0,10*ROW('Sanitation Data'!I29)))</f>
        <v/>
      </c>
      <c r="DM35" s="302" t="str">
        <f ca="true">+IF(OFFSET('Sanitation Data'!$I$31,0,10*ROW('Sanitation Data'!I29))="","",OFFSET('Sanitation Data'!$I$31,0,10*ROW('Sanitation Data'!I29)))</f>
        <v/>
      </c>
      <c r="DN35" s="302" t="str">
        <f ca="true">+IF(OFFSET('Sanitation Data'!$I$32,0,10*ROW('Sanitation Data'!I29))="","",OFFSET('Sanitation Data'!$I$32,0,10*ROW('Sanitation Data'!I29)))</f>
        <v/>
      </c>
      <c r="DO35" s="302" t="str">
        <f ca="true">+IF(OFFSET('Hygiene Data'!$D$11,0,10*ROW('Hygiene Data'!D29))="","",OFFSET('Hygiene Data'!$D$11,0,10*ROW('Hygiene Data'!D29)))</f>
        <v/>
      </c>
      <c r="DP35" s="302" t="str">
        <f ca="true">+IF(OFFSET('Hygiene Data'!$D$12,0,10*ROW('Hygiene Data'!D29))="","",OFFSET('Hygiene Data'!$D$12,0,10*ROW('Hygiene Data'!D29)))</f>
        <v/>
      </c>
      <c r="DQ35" s="302" t="str">
        <f ca="true">+IF(OFFSET('Hygiene Data'!$D$13,0,10*ROW('Hygiene Data'!D29))="","",OFFSET('Hygiene Data'!$D$13,0,10*ROW('Hygiene Data'!D29)))</f>
        <v/>
      </c>
      <c r="DR35" s="302" t="str">
        <f ca="true">+IF(OFFSET('Hygiene Data'!$E$11,0,10*ROW('Hygiene Data'!E29))="","",OFFSET('Hygiene Data'!$E$11,0,10*ROW('Hygiene Data'!E29)))</f>
        <v/>
      </c>
      <c r="DS35" s="302" t="str">
        <f ca="true">+IF(OFFSET('Hygiene Data'!$E$12,0,10*ROW('Hygiene Data'!E29))="","",OFFSET('Hygiene Data'!$E$12,0,10*ROW('Hygiene Data'!E29)))</f>
        <v/>
      </c>
      <c r="DT35" s="302" t="str">
        <f ca="true">+IF(OFFSET('Hygiene Data'!$E$13,0,10*ROW('Hygiene Data'!E29))="","",OFFSET('Hygiene Data'!$E$13,0,10*ROW('Hygiene Data'!E29)))</f>
        <v/>
      </c>
      <c r="DU35" s="302" t="str">
        <f ca="true">+IF(OFFSET('Hygiene Data'!$F$11,0,10*ROW('Hygiene Data'!F29))="","",OFFSET('Hygiene Data'!$F$11,0,10*ROW('Hygiene Data'!F29)))</f>
        <v/>
      </c>
      <c r="DV35" s="302" t="str">
        <f ca="true">+IF(OFFSET('Hygiene Data'!$F$12,0,10*ROW('Hygiene Data'!F29))="","",OFFSET('Hygiene Data'!$F$12,0,10*ROW('Hygiene Data'!F29)))</f>
        <v/>
      </c>
      <c r="DW35" s="302" t="str">
        <f ca="true">+IF(OFFSET('Hygiene Data'!$F$13,0,10*ROW('Hygiene Data'!F29))="","",OFFSET('Hygiene Data'!$F$13,0,10*ROW('Hygiene Data'!F29)))</f>
        <v/>
      </c>
      <c r="DX35" s="302" t="str">
        <f ca="true">+IF(OFFSET('Hygiene Data'!$G$11,0,10*ROW('Hygiene Data'!G29))="","",OFFSET('Hygiene Data'!$G$11,0,10*ROW('Hygiene Data'!G29)))</f>
        <v/>
      </c>
      <c r="DY35" s="302" t="str">
        <f ca="true">+IF(OFFSET('Hygiene Data'!$G$12,0,10*ROW('Hygiene Data'!G29))="","",OFFSET('Hygiene Data'!$G$12,0,10*ROW('Hygiene Data'!G29)))</f>
        <v/>
      </c>
      <c r="DZ35" s="302" t="str">
        <f ca="true">+IF(OFFSET('Hygiene Data'!$G$13,0,10*ROW('Hygiene Data'!G29))="","",OFFSET('Hygiene Data'!$G$13,0,10*ROW('Hygiene Data'!G29)))</f>
        <v/>
      </c>
      <c r="EA35" s="302" t="str">
        <f ca="true">+IF(OFFSET('Hygiene Data'!$H$11,0,10*ROW('Hygiene Data'!H29))="","",OFFSET('Hygiene Data'!$H$11,0,10*ROW('Hygiene Data'!H29)))</f>
        <v/>
      </c>
      <c r="EB35" s="302" t="str">
        <f ca="true">+IF(OFFSET('Hygiene Data'!$H$12,0,10*ROW('Hygiene Data'!H29))="","",OFFSET('Hygiene Data'!$H$12,0,10*ROW('Hygiene Data'!H29)))</f>
        <v/>
      </c>
      <c r="EC35" s="302" t="str">
        <f ca="true">+IF(OFFSET('Hygiene Data'!$H$13,0,10*ROW('Hygiene Data'!H29))="","",OFFSET('Hygiene Data'!$H$13,0,10*ROW('Hygiene Data'!H29)))</f>
        <v/>
      </c>
      <c r="ED35" s="302" t="str">
        <f ca="true">+IF(OFFSET('Hygiene Data'!$I$11,0,10*ROW('Hygiene Data'!I29))="","",OFFSET('Hygiene Data'!$I$11,0,10*ROW('Hygiene Data'!I29)))</f>
        <v/>
      </c>
      <c r="EE35" s="302" t="str">
        <f ca="true">+IF(OFFSET('Hygiene Data'!$I$12,0,10*ROW('Hygiene Data'!I29))="","",OFFSET('Hygiene Data'!$I$12,0,10*ROW('Hygiene Data'!I29)))</f>
        <v/>
      </c>
      <c r="EF35" s="30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57"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302"/>
      <c r="BS36" s="302" t="str">
        <f ca="true">+IF(OFFSET('Water Data'!$D$27,0,10*ROW('Water Data'!D30))="","",OFFSET('Water Data'!$D$27,0,10*ROW('Water Data'!D30)))</f>
        <v/>
      </c>
      <c r="BT36" s="302" t="str">
        <f ca="true">+IF(OFFSET('Water Data'!$D$28,0,10*ROW('Water Data'!D30))="","",OFFSET('Water Data'!$D$28,0,10*ROW('Water Data'!D30)))</f>
        <v/>
      </c>
      <c r="BU36" s="302" t="str">
        <f ca="true">+IF(OFFSET('Water Data'!$D$29,0,10*ROW('Water Data'!D30))="","",OFFSET('Water Data'!$D$29,0,10*ROW('Water Data'!D30)))</f>
        <v/>
      </c>
      <c r="BV36" s="302" t="str">
        <f ca="true">+IF(OFFSET('Water Data'!$E$27,0,10*ROW('Water Data'!E30))="","",OFFSET('Water Data'!$E$27,0,10*ROW('Water Data'!E30)))</f>
        <v/>
      </c>
      <c r="BW36" s="302" t="str">
        <f ca="true">+IF(OFFSET('Water Data'!$E$28,0,10*ROW('Water Data'!E30))="","",OFFSET('Water Data'!$E$28,0,10*ROW('Water Data'!E30)))</f>
        <v/>
      </c>
      <c r="BX36" s="302" t="str">
        <f ca="true">+IF(OFFSET('Water Data'!$E$29,0,10*ROW('Water Data'!E30))="","",OFFSET('Water Data'!$E$29,0,10*ROW('Water Data'!E30)))</f>
        <v/>
      </c>
      <c r="BY36" s="302" t="str">
        <f ca="true">+IF(OFFSET('Water Data'!$F$27,0,10*ROW('Water Data'!F30))="","",OFFSET('Water Data'!$F$27,0,10*ROW('Water Data'!F30)))</f>
        <v/>
      </c>
      <c r="BZ36" s="302" t="str">
        <f ca="true">+IF(OFFSET('Water Data'!$F$28,0,10*ROW('Water Data'!F30))="","",OFFSET('Water Data'!$F$28,0,10*ROW('Water Data'!F30)))</f>
        <v/>
      </c>
      <c r="CA36" s="302" t="str">
        <f ca="true">+IF(OFFSET('Water Data'!$F$29,0,10*ROW('Water Data'!F30))="","",OFFSET('Water Data'!$F$29,0,10*ROW('Water Data'!F30)))</f>
        <v/>
      </c>
      <c r="CB36" s="302" t="str">
        <f ca="true">+IF(OFFSET('Water Data'!$G$27,0,10*ROW('Water Data'!G30))="","",OFFSET('Water Data'!$G$27,0,10*ROW('Water Data'!G30)))</f>
        <v/>
      </c>
      <c r="CC36" s="302" t="str">
        <f ca="true">+IF(OFFSET('Water Data'!$G$28,0,10*ROW('Water Data'!G30))="","",OFFSET('Water Data'!$G$28,0,10*ROW('Water Data'!G30)))</f>
        <v/>
      </c>
      <c r="CD36" s="302" t="str">
        <f ca="true">+IF(OFFSET('Water Data'!$G$29,0,10*ROW('Water Data'!G30))="","",OFFSET('Water Data'!$G$29,0,10*ROW('Water Data'!G30)))</f>
        <v/>
      </c>
      <c r="CE36" s="302" t="str">
        <f ca="true">+IF(OFFSET('Water Data'!$H$27,0,10*ROW('Water Data'!H30))="","",OFFSET('Water Data'!$H$27,0,10*ROW('Water Data'!H30)))</f>
        <v/>
      </c>
      <c r="CF36" s="302" t="str">
        <f ca="true">+IF(OFFSET('Water Data'!$H$28,0,10*ROW('Water Data'!H30))="","",OFFSET('Water Data'!$H$28,0,10*ROW('Water Data'!H30)))</f>
        <v/>
      </c>
      <c r="CG36" s="302" t="str">
        <f ca="true">+IF(OFFSET('Water Data'!$H$29,0,10*ROW('Water Data'!H30))="","",OFFSET('Water Data'!$H$29,0,10*ROW('Water Data'!H30)))</f>
        <v/>
      </c>
      <c r="CH36" s="302" t="str">
        <f ca="true">+IF(OFFSET('Water Data'!$I$27,0,10*ROW('Water Data'!I30))="","",OFFSET('Water Data'!$I$27,0,10*ROW('Water Data'!I30)))</f>
        <v/>
      </c>
      <c r="CI36" s="302" t="str">
        <f ca="true">+IF(OFFSET('Water Data'!$I$28,0,10*ROW('Water Data'!I30))="","",OFFSET('Water Data'!$I$28,0,10*ROW('Water Data'!I30)))</f>
        <v/>
      </c>
      <c r="CJ36" s="302" t="str">
        <f ca="true">+IF(OFFSET('Water Data'!$I$29,0,10*ROW('Water Data'!I30))="","",OFFSET('Water Data'!$I$29,0,10*ROW('Water Data'!I30)))</f>
        <v/>
      </c>
      <c r="CK36" s="302" t="str">
        <f ca="true">+IF(OFFSET('Sanitation Data'!$D$28,0,10*ROW('Sanitation Data'!D30))="","",OFFSET('Sanitation Data'!$D$28,0,10*ROW('Sanitation Data'!D30)))</f>
        <v/>
      </c>
      <c r="CL36" s="302" t="str">
        <f ca="true">+IF(OFFSET('Sanitation Data'!$D$29,0,10*ROW('Sanitation Data'!D30))="","",OFFSET('Sanitation Data'!$D$29,0,10*ROW('Sanitation Data'!D30)))</f>
        <v/>
      </c>
      <c r="CM36" s="302" t="str">
        <f ca="true">+IF(OFFSET('Sanitation Data'!$D$30,0,10*ROW('Sanitation Data'!D30))="","",OFFSET('Sanitation Data'!$D$30,0,10*ROW('Sanitation Data'!D30)))</f>
        <v/>
      </c>
      <c r="CN36" s="302" t="str">
        <f ca="true">+IF(OFFSET('Sanitation Data'!$D$31,0,10*ROW('Sanitation Data'!D30))="","",OFFSET('Sanitation Data'!$D$31,0,10*ROW('Sanitation Data'!D30)))</f>
        <v/>
      </c>
      <c r="CO36" s="302" t="str">
        <f ca="true">+IF(OFFSET('Sanitation Data'!$D$32,0,10*ROW('Sanitation Data'!D30))="","",OFFSET('Sanitation Data'!$D$32,0,10*ROW('Sanitation Data'!D30)))</f>
        <v/>
      </c>
      <c r="CP36" s="302" t="str">
        <f ca="true">+IF(OFFSET('Sanitation Data'!$E$28,0,10*ROW('Sanitation Data'!E30))="","",OFFSET('Sanitation Data'!$E$28,0,10*ROW('Sanitation Data'!E30)))</f>
        <v/>
      </c>
      <c r="CQ36" s="302" t="str">
        <f ca="true">+IF(OFFSET('Sanitation Data'!$E$29,0,10*ROW('Sanitation Data'!E30))="","",OFFSET('Sanitation Data'!$E$29,0,10*ROW('Sanitation Data'!E30)))</f>
        <v/>
      </c>
      <c r="CR36" s="302" t="str">
        <f ca="true">+IF(OFFSET('Sanitation Data'!$E$30,0,10*ROW('Sanitation Data'!E30))="","",OFFSET('Sanitation Data'!$E$30,0,10*ROW('Sanitation Data'!E30)))</f>
        <v/>
      </c>
      <c r="CS36" s="302" t="str">
        <f ca="true">+IF(OFFSET('Sanitation Data'!$E$31,0,10*ROW('Sanitation Data'!E30))="","",OFFSET('Sanitation Data'!$E$31,0,10*ROW('Sanitation Data'!E30)))</f>
        <v/>
      </c>
      <c r="CT36" s="302" t="str">
        <f ca="true">+IF(OFFSET('Sanitation Data'!$E$32,0,10*ROW('Sanitation Data'!E30))="","",OFFSET('Sanitation Data'!$E$32,0,10*ROW('Sanitation Data'!E30)))</f>
        <v/>
      </c>
      <c r="CU36" s="302" t="str">
        <f ca="true">+IF(OFFSET('Sanitation Data'!$F$28,0,10*ROW('Sanitation Data'!F30))="","",OFFSET('Sanitation Data'!$F$28,0,10*ROW('Sanitation Data'!F30)))</f>
        <v/>
      </c>
      <c r="CV36" s="302" t="str">
        <f ca="true">+IF(OFFSET('Sanitation Data'!$F$29,0,10*ROW('Sanitation Data'!F30))="","",OFFSET('Sanitation Data'!$F$29,0,10*ROW('Sanitation Data'!F30)))</f>
        <v/>
      </c>
      <c r="CW36" s="302" t="str">
        <f ca="true">+IF(OFFSET('Sanitation Data'!$F$30,0,10*ROW('Sanitation Data'!F30))="","",OFFSET('Sanitation Data'!$F$30,0,10*ROW('Sanitation Data'!F30)))</f>
        <v/>
      </c>
      <c r="CX36" s="302" t="str">
        <f ca="true">+IF(OFFSET('Sanitation Data'!$F$31,0,10*ROW('Sanitation Data'!F30))="","",OFFSET('Sanitation Data'!$F$31,0,10*ROW('Sanitation Data'!F30)))</f>
        <v/>
      </c>
      <c r="CY36" s="302" t="str">
        <f ca="true">+IF(OFFSET('Sanitation Data'!$F$32,0,10*ROW('Sanitation Data'!F30))="","",OFFSET('Sanitation Data'!$F$32,0,10*ROW('Sanitation Data'!F30)))</f>
        <v/>
      </c>
      <c r="CZ36" s="302" t="str">
        <f ca="true">+IF(OFFSET('Sanitation Data'!$G$28,0,10*ROW('Sanitation Data'!G30))="","",OFFSET('Sanitation Data'!$G$28,0,10*ROW('Sanitation Data'!G30)))</f>
        <v/>
      </c>
      <c r="DA36" s="302" t="str">
        <f ca="true">+IF(OFFSET('Sanitation Data'!$G$29,0,10*ROW('Sanitation Data'!G30))="","",OFFSET('Sanitation Data'!$G$29,0,10*ROW('Sanitation Data'!G30)))</f>
        <v/>
      </c>
      <c r="DB36" s="302" t="str">
        <f ca="true">+IF(OFFSET('Sanitation Data'!$G$30,0,10*ROW('Sanitation Data'!G30))="","",OFFSET('Sanitation Data'!$G$30,0,10*ROW('Sanitation Data'!G30)))</f>
        <v/>
      </c>
      <c r="DC36" s="302" t="str">
        <f ca="true">+IF(OFFSET('Sanitation Data'!$G$31,0,10*ROW('Sanitation Data'!G30))="","",OFFSET('Sanitation Data'!$G$31,0,10*ROW('Sanitation Data'!G30)))</f>
        <v/>
      </c>
      <c r="DD36" s="302" t="str">
        <f ca="true">+IF(OFFSET('Sanitation Data'!$G$32,0,10*ROW('Sanitation Data'!G30))="","",OFFSET('Sanitation Data'!$G$32,0,10*ROW('Sanitation Data'!G30)))</f>
        <v/>
      </c>
      <c r="DE36" s="302" t="str">
        <f ca="true">+IF(OFFSET('Sanitation Data'!$H$28,0,10*ROW('Sanitation Data'!H30))="","",OFFSET('Sanitation Data'!$H$28,0,10*ROW('Sanitation Data'!H30)))</f>
        <v/>
      </c>
      <c r="DF36" s="302" t="str">
        <f ca="true">+IF(OFFSET('Sanitation Data'!$H$29,0,10*ROW('Sanitation Data'!H30))="","",OFFSET('Sanitation Data'!$H$29,0,10*ROW('Sanitation Data'!H30)))</f>
        <v/>
      </c>
      <c r="DG36" s="302" t="str">
        <f ca="true">+IF(OFFSET('Sanitation Data'!$H$30,0,10*ROW('Sanitation Data'!H30))="","",OFFSET('Sanitation Data'!$H$30,0,10*ROW('Sanitation Data'!H30)))</f>
        <v/>
      </c>
      <c r="DH36" s="302" t="str">
        <f ca="true">+IF(OFFSET('Sanitation Data'!$H$31,0,10*ROW('Sanitation Data'!H30))="","",OFFSET('Sanitation Data'!$H$31,0,10*ROW('Sanitation Data'!H30)))</f>
        <v/>
      </c>
      <c r="DI36" s="302" t="str">
        <f ca="true">+IF(OFFSET('Sanitation Data'!$H$32,0,10*ROW('Sanitation Data'!H30))="","",OFFSET('Sanitation Data'!$H$32,0,10*ROW('Sanitation Data'!H30)))</f>
        <v/>
      </c>
      <c r="DJ36" s="302" t="str">
        <f ca="true">+IF(OFFSET('Sanitation Data'!$I$28,0,10*ROW('Sanitation Data'!I30))="","",OFFSET('Sanitation Data'!$I$28,0,10*ROW('Sanitation Data'!I30)))</f>
        <v/>
      </c>
      <c r="DK36" s="302" t="str">
        <f ca="true">+IF(OFFSET('Sanitation Data'!$I$29,0,10*ROW('Sanitation Data'!I30))="","",OFFSET('Sanitation Data'!$I$29,0,10*ROW('Sanitation Data'!I30)))</f>
        <v/>
      </c>
      <c r="DL36" s="302" t="str">
        <f ca="true">+IF(OFFSET('Sanitation Data'!$I$30,0,10*ROW('Sanitation Data'!I30))="","",OFFSET('Sanitation Data'!$I$30,0,10*ROW('Sanitation Data'!I30)))</f>
        <v/>
      </c>
      <c r="DM36" s="302" t="str">
        <f ca="true">+IF(OFFSET('Sanitation Data'!$I$31,0,10*ROW('Sanitation Data'!I30))="","",OFFSET('Sanitation Data'!$I$31,0,10*ROW('Sanitation Data'!I30)))</f>
        <v/>
      </c>
      <c r="DN36" s="302" t="str">
        <f ca="true">+IF(OFFSET('Sanitation Data'!$I$32,0,10*ROW('Sanitation Data'!I30))="","",OFFSET('Sanitation Data'!$I$32,0,10*ROW('Sanitation Data'!I30)))</f>
        <v/>
      </c>
      <c r="DO36" s="302" t="str">
        <f ca="true">+IF(OFFSET('Hygiene Data'!$D$11,0,10*ROW('Hygiene Data'!D30))="","",OFFSET('Hygiene Data'!$D$11,0,10*ROW('Hygiene Data'!D30)))</f>
        <v/>
      </c>
      <c r="DP36" s="302" t="str">
        <f ca="true">+IF(OFFSET('Hygiene Data'!$D$12,0,10*ROW('Hygiene Data'!D30))="","",OFFSET('Hygiene Data'!$D$12,0,10*ROW('Hygiene Data'!D30)))</f>
        <v/>
      </c>
      <c r="DQ36" s="302" t="str">
        <f ca="true">+IF(OFFSET('Hygiene Data'!$D$13,0,10*ROW('Hygiene Data'!D30))="","",OFFSET('Hygiene Data'!$D$13,0,10*ROW('Hygiene Data'!D30)))</f>
        <v/>
      </c>
      <c r="DR36" s="302" t="str">
        <f ca="true">+IF(OFFSET('Hygiene Data'!$E$11,0,10*ROW('Hygiene Data'!E30))="","",OFFSET('Hygiene Data'!$E$11,0,10*ROW('Hygiene Data'!E30)))</f>
        <v/>
      </c>
      <c r="DS36" s="302" t="str">
        <f ca="true">+IF(OFFSET('Hygiene Data'!$E$12,0,10*ROW('Hygiene Data'!E30))="","",OFFSET('Hygiene Data'!$E$12,0,10*ROW('Hygiene Data'!E30)))</f>
        <v/>
      </c>
      <c r="DT36" s="302" t="str">
        <f ca="true">+IF(OFFSET('Hygiene Data'!$E$13,0,10*ROW('Hygiene Data'!E30))="","",OFFSET('Hygiene Data'!$E$13,0,10*ROW('Hygiene Data'!E30)))</f>
        <v/>
      </c>
      <c r="DU36" s="302" t="str">
        <f ca="true">+IF(OFFSET('Hygiene Data'!$F$11,0,10*ROW('Hygiene Data'!F30))="","",OFFSET('Hygiene Data'!$F$11,0,10*ROW('Hygiene Data'!F30)))</f>
        <v/>
      </c>
      <c r="DV36" s="302" t="str">
        <f ca="true">+IF(OFFSET('Hygiene Data'!$F$12,0,10*ROW('Hygiene Data'!F30))="","",OFFSET('Hygiene Data'!$F$12,0,10*ROW('Hygiene Data'!F30)))</f>
        <v/>
      </c>
      <c r="DW36" s="302" t="str">
        <f ca="true">+IF(OFFSET('Hygiene Data'!$F$13,0,10*ROW('Hygiene Data'!F30))="","",OFFSET('Hygiene Data'!$F$13,0,10*ROW('Hygiene Data'!F30)))</f>
        <v/>
      </c>
      <c r="DX36" s="302" t="str">
        <f ca="true">+IF(OFFSET('Hygiene Data'!$G$11,0,10*ROW('Hygiene Data'!G30))="","",OFFSET('Hygiene Data'!$G$11,0,10*ROW('Hygiene Data'!G30)))</f>
        <v/>
      </c>
      <c r="DY36" s="302" t="str">
        <f ca="true">+IF(OFFSET('Hygiene Data'!$G$12,0,10*ROW('Hygiene Data'!G30))="","",OFFSET('Hygiene Data'!$G$12,0,10*ROW('Hygiene Data'!G30)))</f>
        <v/>
      </c>
      <c r="DZ36" s="302" t="str">
        <f ca="true">+IF(OFFSET('Hygiene Data'!$G$13,0,10*ROW('Hygiene Data'!G30))="","",OFFSET('Hygiene Data'!$G$13,0,10*ROW('Hygiene Data'!G30)))</f>
        <v/>
      </c>
      <c r="EA36" s="302" t="str">
        <f ca="true">+IF(OFFSET('Hygiene Data'!$H$11,0,10*ROW('Hygiene Data'!H30))="","",OFFSET('Hygiene Data'!$H$11,0,10*ROW('Hygiene Data'!H30)))</f>
        <v/>
      </c>
      <c r="EB36" s="302" t="str">
        <f ca="true">+IF(OFFSET('Hygiene Data'!$H$12,0,10*ROW('Hygiene Data'!H30))="","",OFFSET('Hygiene Data'!$H$12,0,10*ROW('Hygiene Data'!H30)))</f>
        <v/>
      </c>
      <c r="EC36" s="302" t="str">
        <f ca="true">+IF(OFFSET('Hygiene Data'!$H$13,0,10*ROW('Hygiene Data'!H30))="","",OFFSET('Hygiene Data'!$H$13,0,10*ROW('Hygiene Data'!H30)))</f>
        <v/>
      </c>
      <c r="ED36" s="302" t="str">
        <f ca="true">+IF(OFFSET('Hygiene Data'!$I$11,0,10*ROW('Hygiene Data'!I30))="","",OFFSET('Hygiene Data'!$I$11,0,10*ROW('Hygiene Data'!I30)))</f>
        <v/>
      </c>
      <c r="EE36" s="302" t="str">
        <f ca="true">+IF(OFFSET('Hygiene Data'!$I$12,0,10*ROW('Hygiene Data'!I30))="","",OFFSET('Hygiene Data'!$I$12,0,10*ROW('Hygiene Data'!I30)))</f>
        <v/>
      </c>
      <c r="EF36" s="30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57"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302"/>
      <c r="BS37" s="302" t="str">
        <f ca="true">+IF(OFFSET('Water Data'!$D$27,0,10*ROW('Water Data'!D31))="","",OFFSET('Water Data'!$D$27,0,10*ROW('Water Data'!D31)))</f>
        <v/>
      </c>
      <c r="BT37" s="302" t="str">
        <f ca="true">+IF(OFFSET('Water Data'!$D$28,0,10*ROW('Water Data'!D31))="","",OFFSET('Water Data'!$D$28,0,10*ROW('Water Data'!D31)))</f>
        <v/>
      </c>
      <c r="BU37" s="302" t="str">
        <f ca="true">+IF(OFFSET('Water Data'!$D$29,0,10*ROW('Water Data'!D31))="","",OFFSET('Water Data'!$D$29,0,10*ROW('Water Data'!D31)))</f>
        <v/>
      </c>
      <c r="BV37" s="302" t="str">
        <f ca="true">+IF(OFFSET('Water Data'!$E$27,0,10*ROW('Water Data'!E31))="","",OFFSET('Water Data'!$E$27,0,10*ROW('Water Data'!E31)))</f>
        <v/>
      </c>
      <c r="BW37" s="302" t="str">
        <f ca="true">+IF(OFFSET('Water Data'!$E$28,0,10*ROW('Water Data'!E31))="","",OFFSET('Water Data'!$E$28,0,10*ROW('Water Data'!E31)))</f>
        <v/>
      </c>
      <c r="BX37" s="302" t="str">
        <f ca="true">+IF(OFFSET('Water Data'!$E$29,0,10*ROW('Water Data'!E31))="","",OFFSET('Water Data'!$E$29,0,10*ROW('Water Data'!E31)))</f>
        <v/>
      </c>
      <c r="BY37" s="302" t="str">
        <f ca="true">+IF(OFFSET('Water Data'!$F$27,0,10*ROW('Water Data'!F31))="","",OFFSET('Water Data'!$F$27,0,10*ROW('Water Data'!F31)))</f>
        <v/>
      </c>
      <c r="BZ37" s="302" t="str">
        <f ca="true">+IF(OFFSET('Water Data'!$F$28,0,10*ROW('Water Data'!F31))="","",OFFSET('Water Data'!$F$28,0,10*ROW('Water Data'!F31)))</f>
        <v/>
      </c>
      <c r="CA37" s="302" t="str">
        <f ca="true">+IF(OFFSET('Water Data'!$F$29,0,10*ROW('Water Data'!F31))="","",OFFSET('Water Data'!$F$29,0,10*ROW('Water Data'!F31)))</f>
        <v/>
      </c>
      <c r="CB37" s="302" t="str">
        <f ca="true">+IF(OFFSET('Water Data'!$G$27,0,10*ROW('Water Data'!G31))="","",OFFSET('Water Data'!$G$27,0,10*ROW('Water Data'!G31)))</f>
        <v/>
      </c>
      <c r="CC37" s="302" t="str">
        <f ca="true">+IF(OFFSET('Water Data'!$G$28,0,10*ROW('Water Data'!G31))="","",OFFSET('Water Data'!$G$28,0,10*ROW('Water Data'!G31)))</f>
        <v/>
      </c>
      <c r="CD37" s="302" t="str">
        <f ca="true">+IF(OFFSET('Water Data'!$G$29,0,10*ROW('Water Data'!G31))="","",OFFSET('Water Data'!$G$29,0,10*ROW('Water Data'!G31)))</f>
        <v/>
      </c>
      <c r="CE37" s="302" t="str">
        <f ca="true">+IF(OFFSET('Water Data'!$H$27,0,10*ROW('Water Data'!H31))="","",OFFSET('Water Data'!$H$27,0,10*ROW('Water Data'!H31)))</f>
        <v/>
      </c>
      <c r="CF37" s="302" t="str">
        <f ca="true">+IF(OFFSET('Water Data'!$H$28,0,10*ROW('Water Data'!H31))="","",OFFSET('Water Data'!$H$28,0,10*ROW('Water Data'!H31)))</f>
        <v/>
      </c>
      <c r="CG37" s="302" t="str">
        <f ca="true">+IF(OFFSET('Water Data'!$H$29,0,10*ROW('Water Data'!H31))="","",OFFSET('Water Data'!$H$29,0,10*ROW('Water Data'!H31)))</f>
        <v/>
      </c>
      <c r="CH37" s="302" t="str">
        <f ca="true">+IF(OFFSET('Water Data'!$I$27,0,10*ROW('Water Data'!I31))="","",OFFSET('Water Data'!$I$27,0,10*ROW('Water Data'!I31)))</f>
        <v/>
      </c>
      <c r="CI37" s="302" t="str">
        <f ca="true">+IF(OFFSET('Water Data'!$I$28,0,10*ROW('Water Data'!I31))="","",OFFSET('Water Data'!$I$28,0,10*ROW('Water Data'!I31)))</f>
        <v/>
      </c>
      <c r="CJ37" s="302" t="str">
        <f ca="true">+IF(OFFSET('Water Data'!$I$29,0,10*ROW('Water Data'!I31))="","",OFFSET('Water Data'!$I$29,0,10*ROW('Water Data'!I31)))</f>
        <v/>
      </c>
      <c r="CK37" s="302" t="str">
        <f ca="true">+IF(OFFSET('Sanitation Data'!$D$28,0,10*ROW('Sanitation Data'!D31))="","",OFFSET('Sanitation Data'!$D$28,0,10*ROW('Sanitation Data'!D31)))</f>
        <v/>
      </c>
      <c r="CL37" s="302" t="str">
        <f ca="true">+IF(OFFSET('Sanitation Data'!$D$29,0,10*ROW('Sanitation Data'!D31))="","",OFFSET('Sanitation Data'!$D$29,0,10*ROW('Sanitation Data'!D31)))</f>
        <v/>
      </c>
      <c r="CM37" s="302" t="str">
        <f ca="true">+IF(OFFSET('Sanitation Data'!$D$30,0,10*ROW('Sanitation Data'!D31))="","",OFFSET('Sanitation Data'!$D$30,0,10*ROW('Sanitation Data'!D31)))</f>
        <v/>
      </c>
      <c r="CN37" s="302" t="str">
        <f ca="true">+IF(OFFSET('Sanitation Data'!$D$31,0,10*ROW('Sanitation Data'!D31))="","",OFFSET('Sanitation Data'!$D$31,0,10*ROW('Sanitation Data'!D31)))</f>
        <v/>
      </c>
      <c r="CO37" s="302" t="str">
        <f ca="true">+IF(OFFSET('Sanitation Data'!$D$32,0,10*ROW('Sanitation Data'!D31))="","",OFFSET('Sanitation Data'!$D$32,0,10*ROW('Sanitation Data'!D31)))</f>
        <v/>
      </c>
      <c r="CP37" s="302" t="str">
        <f ca="true">+IF(OFFSET('Sanitation Data'!$E$28,0,10*ROW('Sanitation Data'!E31))="","",OFFSET('Sanitation Data'!$E$28,0,10*ROW('Sanitation Data'!E31)))</f>
        <v/>
      </c>
      <c r="CQ37" s="302" t="str">
        <f ca="true">+IF(OFFSET('Sanitation Data'!$E$29,0,10*ROW('Sanitation Data'!E31))="","",OFFSET('Sanitation Data'!$E$29,0,10*ROW('Sanitation Data'!E31)))</f>
        <v/>
      </c>
      <c r="CR37" s="302" t="str">
        <f ca="true">+IF(OFFSET('Sanitation Data'!$E$30,0,10*ROW('Sanitation Data'!E31))="","",OFFSET('Sanitation Data'!$E$30,0,10*ROW('Sanitation Data'!E31)))</f>
        <v/>
      </c>
      <c r="CS37" s="302" t="str">
        <f ca="true">+IF(OFFSET('Sanitation Data'!$E$31,0,10*ROW('Sanitation Data'!E31))="","",OFFSET('Sanitation Data'!$E$31,0,10*ROW('Sanitation Data'!E31)))</f>
        <v/>
      </c>
      <c r="CT37" s="302" t="str">
        <f ca="true">+IF(OFFSET('Sanitation Data'!$E$32,0,10*ROW('Sanitation Data'!E31))="","",OFFSET('Sanitation Data'!$E$32,0,10*ROW('Sanitation Data'!E31)))</f>
        <v/>
      </c>
      <c r="CU37" s="302" t="str">
        <f ca="true">+IF(OFFSET('Sanitation Data'!$F$28,0,10*ROW('Sanitation Data'!F31))="","",OFFSET('Sanitation Data'!$F$28,0,10*ROW('Sanitation Data'!F31)))</f>
        <v/>
      </c>
      <c r="CV37" s="302" t="str">
        <f ca="true">+IF(OFFSET('Sanitation Data'!$F$29,0,10*ROW('Sanitation Data'!F31))="","",OFFSET('Sanitation Data'!$F$29,0,10*ROW('Sanitation Data'!F31)))</f>
        <v/>
      </c>
      <c r="CW37" s="302" t="str">
        <f ca="true">+IF(OFFSET('Sanitation Data'!$F$30,0,10*ROW('Sanitation Data'!F31))="","",OFFSET('Sanitation Data'!$F$30,0,10*ROW('Sanitation Data'!F31)))</f>
        <v/>
      </c>
      <c r="CX37" s="302" t="str">
        <f ca="true">+IF(OFFSET('Sanitation Data'!$F$31,0,10*ROW('Sanitation Data'!F31))="","",OFFSET('Sanitation Data'!$F$31,0,10*ROW('Sanitation Data'!F31)))</f>
        <v/>
      </c>
      <c r="CY37" s="302" t="str">
        <f ca="true">+IF(OFFSET('Sanitation Data'!$F$32,0,10*ROW('Sanitation Data'!F31))="","",OFFSET('Sanitation Data'!$F$32,0,10*ROW('Sanitation Data'!F31)))</f>
        <v/>
      </c>
      <c r="CZ37" s="302" t="str">
        <f ca="true">+IF(OFFSET('Sanitation Data'!$G$28,0,10*ROW('Sanitation Data'!G31))="","",OFFSET('Sanitation Data'!$G$28,0,10*ROW('Sanitation Data'!G31)))</f>
        <v/>
      </c>
      <c r="DA37" s="302" t="str">
        <f ca="true">+IF(OFFSET('Sanitation Data'!$G$29,0,10*ROW('Sanitation Data'!G31))="","",OFFSET('Sanitation Data'!$G$29,0,10*ROW('Sanitation Data'!G31)))</f>
        <v/>
      </c>
      <c r="DB37" s="302" t="str">
        <f ca="true">+IF(OFFSET('Sanitation Data'!$G$30,0,10*ROW('Sanitation Data'!G31))="","",OFFSET('Sanitation Data'!$G$30,0,10*ROW('Sanitation Data'!G31)))</f>
        <v/>
      </c>
      <c r="DC37" s="302" t="str">
        <f ca="true">+IF(OFFSET('Sanitation Data'!$G$31,0,10*ROW('Sanitation Data'!G31))="","",OFFSET('Sanitation Data'!$G$31,0,10*ROW('Sanitation Data'!G31)))</f>
        <v/>
      </c>
      <c r="DD37" s="302" t="str">
        <f ca="true">+IF(OFFSET('Sanitation Data'!$G$32,0,10*ROW('Sanitation Data'!G31))="","",OFFSET('Sanitation Data'!$G$32,0,10*ROW('Sanitation Data'!G31)))</f>
        <v/>
      </c>
      <c r="DE37" s="302" t="str">
        <f ca="true">+IF(OFFSET('Sanitation Data'!$H$28,0,10*ROW('Sanitation Data'!H31))="","",OFFSET('Sanitation Data'!$H$28,0,10*ROW('Sanitation Data'!H31)))</f>
        <v/>
      </c>
      <c r="DF37" s="302" t="str">
        <f ca="true">+IF(OFFSET('Sanitation Data'!$H$29,0,10*ROW('Sanitation Data'!H31))="","",OFFSET('Sanitation Data'!$H$29,0,10*ROW('Sanitation Data'!H31)))</f>
        <v/>
      </c>
      <c r="DG37" s="302" t="str">
        <f ca="true">+IF(OFFSET('Sanitation Data'!$H$30,0,10*ROW('Sanitation Data'!H31))="","",OFFSET('Sanitation Data'!$H$30,0,10*ROW('Sanitation Data'!H31)))</f>
        <v/>
      </c>
      <c r="DH37" s="302" t="str">
        <f ca="true">+IF(OFFSET('Sanitation Data'!$H$31,0,10*ROW('Sanitation Data'!H31))="","",OFFSET('Sanitation Data'!$H$31,0,10*ROW('Sanitation Data'!H31)))</f>
        <v/>
      </c>
      <c r="DI37" s="302" t="str">
        <f ca="true">+IF(OFFSET('Sanitation Data'!$H$32,0,10*ROW('Sanitation Data'!H31))="","",OFFSET('Sanitation Data'!$H$32,0,10*ROW('Sanitation Data'!H31)))</f>
        <v/>
      </c>
      <c r="DJ37" s="302" t="str">
        <f ca="true">+IF(OFFSET('Sanitation Data'!$I$28,0,10*ROW('Sanitation Data'!I31))="","",OFFSET('Sanitation Data'!$I$28,0,10*ROW('Sanitation Data'!I31)))</f>
        <v/>
      </c>
      <c r="DK37" s="302" t="str">
        <f ca="true">+IF(OFFSET('Sanitation Data'!$I$29,0,10*ROW('Sanitation Data'!I31))="","",OFFSET('Sanitation Data'!$I$29,0,10*ROW('Sanitation Data'!I31)))</f>
        <v/>
      </c>
      <c r="DL37" s="302" t="str">
        <f ca="true">+IF(OFFSET('Sanitation Data'!$I$30,0,10*ROW('Sanitation Data'!I31))="","",OFFSET('Sanitation Data'!$I$30,0,10*ROW('Sanitation Data'!I31)))</f>
        <v/>
      </c>
      <c r="DM37" s="302" t="str">
        <f ca="true">+IF(OFFSET('Sanitation Data'!$I$31,0,10*ROW('Sanitation Data'!I31))="","",OFFSET('Sanitation Data'!$I$31,0,10*ROW('Sanitation Data'!I31)))</f>
        <v/>
      </c>
      <c r="DN37" s="302" t="str">
        <f ca="true">+IF(OFFSET('Sanitation Data'!$I$32,0,10*ROW('Sanitation Data'!I31))="","",OFFSET('Sanitation Data'!$I$32,0,10*ROW('Sanitation Data'!I31)))</f>
        <v/>
      </c>
      <c r="DO37" s="302" t="str">
        <f ca="true">+IF(OFFSET('Hygiene Data'!$D$11,0,10*ROW('Hygiene Data'!D31))="","",OFFSET('Hygiene Data'!$D$11,0,10*ROW('Hygiene Data'!D31)))</f>
        <v/>
      </c>
      <c r="DP37" s="302" t="str">
        <f ca="true">+IF(OFFSET('Hygiene Data'!$D$12,0,10*ROW('Hygiene Data'!D31))="","",OFFSET('Hygiene Data'!$D$12,0,10*ROW('Hygiene Data'!D31)))</f>
        <v/>
      </c>
      <c r="DQ37" s="302" t="str">
        <f ca="true">+IF(OFFSET('Hygiene Data'!$D$13,0,10*ROW('Hygiene Data'!D31))="","",OFFSET('Hygiene Data'!$D$13,0,10*ROW('Hygiene Data'!D31)))</f>
        <v/>
      </c>
      <c r="DR37" s="302" t="str">
        <f ca="true">+IF(OFFSET('Hygiene Data'!$E$11,0,10*ROW('Hygiene Data'!E31))="","",OFFSET('Hygiene Data'!$E$11,0,10*ROW('Hygiene Data'!E31)))</f>
        <v/>
      </c>
      <c r="DS37" s="302" t="str">
        <f ca="true">+IF(OFFSET('Hygiene Data'!$E$12,0,10*ROW('Hygiene Data'!E31))="","",OFFSET('Hygiene Data'!$E$12,0,10*ROW('Hygiene Data'!E31)))</f>
        <v/>
      </c>
      <c r="DT37" s="302" t="str">
        <f ca="true">+IF(OFFSET('Hygiene Data'!$E$13,0,10*ROW('Hygiene Data'!E31))="","",OFFSET('Hygiene Data'!$E$13,0,10*ROW('Hygiene Data'!E31)))</f>
        <v/>
      </c>
      <c r="DU37" s="302" t="str">
        <f ca="true">+IF(OFFSET('Hygiene Data'!$F$11,0,10*ROW('Hygiene Data'!F31))="","",OFFSET('Hygiene Data'!$F$11,0,10*ROW('Hygiene Data'!F31)))</f>
        <v/>
      </c>
      <c r="DV37" s="302" t="str">
        <f ca="true">+IF(OFFSET('Hygiene Data'!$F$12,0,10*ROW('Hygiene Data'!F31))="","",OFFSET('Hygiene Data'!$F$12,0,10*ROW('Hygiene Data'!F31)))</f>
        <v/>
      </c>
      <c r="DW37" s="302" t="str">
        <f ca="true">+IF(OFFSET('Hygiene Data'!$F$13,0,10*ROW('Hygiene Data'!F31))="","",OFFSET('Hygiene Data'!$F$13,0,10*ROW('Hygiene Data'!F31)))</f>
        <v/>
      </c>
      <c r="DX37" s="302" t="str">
        <f ca="true">+IF(OFFSET('Hygiene Data'!$G$11,0,10*ROW('Hygiene Data'!G31))="","",OFFSET('Hygiene Data'!$G$11,0,10*ROW('Hygiene Data'!G31)))</f>
        <v/>
      </c>
      <c r="DY37" s="302" t="str">
        <f ca="true">+IF(OFFSET('Hygiene Data'!$G$12,0,10*ROW('Hygiene Data'!G31))="","",OFFSET('Hygiene Data'!$G$12,0,10*ROW('Hygiene Data'!G31)))</f>
        <v/>
      </c>
      <c r="DZ37" s="302" t="str">
        <f ca="true">+IF(OFFSET('Hygiene Data'!$G$13,0,10*ROW('Hygiene Data'!G31))="","",OFFSET('Hygiene Data'!$G$13,0,10*ROW('Hygiene Data'!G31)))</f>
        <v/>
      </c>
      <c r="EA37" s="302" t="str">
        <f ca="true">+IF(OFFSET('Hygiene Data'!$H$11,0,10*ROW('Hygiene Data'!H31))="","",OFFSET('Hygiene Data'!$H$11,0,10*ROW('Hygiene Data'!H31)))</f>
        <v/>
      </c>
      <c r="EB37" s="302" t="str">
        <f ca="true">+IF(OFFSET('Hygiene Data'!$H$12,0,10*ROW('Hygiene Data'!H31))="","",OFFSET('Hygiene Data'!$H$12,0,10*ROW('Hygiene Data'!H31)))</f>
        <v/>
      </c>
      <c r="EC37" s="302" t="str">
        <f ca="true">+IF(OFFSET('Hygiene Data'!$H$13,0,10*ROW('Hygiene Data'!H31))="","",OFFSET('Hygiene Data'!$H$13,0,10*ROW('Hygiene Data'!H31)))</f>
        <v/>
      </c>
      <c r="ED37" s="302" t="str">
        <f ca="true">+IF(OFFSET('Hygiene Data'!$I$11,0,10*ROW('Hygiene Data'!I31))="","",OFFSET('Hygiene Data'!$I$11,0,10*ROW('Hygiene Data'!I31)))</f>
        <v/>
      </c>
      <c r="EE37" s="302" t="str">
        <f ca="true">+IF(OFFSET('Hygiene Data'!$I$12,0,10*ROW('Hygiene Data'!I31))="","",OFFSET('Hygiene Data'!$I$12,0,10*ROW('Hygiene Data'!I31)))</f>
        <v/>
      </c>
      <c r="EF37" s="30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57"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302"/>
      <c r="BS38" s="302" t="str">
        <f ca="true">+IF(OFFSET('Water Data'!$D$27,0,10*ROW('Water Data'!D32))="","",OFFSET('Water Data'!$D$27,0,10*ROW('Water Data'!D32)))</f>
        <v/>
      </c>
      <c r="BT38" s="302" t="str">
        <f ca="true">+IF(OFFSET('Water Data'!$D$28,0,10*ROW('Water Data'!D32))="","",OFFSET('Water Data'!$D$28,0,10*ROW('Water Data'!D32)))</f>
        <v/>
      </c>
      <c r="BU38" s="302" t="str">
        <f ca="true">+IF(OFFSET('Water Data'!$D$29,0,10*ROW('Water Data'!D32))="","",OFFSET('Water Data'!$D$29,0,10*ROW('Water Data'!D32)))</f>
        <v/>
      </c>
      <c r="BV38" s="302" t="str">
        <f ca="true">+IF(OFFSET('Water Data'!$E$27,0,10*ROW('Water Data'!E32))="","",OFFSET('Water Data'!$E$27,0,10*ROW('Water Data'!E32)))</f>
        <v/>
      </c>
      <c r="BW38" s="302" t="str">
        <f ca="true">+IF(OFFSET('Water Data'!$E$28,0,10*ROW('Water Data'!E32))="","",OFFSET('Water Data'!$E$28,0,10*ROW('Water Data'!E32)))</f>
        <v/>
      </c>
      <c r="BX38" s="302" t="str">
        <f ca="true">+IF(OFFSET('Water Data'!$E$29,0,10*ROW('Water Data'!E32))="","",OFFSET('Water Data'!$E$29,0,10*ROW('Water Data'!E32)))</f>
        <v/>
      </c>
      <c r="BY38" s="302" t="str">
        <f ca="true">+IF(OFFSET('Water Data'!$F$27,0,10*ROW('Water Data'!F32))="","",OFFSET('Water Data'!$F$27,0,10*ROW('Water Data'!F32)))</f>
        <v/>
      </c>
      <c r="BZ38" s="302" t="str">
        <f ca="true">+IF(OFFSET('Water Data'!$F$28,0,10*ROW('Water Data'!F32))="","",OFFSET('Water Data'!$F$28,0,10*ROW('Water Data'!F32)))</f>
        <v/>
      </c>
      <c r="CA38" s="302" t="str">
        <f ca="true">+IF(OFFSET('Water Data'!$F$29,0,10*ROW('Water Data'!F32))="","",OFFSET('Water Data'!$F$29,0,10*ROW('Water Data'!F32)))</f>
        <v/>
      </c>
      <c r="CB38" s="302" t="str">
        <f ca="true">+IF(OFFSET('Water Data'!$G$27,0,10*ROW('Water Data'!G32))="","",OFFSET('Water Data'!$G$27,0,10*ROW('Water Data'!G32)))</f>
        <v/>
      </c>
      <c r="CC38" s="302" t="str">
        <f ca="true">+IF(OFFSET('Water Data'!$G$28,0,10*ROW('Water Data'!G32))="","",OFFSET('Water Data'!$G$28,0,10*ROW('Water Data'!G32)))</f>
        <v/>
      </c>
      <c r="CD38" s="302" t="str">
        <f ca="true">+IF(OFFSET('Water Data'!$G$29,0,10*ROW('Water Data'!G32))="","",OFFSET('Water Data'!$G$29,0,10*ROW('Water Data'!G32)))</f>
        <v/>
      </c>
      <c r="CE38" s="302" t="str">
        <f ca="true">+IF(OFFSET('Water Data'!$H$27,0,10*ROW('Water Data'!H32))="","",OFFSET('Water Data'!$H$27,0,10*ROW('Water Data'!H32)))</f>
        <v/>
      </c>
      <c r="CF38" s="302" t="str">
        <f ca="true">+IF(OFFSET('Water Data'!$H$28,0,10*ROW('Water Data'!H32))="","",OFFSET('Water Data'!$H$28,0,10*ROW('Water Data'!H32)))</f>
        <v/>
      </c>
      <c r="CG38" s="302" t="str">
        <f ca="true">+IF(OFFSET('Water Data'!$H$29,0,10*ROW('Water Data'!H32))="","",OFFSET('Water Data'!$H$29,0,10*ROW('Water Data'!H32)))</f>
        <v/>
      </c>
      <c r="CH38" s="302" t="str">
        <f ca="true">+IF(OFFSET('Water Data'!$I$27,0,10*ROW('Water Data'!I32))="","",OFFSET('Water Data'!$I$27,0,10*ROW('Water Data'!I32)))</f>
        <v/>
      </c>
      <c r="CI38" s="302" t="str">
        <f ca="true">+IF(OFFSET('Water Data'!$I$28,0,10*ROW('Water Data'!I32))="","",OFFSET('Water Data'!$I$28,0,10*ROW('Water Data'!I32)))</f>
        <v/>
      </c>
      <c r="CJ38" s="302" t="str">
        <f ca="true">+IF(OFFSET('Water Data'!$I$29,0,10*ROW('Water Data'!I32))="","",OFFSET('Water Data'!$I$29,0,10*ROW('Water Data'!I32)))</f>
        <v/>
      </c>
      <c r="CK38" s="302" t="str">
        <f ca="true">+IF(OFFSET('Sanitation Data'!$D$28,0,10*ROW('Sanitation Data'!D32))="","",OFFSET('Sanitation Data'!$D$28,0,10*ROW('Sanitation Data'!D32)))</f>
        <v/>
      </c>
      <c r="CL38" s="302" t="str">
        <f ca="true">+IF(OFFSET('Sanitation Data'!$D$29,0,10*ROW('Sanitation Data'!D32))="","",OFFSET('Sanitation Data'!$D$29,0,10*ROW('Sanitation Data'!D32)))</f>
        <v/>
      </c>
      <c r="CM38" s="302" t="str">
        <f ca="true">+IF(OFFSET('Sanitation Data'!$D$30,0,10*ROW('Sanitation Data'!D32))="","",OFFSET('Sanitation Data'!$D$30,0,10*ROW('Sanitation Data'!D32)))</f>
        <v/>
      </c>
      <c r="CN38" s="302" t="str">
        <f ca="true">+IF(OFFSET('Sanitation Data'!$D$31,0,10*ROW('Sanitation Data'!D32))="","",OFFSET('Sanitation Data'!$D$31,0,10*ROW('Sanitation Data'!D32)))</f>
        <v/>
      </c>
      <c r="CO38" s="302" t="str">
        <f ca="true">+IF(OFFSET('Sanitation Data'!$D$32,0,10*ROW('Sanitation Data'!D32))="","",OFFSET('Sanitation Data'!$D$32,0,10*ROW('Sanitation Data'!D32)))</f>
        <v/>
      </c>
      <c r="CP38" s="302" t="str">
        <f ca="true">+IF(OFFSET('Sanitation Data'!$E$28,0,10*ROW('Sanitation Data'!E32))="","",OFFSET('Sanitation Data'!$E$28,0,10*ROW('Sanitation Data'!E32)))</f>
        <v/>
      </c>
      <c r="CQ38" s="302" t="str">
        <f ca="true">+IF(OFFSET('Sanitation Data'!$E$29,0,10*ROW('Sanitation Data'!E32))="","",OFFSET('Sanitation Data'!$E$29,0,10*ROW('Sanitation Data'!E32)))</f>
        <v/>
      </c>
      <c r="CR38" s="302" t="str">
        <f ca="true">+IF(OFFSET('Sanitation Data'!$E$30,0,10*ROW('Sanitation Data'!E32))="","",OFFSET('Sanitation Data'!$E$30,0,10*ROW('Sanitation Data'!E32)))</f>
        <v/>
      </c>
      <c r="CS38" s="302" t="str">
        <f ca="true">+IF(OFFSET('Sanitation Data'!$E$31,0,10*ROW('Sanitation Data'!E32))="","",OFFSET('Sanitation Data'!$E$31,0,10*ROW('Sanitation Data'!E32)))</f>
        <v/>
      </c>
      <c r="CT38" s="302" t="str">
        <f ca="true">+IF(OFFSET('Sanitation Data'!$E$32,0,10*ROW('Sanitation Data'!E32))="","",OFFSET('Sanitation Data'!$E$32,0,10*ROW('Sanitation Data'!E32)))</f>
        <v/>
      </c>
      <c r="CU38" s="302" t="str">
        <f ca="true">+IF(OFFSET('Sanitation Data'!$F$28,0,10*ROW('Sanitation Data'!F32))="","",OFFSET('Sanitation Data'!$F$28,0,10*ROW('Sanitation Data'!F32)))</f>
        <v/>
      </c>
      <c r="CV38" s="302" t="str">
        <f ca="true">+IF(OFFSET('Sanitation Data'!$F$29,0,10*ROW('Sanitation Data'!F32))="","",OFFSET('Sanitation Data'!$F$29,0,10*ROW('Sanitation Data'!F32)))</f>
        <v/>
      </c>
      <c r="CW38" s="302" t="str">
        <f ca="true">+IF(OFFSET('Sanitation Data'!$F$30,0,10*ROW('Sanitation Data'!F32))="","",OFFSET('Sanitation Data'!$F$30,0,10*ROW('Sanitation Data'!F32)))</f>
        <v/>
      </c>
      <c r="CX38" s="302" t="str">
        <f ca="true">+IF(OFFSET('Sanitation Data'!$F$31,0,10*ROW('Sanitation Data'!F32))="","",OFFSET('Sanitation Data'!$F$31,0,10*ROW('Sanitation Data'!F32)))</f>
        <v/>
      </c>
      <c r="CY38" s="302" t="str">
        <f ca="true">+IF(OFFSET('Sanitation Data'!$F$32,0,10*ROW('Sanitation Data'!F32))="","",OFFSET('Sanitation Data'!$F$32,0,10*ROW('Sanitation Data'!F32)))</f>
        <v/>
      </c>
      <c r="CZ38" s="302" t="str">
        <f ca="true">+IF(OFFSET('Sanitation Data'!$G$28,0,10*ROW('Sanitation Data'!G32))="","",OFFSET('Sanitation Data'!$G$28,0,10*ROW('Sanitation Data'!G32)))</f>
        <v/>
      </c>
      <c r="DA38" s="302" t="str">
        <f ca="true">+IF(OFFSET('Sanitation Data'!$G$29,0,10*ROW('Sanitation Data'!G32))="","",OFFSET('Sanitation Data'!$G$29,0,10*ROW('Sanitation Data'!G32)))</f>
        <v/>
      </c>
      <c r="DB38" s="302" t="str">
        <f ca="true">+IF(OFFSET('Sanitation Data'!$G$30,0,10*ROW('Sanitation Data'!G32))="","",OFFSET('Sanitation Data'!$G$30,0,10*ROW('Sanitation Data'!G32)))</f>
        <v/>
      </c>
      <c r="DC38" s="302" t="str">
        <f ca="true">+IF(OFFSET('Sanitation Data'!$G$31,0,10*ROW('Sanitation Data'!G32))="","",OFFSET('Sanitation Data'!$G$31,0,10*ROW('Sanitation Data'!G32)))</f>
        <v/>
      </c>
      <c r="DD38" s="302" t="str">
        <f ca="true">+IF(OFFSET('Sanitation Data'!$G$32,0,10*ROW('Sanitation Data'!G32))="","",OFFSET('Sanitation Data'!$G$32,0,10*ROW('Sanitation Data'!G32)))</f>
        <v/>
      </c>
      <c r="DE38" s="302" t="str">
        <f ca="true">+IF(OFFSET('Sanitation Data'!$H$28,0,10*ROW('Sanitation Data'!H32))="","",OFFSET('Sanitation Data'!$H$28,0,10*ROW('Sanitation Data'!H32)))</f>
        <v/>
      </c>
      <c r="DF38" s="302" t="str">
        <f ca="true">+IF(OFFSET('Sanitation Data'!$H$29,0,10*ROW('Sanitation Data'!H32))="","",OFFSET('Sanitation Data'!$H$29,0,10*ROW('Sanitation Data'!H32)))</f>
        <v/>
      </c>
      <c r="DG38" s="302" t="str">
        <f ca="true">+IF(OFFSET('Sanitation Data'!$H$30,0,10*ROW('Sanitation Data'!H32))="","",OFFSET('Sanitation Data'!$H$30,0,10*ROW('Sanitation Data'!H32)))</f>
        <v/>
      </c>
      <c r="DH38" s="302" t="str">
        <f ca="true">+IF(OFFSET('Sanitation Data'!$H$31,0,10*ROW('Sanitation Data'!H32))="","",OFFSET('Sanitation Data'!$H$31,0,10*ROW('Sanitation Data'!H32)))</f>
        <v/>
      </c>
      <c r="DI38" s="302" t="str">
        <f ca="true">+IF(OFFSET('Sanitation Data'!$H$32,0,10*ROW('Sanitation Data'!H32))="","",OFFSET('Sanitation Data'!$H$32,0,10*ROW('Sanitation Data'!H32)))</f>
        <v/>
      </c>
      <c r="DJ38" s="302" t="str">
        <f ca="true">+IF(OFFSET('Sanitation Data'!$I$28,0,10*ROW('Sanitation Data'!I32))="","",OFFSET('Sanitation Data'!$I$28,0,10*ROW('Sanitation Data'!I32)))</f>
        <v/>
      </c>
      <c r="DK38" s="302" t="str">
        <f ca="true">+IF(OFFSET('Sanitation Data'!$I$29,0,10*ROW('Sanitation Data'!I32))="","",OFFSET('Sanitation Data'!$I$29,0,10*ROW('Sanitation Data'!I32)))</f>
        <v/>
      </c>
      <c r="DL38" s="302" t="str">
        <f ca="true">+IF(OFFSET('Sanitation Data'!$I$30,0,10*ROW('Sanitation Data'!I32))="","",OFFSET('Sanitation Data'!$I$30,0,10*ROW('Sanitation Data'!I32)))</f>
        <v/>
      </c>
      <c r="DM38" s="302" t="str">
        <f ca="true">+IF(OFFSET('Sanitation Data'!$I$31,0,10*ROW('Sanitation Data'!I32))="","",OFFSET('Sanitation Data'!$I$31,0,10*ROW('Sanitation Data'!I32)))</f>
        <v/>
      </c>
      <c r="DN38" s="302" t="str">
        <f ca="true">+IF(OFFSET('Sanitation Data'!$I$32,0,10*ROW('Sanitation Data'!I32))="","",OFFSET('Sanitation Data'!$I$32,0,10*ROW('Sanitation Data'!I32)))</f>
        <v/>
      </c>
      <c r="DO38" s="302" t="str">
        <f ca="true">+IF(OFFSET('Hygiene Data'!$D$11,0,10*ROW('Hygiene Data'!D32))="","",OFFSET('Hygiene Data'!$D$11,0,10*ROW('Hygiene Data'!D32)))</f>
        <v/>
      </c>
      <c r="DP38" s="302" t="str">
        <f ca="true">+IF(OFFSET('Hygiene Data'!$D$12,0,10*ROW('Hygiene Data'!D32))="","",OFFSET('Hygiene Data'!$D$12,0,10*ROW('Hygiene Data'!D32)))</f>
        <v/>
      </c>
      <c r="DQ38" s="302" t="str">
        <f ca="true">+IF(OFFSET('Hygiene Data'!$D$13,0,10*ROW('Hygiene Data'!D32))="","",OFFSET('Hygiene Data'!$D$13,0,10*ROW('Hygiene Data'!D32)))</f>
        <v/>
      </c>
      <c r="DR38" s="302" t="str">
        <f ca="true">+IF(OFFSET('Hygiene Data'!$E$11,0,10*ROW('Hygiene Data'!E32))="","",OFFSET('Hygiene Data'!$E$11,0,10*ROW('Hygiene Data'!E32)))</f>
        <v/>
      </c>
      <c r="DS38" s="302" t="str">
        <f ca="true">+IF(OFFSET('Hygiene Data'!$E$12,0,10*ROW('Hygiene Data'!E32))="","",OFFSET('Hygiene Data'!$E$12,0,10*ROW('Hygiene Data'!E32)))</f>
        <v/>
      </c>
      <c r="DT38" s="302" t="str">
        <f ca="true">+IF(OFFSET('Hygiene Data'!$E$13,0,10*ROW('Hygiene Data'!E32))="","",OFFSET('Hygiene Data'!$E$13,0,10*ROW('Hygiene Data'!E32)))</f>
        <v/>
      </c>
      <c r="DU38" s="302" t="str">
        <f ca="true">+IF(OFFSET('Hygiene Data'!$F$11,0,10*ROW('Hygiene Data'!F32))="","",OFFSET('Hygiene Data'!$F$11,0,10*ROW('Hygiene Data'!F32)))</f>
        <v/>
      </c>
      <c r="DV38" s="302" t="str">
        <f ca="true">+IF(OFFSET('Hygiene Data'!$F$12,0,10*ROW('Hygiene Data'!F32))="","",OFFSET('Hygiene Data'!$F$12,0,10*ROW('Hygiene Data'!F32)))</f>
        <v/>
      </c>
      <c r="DW38" s="302" t="str">
        <f ca="true">+IF(OFFSET('Hygiene Data'!$F$13,0,10*ROW('Hygiene Data'!F32))="","",OFFSET('Hygiene Data'!$F$13,0,10*ROW('Hygiene Data'!F32)))</f>
        <v/>
      </c>
      <c r="DX38" s="302" t="str">
        <f ca="true">+IF(OFFSET('Hygiene Data'!$G$11,0,10*ROW('Hygiene Data'!G32))="","",OFFSET('Hygiene Data'!$G$11,0,10*ROW('Hygiene Data'!G32)))</f>
        <v/>
      </c>
      <c r="DY38" s="302" t="str">
        <f ca="true">+IF(OFFSET('Hygiene Data'!$G$12,0,10*ROW('Hygiene Data'!G32))="","",OFFSET('Hygiene Data'!$G$12,0,10*ROW('Hygiene Data'!G32)))</f>
        <v/>
      </c>
      <c r="DZ38" s="302" t="str">
        <f ca="true">+IF(OFFSET('Hygiene Data'!$G$13,0,10*ROW('Hygiene Data'!G32))="","",OFFSET('Hygiene Data'!$G$13,0,10*ROW('Hygiene Data'!G32)))</f>
        <v/>
      </c>
      <c r="EA38" s="302" t="str">
        <f ca="true">+IF(OFFSET('Hygiene Data'!$H$11,0,10*ROW('Hygiene Data'!H32))="","",OFFSET('Hygiene Data'!$H$11,0,10*ROW('Hygiene Data'!H32)))</f>
        <v/>
      </c>
      <c r="EB38" s="302" t="str">
        <f ca="true">+IF(OFFSET('Hygiene Data'!$H$12,0,10*ROW('Hygiene Data'!H32))="","",OFFSET('Hygiene Data'!$H$12,0,10*ROW('Hygiene Data'!H32)))</f>
        <v/>
      </c>
      <c r="EC38" s="302" t="str">
        <f ca="true">+IF(OFFSET('Hygiene Data'!$H$13,0,10*ROW('Hygiene Data'!H32))="","",OFFSET('Hygiene Data'!$H$13,0,10*ROW('Hygiene Data'!H32)))</f>
        <v/>
      </c>
      <c r="ED38" s="302" t="str">
        <f ca="true">+IF(OFFSET('Hygiene Data'!$I$11,0,10*ROW('Hygiene Data'!I32))="","",OFFSET('Hygiene Data'!$I$11,0,10*ROW('Hygiene Data'!I32)))</f>
        <v/>
      </c>
      <c r="EE38" s="302" t="str">
        <f ca="true">+IF(OFFSET('Hygiene Data'!$I$12,0,10*ROW('Hygiene Data'!I32))="","",OFFSET('Hygiene Data'!$I$12,0,10*ROW('Hygiene Data'!I32)))</f>
        <v/>
      </c>
      <c r="EF38" s="30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57"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302"/>
      <c r="BS39" s="302" t="str">
        <f ca="true">+IF(OFFSET('Water Data'!$D$27,0,10*ROW('Water Data'!D33))="","",OFFSET('Water Data'!$D$27,0,10*ROW('Water Data'!D33)))</f>
        <v/>
      </c>
      <c r="BT39" s="302" t="str">
        <f ca="true">+IF(OFFSET('Water Data'!$D$28,0,10*ROW('Water Data'!D33))="","",OFFSET('Water Data'!$D$28,0,10*ROW('Water Data'!D33)))</f>
        <v/>
      </c>
      <c r="BU39" s="302" t="str">
        <f ca="true">+IF(OFFSET('Water Data'!$D$29,0,10*ROW('Water Data'!D33))="","",OFFSET('Water Data'!$D$29,0,10*ROW('Water Data'!D33)))</f>
        <v/>
      </c>
      <c r="BV39" s="302" t="str">
        <f ca="true">+IF(OFFSET('Water Data'!$E$27,0,10*ROW('Water Data'!E33))="","",OFFSET('Water Data'!$E$27,0,10*ROW('Water Data'!E33)))</f>
        <v/>
      </c>
      <c r="BW39" s="302" t="str">
        <f ca="true">+IF(OFFSET('Water Data'!$E$28,0,10*ROW('Water Data'!E33))="","",OFFSET('Water Data'!$E$28,0,10*ROW('Water Data'!E33)))</f>
        <v/>
      </c>
      <c r="BX39" s="302" t="str">
        <f ca="true">+IF(OFFSET('Water Data'!$E$29,0,10*ROW('Water Data'!E33))="","",OFFSET('Water Data'!$E$29,0,10*ROW('Water Data'!E33)))</f>
        <v/>
      </c>
      <c r="BY39" s="302" t="str">
        <f ca="true">+IF(OFFSET('Water Data'!$F$27,0,10*ROW('Water Data'!F33))="","",OFFSET('Water Data'!$F$27,0,10*ROW('Water Data'!F33)))</f>
        <v/>
      </c>
      <c r="BZ39" s="302" t="str">
        <f ca="true">+IF(OFFSET('Water Data'!$F$28,0,10*ROW('Water Data'!F33))="","",OFFSET('Water Data'!$F$28,0,10*ROW('Water Data'!F33)))</f>
        <v/>
      </c>
      <c r="CA39" s="302" t="str">
        <f ca="true">+IF(OFFSET('Water Data'!$F$29,0,10*ROW('Water Data'!F33))="","",OFFSET('Water Data'!$F$29,0,10*ROW('Water Data'!F33)))</f>
        <v/>
      </c>
      <c r="CB39" s="302" t="str">
        <f ca="true">+IF(OFFSET('Water Data'!$G$27,0,10*ROW('Water Data'!G33))="","",OFFSET('Water Data'!$G$27,0,10*ROW('Water Data'!G33)))</f>
        <v/>
      </c>
      <c r="CC39" s="302" t="str">
        <f ca="true">+IF(OFFSET('Water Data'!$G$28,0,10*ROW('Water Data'!G33))="","",OFFSET('Water Data'!$G$28,0,10*ROW('Water Data'!G33)))</f>
        <v/>
      </c>
      <c r="CD39" s="302" t="str">
        <f ca="true">+IF(OFFSET('Water Data'!$G$29,0,10*ROW('Water Data'!G33))="","",OFFSET('Water Data'!$G$29,0,10*ROW('Water Data'!G33)))</f>
        <v/>
      </c>
      <c r="CE39" s="302" t="str">
        <f ca="true">+IF(OFFSET('Water Data'!$H$27,0,10*ROW('Water Data'!H33))="","",OFFSET('Water Data'!$H$27,0,10*ROW('Water Data'!H33)))</f>
        <v/>
      </c>
      <c r="CF39" s="302" t="str">
        <f ca="true">+IF(OFFSET('Water Data'!$H$28,0,10*ROW('Water Data'!H33))="","",OFFSET('Water Data'!$H$28,0,10*ROW('Water Data'!H33)))</f>
        <v/>
      </c>
      <c r="CG39" s="302" t="str">
        <f ca="true">+IF(OFFSET('Water Data'!$H$29,0,10*ROW('Water Data'!H33))="","",OFFSET('Water Data'!$H$29,0,10*ROW('Water Data'!H33)))</f>
        <v/>
      </c>
      <c r="CH39" s="302" t="str">
        <f ca="true">+IF(OFFSET('Water Data'!$I$27,0,10*ROW('Water Data'!I33))="","",OFFSET('Water Data'!$I$27,0,10*ROW('Water Data'!I33)))</f>
        <v/>
      </c>
      <c r="CI39" s="302" t="str">
        <f ca="true">+IF(OFFSET('Water Data'!$I$28,0,10*ROW('Water Data'!I33))="","",OFFSET('Water Data'!$I$28,0,10*ROW('Water Data'!I33)))</f>
        <v/>
      </c>
      <c r="CJ39" s="302" t="str">
        <f ca="true">+IF(OFFSET('Water Data'!$I$29,0,10*ROW('Water Data'!I33))="","",OFFSET('Water Data'!$I$29,0,10*ROW('Water Data'!I33)))</f>
        <v/>
      </c>
      <c r="CK39" s="302" t="str">
        <f ca="true">+IF(OFFSET('Sanitation Data'!$D$28,0,10*ROW('Sanitation Data'!D33))="","",OFFSET('Sanitation Data'!$D$28,0,10*ROW('Sanitation Data'!D33)))</f>
        <v/>
      </c>
      <c r="CL39" s="302" t="str">
        <f ca="true">+IF(OFFSET('Sanitation Data'!$D$29,0,10*ROW('Sanitation Data'!D33))="","",OFFSET('Sanitation Data'!$D$29,0,10*ROW('Sanitation Data'!D33)))</f>
        <v/>
      </c>
      <c r="CM39" s="302" t="str">
        <f ca="true">+IF(OFFSET('Sanitation Data'!$D$30,0,10*ROW('Sanitation Data'!D33))="","",OFFSET('Sanitation Data'!$D$30,0,10*ROW('Sanitation Data'!D33)))</f>
        <v/>
      </c>
      <c r="CN39" s="302" t="str">
        <f ca="true">+IF(OFFSET('Sanitation Data'!$D$31,0,10*ROW('Sanitation Data'!D33))="","",OFFSET('Sanitation Data'!$D$31,0,10*ROW('Sanitation Data'!D33)))</f>
        <v/>
      </c>
      <c r="CO39" s="302" t="str">
        <f ca="true">+IF(OFFSET('Sanitation Data'!$D$32,0,10*ROW('Sanitation Data'!D33))="","",OFFSET('Sanitation Data'!$D$32,0,10*ROW('Sanitation Data'!D33)))</f>
        <v/>
      </c>
      <c r="CP39" s="302" t="str">
        <f ca="true">+IF(OFFSET('Sanitation Data'!$E$28,0,10*ROW('Sanitation Data'!E33))="","",OFFSET('Sanitation Data'!$E$28,0,10*ROW('Sanitation Data'!E33)))</f>
        <v/>
      </c>
      <c r="CQ39" s="302" t="str">
        <f ca="true">+IF(OFFSET('Sanitation Data'!$E$29,0,10*ROW('Sanitation Data'!E33))="","",OFFSET('Sanitation Data'!$E$29,0,10*ROW('Sanitation Data'!E33)))</f>
        <v/>
      </c>
      <c r="CR39" s="302" t="str">
        <f ca="true">+IF(OFFSET('Sanitation Data'!$E$30,0,10*ROW('Sanitation Data'!E33))="","",OFFSET('Sanitation Data'!$E$30,0,10*ROW('Sanitation Data'!E33)))</f>
        <v/>
      </c>
      <c r="CS39" s="302" t="str">
        <f ca="true">+IF(OFFSET('Sanitation Data'!$E$31,0,10*ROW('Sanitation Data'!E33))="","",OFFSET('Sanitation Data'!$E$31,0,10*ROW('Sanitation Data'!E33)))</f>
        <v/>
      </c>
      <c r="CT39" s="302" t="str">
        <f ca="true">+IF(OFFSET('Sanitation Data'!$E$32,0,10*ROW('Sanitation Data'!E33))="","",OFFSET('Sanitation Data'!$E$32,0,10*ROW('Sanitation Data'!E33)))</f>
        <v/>
      </c>
      <c r="CU39" s="302" t="str">
        <f ca="true">+IF(OFFSET('Sanitation Data'!$F$28,0,10*ROW('Sanitation Data'!F33))="","",OFFSET('Sanitation Data'!$F$28,0,10*ROW('Sanitation Data'!F33)))</f>
        <v/>
      </c>
      <c r="CV39" s="302" t="str">
        <f ca="true">+IF(OFFSET('Sanitation Data'!$F$29,0,10*ROW('Sanitation Data'!F33))="","",OFFSET('Sanitation Data'!$F$29,0,10*ROW('Sanitation Data'!F33)))</f>
        <v/>
      </c>
      <c r="CW39" s="302" t="str">
        <f ca="true">+IF(OFFSET('Sanitation Data'!$F$30,0,10*ROW('Sanitation Data'!F33))="","",OFFSET('Sanitation Data'!$F$30,0,10*ROW('Sanitation Data'!F33)))</f>
        <v/>
      </c>
      <c r="CX39" s="302" t="str">
        <f ca="true">+IF(OFFSET('Sanitation Data'!$F$31,0,10*ROW('Sanitation Data'!F33))="","",OFFSET('Sanitation Data'!$F$31,0,10*ROW('Sanitation Data'!F33)))</f>
        <v/>
      </c>
      <c r="CY39" s="302" t="str">
        <f ca="true">+IF(OFFSET('Sanitation Data'!$F$32,0,10*ROW('Sanitation Data'!F33))="","",OFFSET('Sanitation Data'!$F$32,0,10*ROW('Sanitation Data'!F33)))</f>
        <v/>
      </c>
      <c r="CZ39" s="302" t="str">
        <f ca="true">+IF(OFFSET('Sanitation Data'!$G$28,0,10*ROW('Sanitation Data'!G33))="","",OFFSET('Sanitation Data'!$G$28,0,10*ROW('Sanitation Data'!G33)))</f>
        <v/>
      </c>
      <c r="DA39" s="302" t="str">
        <f ca="true">+IF(OFFSET('Sanitation Data'!$G$29,0,10*ROW('Sanitation Data'!G33))="","",OFFSET('Sanitation Data'!$G$29,0,10*ROW('Sanitation Data'!G33)))</f>
        <v/>
      </c>
      <c r="DB39" s="302" t="str">
        <f ca="true">+IF(OFFSET('Sanitation Data'!$G$30,0,10*ROW('Sanitation Data'!G33))="","",OFFSET('Sanitation Data'!$G$30,0,10*ROW('Sanitation Data'!G33)))</f>
        <v/>
      </c>
      <c r="DC39" s="302" t="str">
        <f ca="true">+IF(OFFSET('Sanitation Data'!$G$31,0,10*ROW('Sanitation Data'!G33))="","",OFFSET('Sanitation Data'!$G$31,0,10*ROW('Sanitation Data'!G33)))</f>
        <v/>
      </c>
      <c r="DD39" s="302" t="str">
        <f ca="true">+IF(OFFSET('Sanitation Data'!$G$32,0,10*ROW('Sanitation Data'!G33))="","",OFFSET('Sanitation Data'!$G$32,0,10*ROW('Sanitation Data'!G33)))</f>
        <v/>
      </c>
      <c r="DE39" s="302" t="str">
        <f ca="true">+IF(OFFSET('Sanitation Data'!$H$28,0,10*ROW('Sanitation Data'!H33))="","",OFFSET('Sanitation Data'!$H$28,0,10*ROW('Sanitation Data'!H33)))</f>
        <v/>
      </c>
      <c r="DF39" s="302" t="str">
        <f ca="true">+IF(OFFSET('Sanitation Data'!$H$29,0,10*ROW('Sanitation Data'!H33))="","",OFFSET('Sanitation Data'!$H$29,0,10*ROW('Sanitation Data'!H33)))</f>
        <v/>
      </c>
      <c r="DG39" s="302" t="str">
        <f ca="true">+IF(OFFSET('Sanitation Data'!$H$30,0,10*ROW('Sanitation Data'!H33))="","",OFFSET('Sanitation Data'!$H$30,0,10*ROW('Sanitation Data'!H33)))</f>
        <v/>
      </c>
      <c r="DH39" s="302" t="str">
        <f ca="true">+IF(OFFSET('Sanitation Data'!$H$31,0,10*ROW('Sanitation Data'!H33))="","",OFFSET('Sanitation Data'!$H$31,0,10*ROW('Sanitation Data'!H33)))</f>
        <v/>
      </c>
      <c r="DI39" s="302" t="str">
        <f ca="true">+IF(OFFSET('Sanitation Data'!$H$32,0,10*ROW('Sanitation Data'!H33))="","",OFFSET('Sanitation Data'!$H$32,0,10*ROW('Sanitation Data'!H33)))</f>
        <v/>
      </c>
      <c r="DJ39" s="302" t="str">
        <f ca="true">+IF(OFFSET('Sanitation Data'!$I$28,0,10*ROW('Sanitation Data'!I33))="","",OFFSET('Sanitation Data'!$I$28,0,10*ROW('Sanitation Data'!I33)))</f>
        <v/>
      </c>
      <c r="DK39" s="302" t="str">
        <f ca="true">+IF(OFFSET('Sanitation Data'!$I$29,0,10*ROW('Sanitation Data'!I33))="","",OFFSET('Sanitation Data'!$I$29,0,10*ROW('Sanitation Data'!I33)))</f>
        <v/>
      </c>
      <c r="DL39" s="302" t="str">
        <f ca="true">+IF(OFFSET('Sanitation Data'!$I$30,0,10*ROW('Sanitation Data'!I33))="","",OFFSET('Sanitation Data'!$I$30,0,10*ROW('Sanitation Data'!I33)))</f>
        <v/>
      </c>
      <c r="DM39" s="302" t="str">
        <f ca="true">+IF(OFFSET('Sanitation Data'!$I$31,0,10*ROW('Sanitation Data'!I33))="","",OFFSET('Sanitation Data'!$I$31,0,10*ROW('Sanitation Data'!I33)))</f>
        <v/>
      </c>
      <c r="DN39" s="302" t="str">
        <f ca="true">+IF(OFFSET('Sanitation Data'!$I$32,0,10*ROW('Sanitation Data'!I33))="","",OFFSET('Sanitation Data'!$I$32,0,10*ROW('Sanitation Data'!I33)))</f>
        <v/>
      </c>
      <c r="DO39" s="302" t="str">
        <f ca="true">+IF(OFFSET('Hygiene Data'!$D$11,0,10*ROW('Hygiene Data'!D33))="","",OFFSET('Hygiene Data'!$D$11,0,10*ROW('Hygiene Data'!D33)))</f>
        <v/>
      </c>
      <c r="DP39" s="302" t="str">
        <f ca="true">+IF(OFFSET('Hygiene Data'!$D$12,0,10*ROW('Hygiene Data'!D33))="","",OFFSET('Hygiene Data'!$D$12,0,10*ROW('Hygiene Data'!D33)))</f>
        <v/>
      </c>
      <c r="DQ39" s="302" t="str">
        <f ca="true">+IF(OFFSET('Hygiene Data'!$D$13,0,10*ROW('Hygiene Data'!D33))="","",OFFSET('Hygiene Data'!$D$13,0,10*ROW('Hygiene Data'!D33)))</f>
        <v/>
      </c>
      <c r="DR39" s="302" t="str">
        <f ca="true">+IF(OFFSET('Hygiene Data'!$E$11,0,10*ROW('Hygiene Data'!E33))="","",OFFSET('Hygiene Data'!$E$11,0,10*ROW('Hygiene Data'!E33)))</f>
        <v/>
      </c>
      <c r="DS39" s="302" t="str">
        <f ca="true">+IF(OFFSET('Hygiene Data'!$E$12,0,10*ROW('Hygiene Data'!E33))="","",OFFSET('Hygiene Data'!$E$12,0,10*ROW('Hygiene Data'!E33)))</f>
        <v/>
      </c>
      <c r="DT39" s="302" t="str">
        <f ca="true">+IF(OFFSET('Hygiene Data'!$E$13,0,10*ROW('Hygiene Data'!E33))="","",OFFSET('Hygiene Data'!$E$13,0,10*ROW('Hygiene Data'!E33)))</f>
        <v/>
      </c>
      <c r="DU39" s="302" t="str">
        <f ca="true">+IF(OFFSET('Hygiene Data'!$F$11,0,10*ROW('Hygiene Data'!F33))="","",OFFSET('Hygiene Data'!$F$11,0,10*ROW('Hygiene Data'!F33)))</f>
        <v/>
      </c>
      <c r="DV39" s="302" t="str">
        <f ca="true">+IF(OFFSET('Hygiene Data'!$F$12,0,10*ROW('Hygiene Data'!F33))="","",OFFSET('Hygiene Data'!$F$12,0,10*ROW('Hygiene Data'!F33)))</f>
        <v/>
      </c>
      <c r="DW39" s="302" t="str">
        <f ca="true">+IF(OFFSET('Hygiene Data'!$F$13,0,10*ROW('Hygiene Data'!F33))="","",OFFSET('Hygiene Data'!$F$13,0,10*ROW('Hygiene Data'!F33)))</f>
        <v/>
      </c>
      <c r="DX39" s="302" t="str">
        <f ca="true">+IF(OFFSET('Hygiene Data'!$G$11,0,10*ROW('Hygiene Data'!G33))="","",OFFSET('Hygiene Data'!$G$11,0,10*ROW('Hygiene Data'!G33)))</f>
        <v/>
      </c>
      <c r="DY39" s="302" t="str">
        <f ca="true">+IF(OFFSET('Hygiene Data'!$G$12,0,10*ROW('Hygiene Data'!G33))="","",OFFSET('Hygiene Data'!$G$12,0,10*ROW('Hygiene Data'!G33)))</f>
        <v/>
      </c>
      <c r="DZ39" s="302" t="str">
        <f ca="true">+IF(OFFSET('Hygiene Data'!$G$13,0,10*ROW('Hygiene Data'!G33))="","",OFFSET('Hygiene Data'!$G$13,0,10*ROW('Hygiene Data'!G33)))</f>
        <v/>
      </c>
      <c r="EA39" s="302" t="str">
        <f ca="true">+IF(OFFSET('Hygiene Data'!$H$11,0,10*ROW('Hygiene Data'!H33))="","",OFFSET('Hygiene Data'!$H$11,0,10*ROW('Hygiene Data'!H33)))</f>
        <v/>
      </c>
      <c r="EB39" s="302" t="str">
        <f ca="true">+IF(OFFSET('Hygiene Data'!$H$12,0,10*ROW('Hygiene Data'!H33))="","",OFFSET('Hygiene Data'!$H$12,0,10*ROW('Hygiene Data'!H33)))</f>
        <v/>
      </c>
      <c r="EC39" s="302" t="str">
        <f ca="true">+IF(OFFSET('Hygiene Data'!$H$13,0,10*ROW('Hygiene Data'!H33))="","",OFFSET('Hygiene Data'!$H$13,0,10*ROW('Hygiene Data'!H33)))</f>
        <v/>
      </c>
      <c r="ED39" s="302" t="str">
        <f ca="true">+IF(OFFSET('Hygiene Data'!$I$11,0,10*ROW('Hygiene Data'!I33))="","",OFFSET('Hygiene Data'!$I$11,0,10*ROW('Hygiene Data'!I33)))</f>
        <v/>
      </c>
      <c r="EE39" s="302" t="str">
        <f ca="true">+IF(OFFSET('Hygiene Data'!$I$12,0,10*ROW('Hygiene Data'!I33))="","",OFFSET('Hygiene Data'!$I$12,0,10*ROW('Hygiene Data'!I33)))</f>
        <v/>
      </c>
      <c r="EF39" s="30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57"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302"/>
      <c r="BS40" s="302" t="str">
        <f ca="true">+IF(OFFSET('Water Data'!$D$27,0,10*ROW('Water Data'!D34))="","",OFFSET('Water Data'!$D$27,0,10*ROW('Water Data'!D34)))</f>
        <v/>
      </c>
      <c r="BT40" s="302" t="str">
        <f ca="true">+IF(OFFSET('Water Data'!$D$28,0,10*ROW('Water Data'!D34))="","",OFFSET('Water Data'!$D$28,0,10*ROW('Water Data'!D34)))</f>
        <v/>
      </c>
      <c r="BU40" s="302" t="str">
        <f ca="true">+IF(OFFSET('Water Data'!$D$29,0,10*ROW('Water Data'!D34))="","",OFFSET('Water Data'!$D$29,0,10*ROW('Water Data'!D34)))</f>
        <v/>
      </c>
      <c r="BV40" s="302" t="str">
        <f ca="true">+IF(OFFSET('Water Data'!$E$27,0,10*ROW('Water Data'!E34))="","",OFFSET('Water Data'!$E$27,0,10*ROW('Water Data'!E34)))</f>
        <v/>
      </c>
      <c r="BW40" s="302" t="str">
        <f ca="true">+IF(OFFSET('Water Data'!$E$28,0,10*ROW('Water Data'!E34))="","",OFFSET('Water Data'!$E$28,0,10*ROW('Water Data'!E34)))</f>
        <v/>
      </c>
      <c r="BX40" s="302" t="str">
        <f ca="true">+IF(OFFSET('Water Data'!$E$29,0,10*ROW('Water Data'!E34))="","",OFFSET('Water Data'!$E$29,0,10*ROW('Water Data'!E34)))</f>
        <v/>
      </c>
      <c r="BY40" s="302" t="str">
        <f ca="true">+IF(OFFSET('Water Data'!$F$27,0,10*ROW('Water Data'!F34))="","",OFFSET('Water Data'!$F$27,0,10*ROW('Water Data'!F34)))</f>
        <v/>
      </c>
      <c r="BZ40" s="302" t="str">
        <f ca="true">+IF(OFFSET('Water Data'!$F$28,0,10*ROW('Water Data'!F34))="","",OFFSET('Water Data'!$F$28,0,10*ROW('Water Data'!F34)))</f>
        <v/>
      </c>
      <c r="CA40" s="302" t="str">
        <f ca="true">+IF(OFFSET('Water Data'!$F$29,0,10*ROW('Water Data'!F34))="","",OFFSET('Water Data'!$F$29,0,10*ROW('Water Data'!F34)))</f>
        <v/>
      </c>
      <c r="CB40" s="302" t="str">
        <f ca="true">+IF(OFFSET('Water Data'!$G$27,0,10*ROW('Water Data'!G34))="","",OFFSET('Water Data'!$G$27,0,10*ROW('Water Data'!G34)))</f>
        <v/>
      </c>
      <c r="CC40" s="302" t="str">
        <f ca="true">+IF(OFFSET('Water Data'!$G$28,0,10*ROW('Water Data'!G34))="","",OFFSET('Water Data'!$G$28,0,10*ROW('Water Data'!G34)))</f>
        <v/>
      </c>
      <c r="CD40" s="302" t="str">
        <f ca="true">+IF(OFFSET('Water Data'!$G$29,0,10*ROW('Water Data'!G34))="","",OFFSET('Water Data'!$G$29,0,10*ROW('Water Data'!G34)))</f>
        <v/>
      </c>
      <c r="CE40" s="302" t="str">
        <f ca="true">+IF(OFFSET('Water Data'!$H$27,0,10*ROW('Water Data'!H34))="","",OFFSET('Water Data'!$H$27,0,10*ROW('Water Data'!H34)))</f>
        <v/>
      </c>
      <c r="CF40" s="302" t="str">
        <f ca="true">+IF(OFFSET('Water Data'!$H$28,0,10*ROW('Water Data'!H34))="","",OFFSET('Water Data'!$H$28,0,10*ROW('Water Data'!H34)))</f>
        <v/>
      </c>
      <c r="CG40" s="302" t="str">
        <f ca="true">+IF(OFFSET('Water Data'!$H$29,0,10*ROW('Water Data'!H34))="","",OFFSET('Water Data'!$H$29,0,10*ROW('Water Data'!H34)))</f>
        <v/>
      </c>
      <c r="CH40" s="302" t="str">
        <f ca="true">+IF(OFFSET('Water Data'!$I$27,0,10*ROW('Water Data'!I34))="","",OFFSET('Water Data'!$I$27,0,10*ROW('Water Data'!I34)))</f>
        <v/>
      </c>
      <c r="CI40" s="302" t="str">
        <f ca="true">+IF(OFFSET('Water Data'!$I$28,0,10*ROW('Water Data'!I34))="","",OFFSET('Water Data'!$I$28,0,10*ROW('Water Data'!I34)))</f>
        <v/>
      </c>
      <c r="CJ40" s="302" t="str">
        <f ca="true">+IF(OFFSET('Water Data'!$I$29,0,10*ROW('Water Data'!I34))="","",OFFSET('Water Data'!$I$29,0,10*ROW('Water Data'!I34)))</f>
        <v/>
      </c>
      <c r="CK40" s="302" t="str">
        <f ca="true">+IF(OFFSET('Sanitation Data'!$D$28,0,10*ROW('Sanitation Data'!D34))="","",OFFSET('Sanitation Data'!$D$28,0,10*ROW('Sanitation Data'!D34)))</f>
        <v/>
      </c>
      <c r="CL40" s="302" t="str">
        <f ca="true">+IF(OFFSET('Sanitation Data'!$D$29,0,10*ROW('Sanitation Data'!D34))="","",OFFSET('Sanitation Data'!$D$29,0,10*ROW('Sanitation Data'!D34)))</f>
        <v/>
      </c>
      <c r="CM40" s="302" t="str">
        <f ca="true">+IF(OFFSET('Sanitation Data'!$D$30,0,10*ROW('Sanitation Data'!D34))="","",OFFSET('Sanitation Data'!$D$30,0,10*ROW('Sanitation Data'!D34)))</f>
        <v/>
      </c>
      <c r="CN40" s="302" t="str">
        <f ca="true">+IF(OFFSET('Sanitation Data'!$D$31,0,10*ROW('Sanitation Data'!D34))="","",OFFSET('Sanitation Data'!$D$31,0,10*ROW('Sanitation Data'!D34)))</f>
        <v/>
      </c>
      <c r="CO40" s="302" t="str">
        <f ca="true">+IF(OFFSET('Sanitation Data'!$D$32,0,10*ROW('Sanitation Data'!D34))="","",OFFSET('Sanitation Data'!$D$32,0,10*ROW('Sanitation Data'!D34)))</f>
        <v/>
      </c>
      <c r="CP40" s="302" t="str">
        <f ca="true">+IF(OFFSET('Sanitation Data'!$E$28,0,10*ROW('Sanitation Data'!E34))="","",OFFSET('Sanitation Data'!$E$28,0,10*ROW('Sanitation Data'!E34)))</f>
        <v/>
      </c>
      <c r="CQ40" s="302" t="str">
        <f ca="true">+IF(OFFSET('Sanitation Data'!$E$29,0,10*ROW('Sanitation Data'!E34))="","",OFFSET('Sanitation Data'!$E$29,0,10*ROW('Sanitation Data'!E34)))</f>
        <v/>
      </c>
      <c r="CR40" s="302" t="str">
        <f ca="true">+IF(OFFSET('Sanitation Data'!$E$30,0,10*ROW('Sanitation Data'!E34))="","",OFFSET('Sanitation Data'!$E$30,0,10*ROW('Sanitation Data'!E34)))</f>
        <v/>
      </c>
      <c r="CS40" s="302" t="str">
        <f ca="true">+IF(OFFSET('Sanitation Data'!$E$31,0,10*ROW('Sanitation Data'!E34))="","",OFFSET('Sanitation Data'!$E$31,0,10*ROW('Sanitation Data'!E34)))</f>
        <v/>
      </c>
      <c r="CT40" s="302" t="str">
        <f ca="true">+IF(OFFSET('Sanitation Data'!$E$32,0,10*ROW('Sanitation Data'!E34))="","",OFFSET('Sanitation Data'!$E$32,0,10*ROW('Sanitation Data'!E34)))</f>
        <v/>
      </c>
      <c r="CU40" s="302" t="str">
        <f ca="true">+IF(OFFSET('Sanitation Data'!$F$28,0,10*ROW('Sanitation Data'!F34))="","",OFFSET('Sanitation Data'!$F$28,0,10*ROW('Sanitation Data'!F34)))</f>
        <v/>
      </c>
      <c r="CV40" s="302" t="str">
        <f ca="true">+IF(OFFSET('Sanitation Data'!$F$29,0,10*ROW('Sanitation Data'!F34))="","",OFFSET('Sanitation Data'!$F$29,0,10*ROW('Sanitation Data'!F34)))</f>
        <v/>
      </c>
      <c r="CW40" s="302" t="str">
        <f ca="true">+IF(OFFSET('Sanitation Data'!$F$30,0,10*ROW('Sanitation Data'!F34))="","",OFFSET('Sanitation Data'!$F$30,0,10*ROW('Sanitation Data'!F34)))</f>
        <v/>
      </c>
      <c r="CX40" s="302" t="str">
        <f ca="true">+IF(OFFSET('Sanitation Data'!$F$31,0,10*ROW('Sanitation Data'!F34))="","",OFFSET('Sanitation Data'!$F$31,0,10*ROW('Sanitation Data'!F34)))</f>
        <v/>
      </c>
      <c r="CY40" s="302" t="str">
        <f ca="true">+IF(OFFSET('Sanitation Data'!$F$32,0,10*ROW('Sanitation Data'!F34))="","",OFFSET('Sanitation Data'!$F$32,0,10*ROW('Sanitation Data'!F34)))</f>
        <v/>
      </c>
      <c r="CZ40" s="302" t="str">
        <f ca="true">+IF(OFFSET('Sanitation Data'!$G$28,0,10*ROW('Sanitation Data'!G34))="","",OFFSET('Sanitation Data'!$G$28,0,10*ROW('Sanitation Data'!G34)))</f>
        <v/>
      </c>
      <c r="DA40" s="302" t="str">
        <f ca="true">+IF(OFFSET('Sanitation Data'!$G$29,0,10*ROW('Sanitation Data'!G34))="","",OFFSET('Sanitation Data'!$G$29,0,10*ROW('Sanitation Data'!G34)))</f>
        <v/>
      </c>
      <c r="DB40" s="302" t="str">
        <f ca="true">+IF(OFFSET('Sanitation Data'!$G$30,0,10*ROW('Sanitation Data'!G34))="","",OFFSET('Sanitation Data'!$G$30,0,10*ROW('Sanitation Data'!G34)))</f>
        <v/>
      </c>
      <c r="DC40" s="302" t="str">
        <f ca="true">+IF(OFFSET('Sanitation Data'!$G$31,0,10*ROW('Sanitation Data'!G34))="","",OFFSET('Sanitation Data'!$G$31,0,10*ROW('Sanitation Data'!G34)))</f>
        <v/>
      </c>
      <c r="DD40" s="302" t="str">
        <f ca="true">+IF(OFFSET('Sanitation Data'!$G$32,0,10*ROW('Sanitation Data'!G34))="","",OFFSET('Sanitation Data'!$G$32,0,10*ROW('Sanitation Data'!G34)))</f>
        <v/>
      </c>
      <c r="DE40" s="302" t="str">
        <f ca="true">+IF(OFFSET('Sanitation Data'!$H$28,0,10*ROW('Sanitation Data'!H34))="","",OFFSET('Sanitation Data'!$H$28,0,10*ROW('Sanitation Data'!H34)))</f>
        <v/>
      </c>
      <c r="DF40" s="302" t="str">
        <f ca="true">+IF(OFFSET('Sanitation Data'!$H$29,0,10*ROW('Sanitation Data'!H34))="","",OFFSET('Sanitation Data'!$H$29,0,10*ROW('Sanitation Data'!H34)))</f>
        <v/>
      </c>
      <c r="DG40" s="302" t="str">
        <f ca="true">+IF(OFFSET('Sanitation Data'!$H$30,0,10*ROW('Sanitation Data'!H34))="","",OFFSET('Sanitation Data'!$H$30,0,10*ROW('Sanitation Data'!H34)))</f>
        <v/>
      </c>
      <c r="DH40" s="302" t="str">
        <f ca="true">+IF(OFFSET('Sanitation Data'!$H$31,0,10*ROW('Sanitation Data'!H34))="","",OFFSET('Sanitation Data'!$H$31,0,10*ROW('Sanitation Data'!H34)))</f>
        <v/>
      </c>
      <c r="DI40" s="302" t="str">
        <f ca="true">+IF(OFFSET('Sanitation Data'!$H$32,0,10*ROW('Sanitation Data'!H34))="","",OFFSET('Sanitation Data'!$H$32,0,10*ROW('Sanitation Data'!H34)))</f>
        <v/>
      </c>
      <c r="DJ40" s="302" t="str">
        <f ca="true">+IF(OFFSET('Sanitation Data'!$I$28,0,10*ROW('Sanitation Data'!I34))="","",OFFSET('Sanitation Data'!$I$28,0,10*ROW('Sanitation Data'!I34)))</f>
        <v/>
      </c>
      <c r="DK40" s="302" t="str">
        <f ca="true">+IF(OFFSET('Sanitation Data'!$I$29,0,10*ROW('Sanitation Data'!I34))="","",OFFSET('Sanitation Data'!$I$29,0,10*ROW('Sanitation Data'!I34)))</f>
        <v/>
      </c>
      <c r="DL40" s="302" t="str">
        <f ca="true">+IF(OFFSET('Sanitation Data'!$I$30,0,10*ROW('Sanitation Data'!I34))="","",OFFSET('Sanitation Data'!$I$30,0,10*ROW('Sanitation Data'!I34)))</f>
        <v/>
      </c>
      <c r="DM40" s="302" t="str">
        <f ca="true">+IF(OFFSET('Sanitation Data'!$I$31,0,10*ROW('Sanitation Data'!I34))="","",OFFSET('Sanitation Data'!$I$31,0,10*ROW('Sanitation Data'!I34)))</f>
        <v/>
      </c>
      <c r="DN40" s="302" t="str">
        <f ca="true">+IF(OFFSET('Sanitation Data'!$I$32,0,10*ROW('Sanitation Data'!I34))="","",OFFSET('Sanitation Data'!$I$32,0,10*ROW('Sanitation Data'!I34)))</f>
        <v/>
      </c>
      <c r="DO40" s="302" t="str">
        <f ca="true">+IF(OFFSET('Hygiene Data'!$D$11,0,10*ROW('Hygiene Data'!D34))="","",OFFSET('Hygiene Data'!$D$11,0,10*ROW('Hygiene Data'!D34)))</f>
        <v/>
      </c>
      <c r="DP40" s="302" t="str">
        <f ca="true">+IF(OFFSET('Hygiene Data'!$D$12,0,10*ROW('Hygiene Data'!D34))="","",OFFSET('Hygiene Data'!$D$12,0,10*ROW('Hygiene Data'!D34)))</f>
        <v/>
      </c>
      <c r="DQ40" s="302" t="str">
        <f ca="true">+IF(OFFSET('Hygiene Data'!$D$13,0,10*ROW('Hygiene Data'!D34))="","",OFFSET('Hygiene Data'!$D$13,0,10*ROW('Hygiene Data'!D34)))</f>
        <v/>
      </c>
      <c r="DR40" s="302" t="str">
        <f ca="true">+IF(OFFSET('Hygiene Data'!$E$11,0,10*ROW('Hygiene Data'!E34))="","",OFFSET('Hygiene Data'!$E$11,0,10*ROW('Hygiene Data'!E34)))</f>
        <v/>
      </c>
      <c r="DS40" s="302" t="str">
        <f ca="true">+IF(OFFSET('Hygiene Data'!$E$12,0,10*ROW('Hygiene Data'!E34))="","",OFFSET('Hygiene Data'!$E$12,0,10*ROW('Hygiene Data'!E34)))</f>
        <v/>
      </c>
      <c r="DT40" s="302" t="str">
        <f ca="true">+IF(OFFSET('Hygiene Data'!$E$13,0,10*ROW('Hygiene Data'!E34))="","",OFFSET('Hygiene Data'!$E$13,0,10*ROW('Hygiene Data'!E34)))</f>
        <v/>
      </c>
      <c r="DU40" s="302" t="str">
        <f ca="true">+IF(OFFSET('Hygiene Data'!$F$11,0,10*ROW('Hygiene Data'!F34))="","",OFFSET('Hygiene Data'!$F$11,0,10*ROW('Hygiene Data'!F34)))</f>
        <v/>
      </c>
      <c r="DV40" s="302" t="str">
        <f ca="true">+IF(OFFSET('Hygiene Data'!$F$12,0,10*ROW('Hygiene Data'!F34))="","",OFFSET('Hygiene Data'!$F$12,0,10*ROW('Hygiene Data'!F34)))</f>
        <v/>
      </c>
      <c r="DW40" s="302" t="str">
        <f ca="true">+IF(OFFSET('Hygiene Data'!$F$13,0,10*ROW('Hygiene Data'!F34))="","",OFFSET('Hygiene Data'!$F$13,0,10*ROW('Hygiene Data'!F34)))</f>
        <v/>
      </c>
      <c r="DX40" s="302" t="str">
        <f ca="true">+IF(OFFSET('Hygiene Data'!$G$11,0,10*ROW('Hygiene Data'!G34))="","",OFFSET('Hygiene Data'!$G$11,0,10*ROW('Hygiene Data'!G34)))</f>
        <v/>
      </c>
      <c r="DY40" s="302" t="str">
        <f ca="true">+IF(OFFSET('Hygiene Data'!$G$12,0,10*ROW('Hygiene Data'!G34))="","",OFFSET('Hygiene Data'!$G$12,0,10*ROW('Hygiene Data'!G34)))</f>
        <v/>
      </c>
      <c r="DZ40" s="302" t="str">
        <f ca="true">+IF(OFFSET('Hygiene Data'!$G$13,0,10*ROW('Hygiene Data'!G34))="","",OFFSET('Hygiene Data'!$G$13,0,10*ROW('Hygiene Data'!G34)))</f>
        <v/>
      </c>
      <c r="EA40" s="302" t="str">
        <f ca="true">+IF(OFFSET('Hygiene Data'!$H$11,0,10*ROW('Hygiene Data'!H34))="","",OFFSET('Hygiene Data'!$H$11,0,10*ROW('Hygiene Data'!H34)))</f>
        <v/>
      </c>
      <c r="EB40" s="302" t="str">
        <f ca="true">+IF(OFFSET('Hygiene Data'!$H$12,0,10*ROW('Hygiene Data'!H34))="","",OFFSET('Hygiene Data'!$H$12,0,10*ROW('Hygiene Data'!H34)))</f>
        <v/>
      </c>
      <c r="EC40" s="302" t="str">
        <f ca="true">+IF(OFFSET('Hygiene Data'!$H$13,0,10*ROW('Hygiene Data'!H34))="","",OFFSET('Hygiene Data'!$H$13,0,10*ROW('Hygiene Data'!H34)))</f>
        <v/>
      </c>
      <c r="ED40" s="302" t="str">
        <f ca="true">+IF(OFFSET('Hygiene Data'!$I$11,0,10*ROW('Hygiene Data'!I34))="","",OFFSET('Hygiene Data'!$I$11,0,10*ROW('Hygiene Data'!I34)))</f>
        <v/>
      </c>
      <c r="EE40" s="302" t="str">
        <f ca="true">+IF(OFFSET('Hygiene Data'!$I$12,0,10*ROW('Hygiene Data'!I34))="","",OFFSET('Hygiene Data'!$I$12,0,10*ROW('Hygiene Data'!I34)))</f>
        <v/>
      </c>
      <c r="EF40" s="30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57"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302"/>
      <c r="BS41" s="302" t="str">
        <f ca="true">+IF(OFFSET('Water Data'!$D$27,0,10*ROW('Water Data'!D35))="","",OFFSET('Water Data'!$D$27,0,10*ROW('Water Data'!D35)))</f>
        <v/>
      </c>
      <c r="BT41" s="302" t="str">
        <f ca="true">+IF(OFFSET('Water Data'!$D$28,0,10*ROW('Water Data'!D35))="","",OFFSET('Water Data'!$D$28,0,10*ROW('Water Data'!D35)))</f>
        <v/>
      </c>
      <c r="BU41" s="302" t="str">
        <f ca="true">+IF(OFFSET('Water Data'!$D$29,0,10*ROW('Water Data'!D35))="","",OFFSET('Water Data'!$D$29,0,10*ROW('Water Data'!D35)))</f>
        <v/>
      </c>
      <c r="BV41" s="302" t="str">
        <f ca="true">+IF(OFFSET('Water Data'!$E$27,0,10*ROW('Water Data'!E35))="","",OFFSET('Water Data'!$E$27,0,10*ROW('Water Data'!E35)))</f>
        <v/>
      </c>
      <c r="BW41" s="302" t="str">
        <f ca="true">+IF(OFFSET('Water Data'!$E$28,0,10*ROW('Water Data'!E35))="","",OFFSET('Water Data'!$E$28,0,10*ROW('Water Data'!E35)))</f>
        <v/>
      </c>
      <c r="BX41" s="302" t="str">
        <f ca="true">+IF(OFFSET('Water Data'!$E$29,0,10*ROW('Water Data'!E35))="","",OFFSET('Water Data'!$E$29,0,10*ROW('Water Data'!E35)))</f>
        <v/>
      </c>
      <c r="BY41" s="302" t="str">
        <f ca="true">+IF(OFFSET('Water Data'!$F$27,0,10*ROW('Water Data'!F35))="","",OFFSET('Water Data'!$F$27,0,10*ROW('Water Data'!F35)))</f>
        <v/>
      </c>
      <c r="BZ41" s="302" t="str">
        <f ca="true">+IF(OFFSET('Water Data'!$F$28,0,10*ROW('Water Data'!F35))="","",OFFSET('Water Data'!$F$28,0,10*ROW('Water Data'!F35)))</f>
        <v/>
      </c>
      <c r="CA41" s="302" t="str">
        <f ca="true">+IF(OFFSET('Water Data'!$F$29,0,10*ROW('Water Data'!F35))="","",OFFSET('Water Data'!$F$29,0,10*ROW('Water Data'!F35)))</f>
        <v/>
      </c>
      <c r="CB41" s="302" t="str">
        <f ca="true">+IF(OFFSET('Water Data'!$G$27,0,10*ROW('Water Data'!G35))="","",OFFSET('Water Data'!$G$27,0,10*ROW('Water Data'!G35)))</f>
        <v/>
      </c>
      <c r="CC41" s="302" t="str">
        <f ca="true">+IF(OFFSET('Water Data'!$G$28,0,10*ROW('Water Data'!G35))="","",OFFSET('Water Data'!$G$28,0,10*ROW('Water Data'!G35)))</f>
        <v/>
      </c>
      <c r="CD41" s="302" t="str">
        <f ca="true">+IF(OFFSET('Water Data'!$G$29,0,10*ROW('Water Data'!G35))="","",OFFSET('Water Data'!$G$29,0,10*ROW('Water Data'!G35)))</f>
        <v/>
      </c>
      <c r="CE41" s="302" t="str">
        <f ca="true">+IF(OFFSET('Water Data'!$H$27,0,10*ROW('Water Data'!H35))="","",OFFSET('Water Data'!$H$27,0,10*ROW('Water Data'!H35)))</f>
        <v/>
      </c>
      <c r="CF41" s="302" t="str">
        <f ca="true">+IF(OFFSET('Water Data'!$H$28,0,10*ROW('Water Data'!H35))="","",OFFSET('Water Data'!$H$28,0,10*ROW('Water Data'!H35)))</f>
        <v/>
      </c>
      <c r="CG41" s="302" t="str">
        <f ca="true">+IF(OFFSET('Water Data'!$H$29,0,10*ROW('Water Data'!H35))="","",OFFSET('Water Data'!$H$29,0,10*ROW('Water Data'!H35)))</f>
        <v/>
      </c>
      <c r="CH41" s="302" t="str">
        <f ca="true">+IF(OFFSET('Water Data'!$I$27,0,10*ROW('Water Data'!I35))="","",OFFSET('Water Data'!$I$27,0,10*ROW('Water Data'!I35)))</f>
        <v/>
      </c>
      <c r="CI41" s="302" t="str">
        <f ca="true">+IF(OFFSET('Water Data'!$I$28,0,10*ROW('Water Data'!I35))="","",OFFSET('Water Data'!$I$28,0,10*ROW('Water Data'!I35)))</f>
        <v/>
      </c>
      <c r="CJ41" s="302" t="str">
        <f ca="true">+IF(OFFSET('Water Data'!$I$29,0,10*ROW('Water Data'!I35))="","",OFFSET('Water Data'!$I$29,0,10*ROW('Water Data'!I35)))</f>
        <v/>
      </c>
      <c r="CK41" s="302" t="str">
        <f ca="true">+IF(OFFSET('Sanitation Data'!$D$28,0,10*ROW('Sanitation Data'!D35))="","",OFFSET('Sanitation Data'!$D$28,0,10*ROW('Sanitation Data'!D35)))</f>
        <v/>
      </c>
      <c r="CL41" s="302" t="str">
        <f ca="true">+IF(OFFSET('Sanitation Data'!$D$29,0,10*ROW('Sanitation Data'!D35))="","",OFFSET('Sanitation Data'!$D$29,0,10*ROW('Sanitation Data'!D35)))</f>
        <v/>
      </c>
      <c r="CM41" s="302" t="str">
        <f ca="true">+IF(OFFSET('Sanitation Data'!$D$30,0,10*ROW('Sanitation Data'!D35))="","",OFFSET('Sanitation Data'!$D$30,0,10*ROW('Sanitation Data'!D35)))</f>
        <v/>
      </c>
      <c r="CN41" s="302" t="str">
        <f ca="true">+IF(OFFSET('Sanitation Data'!$D$31,0,10*ROW('Sanitation Data'!D35))="","",OFFSET('Sanitation Data'!$D$31,0,10*ROW('Sanitation Data'!D35)))</f>
        <v/>
      </c>
      <c r="CO41" s="302" t="str">
        <f ca="true">+IF(OFFSET('Sanitation Data'!$D$32,0,10*ROW('Sanitation Data'!D35))="","",OFFSET('Sanitation Data'!$D$32,0,10*ROW('Sanitation Data'!D35)))</f>
        <v/>
      </c>
      <c r="CP41" s="302" t="str">
        <f ca="true">+IF(OFFSET('Sanitation Data'!$E$28,0,10*ROW('Sanitation Data'!E35))="","",OFFSET('Sanitation Data'!$E$28,0,10*ROW('Sanitation Data'!E35)))</f>
        <v/>
      </c>
      <c r="CQ41" s="302" t="str">
        <f ca="true">+IF(OFFSET('Sanitation Data'!$E$29,0,10*ROW('Sanitation Data'!E35))="","",OFFSET('Sanitation Data'!$E$29,0,10*ROW('Sanitation Data'!E35)))</f>
        <v/>
      </c>
      <c r="CR41" s="302" t="str">
        <f ca="true">+IF(OFFSET('Sanitation Data'!$E$30,0,10*ROW('Sanitation Data'!E35))="","",OFFSET('Sanitation Data'!$E$30,0,10*ROW('Sanitation Data'!E35)))</f>
        <v/>
      </c>
      <c r="CS41" s="302" t="str">
        <f ca="true">+IF(OFFSET('Sanitation Data'!$E$31,0,10*ROW('Sanitation Data'!E35))="","",OFFSET('Sanitation Data'!$E$31,0,10*ROW('Sanitation Data'!E35)))</f>
        <v/>
      </c>
      <c r="CT41" s="302" t="str">
        <f ca="true">+IF(OFFSET('Sanitation Data'!$E$32,0,10*ROW('Sanitation Data'!E35))="","",OFFSET('Sanitation Data'!$E$32,0,10*ROW('Sanitation Data'!E35)))</f>
        <v/>
      </c>
      <c r="CU41" s="302" t="str">
        <f ca="true">+IF(OFFSET('Sanitation Data'!$F$28,0,10*ROW('Sanitation Data'!F35))="","",OFFSET('Sanitation Data'!$F$28,0,10*ROW('Sanitation Data'!F35)))</f>
        <v/>
      </c>
      <c r="CV41" s="302" t="str">
        <f ca="true">+IF(OFFSET('Sanitation Data'!$F$29,0,10*ROW('Sanitation Data'!F35))="","",OFFSET('Sanitation Data'!$F$29,0,10*ROW('Sanitation Data'!F35)))</f>
        <v/>
      </c>
      <c r="CW41" s="302" t="str">
        <f ca="true">+IF(OFFSET('Sanitation Data'!$F$30,0,10*ROW('Sanitation Data'!F35))="","",OFFSET('Sanitation Data'!$F$30,0,10*ROW('Sanitation Data'!F35)))</f>
        <v/>
      </c>
      <c r="CX41" s="302" t="str">
        <f ca="true">+IF(OFFSET('Sanitation Data'!$F$31,0,10*ROW('Sanitation Data'!F35))="","",OFFSET('Sanitation Data'!$F$31,0,10*ROW('Sanitation Data'!F35)))</f>
        <v/>
      </c>
      <c r="CY41" s="302" t="str">
        <f ca="true">+IF(OFFSET('Sanitation Data'!$F$32,0,10*ROW('Sanitation Data'!F35))="","",OFFSET('Sanitation Data'!$F$32,0,10*ROW('Sanitation Data'!F35)))</f>
        <v/>
      </c>
      <c r="CZ41" s="302" t="str">
        <f ca="true">+IF(OFFSET('Sanitation Data'!$G$28,0,10*ROW('Sanitation Data'!G35))="","",OFFSET('Sanitation Data'!$G$28,0,10*ROW('Sanitation Data'!G35)))</f>
        <v/>
      </c>
      <c r="DA41" s="302" t="str">
        <f ca="true">+IF(OFFSET('Sanitation Data'!$G$29,0,10*ROW('Sanitation Data'!G35))="","",OFFSET('Sanitation Data'!$G$29,0,10*ROW('Sanitation Data'!G35)))</f>
        <v/>
      </c>
      <c r="DB41" s="302" t="str">
        <f ca="true">+IF(OFFSET('Sanitation Data'!$G$30,0,10*ROW('Sanitation Data'!G35))="","",OFFSET('Sanitation Data'!$G$30,0,10*ROW('Sanitation Data'!G35)))</f>
        <v/>
      </c>
      <c r="DC41" s="302" t="str">
        <f ca="true">+IF(OFFSET('Sanitation Data'!$G$31,0,10*ROW('Sanitation Data'!G35))="","",OFFSET('Sanitation Data'!$G$31,0,10*ROW('Sanitation Data'!G35)))</f>
        <v/>
      </c>
      <c r="DD41" s="302" t="str">
        <f ca="true">+IF(OFFSET('Sanitation Data'!$G$32,0,10*ROW('Sanitation Data'!G35))="","",OFFSET('Sanitation Data'!$G$32,0,10*ROW('Sanitation Data'!G35)))</f>
        <v/>
      </c>
      <c r="DE41" s="302" t="str">
        <f ca="true">+IF(OFFSET('Sanitation Data'!$H$28,0,10*ROW('Sanitation Data'!H35))="","",OFFSET('Sanitation Data'!$H$28,0,10*ROW('Sanitation Data'!H35)))</f>
        <v/>
      </c>
      <c r="DF41" s="302" t="str">
        <f ca="true">+IF(OFFSET('Sanitation Data'!$H$29,0,10*ROW('Sanitation Data'!H35))="","",OFFSET('Sanitation Data'!$H$29,0,10*ROW('Sanitation Data'!H35)))</f>
        <v/>
      </c>
      <c r="DG41" s="302" t="str">
        <f ca="true">+IF(OFFSET('Sanitation Data'!$H$30,0,10*ROW('Sanitation Data'!H35))="","",OFFSET('Sanitation Data'!$H$30,0,10*ROW('Sanitation Data'!H35)))</f>
        <v/>
      </c>
      <c r="DH41" s="302" t="str">
        <f ca="true">+IF(OFFSET('Sanitation Data'!$H$31,0,10*ROW('Sanitation Data'!H35))="","",OFFSET('Sanitation Data'!$H$31,0,10*ROW('Sanitation Data'!H35)))</f>
        <v/>
      </c>
      <c r="DI41" s="302" t="str">
        <f ca="true">+IF(OFFSET('Sanitation Data'!$H$32,0,10*ROW('Sanitation Data'!H35))="","",OFFSET('Sanitation Data'!$H$32,0,10*ROW('Sanitation Data'!H35)))</f>
        <v/>
      </c>
      <c r="DJ41" s="302" t="str">
        <f ca="true">+IF(OFFSET('Sanitation Data'!$I$28,0,10*ROW('Sanitation Data'!I35))="","",OFFSET('Sanitation Data'!$I$28,0,10*ROW('Sanitation Data'!I35)))</f>
        <v/>
      </c>
      <c r="DK41" s="302" t="str">
        <f ca="true">+IF(OFFSET('Sanitation Data'!$I$29,0,10*ROW('Sanitation Data'!I35))="","",OFFSET('Sanitation Data'!$I$29,0,10*ROW('Sanitation Data'!I35)))</f>
        <v/>
      </c>
      <c r="DL41" s="302" t="str">
        <f ca="true">+IF(OFFSET('Sanitation Data'!$I$30,0,10*ROW('Sanitation Data'!I35))="","",OFFSET('Sanitation Data'!$I$30,0,10*ROW('Sanitation Data'!I35)))</f>
        <v/>
      </c>
      <c r="DM41" s="302" t="str">
        <f ca="true">+IF(OFFSET('Sanitation Data'!$I$31,0,10*ROW('Sanitation Data'!I35))="","",OFFSET('Sanitation Data'!$I$31,0,10*ROW('Sanitation Data'!I35)))</f>
        <v/>
      </c>
      <c r="DN41" s="302" t="str">
        <f ca="true">+IF(OFFSET('Sanitation Data'!$I$32,0,10*ROW('Sanitation Data'!I35))="","",OFFSET('Sanitation Data'!$I$32,0,10*ROW('Sanitation Data'!I35)))</f>
        <v/>
      </c>
      <c r="DO41" s="302" t="str">
        <f ca="true">+IF(OFFSET('Hygiene Data'!$D$11,0,10*ROW('Hygiene Data'!D35))="","",OFFSET('Hygiene Data'!$D$11,0,10*ROW('Hygiene Data'!D35)))</f>
        <v/>
      </c>
      <c r="DP41" s="302" t="str">
        <f ca="true">+IF(OFFSET('Hygiene Data'!$D$12,0,10*ROW('Hygiene Data'!D35))="","",OFFSET('Hygiene Data'!$D$12,0,10*ROW('Hygiene Data'!D35)))</f>
        <v/>
      </c>
      <c r="DQ41" s="302" t="str">
        <f ca="true">+IF(OFFSET('Hygiene Data'!$D$13,0,10*ROW('Hygiene Data'!D35))="","",OFFSET('Hygiene Data'!$D$13,0,10*ROW('Hygiene Data'!D35)))</f>
        <v/>
      </c>
      <c r="DR41" s="302" t="str">
        <f ca="true">+IF(OFFSET('Hygiene Data'!$E$11,0,10*ROW('Hygiene Data'!E35))="","",OFFSET('Hygiene Data'!$E$11,0,10*ROW('Hygiene Data'!E35)))</f>
        <v/>
      </c>
      <c r="DS41" s="302" t="str">
        <f ca="true">+IF(OFFSET('Hygiene Data'!$E$12,0,10*ROW('Hygiene Data'!E35))="","",OFFSET('Hygiene Data'!$E$12,0,10*ROW('Hygiene Data'!E35)))</f>
        <v/>
      </c>
      <c r="DT41" s="302" t="str">
        <f ca="true">+IF(OFFSET('Hygiene Data'!$E$13,0,10*ROW('Hygiene Data'!E35))="","",OFFSET('Hygiene Data'!$E$13,0,10*ROW('Hygiene Data'!E35)))</f>
        <v/>
      </c>
      <c r="DU41" s="302" t="str">
        <f ca="true">+IF(OFFSET('Hygiene Data'!$F$11,0,10*ROW('Hygiene Data'!F35))="","",OFFSET('Hygiene Data'!$F$11,0,10*ROW('Hygiene Data'!F35)))</f>
        <v/>
      </c>
      <c r="DV41" s="302" t="str">
        <f ca="true">+IF(OFFSET('Hygiene Data'!$F$12,0,10*ROW('Hygiene Data'!F35))="","",OFFSET('Hygiene Data'!$F$12,0,10*ROW('Hygiene Data'!F35)))</f>
        <v/>
      </c>
      <c r="DW41" s="302" t="str">
        <f ca="true">+IF(OFFSET('Hygiene Data'!$F$13,0,10*ROW('Hygiene Data'!F35))="","",OFFSET('Hygiene Data'!$F$13,0,10*ROW('Hygiene Data'!F35)))</f>
        <v/>
      </c>
      <c r="DX41" s="302" t="str">
        <f ca="true">+IF(OFFSET('Hygiene Data'!$G$11,0,10*ROW('Hygiene Data'!G35))="","",OFFSET('Hygiene Data'!$G$11,0,10*ROW('Hygiene Data'!G35)))</f>
        <v/>
      </c>
      <c r="DY41" s="302" t="str">
        <f ca="true">+IF(OFFSET('Hygiene Data'!$G$12,0,10*ROW('Hygiene Data'!G35))="","",OFFSET('Hygiene Data'!$G$12,0,10*ROW('Hygiene Data'!G35)))</f>
        <v/>
      </c>
      <c r="DZ41" s="302" t="str">
        <f ca="true">+IF(OFFSET('Hygiene Data'!$G$13,0,10*ROW('Hygiene Data'!G35))="","",OFFSET('Hygiene Data'!$G$13,0,10*ROW('Hygiene Data'!G35)))</f>
        <v/>
      </c>
      <c r="EA41" s="302" t="str">
        <f ca="true">+IF(OFFSET('Hygiene Data'!$H$11,0,10*ROW('Hygiene Data'!H35))="","",OFFSET('Hygiene Data'!$H$11,0,10*ROW('Hygiene Data'!H35)))</f>
        <v/>
      </c>
      <c r="EB41" s="302" t="str">
        <f ca="true">+IF(OFFSET('Hygiene Data'!$H$12,0,10*ROW('Hygiene Data'!H35))="","",OFFSET('Hygiene Data'!$H$12,0,10*ROW('Hygiene Data'!H35)))</f>
        <v/>
      </c>
      <c r="EC41" s="302" t="str">
        <f ca="true">+IF(OFFSET('Hygiene Data'!$H$13,0,10*ROW('Hygiene Data'!H35))="","",OFFSET('Hygiene Data'!$H$13,0,10*ROW('Hygiene Data'!H35)))</f>
        <v/>
      </c>
      <c r="ED41" s="302" t="str">
        <f ca="true">+IF(OFFSET('Hygiene Data'!$I$11,0,10*ROW('Hygiene Data'!I35))="","",OFFSET('Hygiene Data'!$I$11,0,10*ROW('Hygiene Data'!I35)))</f>
        <v/>
      </c>
      <c r="EE41" s="302" t="str">
        <f ca="true">+IF(OFFSET('Hygiene Data'!$I$12,0,10*ROW('Hygiene Data'!I35))="","",OFFSET('Hygiene Data'!$I$12,0,10*ROW('Hygiene Data'!I35)))</f>
        <v/>
      </c>
      <c r="EF41" s="30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57"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302"/>
      <c r="BS42" s="302" t="str">
        <f ca="true">+IF(OFFSET('Water Data'!$D$27,0,10*ROW('Water Data'!D36))="","",OFFSET('Water Data'!$D$27,0,10*ROW('Water Data'!D36)))</f>
        <v/>
      </c>
      <c r="BT42" s="302" t="str">
        <f ca="true">+IF(OFFSET('Water Data'!$D$28,0,10*ROW('Water Data'!D36))="","",OFFSET('Water Data'!$D$28,0,10*ROW('Water Data'!D36)))</f>
        <v/>
      </c>
      <c r="BU42" s="302" t="str">
        <f ca="true">+IF(OFFSET('Water Data'!$D$29,0,10*ROW('Water Data'!D36))="","",OFFSET('Water Data'!$D$29,0,10*ROW('Water Data'!D36)))</f>
        <v/>
      </c>
      <c r="BV42" s="302" t="str">
        <f ca="true">+IF(OFFSET('Water Data'!$E$27,0,10*ROW('Water Data'!E36))="","",OFFSET('Water Data'!$E$27,0,10*ROW('Water Data'!E36)))</f>
        <v/>
      </c>
      <c r="BW42" s="302" t="str">
        <f ca="true">+IF(OFFSET('Water Data'!$E$28,0,10*ROW('Water Data'!E36))="","",OFFSET('Water Data'!$E$28,0,10*ROW('Water Data'!E36)))</f>
        <v/>
      </c>
      <c r="BX42" s="302" t="str">
        <f ca="true">+IF(OFFSET('Water Data'!$E$29,0,10*ROW('Water Data'!E36))="","",OFFSET('Water Data'!$E$29,0,10*ROW('Water Data'!E36)))</f>
        <v/>
      </c>
      <c r="BY42" s="302" t="str">
        <f ca="true">+IF(OFFSET('Water Data'!$F$27,0,10*ROW('Water Data'!F36))="","",OFFSET('Water Data'!$F$27,0,10*ROW('Water Data'!F36)))</f>
        <v/>
      </c>
      <c r="BZ42" s="302" t="str">
        <f ca="true">+IF(OFFSET('Water Data'!$F$28,0,10*ROW('Water Data'!F36))="","",OFFSET('Water Data'!$F$28,0,10*ROW('Water Data'!F36)))</f>
        <v/>
      </c>
      <c r="CA42" s="302" t="str">
        <f ca="true">+IF(OFFSET('Water Data'!$F$29,0,10*ROW('Water Data'!F36))="","",OFFSET('Water Data'!$F$29,0,10*ROW('Water Data'!F36)))</f>
        <v/>
      </c>
      <c r="CB42" s="302" t="str">
        <f ca="true">+IF(OFFSET('Water Data'!$G$27,0,10*ROW('Water Data'!G36))="","",OFFSET('Water Data'!$G$27,0,10*ROW('Water Data'!G36)))</f>
        <v/>
      </c>
      <c r="CC42" s="302" t="str">
        <f ca="true">+IF(OFFSET('Water Data'!$G$28,0,10*ROW('Water Data'!G36))="","",OFFSET('Water Data'!$G$28,0,10*ROW('Water Data'!G36)))</f>
        <v/>
      </c>
      <c r="CD42" s="302" t="str">
        <f ca="true">+IF(OFFSET('Water Data'!$G$29,0,10*ROW('Water Data'!G36))="","",OFFSET('Water Data'!$G$29,0,10*ROW('Water Data'!G36)))</f>
        <v/>
      </c>
      <c r="CE42" s="302" t="str">
        <f ca="true">+IF(OFFSET('Water Data'!$H$27,0,10*ROW('Water Data'!H36))="","",OFFSET('Water Data'!$H$27,0,10*ROW('Water Data'!H36)))</f>
        <v/>
      </c>
      <c r="CF42" s="302" t="str">
        <f ca="true">+IF(OFFSET('Water Data'!$H$28,0,10*ROW('Water Data'!H36))="","",OFFSET('Water Data'!$H$28,0,10*ROW('Water Data'!H36)))</f>
        <v/>
      </c>
      <c r="CG42" s="302" t="str">
        <f ca="true">+IF(OFFSET('Water Data'!$H$29,0,10*ROW('Water Data'!H36))="","",OFFSET('Water Data'!$H$29,0,10*ROW('Water Data'!H36)))</f>
        <v/>
      </c>
      <c r="CH42" s="302" t="str">
        <f ca="true">+IF(OFFSET('Water Data'!$I$27,0,10*ROW('Water Data'!I36))="","",OFFSET('Water Data'!$I$27,0,10*ROW('Water Data'!I36)))</f>
        <v/>
      </c>
      <c r="CI42" s="302" t="str">
        <f ca="true">+IF(OFFSET('Water Data'!$I$28,0,10*ROW('Water Data'!I36))="","",OFFSET('Water Data'!$I$28,0,10*ROW('Water Data'!I36)))</f>
        <v/>
      </c>
      <c r="CJ42" s="302" t="str">
        <f ca="true">+IF(OFFSET('Water Data'!$I$29,0,10*ROW('Water Data'!I36))="","",OFFSET('Water Data'!$I$29,0,10*ROW('Water Data'!I36)))</f>
        <v/>
      </c>
      <c r="CK42" s="302" t="str">
        <f ca="true">+IF(OFFSET('Sanitation Data'!$D$28,0,10*ROW('Sanitation Data'!D36))="","",OFFSET('Sanitation Data'!$D$28,0,10*ROW('Sanitation Data'!D36)))</f>
        <v/>
      </c>
      <c r="CL42" s="302" t="str">
        <f ca="true">+IF(OFFSET('Sanitation Data'!$D$29,0,10*ROW('Sanitation Data'!D36))="","",OFFSET('Sanitation Data'!$D$29,0,10*ROW('Sanitation Data'!D36)))</f>
        <v/>
      </c>
      <c r="CM42" s="302" t="str">
        <f ca="true">+IF(OFFSET('Sanitation Data'!$D$30,0,10*ROW('Sanitation Data'!D36))="","",OFFSET('Sanitation Data'!$D$30,0,10*ROW('Sanitation Data'!D36)))</f>
        <v/>
      </c>
      <c r="CN42" s="302" t="str">
        <f ca="true">+IF(OFFSET('Sanitation Data'!$D$31,0,10*ROW('Sanitation Data'!D36))="","",OFFSET('Sanitation Data'!$D$31,0,10*ROW('Sanitation Data'!D36)))</f>
        <v/>
      </c>
      <c r="CO42" s="302" t="str">
        <f ca="true">+IF(OFFSET('Sanitation Data'!$D$32,0,10*ROW('Sanitation Data'!D36))="","",OFFSET('Sanitation Data'!$D$32,0,10*ROW('Sanitation Data'!D36)))</f>
        <v/>
      </c>
      <c r="CP42" s="302" t="str">
        <f ca="true">+IF(OFFSET('Sanitation Data'!$E$28,0,10*ROW('Sanitation Data'!E36))="","",OFFSET('Sanitation Data'!$E$28,0,10*ROW('Sanitation Data'!E36)))</f>
        <v/>
      </c>
      <c r="CQ42" s="302" t="str">
        <f ca="true">+IF(OFFSET('Sanitation Data'!$E$29,0,10*ROW('Sanitation Data'!E36))="","",OFFSET('Sanitation Data'!$E$29,0,10*ROW('Sanitation Data'!E36)))</f>
        <v/>
      </c>
      <c r="CR42" s="302" t="str">
        <f ca="true">+IF(OFFSET('Sanitation Data'!$E$30,0,10*ROW('Sanitation Data'!E36))="","",OFFSET('Sanitation Data'!$E$30,0,10*ROW('Sanitation Data'!E36)))</f>
        <v/>
      </c>
      <c r="CS42" s="302" t="str">
        <f ca="true">+IF(OFFSET('Sanitation Data'!$E$31,0,10*ROW('Sanitation Data'!E36))="","",OFFSET('Sanitation Data'!$E$31,0,10*ROW('Sanitation Data'!E36)))</f>
        <v/>
      </c>
      <c r="CT42" s="302" t="str">
        <f ca="true">+IF(OFFSET('Sanitation Data'!$E$32,0,10*ROW('Sanitation Data'!E36))="","",OFFSET('Sanitation Data'!$E$32,0,10*ROW('Sanitation Data'!E36)))</f>
        <v/>
      </c>
      <c r="CU42" s="302" t="str">
        <f ca="true">+IF(OFFSET('Sanitation Data'!$F$28,0,10*ROW('Sanitation Data'!F36))="","",OFFSET('Sanitation Data'!$F$28,0,10*ROW('Sanitation Data'!F36)))</f>
        <v/>
      </c>
      <c r="CV42" s="302" t="str">
        <f ca="true">+IF(OFFSET('Sanitation Data'!$F$29,0,10*ROW('Sanitation Data'!F36))="","",OFFSET('Sanitation Data'!$F$29,0,10*ROW('Sanitation Data'!F36)))</f>
        <v/>
      </c>
      <c r="CW42" s="302" t="str">
        <f ca="true">+IF(OFFSET('Sanitation Data'!$F$30,0,10*ROW('Sanitation Data'!F36))="","",OFFSET('Sanitation Data'!$F$30,0,10*ROW('Sanitation Data'!F36)))</f>
        <v/>
      </c>
      <c r="CX42" s="302" t="str">
        <f ca="true">+IF(OFFSET('Sanitation Data'!$F$31,0,10*ROW('Sanitation Data'!F36))="","",OFFSET('Sanitation Data'!$F$31,0,10*ROW('Sanitation Data'!F36)))</f>
        <v/>
      </c>
      <c r="CY42" s="302" t="str">
        <f ca="true">+IF(OFFSET('Sanitation Data'!$F$32,0,10*ROW('Sanitation Data'!F36))="","",OFFSET('Sanitation Data'!$F$32,0,10*ROW('Sanitation Data'!F36)))</f>
        <v/>
      </c>
      <c r="CZ42" s="302" t="str">
        <f ca="true">+IF(OFFSET('Sanitation Data'!$G$28,0,10*ROW('Sanitation Data'!G36))="","",OFFSET('Sanitation Data'!$G$28,0,10*ROW('Sanitation Data'!G36)))</f>
        <v/>
      </c>
      <c r="DA42" s="302" t="str">
        <f ca="true">+IF(OFFSET('Sanitation Data'!$G$29,0,10*ROW('Sanitation Data'!G36))="","",OFFSET('Sanitation Data'!$G$29,0,10*ROW('Sanitation Data'!G36)))</f>
        <v/>
      </c>
      <c r="DB42" s="302" t="str">
        <f ca="true">+IF(OFFSET('Sanitation Data'!$G$30,0,10*ROW('Sanitation Data'!G36))="","",OFFSET('Sanitation Data'!$G$30,0,10*ROW('Sanitation Data'!G36)))</f>
        <v/>
      </c>
      <c r="DC42" s="302" t="str">
        <f ca="true">+IF(OFFSET('Sanitation Data'!$G$31,0,10*ROW('Sanitation Data'!G36))="","",OFFSET('Sanitation Data'!$G$31,0,10*ROW('Sanitation Data'!G36)))</f>
        <v/>
      </c>
      <c r="DD42" s="302" t="str">
        <f ca="true">+IF(OFFSET('Sanitation Data'!$G$32,0,10*ROW('Sanitation Data'!G36))="","",OFFSET('Sanitation Data'!$G$32,0,10*ROW('Sanitation Data'!G36)))</f>
        <v/>
      </c>
      <c r="DE42" s="302" t="str">
        <f ca="true">+IF(OFFSET('Sanitation Data'!$H$28,0,10*ROW('Sanitation Data'!H36))="","",OFFSET('Sanitation Data'!$H$28,0,10*ROW('Sanitation Data'!H36)))</f>
        <v/>
      </c>
      <c r="DF42" s="302" t="str">
        <f ca="true">+IF(OFFSET('Sanitation Data'!$H$29,0,10*ROW('Sanitation Data'!H36))="","",OFFSET('Sanitation Data'!$H$29,0,10*ROW('Sanitation Data'!H36)))</f>
        <v/>
      </c>
      <c r="DG42" s="302" t="str">
        <f ca="true">+IF(OFFSET('Sanitation Data'!$H$30,0,10*ROW('Sanitation Data'!H36))="","",OFFSET('Sanitation Data'!$H$30,0,10*ROW('Sanitation Data'!H36)))</f>
        <v/>
      </c>
      <c r="DH42" s="302" t="str">
        <f ca="true">+IF(OFFSET('Sanitation Data'!$H$31,0,10*ROW('Sanitation Data'!H36))="","",OFFSET('Sanitation Data'!$H$31,0,10*ROW('Sanitation Data'!H36)))</f>
        <v/>
      </c>
      <c r="DI42" s="302" t="str">
        <f ca="true">+IF(OFFSET('Sanitation Data'!$H$32,0,10*ROW('Sanitation Data'!H36))="","",OFFSET('Sanitation Data'!$H$32,0,10*ROW('Sanitation Data'!H36)))</f>
        <v/>
      </c>
      <c r="DJ42" s="302" t="str">
        <f ca="true">+IF(OFFSET('Sanitation Data'!$I$28,0,10*ROW('Sanitation Data'!I36))="","",OFFSET('Sanitation Data'!$I$28,0,10*ROW('Sanitation Data'!I36)))</f>
        <v/>
      </c>
      <c r="DK42" s="302" t="str">
        <f ca="true">+IF(OFFSET('Sanitation Data'!$I$29,0,10*ROW('Sanitation Data'!I36))="","",OFFSET('Sanitation Data'!$I$29,0,10*ROW('Sanitation Data'!I36)))</f>
        <v/>
      </c>
      <c r="DL42" s="302" t="str">
        <f ca="true">+IF(OFFSET('Sanitation Data'!$I$30,0,10*ROW('Sanitation Data'!I36))="","",OFFSET('Sanitation Data'!$I$30,0,10*ROW('Sanitation Data'!I36)))</f>
        <v/>
      </c>
      <c r="DM42" s="302" t="str">
        <f ca="true">+IF(OFFSET('Sanitation Data'!$I$31,0,10*ROW('Sanitation Data'!I36))="","",OFFSET('Sanitation Data'!$I$31,0,10*ROW('Sanitation Data'!I36)))</f>
        <v/>
      </c>
      <c r="DN42" s="302" t="str">
        <f ca="true">+IF(OFFSET('Sanitation Data'!$I$32,0,10*ROW('Sanitation Data'!I36))="","",OFFSET('Sanitation Data'!$I$32,0,10*ROW('Sanitation Data'!I36)))</f>
        <v/>
      </c>
      <c r="DO42" s="302" t="str">
        <f ca="true">+IF(OFFSET('Hygiene Data'!$D$11,0,10*ROW('Hygiene Data'!D36))="","",OFFSET('Hygiene Data'!$D$11,0,10*ROW('Hygiene Data'!D36)))</f>
        <v/>
      </c>
      <c r="DP42" s="302" t="str">
        <f ca="true">+IF(OFFSET('Hygiene Data'!$D$12,0,10*ROW('Hygiene Data'!D36))="","",OFFSET('Hygiene Data'!$D$12,0,10*ROW('Hygiene Data'!D36)))</f>
        <v/>
      </c>
      <c r="DQ42" s="302" t="str">
        <f ca="true">+IF(OFFSET('Hygiene Data'!$D$13,0,10*ROW('Hygiene Data'!D36))="","",OFFSET('Hygiene Data'!$D$13,0,10*ROW('Hygiene Data'!D36)))</f>
        <v/>
      </c>
      <c r="DR42" s="302" t="str">
        <f ca="true">+IF(OFFSET('Hygiene Data'!$E$11,0,10*ROW('Hygiene Data'!E36))="","",OFFSET('Hygiene Data'!$E$11,0,10*ROW('Hygiene Data'!E36)))</f>
        <v/>
      </c>
      <c r="DS42" s="302" t="str">
        <f ca="true">+IF(OFFSET('Hygiene Data'!$E$12,0,10*ROW('Hygiene Data'!E36))="","",OFFSET('Hygiene Data'!$E$12,0,10*ROW('Hygiene Data'!E36)))</f>
        <v/>
      </c>
      <c r="DT42" s="302" t="str">
        <f ca="true">+IF(OFFSET('Hygiene Data'!$E$13,0,10*ROW('Hygiene Data'!E36))="","",OFFSET('Hygiene Data'!$E$13,0,10*ROW('Hygiene Data'!E36)))</f>
        <v/>
      </c>
      <c r="DU42" s="302" t="str">
        <f ca="true">+IF(OFFSET('Hygiene Data'!$F$11,0,10*ROW('Hygiene Data'!F36))="","",OFFSET('Hygiene Data'!$F$11,0,10*ROW('Hygiene Data'!F36)))</f>
        <v/>
      </c>
      <c r="DV42" s="302" t="str">
        <f ca="true">+IF(OFFSET('Hygiene Data'!$F$12,0,10*ROW('Hygiene Data'!F36))="","",OFFSET('Hygiene Data'!$F$12,0,10*ROW('Hygiene Data'!F36)))</f>
        <v/>
      </c>
      <c r="DW42" s="302" t="str">
        <f ca="true">+IF(OFFSET('Hygiene Data'!$F$13,0,10*ROW('Hygiene Data'!F36))="","",OFFSET('Hygiene Data'!$F$13,0,10*ROW('Hygiene Data'!F36)))</f>
        <v/>
      </c>
      <c r="DX42" s="302" t="str">
        <f ca="true">+IF(OFFSET('Hygiene Data'!$G$11,0,10*ROW('Hygiene Data'!G36))="","",OFFSET('Hygiene Data'!$G$11,0,10*ROW('Hygiene Data'!G36)))</f>
        <v/>
      </c>
      <c r="DY42" s="302" t="str">
        <f ca="true">+IF(OFFSET('Hygiene Data'!$G$12,0,10*ROW('Hygiene Data'!G36))="","",OFFSET('Hygiene Data'!$G$12,0,10*ROW('Hygiene Data'!G36)))</f>
        <v/>
      </c>
      <c r="DZ42" s="302" t="str">
        <f ca="true">+IF(OFFSET('Hygiene Data'!$G$13,0,10*ROW('Hygiene Data'!G36))="","",OFFSET('Hygiene Data'!$G$13,0,10*ROW('Hygiene Data'!G36)))</f>
        <v/>
      </c>
      <c r="EA42" s="302" t="str">
        <f ca="true">+IF(OFFSET('Hygiene Data'!$H$11,0,10*ROW('Hygiene Data'!H36))="","",OFFSET('Hygiene Data'!$H$11,0,10*ROW('Hygiene Data'!H36)))</f>
        <v/>
      </c>
      <c r="EB42" s="302" t="str">
        <f ca="true">+IF(OFFSET('Hygiene Data'!$H$12,0,10*ROW('Hygiene Data'!H36))="","",OFFSET('Hygiene Data'!$H$12,0,10*ROW('Hygiene Data'!H36)))</f>
        <v/>
      </c>
      <c r="EC42" s="302" t="str">
        <f ca="true">+IF(OFFSET('Hygiene Data'!$H$13,0,10*ROW('Hygiene Data'!H36))="","",OFFSET('Hygiene Data'!$H$13,0,10*ROW('Hygiene Data'!H36)))</f>
        <v/>
      </c>
      <c r="ED42" s="302" t="str">
        <f ca="true">+IF(OFFSET('Hygiene Data'!$I$11,0,10*ROW('Hygiene Data'!I36))="","",OFFSET('Hygiene Data'!$I$11,0,10*ROW('Hygiene Data'!I36)))</f>
        <v/>
      </c>
      <c r="EE42" s="302" t="str">
        <f ca="true">+IF(OFFSET('Hygiene Data'!$I$12,0,10*ROW('Hygiene Data'!I36))="","",OFFSET('Hygiene Data'!$I$12,0,10*ROW('Hygiene Data'!I36)))</f>
        <v/>
      </c>
      <c r="EF42" s="30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57"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302"/>
      <c r="BS43" s="302" t="str">
        <f ca="true">+IF(OFFSET('Water Data'!$D$27,0,10*ROW('Water Data'!D37))="","",OFFSET('Water Data'!$D$27,0,10*ROW('Water Data'!D37)))</f>
        <v/>
      </c>
      <c r="BT43" s="302" t="str">
        <f ca="true">+IF(OFFSET('Water Data'!$D$28,0,10*ROW('Water Data'!D37))="","",OFFSET('Water Data'!$D$28,0,10*ROW('Water Data'!D37)))</f>
        <v/>
      </c>
      <c r="BU43" s="302" t="str">
        <f ca="true">+IF(OFFSET('Water Data'!$D$29,0,10*ROW('Water Data'!D37))="","",OFFSET('Water Data'!$D$29,0,10*ROW('Water Data'!D37)))</f>
        <v/>
      </c>
      <c r="BV43" s="302" t="str">
        <f ca="true">+IF(OFFSET('Water Data'!$E$27,0,10*ROW('Water Data'!E37))="","",OFFSET('Water Data'!$E$27,0,10*ROW('Water Data'!E37)))</f>
        <v/>
      </c>
      <c r="BW43" s="302" t="str">
        <f ca="true">+IF(OFFSET('Water Data'!$E$28,0,10*ROW('Water Data'!E37))="","",OFFSET('Water Data'!$E$28,0,10*ROW('Water Data'!E37)))</f>
        <v/>
      </c>
      <c r="BX43" s="302" t="str">
        <f ca="true">+IF(OFFSET('Water Data'!$E$29,0,10*ROW('Water Data'!E37))="","",OFFSET('Water Data'!$E$29,0,10*ROW('Water Data'!E37)))</f>
        <v/>
      </c>
      <c r="BY43" s="302" t="str">
        <f ca="true">+IF(OFFSET('Water Data'!$F$27,0,10*ROW('Water Data'!F37))="","",OFFSET('Water Data'!$F$27,0,10*ROW('Water Data'!F37)))</f>
        <v/>
      </c>
      <c r="BZ43" s="302" t="str">
        <f ca="true">+IF(OFFSET('Water Data'!$F$28,0,10*ROW('Water Data'!F37))="","",OFFSET('Water Data'!$F$28,0,10*ROW('Water Data'!F37)))</f>
        <v/>
      </c>
      <c r="CA43" s="302" t="str">
        <f ca="true">+IF(OFFSET('Water Data'!$F$29,0,10*ROW('Water Data'!F37))="","",OFFSET('Water Data'!$F$29,0,10*ROW('Water Data'!F37)))</f>
        <v/>
      </c>
      <c r="CB43" s="302" t="str">
        <f ca="true">+IF(OFFSET('Water Data'!$G$27,0,10*ROW('Water Data'!G37))="","",OFFSET('Water Data'!$G$27,0,10*ROW('Water Data'!G37)))</f>
        <v/>
      </c>
      <c r="CC43" s="302" t="str">
        <f ca="true">+IF(OFFSET('Water Data'!$G$28,0,10*ROW('Water Data'!G37))="","",OFFSET('Water Data'!$G$28,0,10*ROW('Water Data'!G37)))</f>
        <v/>
      </c>
      <c r="CD43" s="302" t="str">
        <f ca="true">+IF(OFFSET('Water Data'!$G$29,0,10*ROW('Water Data'!G37))="","",OFFSET('Water Data'!$G$29,0,10*ROW('Water Data'!G37)))</f>
        <v/>
      </c>
      <c r="CE43" s="302" t="str">
        <f ca="true">+IF(OFFSET('Water Data'!$H$27,0,10*ROW('Water Data'!H37))="","",OFFSET('Water Data'!$H$27,0,10*ROW('Water Data'!H37)))</f>
        <v/>
      </c>
      <c r="CF43" s="302" t="str">
        <f ca="true">+IF(OFFSET('Water Data'!$H$28,0,10*ROW('Water Data'!H37))="","",OFFSET('Water Data'!$H$28,0,10*ROW('Water Data'!H37)))</f>
        <v/>
      </c>
      <c r="CG43" s="302" t="str">
        <f ca="true">+IF(OFFSET('Water Data'!$H$29,0,10*ROW('Water Data'!H37))="","",OFFSET('Water Data'!$H$29,0,10*ROW('Water Data'!H37)))</f>
        <v/>
      </c>
      <c r="CH43" s="302" t="str">
        <f ca="true">+IF(OFFSET('Water Data'!$I$27,0,10*ROW('Water Data'!I37))="","",OFFSET('Water Data'!$I$27,0,10*ROW('Water Data'!I37)))</f>
        <v/>
      </c>
      <c r="CI43" s="302" t="str">
        <f ca="true">+IF(OFFSET('Water Data'!$I$28,0,10*ROW('Water Data'!I37))="","",OFFSET('Water Data'!$I$28,0,10*ROW('Water Data'!I37)))</f>
        <v/>
      </c>
      <c r="CJ43" s="302" t="str">
        <f ca="true">+IF(OFFSET('Water Data'!$I$29,0,10*ROW('Water Data'!I37))="","",OFFSET('Water Data'!$I$29,0,10*ROW('Water Data'!I37)))</f>
        <v/>
      </c>
      <c r="CK43" s="302" t="str">
        <f ca="true">+IF(OFFSET('Sanitation Data'!$D$28,0,10*ROW('Sanitation Data'!D37))="","",OFFSET('Sanitation Data'!$D$28,0,10*ROW('Sanitation Data'!D37)))</f>
        <v/>
      </c>
      <c r="CL43" s="302" t="str">
        <f ca="true">+IF(OFFSET('Sanitation Data'!$D$29,0,10*ROW('Sanitation Data'!D37))="","",OFFSET('Sanitation Data'!$D$29,0,10*ROW('Sanitation Data'!D37)))</f>
        <v/>
      </c>
      <c r="CM43" s="302" t="str">
        <f ca="true">+IF(OFFSET('Sanitation Data'!$D$30,0,10*ROW('Sanitation Data'!D37))="","",OFFSET('Sanitation Data'!$D$30,0,10*ROW('Sanitation Data'!D37)))</f>
        <v/>
      </c>
      <c r="CN43" s="302" t="str">
        <f ca="true">+IF(OFFSET('Sanitation Data'!$D$31,0,10*ROW('Sanitation Data'!D37))="","",OFFSET('Sanitation Data'!$D$31,0,10*ROW('Sanitation Data'!D37)))</f>
        <v/>
      </c>
      <c r="CO43" s="302" t="str">
        <f ca="true">+IF(OFFSET('Sanitation Data'!$D$32,0,10*ROW('Sanitation Data'!D37))="","",OFFSET('Sanitation Data'!$D$32,0,10*ROW('Sanitation Data'!D37)))</f>
        <v/>
      </c>
      <c r="CP43" s="302" t="str">
        <f ca="true">+IF(OFFSET('Sanitation Data'!$E$28,0,10*ROW('Sanitation Data'!E37))="","",OFFSET('Sanitation Data'!$E$28,0,10*ROW('Sanitation Data'!E37)))</f>
        <v/>
      </c>
      <c r="CQ43" s="302" t="str">
        <f ca="true">+IF(OFFSET('Sanitation Data'!$E$29,0,10*ROW('Sanitation Data'!E37))="","",OFFSET('Sanitation Data'!$E$29,0,10*ROW('Sanitation Data'!E37)))</f>
        <v/>
      </c>
      <c r="CR43" s="302" t="str">
        <f ca="true">+IF(OFFSET('Sanitation Data'!$E$30,0,10*ROW('Sanitation Data'!E37))="","",OFFSET('Sanitation Data'!$E$30,0,10*ROW('Sanitation Data'!E37)))</f>
        <v/>
      </c>
      <c r="CS43" s="302" t="str">
        <f ca="true">+IF(OFFSET('Sanitation Data'!$E$31,0,10*ROW('Sanitation Data'!E37))="","",OFFSET('Sanitation Data'!$E$31,0,10*ROW('Sanitation Data'!E37)))</f>
        <v/>
      </c>
      <c r="CT43" s="302" t="str">
        <f ca="true">+IF(OFFSET('Sanitation Data'!$E$32,0,10*ROW('Sanitation Data'!E37))="","",OFFSET('Sanitation Data'!$E$32,0,10*ROW('Sanitation Data'!E37)))</f>
        <v/>
      </c>
      <c r="CU43" s="302" t="str">
        <f ca="true">+IF(OFFSET('Sanitation Data'!$F$28,0,10*ROW('Sanitation Data'!F37))="","",OFFSET('Sanitation Data'!$F$28,0,10*ROW('Sanitation Data'!F37)))</f>
        <v/>
      </c>
      <c r="CV43" s="302" t="str">
        <f ca="true">+IF(OFFSET('Sanitation Data'!$F$29,0,10*ROW('Sanitation Data'!F37))="","",OFFSET('Sanitation Data'!$F$29,0,10*ROW('Sanitation Data'!F37)))</f>
        <v/>
      </c>
      <c r="CW43" s="302" t="str">
        <f ca="true">+IF(OFFSET('Sanitation Data'!$F$30,0,10*ROW('Sanitation Data'!F37))="","",OFFSET('Sanitation Data'!$F$30,0,10*ROW('Sanitation Data'!F37)))</f>
        <v/>
      </c>
      <c r="CX43" s="302" t="str">
        <f ca="true">+IF(OFFSET('Sanitation Data'!$F$31,0,10*ROW('Sanitation Data'!F37))="","",OFFSET('Sanitation Data'!$F$31,0,10*ROW('Sanitation Data'!F37)))</f>
        <v/>
      </c>
      <c r="CY43" s="302" t="str">
        <f ca="true">+IF(OFFSET('Sanitation Data'!$F$32,0,10*ROW('Sanitation Data'!F37))="","",OFFSET('Sanitation Data'!$F$32,0,10*ROW('Sanitation Data'!F37)))</f>
        <v/>
      </c>
      <c r="CZ43" s="302" t="str">
        <f ca="true">+IF(OFFSET('Sanitation Data'!$G$28,0,10*ROW('Sanitation Data'!G37))="","",OFFSET('Sanitation Data'!$G$28,0,10*ROW('Sanitation Data'!G37)))</f>
        <v/>
      </c>
      <c r="DA43" s="302" t="str">
        <f ca="true">+IF(OFFSET('Sanitation Data'!$G$29,0,10*ROW('Sanitation Data'!G37))="","",OFFSET('Sanitation Data'!$G$29,0,10*ROW('Sanitation Data'!G37)))</f>
        <v/>
      </c>
      <c r="DB43" s="302" t="str">
        <f ca="true">+IF(OFFSET('Sanitation Data'!$G$30,0,10*ROW('Sanitation Data'!G37))="","",OFFSET('Sanitation Data'!$G$30,0,10*ROW('Sanitation Data'!G37)))</f>
        <v/>
      </c>
      <c r="DC43" s="302" t="str">
        <f ca="true">+IF(OFFSET('Sanitation Data'!$G$31,0,10*ROW('Sanitation Data'!G37))="","",OFFSET('Sanitation Data'!$G$31,0,10*ROW('Sanitation Data'!G37)))</f>
        <v/>
      </c>
      <c r="DD43" s="302" t="str">
        <f ca="true">+IF(OFFSET('Sanitation Data'!$G$32,0,10*ROW('Sanitation Data'!G37))="","",OFFSET('Sanitation Data'!$G$32,0,10*ROW('Sanitation Data'!G37)))</f>
        <v/>
      </c>
      <c r="DE43" s="302" t="str">
        <f ca="true">+IF(OFFSET('Sanitation Data'!$H$28,0,10*ROW('Sanitation Data'!H37))="","",OFFSET('Sanitation Data'!$H$28,0,10*ROW('Sanitation Data'!H37)))</f>
        <v/>
      </c>
      <c r="DF43" s="302" t="str">
        <f ca="true">+IF(OFFSET('Sanitation Data'!$H$29,0,10*ROW('Sanitation Data'!H37))="","",OFFSET('Sanitation Data'!$H$29,0,10*ROW('Sanitation Data'!H37)))</f>
        <v/>
      </c>
      <c r="DG43" s="302" t="str">
        <f ca="true">+IF(OFFSET('Sanitation Data'!$H$30,0,10*ROW('Sanitation Data'!H37))="","",OFFSET('Sanitation Data'!$H$30,0,10*ROW('Sanitation Data'!H37)))</f>
        <v/>
      </c>
      <c r="DH43" s="302" t="str">
        <f ca="true">+IF(OFFSET('Sanitation Data'!$H$31,0,10*ROW('Sanitation Data'!H37))="","",OFFSET('Sanitation Data'!$H$31,0,10*ROW('Sanitation Data'!H37)))</f>
        <v/>
      </c>
      <c r="DI43" s="302" t="str">
        <f ca="true">+IF(OFFSET('Sanitation Data'!$H$32,0,10*ROW('Sanitation Data'!H37))="","",OFFSET('Sanitation Data'!$H$32,0,10*ROW('Sanitation Data'!H37)))</f>
        <v/>
      </c>
      <c r="DJ43" s="302" t="str">
        <f ca="true">+IF(OFFSET('Sanitation Data'!$I$28,0,10*ROW('Sanitation Data'!I37))="","",OFFSET('Sanitation Data'!$I$28,0,10*ROW('Sanitation Data'!I37)))</f>
        <v/>
      </c>
      <c r="DK43" s="302" t="str">
        <f ca="true">+IF(OFFSET('Sanitation Data'!$I$29,0,10*ROW('Sanitation Data'!I37))="","",OFFSET('Sanitation Data'!$I$29,0,10*ROW('Sanitation Data'!I37)))</f>
        <v/>
      </c>
      <c r="DL43" s="302" t="str">
        <f ca="true">+IF(OFFSET('Sanitation Data'!$I$30,0,10*ROW('Sanitation Data'!I37))="","",OFFSET('Sanitation Data'!$I$30,0,10*ROW('Sanitation Data'!I37)))</f>
        <v/>
      </c>
      <c r="DM43" s="302" t="str">
        <f ca="true">+IF(OFFSET('Sanitation Data'!$I$31,0,10*ROW('Sanitation Data'!I37))="","",OFFSET('Sanitation Data'!$I$31,0,10*ROW('Sanitation Data'!I37)))</f>
        <v/>
      </c>
      <c r="DN43" s="302" t="str">
        <f ca="true">+IF(OFFSET('Sanitation Data'!$I$32,0,10*ROW('Sanitation Data'!I37))="","",OFFSET('Sanitation Data'!$I$32,0,10*ROW('Sanitation Data'!I37)))</f>
        <v/>
      </c>
      <c r="DO43" s="302" t="str">
        <f ca="true">+IF(OFFSET('Hygiene Data'!$D$11,0,10*ROW('Hygiene Data'!D37))="","",OFFSET('Hygiene Data'!$D$11,0,10*ROW('Hygiene Data'!D37)))</f>
        <v/>
      </c>
      <c r="DP43" s="302" t="str">
        <f ca="true">+IF(OFFSET('Hygiene Data'!$D$12,0,10*ROW('Hygiene Data'!D37))="","",OFFSET('Hygiene Data'!$D$12,0,10*ROW('Hygiene Data'!D37)))</f>
        <v/>
      </c>
      <c r="DQ43" s="302" t="str">
        <f ca="true">+IF(OFFSET('Hygiene Data'!$D$13,0,10*ROW('Hygiene Data'!D37))="","",OFFSET('Hygiene Data'!$D$13,0,10*ROW('Hygiene Data'!D37)))</f>
        <v/>
      </c>
      <c r="DR43" s="302" t="str">
        <f ca="true">+IF(OFFSET('Hygiene Data'!$E$11,0,10*ROW('Hygiene Data'!E37))="","",OFFSET('Hygiene Data'!$E$11,0,10*ROW('Hygiene Data'!E37)))</f>
        <v/>
      </c>
      <c r="DS43" s="302" t="str">
        <f ca="true">+IF(OFFSET('Hygiene Data'!$E$12,0,10*ROW('Hygiene Data'!E37))="","",OFFSET('Hygiene Data'!$E$12,0,10*ROW('Hygiene Data'!E37)))</f>
        <v/>
      </c>
      <c r="DT43" s="302" t="str">
        <f ca="true">+IF(OFFSET('Hygiene Data'!$E$13,0,10*ROW('Hygiene Data'!E37))="","",OFFSET('Hygiene Data'!$E$13,0,10*ROW('Hygiene Data'!E37)))</f>
        <v/>
      </c>
      <c r="DU43" s="302" t="str">
        <f ca="true">+IF(OFFSET('Hygiene Data'!$F$11,0,10*ROW('Hygiene Data'!F37))="","",OFFSET('Hygiene Data'!$F$11,0,10*ROW('Hygiene Data'!F37)))</f>
        <v/>
      </c>
      <c r="DV43" s="302" t="str">
        <f ca="true">+IF(OFFSET('Hygiene Data'!$F$12,0,10*ROW('Hygiene Data'!F37))="","",OFFSET('Hygiene Data'!$F$12,0,10*ROW('Hygiene Data'!F37)))</f>
        <v/>
      </c>
      <c r="DW43" s="302" t="str">
        <f ca="true">+IF(OFFSET('Hygiene Data'!$F$13,0,10*ROW('Hygiene Data'!F37))="","",OFFSET('Hygiene Data'!$F$13,0,10*ROW('Hygiene Data'!F37)))</f>
        <v/>
      </c>
      <c r="DX43" s="302" t="str">
        <f ca="true">+IF(OFFSET('Hygiene Data'!$G$11,0,10*ROW('Hygiene Data'!G37))="","",OFFSET('Hygiene Data'!$G$11,0,10*ROW('Hygiene Data'!G37)))</f>
        <v/>
      </c>
      <c r="DY43" s="302" t="str">
        <f ca="true">+IF(OFFSET('Hygiene Data'!$G$12,0,10*ROW('Hygiene Data'!G37))="","",OFFSET('Hygiene Data'!$G$12,0,10*ROW('Hygiene Data'!G37)))</f>
        <v/>
      </c>
      <c r="DZ43" s="302" t="str">
        <f ca="true">+IF(OFFSET('Hygiene Data'!$G$13,0,10*ROW('Hygiene Data'!G37))="","",OFFSET('Hygiene Data'!$G$13,0,10*ROW('Hygiene Data'!G37)))</f>
        <v/>
      </c>
      <c r="EA43" s="302" t="str">
        <f ca="true">+IF(OFFSET('Hygiene Data'!$H$11,0,10*ROW('Hygiene Data'!H37))="","",OFFSET('Hygiene Data'!$H$11,0,10*ROW('Hygiene Data'!H37)))</f>
        <v/>
      </c>
      <c r="EB43" s="302" t="str">
        <f ca="true">+IF(OFFSET('Hygiene Data'!$H$12,0,10*ROW('Hygiene Data'!H37))="","",OFFSET('Hygiene Data'!$H$12,0,10*ROW('Hygiene Data'!H37)))</f>
        <v/>
      </c>
      <c r="EC43" s="302" t="str">
        <f ca="true">+IF(OFFSET('Hygiene Data'!$H$13,0,10*ROW('Hygiene Data'!H37))="","",OFFSET('Hygiene Data'!$H$13,0,10*ROW('Hygiene Data'!H37)))</f>
        <v/>
      </c>
      <c r="ED43" s="302" t="str">
        <f ca="true">+IF(OFFSET('Hygiene Data'!$I$11,0,10*ROW('Hygiene Data'!I37))="","",OFFSET('Hygiene Data'!$I$11,0,10*ROW('Hygiene Data'!I37)))</f>
        <v/>
      </c>
      <c r="EE43" s="302" t="str">
        <f ca="true">+IF(OFFSET('Hygiene Data'!$I$12,0,10*ROW('Hygiene Data'!I37))="","",OFFSET('Hygiene Data'!$I$12,0,10*ROW('Hygiene Data'!I37)))</f>
        <v/>
      </c>
      <c r="EF43" s="30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57"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302"/>
      <c r="BS44" s="302" t="str">
        <f ca="true">+IF(OFFSET('Water Data'!$D$27,0,10*ROW('Water Data'!D38))="","",OFFSET('Water Data'!$D$27,0,10*ROW('Water Data'!D38)))</f>
        <v/>
      </c>
      <c r="BT44" s="302" t="str">
        <f ca="true">+IF(OFFSET('Water Data'!$D$28,0,10*ROW('Water Data'!D38))="","",OFFSET('Water Data'!$D$28,0,10*ROW('Water Data'!D38)))</f>
        <v/>
      </c>
      <c r="BU44" s="302" t="str">
        <f ca="true">+IF(OFFSET('Water Data'!$D$29,0,10*ROW('Water Data'!D38))="","",OFFSET('Water Data'!$D$29,0,10*ROW('Water Data'!D38)))</f>
        <v/>
      </c>
      <c r="BV44" s="302" t="str">
        <f ca="true">+IF(OFFSET('Water Data'!$E$27,0,10*ROW('Water Data'!E38))="","",OFFSET('Water Data'!$E$27,0,10*ROW('Water Data'!E38)))</f>
        <v/>
      </c>
      <c r="BW44" s="302" t="str">
        <f ca="true">+IF(OFFSET('Water Data'!$E$28,0,10*ROW('Water Data'!E38))="","",OFFSET('Water Data'!$E$28,0,10*ROW('Water Data'!E38)))</f>
        <v/>
      </c>
      <c r="BX44" s="302" t="str">
        <f ca="true">+IF(OFFSET('Water Data'!$E$29,0,10*ROW('Water Data'!E38))="","",OFFSET('Water Data'!$E$29,0,10*ROW('Water Data'!E38)))</f>
        <v/>
      </c>
      <c r="BY44" s="302" t="str">
        <f ca="true">+IF(OFFSET('Water Data'!$F$27,0,10*ROW('Water Data'!F38))="","",OFFSET('Water Data'!$F$27,0,10*ROW('Water Data'!F38)))</f>
        <v/>
      </c>
      <c r="BZ44" s="302" t="str">
        <f ca="true">+IF(OFFSET('Water Data'!$F$28,0,10*ROW('Water Data'!F38))="","",OFFSET('Water Data'!$F$28,0,10*ROW('Water Data'!F38)))</f>
        <v/>
      </c>
      <c r="CA44" s="302" t="str">
        <f ca="true">+IF(OFFSET('Water Data'!$F$29,0,10*ROW('Water Data'!F38))="","",OFFSET('Water Data'!$F$29,0,10*ROW('Water Data'!F38)))</f>
        <v/>
      </c>
      <c r="CB44" s="302" t="str">
        <f ca="true">+IF(OFFSET('Water Data'!$G$27,0,10*ROW('Water Data'!G38))="","",OFFSET('Water Data'!$G$27,0,10*ROW('Water Data'!G38)))</f>
        <v/>
      </c>
      <c r="CC44" s="302" t="str">
        <f ca="true">+IF(OFFSET('Water Data'!$G$28,0,10*ROW('Water Data'!G38))="","",OFFSET('Water Data'!$G$28,0,10*ROW('Water Data'!G38)))</f>
        <v/>
      </c>
      <c r="CD44" s="302" t="str">
        <f ca="true">+IF(OFFSET('Water Data'!$G$29,0,10*ROW('Water Data'!G38))="","",OFFSET('Water Data'!$G$29,0,10*ROW('Water Data'!G38)))</f>
        <v/>
      </c>
      <c r="CE44" s="302" t="str">
        <f ca="true">+IF(OFFSET('Water Data'!$H$27,0,10*ROW('Water Data'!H38))="","",OFFSET('Water Data'!$H$27,0,10*ROW('Water Data'!H38)))</f>
        <v/>
      </c>
      <c r="CF44" s="302" t="str">
        <f ca="true">+IF(OFFSET('Water Data'!$H$28,0,10*ROW('Water Data'!H38))="","",OFFSET('Water Data'!$H$28,0,10*ROW('Water Data'!H38)))</f>
        <v/>
      </c>
      <c r="CG44" s="302" t="str">
        <f ca="true">+IF(OFFSET('Water Data'!$H$29,0,10*ROW('Water Data'!H38))="","",OFFSET('Water Data'!$H$29,0,10*ROW('Water Data'!H38)))</f>
        <v/>
      </c>
      <c r="CH44" s="302" t="str">
        <f ca="true">+IF(OFFSET('Water Data'!$I$27,0,10*ROW('Water Data'!I38))="","",OFFSET('Water Data'!$I$27,0,10*ROW('Water Data'!I38)))</f>
        <v/>
      </c>
      <c r="CI44" s="302" t="str">
        <f ca="true">+IF(OFFSET('Water Data'!$I$28,0,10*ROW('Water Data'!I38))="","",OFFSET('Water Data'!$I$28,0,10*ROW('Water Data'!I38)))</f>
        <v/>
      </c>
      <c r="CJ44" s="302" t="str">
        <f ca="true">+IF(OFFSET('Water Data'!$I$29,0,10*ROW('Water Data'!I38))="","",OFFSET('Water Data'!$I$29,0,10*ROW('Water Data'!I38)))</f>
        <v/>
      </c>
      <c r="CK44" s="302" t="str">
        <f ca="true">+IF(OFFSET('Sanitation Data'!$D$28,0,10*ROW('Sanitation Data'!D38))="","",OFFSET('Sanitation Data'!$D$28,0,10*ROW('Sanitation Data'!D38)))</f>
        <v/>
      </c>
      <c r="CL44" s="302" t="str">
        <f ca="true">+IF(OFFSET('Sanitation Data'!$D$29,0,10*ROW('Sanitation Data'!D38))="","",OFFSET('Sanitation Data'!$D$29,0,10*ROW('Sanitation Data'!D38)))</f>
        <v/>
      </c>
      <c r="CM44" s="302" t="str">
        <f ca="true">+IF(OFFSET('Sanitation Data'!$D$30,0,10*ROW('Sanitation Data'!D38))="","",OFFSET('Sanitation Data'!$D$30,0,10*ROW('Sanitation Data'!D38)))</f>
        <v/>
      </c>
      <c r="CN44" s="302" t="str">
        <f ca="true">+IF(OFFSET('Sanitation Data'!$D$31,0,10*ROW('Sanitation Data'!D38))="","",OFFSET('Sanitation Data'!$D$31,0,10*ROW('Sanitation Data'!D38)))</f>
        <v/>
      </c>
      <c r="CO44" s="302" t="str">
        <f ca="true">+IF(OFFSET('Sanitation Data'!$D$32,0,10*ROW('Sanitation Data'!D38))="","",OFFSET('Sanitation Data'!$D$32,0,10*ROW('Sanitation Data'!D38)))</f>
        <v/>
      </c>
      <c r="CP44" s="302" t="str">
        <f ca="true">+IF(OFFSET('Sanitation Data'!$E$28,0,10*ROW('Sanitation Data'!E38))="","",OFFSET('Sanitation Data'!$E$28,0,10*ROW('Sanitation Data'!E38)))</f>
        <v/>
      </c>
      <c r="CQ44" s="302" t="str">
        <f ca="true">+IF(OFFSET('Sanitation Data'!$E$29,0,10*ROW('Sanitation Data'!E38))="","",OFFSET('Sanitation Data'!$E$29,0,10*ROW('Sanitation Data'!E38)))</f>
        <v/>
      </c>
      <c r="CR44" s="302" t="str">
        <f ca="true">+IF(OFFSET('Sanitation Data'!$E$30,0,10*ROW('Sanitation Data'!E38))="","",OFFSET('Sanitation Data'!$E$30,0,10*ROW('Sanitation Data'!E38)))</f>
        <v/>
      </c>
      <c r="CS44" s="302" t="str">
        <f ca="true">+IF(OFFSET('Sanitation Data'!$E$31,0,10*ROW('Sanitation Data'!E38))="","",OFFSET('Sanitation Data'!$E$31,0,10*ROW('Sanitation Data'!E38)))</f>
        <v/>
      </c>
      <c r="CT44" s="302" t="str">
        <f ca="true">+IF(OFFSET('Sanitation Data'!$E$32,0,10*ROW('Sanitation Data'!E38))="","",OFFSET('Sanitation Data'!$E$32,0,10*ROW('Sanitation Data'!E38)))</f>
        <v/>
      </c>
      <c r="CU44" s="302" t="str">
        <f ca="true">+IF(OFFSET('Sanitation Data'!$F$28,0,10*ROW('Sanitation Data'!F38))="","",OFFSET('Sanitation Data'!$F$28,0,10*ROW('Sanitation Data'!F38)))</f>
        <v/>
      </c>
      <c r="CV44" s="302" t="str">
        <f ca="true">+IF(OFFSET('Sanitation Data'!$F$29,0,10*ROW('Sanitation Data'!F38))="","",OFFSET('Sanitation Data'!$F$29,0,10*ROW('Sanitation Data'!F38)))</f>
        <v/>
      </c>
      <c r="CW44" s="302" t="str">
        <f ca="true">+IF(OFFSET('Sanitation Data'!$F$30,0,10*ROW('Sanitation Data'!F38))="","",OFFSET('Sanitation Data'!$F$30,0,10*ROW('Sanitation Data'!F38)))</f>
        <v/>
      </c>
      <c r="CX44" s="302" t="str">
        <f ca="true">+IF(OFFSET('Sanitation Data'!$F$31,0,10*ROW('Sanitation Data'!F38))="","",OFFSET('Sanitation Data'!$F$31,0,10*ROW('Sanitation Data'!F38)))</f>
        <v/>
      </c>
      <c r="CY44" s="302" t="str">
        <f ca="true">+IF(OFFSET('Sanitation Data'!$F$32,0,10*ROW('Sanitation Data'!F38))="","",OFFSET('Sanitation Data'!$F$32,0,10*ROW('Sanitation Data'!F38)))</f>
        <v/>
      </c>
      <c r="CZ44" s="302" t="str">
        <f ca="true">+IF(OFFSET('Sanitation Data'!$G$28,0,10*ROW('Sanitation Data'!G38))="","",OFFSET('Sanitation Data'!$G$28,0,10*ROW('Sanitation Data'!G38)))</f>
        <v/>
      </c>
      <c r="DA44" s="302" t="str">
        <f ca="true">+IF(OFFSET('Sanitation Data'!$G$29,0,10*ROW('Sanitation Data'!G38))="","",OFFSET('Sanitation Data'!$G$29,0,10*ROW('Sanitation Data'!G38)))</f>
        <v/>
      </c>
      <c r="DB44" s="302" t="str">
        <f ca="true">+IF(OFFSET('Sanitation Data'!$G$30,0,10*ROW('Sanitation Data'!G38))="","",OFFSET('Sanitation Data'!$G$30,0,10*ROW('Sanitation Data'!G38)))</f>
        <v/>
      </c>
      <c r="DC44" s="302" t="str">
        <f ca="true">+IF(OFFSET('Sanitation Data'!$G$31,0,10*ROW('Sanitation Data'!G38))="","",OFFSET('Sanitation Data'!$G$31,0,10*ROW('Sanitation Data'!G38)))</f>
        <v/>
      </c>
      <c r="DD44" s="302" t="str">
        <f ca="true">+IF(OFFSET('Sanitation Data'!$G$32,0,10*ROW('Sanitation Data'!G38))="","",OFFSET('Sanitation Data'!$G$32,0,10*ROW('Sanitation Data'!G38)))</f>
        <v/>
      </c>
      <c r="DE44" s="302" t="str">
        <f ca="true">+IF(OFFSET('Sanitation Data'!$H$28,0,10*ROW('Sanitation Data'!H38))="","",OFFSET('Sanitation Data'!$H$28,0,10*ROW('Sanitation Data'!H38)))</f>
        <v/>
      </c>
      <c r="DF44" s="302" t="str">
        <f ca="true">+IF(OFFSET('Sanitation Data'!$H$29,0,10*ROW('Sanitation Data'!H38))="","",OFFSET('Sanitation Data'!$H$29,0,10*ROW('Sanitation Data'!H38)))</f>
        <v/>
      </c>
      <c r="DG44" s="302" t="str">
        <f ca="true">+IF(OFFSET('Sanitation Data'!$H$30,0,10*ROW('Sanitation Data'!H38))="","",OFFSET('Sanitation Data'!$H$30,0,10*ROW('Sanitation Data'!H38)))</f>
        <v/>
      </c>
      <c r="DH44" s="302" t="str">
        <f ca="true">+IF(OFFSET('Sanitation Data'!$H$31,0,10*ROW('Sanitation Data'!H38))="","",OFFSET('Sanitation Data'!$H$31,0,10*ROW('Sanitation Data'!H38)))</f>
        <v/>
      </c>
      <c r="DI44" s="302" t="str">
        <f ca="true">+IF(OFFSET('Sanitation Data'!$H$32,0,10*ROW('Sanitation Data'!H38))="","",OFFSET('Sanitation Data'!$H$32,0,10*ROW('Sanitation Data'!H38)))</f>
        <v/>
      </c>
      <c r="DJ44" s="302" t="str">
        <f ca="true">+IF(OFFSET('Sanitation Data'!$I$28,0,10*ROW('Sanitation Data'!I38))="","",OFFSET('Sanitation Data'!$I$28,0,10*ROW('Sanitation Data'!I38)))</f>
        <v/>
      </c>
      <c r="DK44" s="302" t="str">
        <f ca="true">+IF(OFFSET('Sanitation Data'!$I$29,0,10*ROW('Sanitation Data'!I38))="","",OFFSET('Sanitation Data'!$I$29,0,10*ROW('Sanitation Data'!I38)))</f>
        <v/>
      </c>
      <c r="DL44" s="302" t="str">
        <f ca="true">+IF(OFFSET('Sanitation Data'!$I$30,0,10*ROW('Sanitation Data'!I38))="","",OFFSET('Sanitation Data'!$I$30,0,10*ROW('Sanitation Data'!I38)))</f>
        <v/>
      </c>
      <c r="DM44" s="302" t="str">
        <f ca="true">+IF(OFFSET('Sanitation Data'!$I$31,0,10*ROW('Sanitation Data'!I38))="","",OFFSET('Sanitation Data'!$I$31,0,10*ROW('Sanitation Data'!I38)))</f>
        <v/>
      </c>
      <c r="DN44" s="302" t="str">
        <f ca="true">+IF(OFFSET('Sanitation Data'!$I$32,0,10*ROW('Sanitation Data'!I38))="","",OFFSET('Sanitation Data'!$I$32,0,10*ROW('Sanitation Data'!I38)))</f>
        <v/>
      </c>
      <c r="DO44" s="302" t="str">
        <f ca="true">+IF(OFFSET('Hygiene Data'!$D$11,0,10*ROW('Hygiene Data'!D38))="","",OFFSET('Hygiene Data'!$D$11,0,10*ROW('Hygiene Data'!D38)))</f>
        <v/>
      </c>
      <c r="DP44" s="302" t="str">
        <f ca="true">+IF(OFFSET('Hygiene Data'!$D$12,0,10*ROW('Hygiene Data'!D38))="","",OFFSET('Hygiene Data'!$D$12,0,10*ROW('Hygiene Data'!D38)))</f>
        <v/>
      </c>
      <c r="DQ44" s="302" t="str">
        <f ca="true">+IF(OFFSET('Hygiene Data'!$D$13,0,10*ROW('Hygiene Data'!D38))="","",OFFSET('Hygiene Data'!$D$13,0,10*ROW('Hygiene Data'!D38)))</f>
        <v/>
      </c>
      <c r="DR44" s="302" t="str">
        <f ca="true">+IF(OFFSET('Hygiene Data'!$E$11,0,10*ROW('Hygiene Data'!E38))="","",OFFSET('Hygiene Data'!$E$11,0,10*ROW('Hygiene Data'!E38)))</f>
        <v/>
      </c>
      <c r="DS44" s="302" t="str">
        <f ca="true">+IF(OFFSET('Hygiene Data'!$E$12,0,10*ROW('Hygiene Data'!E38))="","",OFFSET('Hygiene Data'!$E$12,0,10*ROW('Hygiene Data'!E38)))</f>
        <v/>
      </c>
      <c r="DT44" s="302" t="str">
        <f ca="true">+IF(OFFSET('Hygiene Data'!$E$13,0,10*ROW('Hygiene Data'!E38))="","",OFFSET('Hygiene Data'!$E$13,0,10*ROW('Hygiene Data'!E38)))</f>
        <v/>
      </c>
      <c r="DU44" s="302" t="str">
        <f ca="true">+IF(OFFSET('Hygiene Data'!$F$11,0,10*ROW('Hygiene Data'!F38))="","",OFFSET('Hygiene Data'!$F$11,0,10*ROW('Hygiene Data'!F38)))</f>
        <v/>
      </c>
      <c r="DV44" s="302" t="str">
        <f ca="true">+IF(OFFSET('Hygiene Data'!$F$12,0,10*ROW('Hygiene Data'!F38))="","",OFFSET('Hygiene Data'!$F$12,0,10*ROW('Hygiene Data'!F38)))</f>
        <v/>
      </c>
      <c r="DW44" s="302" t="str">
        <f ca="true">+IF(OFFSET('Hygiene Data'!$F$13,0,10*ROW('Hygiene Data'!F38))="","",OFFSET('Hygiene Data'!$F$13,0,10*ROW('Hygiene Data'!F38)))</f>
        <v/>
      </c>
      <c r="DX44" s="302" t="str">
        <f ca="true">+IF(OFFSET('Hygiene Data'!$G$11,0,10*ROW('Hygiene Data'!G38))="","",OFFSET('Hygiene Data'!$G$11,0,10*ROW('Hygiene Data'!G38)))</f>
        <v/>
      </c>
      <c r="DY44" s="302" t="str">
        <f ca="true">+IF(OFFSET('Hygiene Data'!$G$12,0,10*ROW('Hygiene Data'!G38))="","",OFFSET('Hygiene Data'!$G$12,0,10*ROW('Hygiene Data'!G38)))</f>
        <v/>
      </c>
      <c r="DZ44" s="302" t="str">
        <f ca="true">+IF(OFFSET('Hygiene Data'!$G$13,0,10*ROW('Hygiene Data'!G38))="","",OFFSET('Hygiene Data'!$G$13,0,10*ROW('Hygiene Data'!G38)))</f>
        <v/>
      </c>
      <c r="EA44" s="302" t="str">
        <f ca="true">+IF(OFFSET('Hygiene Data'!$H$11,0,10*ROW('Hygiene Data'!H38))="","",OFFSET('Hygiene Data'!$H$11,0,10*ROW('Hygiene Data'!H38)))</f>
        <v/>
      </c>
      <c r="EB44" s="302" t="str">
        <f ca="true">+IF(OFFSET('Hygiene Data'!$H$12,0,10*ROW('Hygiene Data'!H38))="","",OFFSET('Hygiene Data'!$H$12,0,10*ROW('Hygiene Data'!H38)))</f>
        <v/>
      </c>
      <c r="EC44" s="302" t="str">
        <f ca="true">+IF(OFFSET('Hygiene Data'!$H$13,0,10*ROW('Hygiene Data'!H38))="","",OFFSET('Hygiene Data'!$H$13,0,10*ROW('Hygiene Data'!H38)))</f>
        <v/>
      </c>
      <c r="ED44" s="302" t="str">
        <f ca="true">+IF(OFFSET('Hygiene Data'!$I$11,0,10*ROW('Hygiene Data'!I38))="","",OFFSET('Hygiene Data'!$I$11,0,10*ROW('Hygiene Data'!I38)))</f>
        <v/>
      </c>
      <c r="EE44" s="302" t="str">
        <f ca="true">+IF(OFFSET('Hygiene Data'!$I$12,0,10*ROW('Hygiene Data'!I38))="","",OFFSET('Hygiene Data'!$I$12,0,10*ROW('Hygiene Data'!I38)))</f>
        <v/>
      </c>
      <c r="EF44" s="30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57"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302"/>
      <c r="BS45" s="302" t="str">
        <f ca="true">+IF(OFFSET('Water Data'!$D$27,0,10*ROW('Water Data'!D39))="","",OFFSET('Water Data'!$D$27,0,10*ROW('Water Data'!D39)))</f>
        <v/>
      </c>
      <c r="BT45" s="302" t="str">
        <f ca="true">+IF(OFFSET('Water Data'!$D$28,0,10*ROW('Water Data'!D39))="","",OFFSET('Water Data'!$D$28,0,10*ROW('Water Data'!D39)))</f>
        <v/>
      </c>
      <c r="BU45" s="302" t="str">
        <f ca="true">+IF(OFFSET('Water Data'!$D$29,0,10*ROW('Water Data'!D39))="","",OFFSET('Water Data'!$D$29,0,10*ROW('Water Data'!D39)))</f>
        <v/>
      </c>
      <c r="BV45" s="302" t="str">
        <f ca="true">+IF(OFFSET('Water Data'!$E$27,0,10*ROW('Water Data'!E39))="","",OFFSET('Water Data'!$E$27,0,10*ROW('Water Data'!E39)))</f>
        <v/>
      </c>
      <c r="BW45" s="302" t="str">
        <f ca="true">+IF(OFFSET('Water Data'!$E$28,0,10*ROW('Water Data'!E39))="","",OFFSET('Water Data'!$E$28,0,10*ROW('Water Data'!E39)))</f>
        <v/>
      </c>
      <c r="BX45" s="302" t="str">
        <f ca="true">+IF(OFFSET('Water Data'!$E$29,0,10*ROW('Water Data'!E39))="","",OFFSET('Water Data'!$E$29,0,10*ROW('Water Data'!E39)))</f>
        <v/>
      </c>
      <c r="BY45" s="302" t="str">
        <f ca="true">+IF(OFFSET('Water Data'!$F$27,0,10*ROW('Water Data'!F39))="","",OFFSET('Water Data'!$F$27,0,10*ROW('Water Data'!F39)))</f>
        <v/>
      </c>
      <c r="BZ45" s="302" t="str">
        <f ca="true">+IF(OFFSET('Water Data'!$F$28,0,10*ROW('Water Data'!F39))="","",OFFSET('Water Data'!$F$28,0,10*ROW('Water Data'!F39)))</f>
        <v/>
      </c>
      <c r="CA45" s="302" t="str">
        <f ca="true">+IF(OFFSET('Water Data'!$F$29,0,10*ROW('Water Data'!F39))="","",OFFSET('Water Data'!$F$29,0,10*ROW('Water Data'!F39)))</f>
        <v/>
      </c>
      <c r="CB45" s="302" t="str">
        <f ca="true">+IF(OFFSET('Water Data'!$G$27,0,10*ROW('Water Data'!G39))="","",OFFSET('Water Data'!$G$27,0,10*ROW('Water Data'!G39)))</f>
        <v/>
      </c>
      <c r="CC45" s="302" t="str">
        <f ca="true">+IF(OFFSET('Water Data'!$G$28,0,10*ROW('Water Data'!G39))="","",OFFSET('Water Data'!$G$28,0,10*ROW('Water Data'!G39)))</f>
        <v/>
      </c>
      <c r="CD45" s="302" t="str">
        <f ca="true">+IF(OFFSET('Water Data'!$G$29,0,10*ROW('Water Data'!G39))="","",OFFSET('Water Data'!$G$29,0,10*ROW('Water Data'!G39)))</f>
        <v/>
      </c>
      <c r="CE45" s="302" t="str">
        <f ca="true">+IF(OFFSET('Water Data'!$H$27,0,10*ROW('Water Data'!H39))="","",OFFSET('Water Data'!$H$27,0,10*ROW('Water Data'!H39)))</f>
        <v/>
      </c>
      <c r="CF45" s="302" t="str">
        <f ca="true">+IF(OFFSET('Water Data'!$H$28,0,10*ROW('Water Data'!H39))="","",OFFSET('Water Data'!$H$28,0,10*ROW('Water Data'!H39)))</f>
        <v/>
      </c>
      <c r="CG45" s="302" t="str">
        <f ca="true">+IF(OFFSET('Water Data'!$H$29,0,10*ROW('Water Data'!H39))="","",OFFSET('Water Data'!$H$29,0,10*ROW('Water Data'!H39)))</f>
        <v/>
      </c>
      <c r="CH45" s="302" t="str">
        <f ca="true">+IF(OFFSET('Water Data'!$I$27,0,10*ROW('Water Data'!I39))="","",OFFSET('Water Data'!$I$27,0,10*ROW('Water Data'!I39)))</f>
        <v/>
      </c>
      <c r="CI45" s="302" t="str">
        <f ca="true">+IF(OFFSET('Water Data'!$I$28,0,10*ROW('Water Data'!I39))="","",OFFSET('Water Data'!$I$28,0,10*ROW('Water Data'!I39)))</f>
        <v/>
      </c>
      <c r="CJ45" s="302" t="str">
        <f ca="true">+IF(OFFSET('Water Data'!$I$29,0,10*ROW('Water Data'!I39))="","",OFFSET('Water Data'!$I$29,0,10*ROW('Water Data'!I39)))</f>
        <v/>
      </c>
      <c r="CK45" s="302" t="str">
        <f ca="true">+IF(OFFSET('Sanitation Data'!$D$28,0,10*ROW('Sanitation Data'!D39))="","",OFFSET('Sanitation Data'!$D$28,0,10*ROW('Sanitation Data'!D39)))</f>
        <v/>
      </c>
      <c r="CL45" s="302" t="str">
        <f ca="true">+IF(OFFSET('Sanitation Data'!$D$29,0,10*ROW('Sanitation Data'!D39))="","",OFFSET('Sanitation Data'!$D$29,0,10*ROW('Sanitation Data'!D39)))</f>
        <v/>
      </c>
      <c r="CM45" s="302" t="str">
        <f ca="true">+IF(OFFSET('Sanitation Data'!$D$30,0,10*ROW('Sanitation Data'!D39))="","",OFFSET('Sanitation Data'!$D$30,0,10*ROW('Sanitation Data'!D39)))</f>
        <v/>
      </c>
      <c r="CN45" s="302" t="str">
        <f ca="true">+IF(OFFSET('Sanitation Data'!$D$31,0,10*ROW('Sanitation Data'!D39))="","",OFFSET('Sanitation Data'!$D$31,0,10*ROW('Sanitation Data'!D39)))</f>
        <v/>
      </c>
      <c r="CO45" s="302" t="str">
        <f ca="true">+IF(OFFSET('Sanitation Data'!$D$32,0,10*ROW('Sanitation Data'!D39))="","",OFFSET('Sanitation Data'!$D$32,0,10*ROW('Sanitation Data'!D39)))</f>
        <v/>
      </c>
      <c r="CP45" s="302" t="str">
        <f ca="true">+IF(OFFSET('Sanitation Data'!$E$28,0,10*ROW('Sanitation Data'!E39))="","",OFFSET('Sanitation Data'!$E$28,0,10*ROW('Sanitation Data'!E39)))</f>
        <v/>
      </c>
      <c r="CQ45" s="302" t="str">
        <f ca="true">+IF(OFFSET('Sanitation Data'!$E$29,0,10*ROW('Sanitation Data'!E39))="","",OFFSET('Sanitation Data'!$E$29,0,10*ROW('Sanitation Data'!E39)))</f>
        <v/>
      </c>
      <c r="CR45" s="302" t="str">
        <f ca="true">+IF(OFFSET('Sanitation Data'!$E$30,0,10*ROW('Sanitation Data'!E39))="","",OFFSET('Sanitation Data'!$E$30,0,10*ROW('Sanitation Data'!E39)))</f>
        <v/>
      </c>
      <c r="CS45" s="302" t="str">
        <f ca="true">+IF(OFFSET('Sanitation Data'!$E$31,0,10*ROW('Sanitation Data'!E39))="","",OFFSET('Sanitation Data'!$E$31,0,10*ROW('Sanitation Data'!E39)))</f>
        <v/>
      </c>
      <c r="CT45" s="302" t="str">
        <f ca="true">+IF(OFFSET('Sanitation Data'!$E$32,0,10*ROW('Sanitation Data'!E39))="","",OFFSET('Sanitation Data'!$E$32,0,10*ROW('Sanitation Data'!E39)))</f>
        <v/>
      </c>
      <c r="CU45" s="302" t="str">
        <f ca="true">+IF(OFFSET('Sanitation Data'!$F$28,0,10*ROW('Sanitation Data'!F39))="","",OFFSET('Sanitation Data'!$F$28,0,10*ROW('Sanitation Data'!F39)))</f>
        <v/>
      </c>
      <c r="CV45" s="302" t="str">
        <f ca="true">+IF(OFFSET('Sanitation Data'!$F$29,0,10*ROW('Sanitation Data'!F39))="","",OFFSET('Sanitation Data'!$F$29,0,10*ROW('Sanitation Data'!F39)))</f>
        <v/>
      </c>
      <c r="CW45" s="302" t="str">
        <f ca="true">+IF(OFFSET('Sanitation Data'!$F$30,0,10*ROW('Sanitation Data'!F39))="","",OFFSET('Sanitation Data'!$F$30,0,10*ROW('Sanitation Data'!F39)))</f>
        <v/>
      </c>
      <c r="CX45" s="302" t="str">
        <f ca="true">+IF(OFFSET('Sanitation Data'!$F$31,0,10*ROW('Sanitation Data'!F39))="","",OFFSET('Sanitation Data'!$F$31,0,10*ROW('Sanitation Data'!F39)))</f>
        <v/>
      </c>
      <c r="CY45" s="302" t="str">
        <f ca="true">+IF(OFFSET('Sanitation Data'!$F$32,0,10*ROW('Sanitation Data'!F39))="","",OFFSET('Sanitation Data'!$F$32,0,10*ROW('Sanitation Data'!F39)))</f>
        <v/>
      </c>
      <c r="CZ45" s="302" t="str">
        <f ca="true">+IF(OFFSET('Sanitation Data'!$G$28,0,10*ROW('Sanitation Data'!G39))="","",OFFSET('Sanitation Data'!$G$28,0,10*ROW('Sanitation Data'!G39)))</f>
        <v/>
      </c>
      <c r="DA45" s="302" t="str">
        <f ca="true">+IF(OFFSET('Sanitation Data'!$G$29,0,10*ROW('Sanitation Data'!G39))="","",OFFSET('Sanitation Data'!$G$29,0,10*ROW('Sanitation Data'!G39)))</f>
        <v/>
      </c>
      <c r="DB45" s="302" t="str">
        <f ca="true">+IF(OFFSET('Sanitation Data'!$G$30,0,10*ROW('Sanitation Data'!G39))="","",OFFSET('Sanitation Data'!$G$30,0,10*ROW('Sanitation Data'!G39)))</f>
        <v/>
      </c>
      <c r="DC45" s="302" t="str">
        <f ca="true">+IF(OFFSET('Sanitation Data'!$G$31,0,10*ROW('Sanitation Data'!G39))="","",OFFSET('Sanitation Data'!$G$31,0,10*ROW('Sanitation Data'!G39)))</f>
        <v/>
      </c>
      <c r="DD45" s="302" t="str">
        <f ca="true">+IF(OFFSET('Sanitation Data'!$G$32,0,10*ROW('Sanitation Data'!G39))="","",OFFSET('Sanitation Data'!$G$32,0,10*ROW('Sanitation Data'!G39)))</f>
        <v/>
      </c>
      <c r="DE45" s="302" t="str">
        <f ca="true">+IF(OFFSET('Sanitation Data'!$H$28,0,10*ROW('Sanitation Data'!H39))="","",OFFSET('Sanitation Data'!$H$28,0,10*ROW('Sanitation Data'!H39)))</f>
        <v/>
      </c>
      <c r="DF45" s="302" t="str">
        <f ca="true">+IF(OFFSET('Sanitation Data'!$H$29,0,10*ROW('Sanitation Data'!H39))="","",OFFSET('Sanitation Data'!$H$29,0,10*ROW('Sanitation Data'!H39)))</f>
        <v/>
      </c>
      <c r="DG45" s="302" t="str">
        <f ca="true">+IF(OFFSET('Sanitation Data'!$H$30,0,10*ROW('Sanitation Data'!H39))="","",OFFSET('Sanitation Data'!$H$30,0,10*ROW('Sanitation Data'!H39)))</f>
        <v/>
      </c>
      <c r="DH45" s="302" t="str">
        <f ca="true">+IF(OFFSET('Sanitation Data'!$H$31,0,10*ROW('Sanitation Data'!H39))="","",OFFSET('Sanitation Data'!$H$31,0,10*ROW('Sanitation Data'!H39)))</f>
        <v/>
      </c>
      <c r="DI45" s="302" t="str">
        <f ca="true">+IF(OFFSET('Sanitation Data'!$H$32,0,10*ROW('Sanitation Data'!H39))="","",OFFSET('Sanitation Data'!$H$32,0,10*ROW('Sanitation Data'!H39)))</f>
        <v/>
      </c>
      <c r="DJ45" s="302" t="str">
        <f ca="true">+IF(OFFSET('Sanitation Data'!$I$28,0,10*ROW('Sanitation Data'!I39))="","",OFFSET('Sanitation Data'!$I$28,0,10*ROW('Sanitation Data'!I39)))</f>
        <v/>
      </c>
      <c r="DK45" s="302" t="str">
        <f ca="true">+IF(OFFSET('Sanitation Data'!$I$29,0,10*ROW('Sanitation Data'!I39))="","",OFFSET('Sanitation Data'!$I$29,0,10*ROW('Sanitation Data'!I39)))</f>
        <v/>
      </c>
      <c r="DL45" s="302" t="str">
        <f ca="true">+IF(OFFSET('Sanitation Data'!$I$30,0,10*ROW('Sanitation Data'!I39))="","",OFFSET('Sanitation Data'!$I$30,0,10*ROW('Sanitation Data'!I39)))</f>
        <v/>
      </c>
      <c r="DM45" s="302" t="str">
        <f ca="true">+IF(OFFSET('Sanitation Data'!$I$31,0,10*ROW('Sanitation Data'!I39))="","",OFFSET('Sanitation Data'!$I$31,0,10*ROW('Sanitation Data'!I39)))</f>
        <v/>
      </c>
      <c r="DN45" s="302" t="str">
        <f ca="true">+IF(OFFSET('Sanitation Data'!$I$32,0,10*ROW('Sanitation Data'!I39))="","",OFFSET('Sanitation Data'!$I$32,0,10*ROW('Sanitation Data'!I39)))</f>
        <v/>
      </c>
      <c r="DO45" s="302" t="str">
        <f ca="true">+IF(OFFSET('Hygiene Data'!$D$11,0,10*ROW('Hygiene Data'!D39))="","",OFFSET('Hygiene Data'!$D$11,0,10*ROW('Hygiene Data'!D39)))</f>
        <v/>
      </c>
      <c r="DP45" s="302" t="str">
        <f ca="true">+IF(OFFSET('Hygiene Data'!$D$12,0,10*ROW('Hygiene Data'!D39))="","",OFFSET('Hygiene Data'!$D$12,0,10*ROW('Hygiene Data'!D39)))</f>
        <v/>
      </c>
      <c r="DQ45" s="302" t="str">
        <f ca="true">+IF(OFFSET('Hygiene Data'!$D$13,0,10*ROW('Hygiene Data'!D39))="","",OFFSET('Hygiene Data'!$D$13,0,10*ROW('Hygiene Data'!D39)))</f>
        <v/>
      </c>
      <c r="DR45" s="302" t="str">
        <f ca="true">+IF(OFFSET('Hygiene Data'!$E$11,0,10*ROW('Hygiene Data'!E39))="","",OFFSET('Hygiene Data'!$E$11,0,10*ROW('Hygiene Data'!E39)))</f>
        <v/>
      </c>
      <c r="DS45" s="302" t="str">
        <f ca="true">+IF(OFFSET('Hygiene Data'!$E$12,0,10*ROW('Hygiene Data'!E39))="","",OFFSET('Hygiene Data'!$E$12,0,10*ROW('Hygiene Data'!E39)))</f>
        <v/>
      </c>
      <c r="DT45" s="302" t="str">
        <f ca="true">+IF(OFFSET('Hygiene Data'!$E$13,0,10*ROW('Hygiene Data'!E39))="","",OFFSET('Hygiene Data'!$E$13,0,10*ROW('Hygiene Data'!E39)))</f>
        <v/>
      </c>
      <c r="DU45" s="302" t="str">
        <f ca="true">+IF(OFFSET('Hygiene Data'!$F$11,0,10*ROW('Hygiene Data'!F39))="","",OFFSET('Hygiene Data'!$F$11,0,10*ROW('Hygiene Data'!F39)))</f>
        <v/>
      </c>
      <c r="DV45" s="302" t="str">
        <f ca="true">+IF(OFFSET('Hygiene Data'!$F$12,0,10*ROW('Hygiene Data'!F39))="","",OFFSET('Hygiene Data'!$F$12,0,10*ROW('Hygiene Data'!F39)))</f>
        <v/>
      </c>
      <c r="DW45" s="302" t="str">
        <f ca="true">+IF(OFFSET('Hygiene Data'!$F$13,0,10*ROW('Hygiene Data'!F39))="","",OFFSET('Hygiene Data'!$F$13,0,10*ROW('Hygiene Data'!F39)))</f>
        <v/>
      </c>
      <c r="DX45" s="302" t="str">
        <f ca="true">+IF(OFFSET('Hygiene Data'!$G$11,0,10*ROW('Hygiene Data'!G39))="","",OFFSET('Hygiene Data'!$G$11,0,10*ROW('Hygiene Data'!G39)))</f>
        <v/>
      </c>
      <c r="DY45" s="302" t="str">
        <f ca="true">+IF(OFFSET('Hygiene Data'!$G$12,0,10*ROW('Hygiene Data'!G39))="","",OFFSET('Hygiene Data'!$G$12,0,10*ROW('Hygiene Data'!G39)))</f>
        <v/>
      </c>
      <c r="DZ45" s="302" t="str">
        <f ca="true">+IF(OFFSET('Hygiene Data'!$G$13,0,10*ROW('Hygiene Data'!G39))="","",OFFSET('Hygiene Data'!$G$13,0,10*ROW('Hygiene Data'!G39)))</f>
        <v/>
      </c>
      <c r="EA45" s="302" t="str">
        <f ca="true">+IF(OFFSET('Hygiene Data'!$H$11,0,10*ROW('Hygiene Data'!H39))="","",OFFSET('Hygiene Data'!$H$11,0,10*ROW('Hygiene Data'!H39)))</f>
        <v/>
      </c>
      <c r="EB45" s="302" t="str">
        <f ca="true">+IF(OFFSET('Hygiene Data'!$H$12,0,10*ROW('Hygiene Data'!H39))="","",OFFSET('Hygiene Data'!$H$12,0,10*ROW('Hygiene Data'!H39)))</f>
        <v/>
      </c>
      <c r="EC45" s="302" t="str">
        <f ca="true">+IF(OFFSET('Hygiene Data'!$H$13,0,10*ROW('Hygiene Data'!H39))="","",OFFSET('Hygiene Data'!$H$13,0,10*ROW('Hygiene Data'!H39)))</f>
        <v/>
      </c>
      <c r="ED45" s="302" t="str">
        <f ca="true">+IF(OFFSET('Hygiene Data'!$I$11,0,10*ROW('Hygiene Data'!I39))="","",OFFSET('Hygiene Data'!$I$11,0,10*ROW('Hygiene Data'!I39)))</f>
        <v/>
      </c>
      <c r="EE45" s="302" t="str">
        <f ca="true">+IF(OFFSET('Hygiene Data'!$I$12,0,10*ROW('Hygiene Data'!I39))="","",OFFSET('Hygiene Data'!$I$12,0,10*ROW('Hygiene Data'!I39)))</f>
        <v/>
      </c>
      <c r="EF45" s="30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57"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302"/>
      <c r="BS46" s="302" t="str">
        <f ca="true">+IF(OFFSET('Water Data'!$D$27,0,10*ROW('Water Data'!D40))="","",OFFSET('Water Data'!$D$27,0,10*ROW('Water Data'!D40)))</f>
        <v/>
      </c>
      <c r="BT46" s="302" t="str">
        <f ca="true">+IF(OFFSET('Water Data'!$D$28,0,10*ROW('Water Data'!D40))="","",OFFSET('Water Data'!$D$28,0,10*ROW('Water Data'!D40)))</f>
        <v/>
      </c>
      <c r="BU46" s="302" t="str">
        <f ca="true">+IF(OFFSET('Water Data'!$D$29,0,10*ROW('Water Data'!D40))="","",OFFSET('Water Data'!$D$29,0,10*ROW('Water Data'!D40)))</f>
        <v/>
      </c>
      <c r="BV46" s="302" t="str">
        <f ca="true">+IF(OFFSET('Water Data'!$E$27,0,10*ROW('Water Data'!E40))="","",OFFSET('Water Data'!$E$27,0,10*ROW('Water Data'!E40)))</f>
        <v/>
      </c>
      <c r="BW46" s="302" t="str">
        <f ca="true">+IF(OFFSET('Water Data'!$E$28,0,10*ROW('Water Data'!E40))="","",OFFSET('Water Data'!$E$28,0,10*ROW('Water Data'!E40)))</f>
        <v/>
      </c>
      <c r="BX46" s="302" t="str">
        <f ca="true">+IF(OFFSET('Water Data'!$E$29,0,10*ROW('Water Data'!E40))="","",OFFSET('Water Data'!$E$29,0,10*ROW('Water Data'!E40)))</f>
        <v/>
      </c>
      <c r="BY46" s="302" t="str">
        <f ca="true">+IF(OFFSET('Water Data'!$F$27,0,10*ROW('Water Data'!F40))="","",OFFSET('Water Data'!$F$27,0,10*ROW('Water Data'!F40)))</f>
        <v/>
      </c>
      <c r="BZ46" s="302" t="str">
        <f ca="true">+IF(OFFSET('Water Data'!$F$28,0,10*ROW('Water Data'!F40))="","",OFFSET('Water Data'!$F$28,0,10*ROW('Water Data'!F40)))</f>
        <v/>
      </c>
      <c r="CA46" s="302" t="str">
        <f ca="true">+IF(OFFSET('Water Data'!$F$29,0,10*ROW('Water Data'!F40))="","",OFFSET('Water Data'!$F$29,0,10*ROW('Water Data'!F40)))</f>
        <v/>
      </c>
      <c r="CB46" s="302" t="str">
        <f ca="true">+IF(OFFSET('Water Data'!$G$27,0,10*ROW('Water Data'!G40))="","",OFFSET('Water Data'!$G$27,0,10*ROW('Water Data'!G40)))</f>
        <v/>
      </c>
      <c r="CC46" s="302" t="str">
        <f ca="true">+IF(OFFSET('Water Data'!$G$28,0,10*ROW('Water Data'!G40))="","",OFFSET('Water Data'!$G$28,0,10*ROW('Water Data'!G40)))</f>
        <v/>
      </c>
      <c r="CD46" s="302" t="str">
        <f ca="true">+IF(OFFSET('Water Data'!$G$29,0,10*ROW('Water Data'!G40))="","",OFFSET('Water Data'!$G$29,0,10*ROW('Water Data'!G40)))</f>
        <v/>
      </c>
      <c r="CE46" s="302" t="str">
        <f ca="true">+IF(OFFSET('Water Data'!$H$27,0,10*ROW('Water Data'!H40))="","",OFFSET('Water Data'!$H$27,0,10*ROW('Water Data'!H40)))</f>
        <v/>
      </c>
      <c r="CF46" s="302" t="str">
        <f ca="true">+IF(OFFSET('Water Data'!$H$28,0,10*ROW('Water Data'!H40))="","",OFFSET('Water Data'!$H$28,0,10*ROW('Water Data'!H40)))</f>
        <v/>
      </c>
      <c r="CG46" s="302" t="str">
        <f ca="true">+IF(OFFSET('Water Data'!$H$29,0,10*ROW('Water Data'!H40))="","",OFFSET('Water Data'!$H$29,0,10*ROW('Water Data'!H40)))</f>
        <v/>
      </c>
      <c r="CH46" s="302" t="str">
        <f ca="true">+IF(OFFSET('Water Data'!$I$27,0,10*ROW('Water Data'!I40))="","",OFFSET('Water Data'!$I$27,0,10*ROW('Water Data'!I40)))</f>
        <v/>
      </c>
      <c r="CI46" s="302" t="str">
        <f ca="true">+IF(OFFSET('Water Data'!$I$28,0,10*ROW('Water Data'!I40))="","",OFFSET('Water Data'!$I$28,0,10*ROW('Water Data'!I40)))</f>
        <v/>
      </c>
      <c r="CJ46" s="302" t="str">
        <f ca="true">+IF(OFFSET('Water Data'!$I$29,0,10*ROW('Water Data'!I40))="","",OFFSET('Water Data'!$I$29,0,10*ROW('Water Data'!I40)))</f>
        <v/>
      </c>
      <c r="CK46" s="302" t="str">
        <f ca="true">+IF(OFFSET('Sanitation Data'!$D$28,0,10*ROW('Sanitation Data'!D40))="","",OFFSET('Sanitation Data'!$D$28,0,10*ROW('Sanitation Data'!D40)))</f>
        <v/>
      </c>
      <c r="CL46" s="302" t="str">
        <f ca="true">+IF(OFFSET('Sanitation Data'!$D$29,0,10*ROW('Sanitation Data'!D40))="","",OFFSET('Sanitation Data'!$D$29,0,10*ROW('Sanitation Data'!D40)))</f>
        <v/>
      </c>
      <c r="CM46" s="302" t="str">
        <f ca="true">+IF(OFFSET('Sanitation Data'!$D$30,0,10*ROW('Sanitation Data'!D40))="","",OFFSET('Sanitation Data'!$D$30,0,10*ROW('Sanitation Data'!D40)))</f>
        <v/>
      </c>
      <c r="CN46" s="302" t="str">
        <f ca="true">+IF(OFFSET('Sanitation Data'!$D$31,0,10*ROW('Sanitation Data'!D40))="","",OFFSET('Sanitation Data'!$D$31,0,10*ROW('Sanitation Data'!D40)))</f>
        <v/>
      </c>
      <c r="CO46" s="302" t="str">
        <f ca="true">+IF(OFFSET('Sanitation Data'!$D$32,0,10*ROW('Sanitation Data'!D40))="","",OFFSET('Sanitation Data'!$D$32,0,10*ROW('Sanitation Data'!D40)))</f>
        <v/>
      </c>
      <c r="CP46" s="302" t="str">
        <f ca="true">+IF(OFFSET('Sanitation Data'!$E$28,0,10*ROW('Sanitation Data'!E40))="","",OFFSET('Sanitation Data'!$E$28,0,10*ROW('Sanitation Data'!E40)))</f>
        <v/>
      </c>
      <c r="CQ46" s="302" t="str">
        <f ca="true">+IF(OFFSET('Sanitation Data'!$E$29,0,10*ROW('Sanitation Data'!E40))="","",OFFSET('Sanitation Data'!$E$29,0,10*ROW('Sanitation Data'!E40)))</f>
        <v/>
      </c>
      <c r="CR46" s="302" t="str">
        <f ca="true">+IF(OFFSET('Sanitation Data'!$E$30,0,10*ROW('Sanitation Data'!E40))="","",OFFSET('Sanitation Data'!$E$30,0,10*ROW('Sanitation Data'!E40)))</f>
        <v/>
      </c>
      <c r="CS46" s="302" t="str">
        <f ca="true">+IF(OFFSET('Sanitation Data'!$E$31,0,10*ROW('Sanitation Data'!E40))="","",OFFSET('Sanitation Data'!$E$31,0,10*ROW('Sanitation Data'!E40)))</f>
        <v/>
      </c>
      <c r="CT46" s="302" t="str">
        <f ca="true">+IF(OFFSET('Sanitation Data'!$E$32,0,10*ROW('Sanitation Data'!E40))="","",OFFSET('Sanitation Data'!$E$32,0,10*ROW('Sanitation Data'!E40)))</f>
        <v/>
      </c>
      <c r="CU46" s="302" t="str">
        <f ca="true">+IF(OFFSET('Sanitation Data'!$F$28,0,10*ROW('Sanitation Data'!F40))="","",OFFSET('Sanitation Data'!$F$28,0,10*ROW('Sanitation Data'!F40)))</f>
        <v/>
      </c>
      <c r="CV46" s="302" t="str">
        <f ca="true">+IF(OFFSET('Sanitation Data'!$F$29,0,10*ROW('Sanitation Data'!F40))="","",OFFSET('Sanitation Data'!$F$29,0,10*ROW('Sanitation Data'!F40)))</f>
        <v/>
      </c>
      <c r="CW46" s="302" t="str">
        <f ca="true">+IF(OFFSET('Sanitation Data'!$F$30,0,10*ROW('Sanitation Data'!F40))="","",OFFSET('Sanitation Data'!$F$30,0,10*ROW('Sanitation Data'!F40)))</f>
        <v/>
      </c>
      <c r="CX46" s="302" t="str">
        <f ca="true">+IF(OFFSET('Sanitation Data'!$F$31,0,10*ROW('Sanitation Data'!F40))="","",OFFSET('Sanitation Data'!$F$31,0,10*ROW('Sanitation Data'!F40)))</f>
        <v/>
      </c>
      <c r="CY46" s="302" t="str">
        <f ca="true">+IF(OFFSET('Sanitation Data'!$F$32,0,10*ROW('Sanitation Data'!F40))="","",OFFSET('Sanitation Data'!$F$32,0,10*ROW('Sanitation Data'!F40)))</f>
        <v/>
      </c>
      <c r="CZ46" s="302" t="str">
        <f ca="true">+IF(OFFSET('Sanitation Data'!$G$28,0,10*ROW('Sanitation Data'!G40))="","",OFFSET('Sanitation Data'!$G$28,0,10*ROW('Sanitation Data'!G40)))</f>
        <v/>
      </c>
      <c r="DA46" s="302" t="str">
        <f ca="true">+IF(OFFSET('Sanitation Data'!$G$29,0,10*ROW('Sanitation Data'!G40))="","",OFFSET('Sanitation Data'!$G$29,0,10*ROW('Sanitation Data'!G40)))</f>
        <v/>
      </c>
      <c r="DB46" s="302" t="str">
        <f ca="true">+IF(OFFSET('Sanitation Data'!$G$30,0,10*ROW('Sanitation Data'!G40))="","",OFFSET('Sanitation Data'!$G$30,0,10*ROW('Sanitation Data'!G40)))</f>
        <v/>
      </c>
      <c r="DC46" s="302" t="str">
        <f ca="true">+IF(OFFSET('Sanitation Data'!$G$31,0,10*ROW('Sanitation Data'!G40))="","",OFFSET('Sanitation Data'!$G$31,0,10*ROW('Sanitation Data'!G40)))</f>
        <v/>
      </c>
      <c r="DD46" s="302" t="str">
        <f ca="true">+IF(OFFSET('Sanitation Data'!$G$32,0,10*ROW('Sanitation Data'!G40))="","",OFFSET('Sanitation Data'!$G$32,0,10*ROW('Sanitation Data'!G40)))</f>
        <v/>
      </c>
      <c r="DE46" s="302" t="str">
        <f ca="true">+IF(OFFSET('Sanitation Data'!$H$28,0,10*ROW('Sanitation Data'!H40))="","",OFFSET('Sanitation Data'!$H$28,0,10*ROW('Sanitation Data'!H40)))</f>
        <v/>
      </c>
      <c r="DF46" s="302" t="str">
        <f ca="true">+IF(OFFSET('Sanitation Data'!$H$29,0,10*ROW('Sanitation Data'!H40))="","",OFFSET('Sanitation Data'!$H$29,0,10*ROW('Sanitation Data'!H40)))</f>
        <v/>
      </c>
      <c r="DG46" s="302" t="str">
        <f ca="true">+IF(OFFSET('Sanitation Data'!$H$30,0,10*ROW('Sanitation Data'!H40))="","",OFFSET('Sanitation Data'!$H$30,0,10*ROW('Sanitation Data'!H40)))</f>
        <v/>
      </c>
      <c r="DH46" s="302" t="str">
        <f ca="true">+IF(OFFSET('Sanitation Data'!$H$31,0,10*ROW('Sanitation Data'!H40))="","",OFFSET('Sanitation Data'!$H$31,0,10*ROW('Sanitation Data'!H40)))</f>
        <v/>
      </c>
      <c r="DI46" s="302" t="str">
        <f ca="true">+IF(OFFSET('Sanitation Data'!$H$32,0,10*ROW('Sanitation Data'!H40))="","",OFFSET('Sanitation Data'!$H$32,0,10*ROW('Sanitation Data'!H40)))</f>
        <v/>
      </c>
      <c r="DJ46" s="302" t="str">
        <f ca="true">+IF(OFFSET('Sanitation Data'!$I$28,0,10*ROW('Sanitation Data'!I40))="","",OFFSET('Sanitation Data'!$I$28,0,10*ROW('Sanitation Data'!I40)))</f>
        <v/>
      </c>
      <c r="DK46" s="302" t="str">
        <f ca="true">+IF(OFFSET('Sanitation Data'!$I$29,0,10*ROW('Sanitation Data'!I40))="","",OFFSET('Sanitation Data'!$I$29,0,10*ROW('Sanitation Data'!I40)))</f>
        <v/>
      </c>
      <c r="DL46" s="302" t="str">
        <f ca="true">+IF(OFFSET('Sanitation Data'!$I$30,0,10*ROW('Sanitation Data'!I40))="","",OFFSET('Sanitation Data'!$I$30,0,10*ROW('Sanitation Data'!I40)))</f>
        <v/>
      </c>
      <c r="DM46" s="302" t="str">
        <f ca="true">+IF(OFFSET('Sanitation Data'!$I$31,0,10*ROW('Sanitation Data'!I40))="","",OFFSET('Sanitation Data'!$I$31,0,10*ROW('Sanitation Data'!I40)))</f>
        <v/>
      </c>
      <c r="DN46" s="302" t="str">
        <f ca="true">+IF(OFFSET('Sanitation Data'!$I$32,0,10*ROW('Sanitation Data'!I40))="","",OFFSET('Sanitation Data'!$I$32,0,10*ROW('Sanitation Data'!I40)))</f>
        <v/>
      </c>
      <c r="DO46" s="302" t="str">
        <f ca="true">+IF(OFFSET('Hygiene Data'!$D$11,0,10*ROW('Hygiene Data'!D40))="","",OFFSET('Hygiene Data'!$D$11,0,10*ROW('Hygiene Data'!D40)))</f>
        <v/>
      </c>
      <c r="DP46" s="302" t="str">
        <f ca="true">+IF(OFFSET('Hygiene Data'!$D$12,0,10*ROW('Hygiene Data'!D40))="","",OFFSET('Hygiene Data'!$D$12,0,10*ROW('Hygiene Data'!D40)))</f>
        <v/>
      </c>
      <c r="DQ46" s="302" t="str">
        <f ca="true">+IF(OFFSET('Hygiene Data'!$D$13,0,10*ROW('Hygiene Data'!D40))="","",OFFSET('Hygiene Data'!$D$13,0,10*ROW('Hygiene Data'!D40)))</f>
        <v/>
      </c>
      <c r="DR46" s="302" t="str">
        <f ca="true">+IF(OFFSET('Hygiene Data'!$E$11,0,10*ROW('Hygiene Data'!E40))="","",OFFSET('Hygiene Data'!$E$11,0,10*ROW('Hygiene Data'!E40)))</f>
        <v/>
      </c>
      <c r="DS46" s="302" t="str">
        <f ca="true">+IF(OFFSET('Hygiene Data'!$E$12,0,10*ROW('Hygiene Data'!E40))="","",OFFSET('Hygiene Data'!$E$12,0,10*ROW('Hygiene Data'!E40)))</f>
        <v/>
      </c>
      <c r="DT46" s="302" t="str">
        <f ca="true">+IF(OFFSET('Hygiene Data'!$E$13,0,10*ROW('Hygiene Data'!E40))="","",OFFSET('Hygiene Data'!$E$13,0,10*ROW('Hygiene Data'!E40)))</f>
        <v/>
      </c>
      <c r="DU46" s="302" t="str">
        <f ca="true">+IF(OFFSET('Hygiene Data'!$F$11,0,10*ROW('Hygiene Data'!F40))="","",OFFSET('Hygiene Data'!$F$11,0,10*ROW('Hygiene Data'!F40)))</f>
        <v/>
      </c>
      <c r="DV46" s="302" t="str">
        <f ca="true">+IF(OFFSET('Hygiene Data'!$F$12,0,10*ROW('Hygiene Data'!F40))="","",OFFSET('Hygiene Data'!$F$12,0,10*ROW('Hygiene Data'!F40)))</f>
        <v/>
      </c>
      <c r="DW46" s="302" t="str">
        <f ca="true">+IF(OFFSET('Hygiene Data'!$F$13,0,10*ROW('Hygiene Data'!F40))="","",OFFSET('Hygiene Data'!$F$13,0,10*ROW('Hygiene Data'!F40)))</f>
        <v/>
      </c>
      <c r="DX46" s="302" t="str">
        <f ca="true">+IF(OFFSET('Hygiene Data'!$G$11,0,10*ROW('Hygiene Data'!G40))="","",OFFSET('Hygiene Data'!$G$11,0,10*ROW('Hygiene Data'!G40)))</f>
        <v/>
      </c>
      <c r="DY46" s="302" t="str">
        <f ca="true">+IF(OFFSET('Hygiene Data'!$G$12,0,10*ROW('Hygiene Data'!G40))="","",OFFSET('Hygiene Data'!$G$12,0,10*ROW('Hygiene Data'!G40)))</f>
        <v/>
      </c>
      <c r="DZ46" s="302" t="str">
        <f ca="true">+IF(OFFSET('Hygiene Data'!$G$13,0,10*ROW('Hygiene Data'!G40))="","",OFFSET('Hygiene Data'!$G$13,0,10*ROW('Hygiene Data'!G40)))</f>
        <v/>
      </c>
      <c r="EA46" s="302" t="str">
        <f ca="true">+IF(OFFSET('Hygiene Data'!$H$11,0,10*ROW('Hygiene Data'!H40))="","",OFFSET('Hygiene Data'!$H$11,0,10*ROW('Hygiene Data'!H40)))</f>
        <v/>
      </c>
      <c r="EB46" s="302" t="str">
        <f ca="true">+IF(OFFSET('Hygiene Data'!$H$12,0,10*ROW('Hygiene Data'!H40))="","",OFFSET('Hygiene Data'!$H$12,0,10*ROW('Hygiene Data'!H40)))</f>
        <v/>
      </c>
      <c r="EC46" s="302" t="str">
        <f ca="true">+IF(OFFSET('Hygiene Data'!$H$13,0,10*ROW('Hygiene Data'!H40))="","",OFFSET('Hygiene Data'!$H$13,0,10*ROW('Hygiene Data'!H40)))</f>
        <v/>
      </c>
      <c r="ED46" s="302" t="str">
        <f ca="true">+IF(OFFSET('Hygiene Data'!$I$11,0,10*ROW('Hygiene Data'!I40))="","",OFFSET('Hygiene Data'!$I$11,0,10*ROW('Hygiene Data'!I40)))</f>
        <v/>
      </c>
      <c r="EE46" s="302" t="str">
        <f ca="true">+IF(OFFSET('Hygiene Data'!$I$12,0,10*ROW('Hygiene Data'!I40))="","",OFFSET('Hygiene Data'!$I$12,0,10*ROW('Hygiene Data'!I40)))</f>
        <v/>
      </c>
      <c r="EF46" s="30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57"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302"/>
      <c r="BS47" s="302" t="str">
        <f ca="true">+IF(OFFSET('Water Data'!$D$27,0,10*ROW('Water Data'!D41))="","",OFFSET('Water Data'!$D$27,0,10*ROW('Water Data'!D41)))</f>
        <v/>
      </c>
      <c r="BT47" s="302" t="str">
        <f ca="true">+IF(OFFSET('Water Data'!$D$28,0,10*ROW('Water Data'!D41))="","",OFFSET('Water Data'!$D$28,0,10*ROW('Water Data'!D41)))</f>
        <v/>
      </c>
      <c r="BU47" s="302" t="str">
        <f ca="true">+IF(OFFSET('Water Data'!$D$29,0,10*ROW('Water Data'!D41))="","",OFFSET('Water Data'!$D$29,0,10*ROW('Water Data'!D41)))</f>
        <v/>
      </c>
      <c r="BV47" s="302" t="str">
        <f ca="true">+IF(OFFSET('Water Data'!$E$27,0,10*ROW('Water Data'!E41))="","",OFFSET('Water Data'!$E$27,0,10*ROW('Water Data'!E41)))</f>
        <v/>
      </c>
      <c r="BW47" s="302" t="str">
        <f ca="true">+IF(OFFSET('Water Data'!$E$28,0,10*ROW('Water Data'!E41))="","",OFFSET('Water Data'!$E$28,0,10*ROW('Water Data'!E41)))</f>
        <v/>
      </c>
      <c r="BX47" s="302" t="str">
        <f ca="true">+IF(OFFSET('Water Data'!$E$29,0,10*ROW('Water Data'!E41))="","",OFFSET('Water Data'!$E$29,0,10*ROW('Water Data'!E41)))</f>
        <v/>
      </c>
      <c r="BY47" s="302" t="str">
        <f ca="true">+IF(OFFSET('Water Data'!$F$27,0,10*ROW('Water Data'!F41))="","",OFFSET('Water Data'!$F$27,0,10*ROW('Water Data'!F41)))</f>
        <v/>
      </c>
      <c r="BZ47" s="302" t="str">
        <f ca="true">+IF(OFFSET('Water Data'!$F$28,0,10*ROW('Water Data'!F41))="","",OFFSET('Water Data'!$F$28,0,10*ROW('Water Data'!F41)))</f>
        <v/>
      </c>
      <c r="CA47" s="302" t="str">
        <f ca="true">+IF(OFFSET('Water Data'!$F$29,0,10*ROW('Water Data'!F41))="","",OFFSET('Water Data'!$F$29,0,10*ROW('Water Data'!F41)))</f>
        <v/>
      </c>
      <c r="CB47" s="302" t="str">
        <f ca="true">+IF(OFFSET('Water Data'!$G$27,0,10*ROW('Water Data'!G41))="","",OFFSET('Water Data'!$G$27,0,10*ROW('Water Data'!G41)))</f>
        <v/>
      </c>
      <c r="CC47" s="302" t="str">
        <f ca="true">+IF(OFFSET('Water Data'!$G$28,0,10*ROW('Water Data'!G41))="","",OFFSET('Water Data'!$G$28,0,10*ROW('Water Data'!G41)))</f>
        <v/>
      </c>
      <c r="CD47" s="302" t="str">
        <f ca="true">+IF(OFFSET('Water Data'!$G$29,0,10*ROW('Water Data'!G41))="","",OFFSET('Water Data'!$G$29,0,10*ROW('Water Data'!G41)))</f>
        <v/>
      </c>
      <c r="CE47" s="302" t="str">
        <f ca="true">+IF(OFFSET('Water Data'!$H$27,0,10*ROW('Water Data'!H41))="","",OFFSET('Water Data'!$H$27,0,10*ROW('Water Data'!H41)))</f>
        <v/>
      </c>
      <c r="CF47" s="302" t="str">
        <f ca="true">+IF(OFFSET('Water Data'!$H$28,0,10*ROW('Water Data'!H41))="","",OFFSET('Water Data'!$H$28,0,10*ROW('Water Data'!H41)))</f>
        <v/>
      </c>
      <c r="CG47" s="302" t="str">
        <f ca="true">+IF(OFFSET('Water Data'!$H$29,0,10*ROW('Water Data'!H41))="","",OFFSET('Water Data'!$H$29,0,10*ROW('Water Data'!H41)))</f>
        <v/>
      </c>
      <c r="CH47" s="302" t="str">
        <f ca="true">+IF(OFFSET('Water Data'!$I$27,0,10*ROW('Water Data'!I41))="","",OFFSET('Water Data'!$I$27,0,10*ROW('Water Data'!I41)))</f>
        <v/>
      </c>
      <c r="CI47" s="302" t="str">
        <f ca="true">+IF(OFFSET('Water Data'!$I$28,0,10*ROW('Water Data'!I41))="","",OFFSET('Water Data'!$I$28,0,10*ROW('Water Data'!I41)))</f>
        <v/>
      </c>
      <c r="CJ47" s="302" t="str">
        <f ca="true">+IF(OFFSET('Water Data'!$I$29,0,10*ROW('Water Data'!I41))="","",OFFSET('Water Data'!$I$29,0,10*ROW('Water Data'!I41)))</f>
        <v/>
      </c>
      <c r="CK47" s="302" t="str">
        <f ca="true">+IF(OFFSET('Sanitation Data'!$D$28,0,10*ROW('Sanitation Data'!D41))="","",OFFSET('Sanitation Data'!$D$28,0,10*ROW('Sanitation Data'!D41)))</f>
        <v/>
      </c>
      <c r="CL47" s="302" t="str">
        <f ca="true">+IF(OFFSET('Sanitation Data'!$D$29,0,10*ROW('Sanitation Data'!D41))="","",OFFSET('Sanitation Data'!$D$29,0,10*ROW('Sanitation Data'!D41)))</f>
        <v/>
      </c>
      <c r="CM47" s="302" t="str">
        <f ca="true">+IF(OFFSET('Sanitation Data'!$D$30,0,10*ROW('Sanitation Data'!D41))="","",OFFSET('Sanitation Data'!$D$30,0,10*ROW('Sanitation Data'!D41)))</f>
        <v/>
      </c>
      <c r="CN47" s="302" t="str">
        <f ca="true">+IF(OFFSET('Sanitation Data'!$D$31,0,10*ROW('Sanitation Data'!D41))="","",OFFSET('Sanitation Data'!$D$31,0,10*ROW('Sanitation Data'!D41)))</f>
        <v/>
      </c>
      <c r="CO47" s="302" t="str">
        <f ca="true">+IF(OFFSET('Sanitation Data'!$D$32,0,10*ROW('Sanitation Data'!D41))="","",OFFSET('Sanitation Data'!$D$32,0,10*ROW('Sanitation Data'!D41)))</f>
        <v/>
      </c>
      <c r="CP47" s="302" t="str">
        <f ca="true">+IF(OFFSET('Sanitation Data'!$E$28,0,10*ROW('Sanitation Data'!E41))="","",OFFSET('Sanitation Data'!$E$28,0,10*ROW('Sanitation Data'!E41)))</f>
        <v/>
      </c>
      <c r="CQ47" s="302" t="str">
        <f ca="true">+IF(OFFSET('Sanitation Data'!$E$29,0,10*ROW('Sanitation Data'!E41))="","",OFFSET('Sanitation Data'!$E$29,0,10*ROW('Sanitation Data'!E41)))</f>
        <v/>
      </c>
      <c r="CR47" s="302" t="str">
        <f ca="true">+IF(OFFSET('Sanitation Data'!$E$30,0,10*ROW('Sanitation Data'!E41))="","",OFFSET('Sanitation Data'!$E$30,0,10*ROW('Sanitation Data'!E41)))</f>
        <v/>
      </c>
      <c r="CS47" s="302" t="str">
        <f ca="true">+IF(OFFSET('Sanitation Data'!$E$31,0,10*ROW('Sanitation Data'!E41))="","",OFFSET('Sanitation Data'!$E$31,0,10*ROW('Sanitation Data'!E41)))</f>
        <v/>
      </c>
      <c r="CT47" s="302" t="str">
        <f ca="true">+IF(OFFSET('Sanitation Data'!$E$32,0,10*ROW('Sanitation Data'!E41))="","",OFFSET('Sanitation Data'!$E$32,0,10*ROW('Sanitation Data'!E41)))</f>
        <v/>
      </c>
      <c r="CU47" s="302" t="str">
        <f ca="true">+IF(OFFSET('Sanitation Data'!$F$28,0,10*ROW('Sanitation Data'!F41))="","",OFFSET('Sanitation Data'!$F$28,0,10*ROW('Sanitation Data'!F41)))</f>
        <v/>
      </c>
      <c r="CV47" s="302" t="str">
        <f ca="true">+IF(OFFSET('Sanitation Data'!$F$29,0,10*ROW('Sanitation Data'!F41))="","",OFFSET('Sanitation Data'!$F$29,0,10*ROW('Sanitation Data'!F41)))</f>
        <v/>
      </c>
      <c r="CW47" s="302" t="str">
        <f ca="true">+IF(OFFSET('Sanitation Data'!$F$30,0,10*ROW('Sanitation Data'!F41))="","",OFFSET('Sanitation Data'!$F$30,0,10*ROW('Sanitation Data'!F41)))</f>
        <v/>
      </c>
      <c r="CX47" s="302" t="str">
        <f ca="true">+IF(OFFSET('Sanitation Data'!$F$31,0,10*ROW('Sanitation Data'!F41))="","",OFFSET('Sanitation Data'!$F$31,0,10*ROW('Sanitation Data'!F41)))</f>
        <v/>
      </c>
      <c r="CY47" s="302" t="str">
        <f ca="true">+IF(OFFSET('Sanitation Data'!$F$32,0,10*ROW('Sanitation Data'!F41))="","",OFFSET('Sanitation Data'!$F$32,0,10*ROW('Sanitation Data'!F41)))</f>
        <v/>
      </c>
      <c r="CZ47" s="302" t="str">
        <f ca="true">+IF(OFFSET('Sanitation Data'!$G$28,0,10*ROW('Sanitation Data'!G41))="","",OFFSET('Sanitation Data'!$G$28,0,10*ROW('Sanitation Data'!G41)))</f>
        <v/>
      </c>
      <c r="DA47" s="302" t="str">
        <f ca="true">+IF(OFFSET('Sanitation Data'!$G$29,0,10*ROW('Sanitation Data'!G41))="","",OFFSET('Sanitation Data'!$G$29,0,10*ROW('Sanitation Data'!G41)))</f>
        <v/>
      </c>
      <c r="DB47" s="302" t="str">
        <f ca="true">+IF(OFFSET('Sanitation Data'!$G$30,0,10*ROW('Sanitation Data'!G41))="","",OFFSET('Sanitation Data'!$G$30,0,10*ROW('Sanitation Data'!G41)))</f>
        <v/>
      </c>
      <c r="DC47" s="302" t="str">
        <f ca="true">+IF(OFFSET('Sanitation Data'!$G$31,0,10*ROW('Sanitation Data'!G41))="","",OFFSET('Sanitation Data'!$G$31,0,10*ROW('Sanitation Data'!G41)))</f>
        <v/>
      </c>
      <c r="DD47" s="302" t="str">
        <f ca="true">+IF(OFFSET('Sanitation Data'!$G$32,0,10*ROW('Sanitation Data'!G41))="","",OFFSET('Sanitation Data'!$G$32,0,10*ROW('Sanitation Data'!G41)))</f>
        <v/>
      </c>
      <c r="DE47" s="302" t="str">
        <f ca="true">+IF(OFFSET('Sanitation Data'!$H$28,0,10*ROW('Sanitation Data'!H41))="","",OFFSET('Sanitation Data'!$H$28,0,10*ROW('Sanitation Data'!H41)))</f>
        <v/>
      </c>
      <c r="DF47" s="302" t="str">
        <f ca="true">+IF(OFFSET('Sanitation Data'!$H$29,0,10*ROW('Sanitation Data'!H41))="","",OFFSET('Sanitation Data'!$H$29,0,10*ROW('Sanitation Data'!H41)))</f>
        <v/>
      </c>
      <c r="DG47" s="302" t="str">
        <f ca="true">+IF(OFFSET('Sanitation Data'!$H$30,0,10*ROW('Sanitation Data'!H41))="","",OFFSET('Sanitation Data'!$H$30,0,10*ROW('Sanitation Data'!H41)))</f>
        <v/>
      </c>
      <c r="DH47" s="302" t="str">
        <f ca="true">+IF(OFFSET('Sanitation Data'!$H$31,0,10*ROW('Sanitation Data'!H41))="","",OFFSET('Sanitation Data'!$H$31,0,10*ROW('Sanitation Data'!H41)))</f>
        <v/>
      </c>
      <c r="DI47" s="302" t="str">
        <f ca="true">+IF(OFFSET('Sanitation Data'!$H$32,0,10*ROW('Sanitation Data'!H41))="","",OFFSET('Sanitation Data'!$H$32,0,10*ROW('Sanitation Data'!H41)))</f>
        <v/>
      </c>
      <c r="DJ47" s="302" t="str">
        <f ca="true">+IF(OFFSET('Sanitation Data'!$I$28,0,10*ROW('Sanitation Data'!I41))="","",OFFSET('Sanitation Data'!$I$28,0,10*ROW('Sanitation Data'!I41)))</f>
        <v/>
      </c>
      <c r="DK47" s="302" t="str">
        <f ca="true">+IF(OFFSET('Sanitation Data'!$I$29,0,10*ROW('Sanitation Data'!I41))="","",OFFSET('Sanitation Data'!$I$29,0,10*ROW('Sanitation Data'!I41)))</f>
        <v/>
      </c>
      <c r="DL47" s="302" t="str">
        <f ca="true">+IF(OFFSET('Sanitation Data'!$I$30,0,10*ROW('Sanitation Data'!I41))="","",OFFSET('Sanitation Data'!$I$30,0,10*ROW('Sanitation Data'!I41)))</f>
        <v/>
      </c>
      <c r="DM47" s="302" t="str">
        <f ca="true">+IF(OFFSET('Sanitation Data'!$I$31,0,10*ROW('Sanitation Data'!I41))="","",OFFSET('Sanitation Data'!$I$31,0,10*ROW('Sanitation Data'!I41)))</f>
        <v/>
      </c>
      <c r="DN47" s="302" t="str">
        <f ca="true">+IF(OFFSET('Sanitation Data'!$I$32,0,10*ROW('Sanitation Data'!I41))="","",OFFSET('Sanitation Data'!$I$32,0,10*ROW('Sanitation Data'!I41)))</f>
        <v/>
      </c>
      <c r="DO47" s="302" t="str">
        <f ca="true">+IF(OFFSET('Hygiene Data'!$D$11,0,10*ROW('Hygiene Data'!D41))="","",OFFSET('Hygiene Data'!$D$11,0,10*ROW('Hygiene Data'!D41)))</f>
        <v/>
      </c>
      <c r="DP47" s="302" t="str">
        <f ca="true">+IF(OFFSET('Hygiene Data'!$D$12,0,10*ROW('Hygiene Data'!D41))="","",OFFSET('Hygiene Data'!$D$12,0,10*ROW('Hygiene Data'!D41)))</f>
        <v/>
      </c>
      <c r="DQ47" s="302" t="str">
        <f ca="true">+IF(OFFSET('Hygiene Data'!$D$13,0,10*ROW('Hygiene Data'!D41))="","",OFFSET('Hygiene Data'!$D$13,0,10*ROW('Hygiene Data'!D41)))</f>
        <v/>
      </c>
      <c r="DR47" s="302" t="str">
        <f ca="true">+IF(OFFSET('Hygiene Data'!$E$11,0,10*ROW('Hygiene Data'!E41))="","",OFFSET('Hygiene Data'!$E$11,0,10*ROW('Hygiene Data'!E41)))</f>
        <v/>
      </c>
      <c r="DS47" s="302" t="str">
        <f ca="true">+IF(OFFSET('Hygiene Data'!$E$12,0,10*ROW('Hygiene Data'!E41))="","",OFFSET('Hygiene Data'!$E$12,0,10*ROW('Hygiene Data'!E41)))</f>
        <v/>
      </c>
      <c r="DT47" s="302" t="str">
        <f ca="true">+IF(OFFSET('Hygiene Data'!$E$13,0,10*ROW('Hygiene Data'!E41))="","",OFFSET('Hygiene Data'!$E$13,0,10*ROW('Hygiene Data'!E41)))</f>
        <v/>
      </c>
      <c r="DU47" s="302" t="str">
        <f ca="true">+IF(OFFSET('Hygiene Data'!$F$11,0,10*ROW('Hygiene Data'!F41))="","",OFFSET('Hygiene Data'!$F$11,0,10*ROW('Hygiene Data'!F41)))</f>
        <v/>
      </c>
      <c r="DV47" s="302" t="str">
        <f ca="true">+IF(OFFSET('Hygiene Data'!$F$12,0,10*ROW('Hygiene Data'!F41))="","",OFFSET('Hygiene Data'!$F$12,0,10*ROW('Hygiene Data'!F41)))</f>
        <v/>
      </c>
      <c r="DW47" s="302" t="str">
        <f ca="true">+IF(OFFSET('Hygiene Data'!$F$13,0,10*ROW('Hygiene Data'!F41))="","",OFFSET('Hygiene Data'!$F$13,0,10*ROW('Hygiene Data'!F41)))</f>
        <v/>
      </c>
      <c r="DX47" s="302" t="str">
        <f ca="true">+IF(OFFSET('Hygiene Data'!$G$11,0,10*ROW('Hygiene Data'!G41))="","",OFFSET('Hygiene Data'!$G$11,0,10*ROW('Hygiene Data'!G41)))</f>
        <v/>
      </c>
      <c r="DY47" s="302" t="str">
        <f ca="true">+IF(OFFSET('Hygiene Data'!$G$12,0,10*ROW('Hygiene Data'!G41))="","",OFFSET('Hygiene Data'!$G$12,0,10*ROW('Hygiene Data'!G41)))</f>
        <v/>
      </c>
      <c r="DZ47" s="302" t="str">
        <f ca="true">+IF(OFFSET('Hygiene Data'!$G$13,0,10*ROW('Hygiene Data'!G41))="","",OFFSET('Hygiene Data'!$G$13,0,10*ROW('Hygiene Data'!G41)))</f>
        <v/>
      </c>
      <c r="EA47" s="302" t="str">
        <f ca="true">+IF(OFFSET('Hygiene Data'!$H$11,0,10*ROW('Hygiene Data'!H41))="","",OFFSET('Hygiene Data'!$H$11,0,10*ROW('Hygiene Data'!H41)))</f>
        <v/>
      </c>
      <c r="EB47" s="302" t="str">
        <f ca="true">+IF(OFFSET('Hygiene Data'!$H$12,0,10*ROW('Hygiene Data'!H41))="","",OFFSET('Hygiene Data'!$H$12,0,10*ROW('Hygiene Data'!H41)))</f>
        <v/>
      </c>
      <c r="EC47" s="302" t="str">
        <f ca="true">+IF(OFFSET('Hygiene Data'!$H$13,0,10*ROW('Hygiene Data'!H41))="","",OFFSET('Hygiene Data'!$H$13,0,10*ROW('Hygiene Data'!H41)))</f>
        <v/>
      </c>
      <c r="ED47" s="302" t="str">
        <f ca="true">+IF(OFFSET('Hygiene Data'!$I$11,0,10*ROW('Hygiene Data'!I41))="","",OFFSET('Hygiene Data'!$I$11,0,10*ROW('Hygiene Data'!I41)))</f>
        <v/>
      </c>
      <c r="EE47" s="302" t="str">
        <f ca="true">+IF(OFFSET('Hygiene Data'!$I$12,0,10*ROW('Hygiene Data'!I41))="","",OFFSET('Hygiene Data'!$I$12,0,10*ROW('Hygiene Data'!I41)))</f>
        <v/>
      </c>
      <c r="EF47" s="30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57"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302"/>
      <c r="BS48" s="302" t="str">
        <f ca="true">+IF(OFFSET('Water Data'!$D$27,0,10*ROW('Water Data'!D42))="","",OFFSET('Water Data'!$D$27,0,10*ROW('Water Data'!D42)))</f>
        <v/>
      </c>
      <c r="BT48" s="302" t="str">
        <f ca="true">+IF(OFFSET('Water Data'!$D$28,0,10*ROW('Water Data'!D42))="","",OFFSET('Water Data'!$D$28,0,10*ROW('Water Data'!D42)))</f>
        <v/>
      </c>
      <c r="BU48" s="302" t="str">
        <f ca="true">+IF(OFFSET('Water Data'!$D$29,0,10*ROW('Water Data'!D42))="","",OFFSET('Water Data'!$D$29,0,10*ROW('Water Data'!D42)))</f>
        <v/>
      </c>
      <c r="BV48" s="302" t="str">
        <f ca="true">+IF(OFFSET('Water Data'!$E$27,0,10*ROW('Water Data'!E42))="","",OFFSET('Water Data'!$E$27,0,10*ROW('Water Data'!E42)))</f>
        <v/>
      </c>
      <c r="BW48" s="302" t="str">
        <f ca="true">+IF(OFFSET('Water Data'!$E$28,0,10*ROW('Water Data'!E42))="","",OFFSET('Water Data'!$E$28,0,10*ROW('Water Data'!E42)))</f>
        <v/>
      </c>
      <c r="BX48" s="302" t="str">
        <f ca="true">+IF(OFFSET('Water Data'!$E$29,0,10*ROW('Water Data'!E42))="","",OFFSET('Water Data'!$E$29,0,10*ROW('Water Data'!E42)))</f>
        <v/>
      </c>
      <c r="BY48" s="302" t="str">
        <f ca="true">+IF(OFFSET('Water Data'!$F$27,0,10*ROW('Water Data'!F42))="","",OFFSET('Water Data'!$F$27,0,10*ROW('Water Data'!F42)))</f>
        <v/>
      </c>
      <c r="BZ48" s="302" t="str">
        <f ca="true">+IF(OFFSET('Water Data'!$F$28,0,10*ROW('Water Data'!F42))="","",OFFSET('Water Data'!$F$28,0,10*ROW('Water Data'!F42)))</f>
        <v/>
      </c>
      <c r="CA48" s="302" t="str">
        <f ca="true">+IF(OFFSET('Water Data'!$F$29,0,10*ROW('Water Data'!F42))="","",OFFSET('Water Data'!$F$29,0,10*ROW('Water Data'!F42)))</f>
        <v/>
      </c>
      <c r="CB48" s="302" t="str">
        <f ca="true">+IF(OFFSET('Water Data'!$G$27,0,10*ROW('Water Data'!G42))="","",OFFSET('Water Data'!$G$27,0,10*ROW('Water Data'!G42)))</f>
        <v/>
      </c>
      <c r="CC48" s="302" t="str">
        <f ca="true">+IF(OFFSET('Water Data'!$G$28,0,10*ROW('Water Data'!G42))="","",OFFSET('Water Data'!$G$28,0,10*ROW('Water Data'!G42)))</f>
        <v/>
      </c>
      <c r="CD48" s="302" t="str">
        <f ca="true">+IF(OFFSET('Water Data'!$G$29,0,10*ROW('Water Data'!G42))="","",OFFSET('Water Data'!$G$29,0,10*ROW('Water Data'!G42)))</f>
        <v/>
      </c>
      <c r="CE48" s="302" t="str">
        <f ca="true">+IF(OFFSET('Water Data'!$H$27,0,10*ROW('Water Data'!H42))="","",OFFSET('Water Data'!$H$27,0,10*ROW('Water Data'!H42)))</f>
        <v/>
      </c>
      <c r="CF48" s="302" t="str">
        <f ca="true">+IF(OFFSET('Water Data'!$H$28,0,10*ROW('Water Data'!H42))="","",OFFSET('Water Data'!$H$28,0,10*ROW('Water Data'!H42)))</f>
        <v/>
      </c>
      <c r="CG48" s="302" t="str">
        <f ca="true">+IF(OFFSET('Water Data'!$H$29,0,10*ROW('Water Data'!H42))="","",OFFSET('Water Data'!$H$29,0,10*ROW('Water Data'!H42)))</f>
        <v/>
      </c>
      <c r="CH48" s="302" t="str">
        <f ca="true">+IF(OFFSET('Water Data'!$I$27,0,10*ROW('Water Data'!I42))="","",OFFSET('Water Data'!$I$27,0,10*ROW('Water Data'!I42)))</f>
        <v/>
      </c>
      <c r="CI48" s="302" t="str">
        <f ca="true">+IF(OFFSET('Water Data'!$I$28,0,10*ROW('Water Data'!I42))="","",OFFSET('Water Data'!$I$28,0,10*ROW('Water Data'!I42)))</f>
        <v/>
      </c>
      <c r="CJ48" s="302" t="str">
        <f ca="true">+IF(OFFSET('Water Data'!$I$29,0,10*ROW('Water Data'!I42))="","",OFFSET('Water Data'!$I$29,0,10*ROW('Water Data'!I42)))</f>
        <v/>
      </c>
      <c r="CK48" s="302" t="str">
        <f ca="true">+IF(OFFSET('Sanitation Data'!$D$28,0,10*ROW('Sanitation Data'!D42))="","",OFFSET('Sanitation Data'!$D$28,0,10*ROW('Sanitation Data'!D42)))</f>
        <v/>
      </c>
      <c r="CL48" s="302" t="str">
        <f ca="true">+IF(OFFSET('Sanitation Data'!$D$29,0,10*ROW('Sanitation Data'!D42))="","",OFFSET('Sanitation Data'!$D$29,0,10*ROW('Sanitation Data'!D42)))</f>
        <v/>
      </c>
      <c r="CM48" s="302" t="str">
        <f ca="true">+IF(OFFSET('Sanitation Data'!$D$30,0,10*ROW('Sanitation Data'!D42))="","",OFFSET('Sanitation Data'!$D$30,0,10*ROW('Sanitation Data'!D42)))</f>
        <v/>
      </c>
      <c r="CN48" s="302" t="str">
        <f ca="true">+IF(OFFSET('Sanitation Data'!$D$31,0,10*ROW('Sanitation Data'!D42))="","",OFFSET('Sanitation Data'!$D$31,0,10*ROW('Sanitation Data'!D42)))</f>
        <v/>
      </c>
      <c r="CO48" s="302" t="str">
        <f ca="true">+IF(OFFSET('Sanitation Data'!$D$32,0,10*ROW('Sanitation Data'!D42))="","",OFFSET('Sanitation Data'!$D$32,0,10*ROW('Sanitation Data'!D42)))</f>
        <v/>
      </c>
      <c r="CP48" s="302" t="str">
        <f ca="true">+IF(OFFSET('Sanitation Data'!$E$28,0,10*ROW('Sanitation Data'!E42))="","",OFFSET('Sanitation Data'!$E$28,0,10*ROW('Sanitation Data'!E42)))</f>
        <v/>
      </c>
      <c r="CQ48" s="302" t="str">
        <f ca="true">+IF(OFFSET('Sanitation Data'!$E$29,0,10*ROW('Sanitation Data'!E42))="","",OFFSET('Sanitation Data'!$E$29,0,10*ROW('Sanitation Data'!E42)))</f>
        <v/>
      </c>
      <c r="CR48" s="302" t="str">
        <f ca="true">+IF(OFFSET('Sanitation Data'!$E$30,0,10*ROW('Sanitation Data'!E42))="","",OFFSET('Sanitation Data'!$E$30,0,10*ROW('Sanitation Data'!E42)))</f>
        <v/>
      </c>
      <c r="CS48" s="302" t="str">
        <f ca="true">+IF(OFFSET('Sanitation Data'!$E$31,0,10*ROW('Sanitation Data'!E42))="","",OFFSET('Sanitation Data'!$E$31,0,10*ROW('Sanitation Data'!E42)))</f>
        <v/>
      </c>
      <c r="CT48" s="302" t="str">
        <f ca="true">+IF(OFFSET('Sanitation Data'!$E$32,0,10*ROW('Sanitation Data'!E42))="","",OFFSET('Sanitation Data'!$E$32,0,10*ROW('Sanitation Data'!E42)))</f>
        <v/>
      </c>
      <c r="CU48" s="302" t="str">
        <f ca="true">+IF(OFFSET('Sanitation Data'!$F$28,0,10*ROW('Sanitation Data'!F42))="","",OFFSET('Sanitation Data'!$F$28,0,10*ROW('Sanitation Data'!F42)))</f>
        <v/>
      </c>
      <c r="CV48" s="302" t="str">
        <f ca="true">+IF(OFFSET('Sanitation Data'!$F$29,0,10*ROW('Sanitation Data'!F42))="","",OFFSET('Sanitation Data'!$F$29,0,10*ROW('Sanitation Data'!F42)))</f>
        <v/>
      </c>
      <c r="CW48" s="302" t="str">
        <f ca="true">+IF(OFFSET('Sanitation Data'!$F$30,0,10*ROW('Sanitation Data'!F42))="","",OFFSET('Sanitation Data'!$F$30,0,10*ROW('Sanitation Data'!F42)))</f>
        <v/>
      </c>
      <c r="CX48" s="302" t="str">
        <f ca="true">+IF(OFFSET('Sanitation Data'!$F$31,0,10*ROW('Sanitation Data'!F42))="","",OFFSET('Sanitation Data'!$F$31,0,10*ROW('Sanitation Data'!F42)))</f>
        <v/>
      </c>
      <c r="CY48" s="302" t="str">
        <f ca="true">+IF(OFFSET('Sanitation Data'!$F$32,0,10*ROW('Sanitation Data'!F42))="","",OFFSET('Sanitation Data'!$F$32,0,10*ROW('Sanitation Data'!F42)))</f>
        <v/>
      </c>
      <c r="CZ48" s="302" t="str">
        <f ca="true">+IF(OFFSET('Sanitation Data'!$G$28,0,10*ROW('Sanitation Data'!G42))="","",OFFSET('Sanitation Data'!$G$28,0,10*ROW('Sanitation Data'!G42)))</f>
        <v/>
      </c>
      <c r="DA48" s="302" t="str">
        <f ca="true">+IF(OFFSET('Sanitation Data'!$G$29,0,10*ROW('Sanitation Data'!G42))="","",OFFSET('Sanitation Data'!$G$29,0,10*ROW('Sanitation Data'!G42)))</f>
        <v/>
      </c>
      <c r="DB48" s="302" t="str">
        <f ca="true">+IF(OFFSET('Sanitation Data'!$G$30,0,10*ROW('Sanitation Data'!G42))="","",OFFSET('Sanitation Data'!$G$30,0,10*ROW('Sanitation Data'!G42)))</f>
        <v/>
      </c>
      <c r="DC48" s="302" t="str">
        <f ca="true">+IF(OFFSET('Sanitation Data'!$G$31,0,10*ROW('Sanitation Data'!G42))="","",OFFSET('Sanitation Data'!$G$31,0,10*ROW('Sanitation Data'!G42)))</f>
        <v/>
      </c>
      <c r="DD48" s="302" t="str">
        <f ca="true">+IF(OFFSET('Sanitation Data'!$G$32,0,10*ROW('Sanitation Data'!G42))="","",OFFSET('Sanitation Data'!$G$32,0,10*ROW('Sanitation Data'!G42)))</f>
        <v/>
      </c>
      <c r="DE48" s="302" t="str">
        <f ca="true">+IF(OFFSET('Sanitation Data'!$H$28,0,10*ROW('Sanitation Data'!H42))="","",OFFSET('Sanitation Data'!$H$28,0,10*ROW('Sanitation Data'!H42)))</f>
        <v/>
      </c>
      <c r="DF48" s="302" t="str">
        <f ca="true">+IF(OFFSET('Sanitation Data'!$H$29,0,10*ROW('Sanitation Data'!H42))="","",OFFSET('Sanitation Data'!$H$29,0,10*ROW('Sanitation Data'!H42)))</f>
        <v/>
      </c>
      <c r="DG48" s="302" t="str">
        <f ca="true">+IF(OFFSET('Sanitation Data'!$H$30,0,10*ROW('Sanitation Data'!H42))="","",OFFSET('Sanitation Data'!$H$30,0,10*ROW('Sanitation Data'!H42)))</f>
        <v/>
      </c>
      <c r="DH48" s="302" t="str">
        <f ca="true">+IF(OFFSET('Sanitation Data'!$H$31,0,10*ROW('Sanitation Data'!H42))="","",OFFSET('Sanitation Data'!$H$31,0,10*ROW('Sanitation Data'!H42)))</f>
        <v/>
      </c>
      <c r="DI48" s="302" t="str">
        <f ca="true">+IF(OFFSET('Sanitation Data'!$H$32,0,10*ROW('Sanitation Data'!H42))="","",OFFSET('Sanitation Data'!$H$32,0,10*ROW('Sanitation Data'!H42)))</f>
        <v/>
      </c>
      <c r="DJ48" s="302" t="str">
        <f ca="true">+IF(OFFSET('Sanitation Data'!$I$28,0,10*ROW('Sanitation Data'!I42))="","",OFFSET('Sanitation Data'!$I$28,0,10*ROW('Sanitation Data'!I42)))</f>
        <v/>
      </c>
      <c r="DK48" s="302" t="str">
        <f ca="true">+IF(OFFSET('Sanitation Data'!$I$29,0,10*ROW('Sanitation Data'!I42))="","",OFFSET('Sanitation Data'!$I$29,0,10*ROW('Sanitation Data'!I42)))</f>
        <v/>
      </c>
      <c r="DL48" s="302" t="str">
        <f ca="true">+IF(OFFSET('Sanitation Data'!$I$30,0,10*ROW('Sanitation Data'!I42))="","",OFFSET('Sanitation Data'!$I$30,0,10*ROW('Sanitation Data'!I42)))</f>
        <v/>
      </c>
      <c r="DM48" s="302" t="str">
        <f ca="true">+IF(OFFSET('Sanitation Data'!$I$31,0,10*ROW('Sanitation Data'!I42))="","",OFFSET('Sanitation Data'!$I$31,0,10*ROW('Sanitation Data'!I42)))</f>
        <v/>
      </c>
      <c r="DN48" s="302" t="str">
        <f ca="true">+IF(OFFSET('Sanitation Data'!$I$32,0,10*ROW('Sanitation Data'!I42))="","",OFFSET('Sanitation Data'!$I$32,0,10*ROW('Sanitation Data'!I42)))</f>
        <v/>
      </c>
      <c r="DO48" s="302" t="str">
        <f ca="true">+IF(OFFSET('Hygiene Data'!$D$11,0,10*ROW('Hygiene Data'!D42))="","",OFFSET('Hygiene Data'!$D$11,0,10*ROW('Hygiene Data'!D42)))</f>
        <v/>
      </c>
      <c r="DP48" s="302" t="str">
        <f ca="true">+IF(OFFSET('Hygiene Data'!$D$12,0,10*ROW('Hygiene Data'!D42))="","",OFFSET('Hygiene Data'!$D$12,0,10*ROW('Hygiene Data'!D42)))</f>
        <v/>
      </c>
      <c r="DQ48" s="302" t="str">
        <f ca="true">+IF(OFFSET('Hygiene Data'!$D$13,0,10*ROW('Hygiene Data'!D42))="","",OFFSET('Hygiene Data'!$D$13,0,10*ROW('Hygiene Data'!D42)))</f>
        <v/>
      </c>
      <c r="DR48" s="302" t="str">
        <f ca="true">+IF(OFFSET('Hygiene Data'!$E$11,0,10*ROW('Hygiene Data'!E42))="","",OFFSET('Hygiene Data'!$E$11,0,10*ROW('Hygiene Data'!E42)))</f>
        <v/>
      </c>
      <c r="DS48" s="302" t="str">
        <f ca="true">+IF(OFFSET('Hygiene Data'!$E$12,0,10*ROW('Hygiene Data'!E42))="","",OFFSET('Hygiene Data'!$E$12,0,10*ROW('Hygiene Data'!E42)))</f>
        <v/>
      </c>
      <c r="DT48" s="302" t="str">
        <f ca="true">+IF(OFFSET('Hygiene Data'!$E$13,0,10*ROW('Hygiene Data'!E42))="","",OFFSET('Hygiene Data'!$E$13,0,10*ROW('Hygiene Data'!E42)))</f>
        <v/>
      </c>
      <c r="DU48" s="302" t="str">
        <f ca="true">+IF(OFFSET('Hygiene Data'!$F$11,0,10*ROW('Hygiene Data'!F42))="","",OFFSET('Hygiene Data'!$F$11,0,10*ROW('Hygiene Data'!F42)))</f>
        <v/>
      </c>
      <c r="DV48" s="302" t="str">
        <f ca="true">+IF(OFFSET('Hygiene Data'!$F$12,0,10*ROW('Hygiene Data'!F42))="","",OFFSET('Hygiene Data'!$F$12,0,10*ROW('Hygiene Data'!F42)))</f>
        <v/>
      </c>
      <c r="DW48" s="302" t="str">
        <f ca="true">+IF(OFFSET('Hygiene Data'!$F$13,0,10*ROW('Hygiene Data'!F42))="","",OFFSET('Hygiene Data'!$F$13,0,10*ROW('Hygiene Data'!F42)))</f>
        <v/>
      </c>
      <c r="DX48" s="302" t="str">
        <f ca="true">+IF(OFFSET('Hygiene Data'!$G$11,0,10*ROW('Hygiene Data'!G42))="","",OFFSET('Hygiene Data'!$G$11,0,10*ROW('Hygiene Data'!G42)))</f>
        <v/>
      </c>
      <c r="DY48" s="302" t="str">
        <f ca="true">+IF(OFFSET('Hygiene Data'!$G$12,0,10*ROW('Hygiene Data'!G42))="","",OFFSET('Hygiene Data'!$G$12,0,10*ROW('Hygiene Data'!G42)))</f>
        <v/>
      </c>
      <c r="DZ48" s="302" t="str">
        <f ca="true">+IF(OFFSET('Hygiene Data'!$G$13,0,10*ROW('Hygiene Data'!G42))="","",OFFSET('Hygiene Data'!$G$13,0,10*ROW('Hygiene Data'!G42)))</f>
        <v/>
      </c>
      <c r="EA48" s="302" t="str">
        <f ca="true">+IF(OFFSET('Hygiene Data'!$H$11,0,10*ROW('Hygiene Data'!H42))="","",OFFSET('Hygiene Data'!$H$11,0,10*ROW('Hygiene Data'!H42)))</f>
        <v/>
      </c>
      <c r="EB48" s="302" t="str">
        <f ca="true">+IF(OFFSET('Hygiene Data'!$H$12,0,10*ROW('Hygiene Data'!H42))="","",OFFSET('Hygiene Data'!$H$12,0,10*ROW('Hygiene Data'!H42)))</f>
        <v/>
      </c>
      <c r="EC48" s="302" t="str">
        <f ca="true">+IF(OFFSET('Hygiene Data'!$H$13,0,10*ROW('Hygiene Data'!H42))="","",OFFSET('Hygiene Data'!$H$13,0,10*ROW('Hygiene Data'!H42)))</f>
        <v/>
      </c>
      <c r="ED48" s="302" t="str">
        <f ca="true">+IF(OFFSET('Hygiene Data'!$I$11,0,10*ROW('Hygiene Data'!I42))="","",OFFSET('Hygiene Data'!$I$11,0,10*ROW('Hygiene Data'!I42)))</f>
        <v/>
      </c>
      <c r="EE48" s="302" t="str">
        <f ca="true">+IF(OFFSET('Hygiene Data'!$I$12,0,10*ROW('Hygiene Data'!I42))="","",OFFSET('Hygiene Data'!$I$12,0,10*ROW('Hygiene Data'!I42)))</f>
        <v/>
      </c>
      <c r="EF48" s="30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57"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302"/>
      <c r="BS49" s="302" t="str">
        <f ca="true">+IF(OFFSET('Water Data'!$D$27,0,10*ROW('Water Data'!D43))="","",OFFSET('Water Data'!$D$27,0,10*ROW('Water Data'!D43)))</f>
        <v/>
      </c>
      <c r="BT49" s="302" t="str">
        <f ca="true">+IF(OFFSET('Water Data'!$D$28,0,10*ROW('Water Data'!D43))="","",OFFSET('Water Data'!$D$28,0,10*ROW('Water Data'!D43)))</f>
        <v/>
      </c>
      <c r="BU49" s="302" t="str">
        <f ca="true">+IF(OFFSET('Water Data'!$D$29,0,10*ROW('Water Data'!D43))="","",OFFSET('Water Data'!$D$29,0,10*ROW('Water Data'!D43)))</f>
        <v/>
      </c>
      <c r="BV49" s="302" t="str">
        <f ca="true">+IF(OFFSET('Water Data'!$E$27,0,10*ROW('Water Data'!E43))="","",OFFSET('Water Data'!$E$27,0,10*ROW('Water Data'!E43)))</f>
        <v/>
      </c>
      <c r="BW49" s="302" t="str">
        <f ca="true">+IF(OFFSET('Water Data'!$E$28,0,10*ROW('Water Data'!E43))="","",OFFSET('Water Data'!$E$28,0,10*ROW('Water Data'!E43)))</f>
        <v/>
      </c>
      <c r="BX49" s="302" t="str">
        <f ca="true">+IF(OFFSET('Water Data'!$E$29,0,10*ROW('Water Data'!E43))="","",OFFSET('Water Data'!$E$29,0,10*ROW('Water Data'!E43)))</f>
        <v/>
      </c>
      <c r="BY49" s="302" t="str">
        <f ca="true">+IF(OFFSET('Water Data'!$F$27,0,10*ROW('Water Data'!F43))="","",OFFSET('Water Data'!$F$27,0,10*ROW('Water Data'!F43)))</f>
        <v/>
      </c>
      <c r="BZ49" s="302" t="str">
        <f ca="true">+IF(OFFSET('Water Data'!$F$28,0,10*ROW('Water Data'!F43))="","",OFFSET('Water Data'!$F$28,0,10*ROW('Water Data'!F43)))</f>
        <v/>
      </c>
      <c r="CA49" s="302" t="str">
        <f ca="true">+IF(OFFSET('Water Data'!$F$29,0,10*ROW('Water Data'!F43))="","",OFFSET('Water Data'!$F$29,0,10*ROW('Water Data'!F43)))</f>
        <v/>
      </c>
      <c r="CB49" s="302" t="str">
        <f ca="true">+IF(OFFSET('Water Data'!$G$27,0,10*ROW('Water Data'!G43))="","",OFFSET('Water Data'!$G$27,0,10*ROW('Water Data'!G43)))</f>
        <v/>
      </c>
      <c r="CC49" s="302" t="str">
        <f ca="true">+IF(OFFSET('Water Data'!$G$28,0,10*ROW('Water Data'!G43))="","",OFFSET('Water Data'!$G$28,0,10*ROW('Water Data'!G43)))</f>
        <v/>
      </c>
      <c r="CD49" s="302" t="str">
        <f ca="true">+IF(OFFSET('Water Data'!$G$29,0,10*ROW('Water Data'!G43))="","",OFFSET('Water Data'!$G$29,0,10*ROW('Water Data'!G43)))</f>
        <v/>
      </c>
      <c r="CE49" s="302" t="str">
        <f ca="true">+IF(OFFSET('Water Data'!$H$27,0,10*ROW('Water Data'!H43))="","",OFFSET('Water Data'!$H$27,0,10*ROW('Water Data'!H43)))</f>
        <v/>
      </c>
      <c r="CF49" s="302" t="str">
        <f ca="true">+IF(OFFSET('Water Data'!$H$28,0,10*ROW('Water Data'!H43))="","",OFFSET('Water Data'!$H$28,0,10*ROW('Water Data'!H43)))</f>
        <v/>
      </c>
      <c r="CG49" s="302" t="str">
        <f ca="true">+IF(OFFSET('Water Data'!$H$29,0,10*ROW('Water Data'!H43))="","",OFFSET('Water Data'!$H$29,0,10*ROW('Water Data'!H43)))</f>
        <v/>
      </c>
      <c r="CH49" s="302" t="str">
        <f ca="true">+IF(OFFSET('Water Data'!$I$27,0,10*ROW('Water Data'!I43))="","",OFFSET('Water Data'!$I$27,0,10*ROW('Water Data'!I43)))</f>
        <v/>
      </c>
      <c r="CI49" s="302" t="str">
        <f ca="true">+IF(OFFSET('Water Data'!$I$28,0,10*ROW('Water Data'!I43))="","",OFFSET('Water Data'!$I$28,0,10*ROW('Water Data'!I43)))</f>
        <v/>
      </c>
      <c r="CJ49" s="302" t="str">
        <f ca="true">+IF(OFFSET('Water Data'!$I$29,0,10*ROW('Water Data'!I43))="","",OFFSET('Water Data'!$I$29,0,10*ROW('Water Data'!I43)))</f>
        <v/>
      </c>
      <c r="CK49" s="302" t="str">
        <f ca="true">+IF(OFFSET('Sanitation Data'!$D$28,0,10*ROW('Sanitation Data'!D43))="","",OFFSET('Sanitation Data'!$D$28,0,10*ROW('Sanitation Data'!D43)))</f>
        <v/>
      </c>
      <c r="CL49" s="302" t="str">
        <f ca="true">+IF(OFFSET('Sanitation Data'!$D$29,0,10*ROW('Sanitation Data'!D43))="","",OFFSET('Sanitation Data'!$D$29,0,10*ROW('Sanitation Data'!D43)))</f>
        <v/>
      </c>
      <c r="CM49" s="302" t="str">
        <f ca="true">+IF(OFFSET('Sanitation Data'!$D$30,0,10*ROW('Sanitation Data'!D43))="","",OFFSET('Sanitation Data'!$D$30,0,10*ROW('Sanitation Data'!D43)))</f>
        <v/>
      </c>
      <c r="CN49" s="302" t="str">
        <f ca="true">+IF(OFFSET('Sanitation Data'!$D$31,0,10*ROW('Sanitation Data'!D43))="","",OFFSET('Sanitation Data'!$D$31,0,10*ROW('Sanitation Data'!D43)))</f>
        <v/>
      </c>
      <c r="CO49" s="302" t="str">
        <f ca="true">+IF(OFFSET('Sanitation Data'!$D$32,0,10*ROW('Sanitation Data'!D43))="","",OFFSET('Sanitation Data'!$D$32,0,10*ROW('Sanitation Data'!D43)))</f>
        <v/>
      </c>
      <c r="CP49" s="302" t="str">
        <f ca="true">+IF(OFFSET('Sanitation Data'!$E$28,0,10*ROW('Sanitation Data'!E43))="","",OFFSET('Sanitation Data'!$E$28,0,10*ROW('Sanitation Data'!E43)))</f>
        <v/>
      </c>
      <c r="CQ49" s="302" t="str">
        <f ca="true">+IF(OFFSET('Sanitation Data'!$E$29,0,10*ROW('Sanitation Data'!E43))="","",OFFSET('Sanitation Data'!$E$29,0,10*ROW('Sanitation Data'!E43)))</f>
        <v/>
      </c>
      <c r="CR49" s="302" t="str">
        <f ca="true">+IF(OFFSET('Sanitation Data'!$E$30,0,10*ROW('Sanitation Data'!E43))="","",OFFSET('Sanitation Data'!$E$30,0,10*ROW('Sanitation Data'!E43)))</f>
        <v/>
      </c>
      <c r="CS49" s="302" t="str">
        <f ca="true">+IF(OFFSET('Sanitation Data'!$E$31,0,10*ROW('Sanitation Data'!E43))="","",OFFSET('Sanitation Data'!$E$31,0,10*ROW('Sanitation Data'!E43)))</f>
        <v/>
      </c>
      <c r="CT49" s="302" t="str">
        <f ca="true">+IF(OFFSET('Sanitation Data'!$E$32,0,10*ROW('Sanitation Data'!E43))="","",OFFSET('Sanitation Data'!$E$32,0,10*ROW('Sanitation Data'!E43)))</f>
        <v/>
      </c>
      <c r="CU49" s="302" t="str">
        <f ca="true">+IF(OFFSET('Sanitation Data'!$F$28,0,10*ROW('Sanitation Data'!F43))="","",OFFSET('Sanitation Data'!$F$28,0,10*ROW('Sanitation Data'!F43)))</f>
        <v/>
      </c>
      <c r="CV49" s="302" t="str">
        <f ca="true">+IF(OFFSET('Sanitation Data'!$F$29,0,10*ROW('Sanitation Data'!F43))="","",OFFSET('Sanitation Data'!$F$29,0,10*ROW('Sanitation Data'!F43)))</f>
        <v/>
      </c>
      <c r="CW49" s="302" t="str">
        <f ca="true">+IF(OFFSET('Sanitation Data'!$F$30,0,10*ROW('Sanitation Data'!F43))="","",OFFSET('Sanitation Data'!$F$30,0,10*ROW('Sanitation Data'!F43)))</f>
        <v/>
      </c>
      <c r="CX49" s="302" t="str">
        <f ca="true">+IF(OFFSET('Sanitation Data'!$F$31,0,10*ROW('Sanitation Data'!F43))="","",OFFSET('Sanitation Data'!$F$31,0,10*ROW('Sanitation Data'!F43)))</f>
        <v/>
      </c>
      <c r="CY49" s="302" t="str">
        <f ca="true">+IF(OFFSET('Sanitation Data'!$F$32,0,10*ROW('Sanitation Data'!F43))="","",OFFSET('Sanitation Data'!$F$32,0,10*ROW('Sanitation Data'!F43)))</f>
        <v/>
      </c>
      <c r="CZ49" s="302" t="str">
        <f ca="true">+IF(OFFSET('Sanitation Data'!$G$28,0,10*ROW('Sanitation Data'!G43))="","",OFFSET('Sanitation Data'!$G$28,0,10*ROW('Sanitation Data'!G43)))</f>
        <v/>
      </c>
      <c r="DA49" s="302" t="str">
        <f ca="true">+IF(OFFSET('Sanitation Data'!$G$29,0,10*ROW('Sanitation Data'!G43))="","",OFFSET('Sanitation Data'!$G$29,0,10*ROW('Sanitation Data'!G43)))</f>
        <v/>
      </c>
      <c r="DB49" s="302" t="str">
        <f ca="true">+IF(OFFSET('Sanitation Data'!$G$30,0,10*ROW('Sanitation Data'!G43))="","",OFFSET('Sanitation Data'!$G$30,0,10*ROW('Sanitation Data'!G43)))</f>
        <v/>
      </c>
      <c r="DC49" s="302" t="str">
        <f ca="true">+IF(OFFSET('Sanitation Data'!$G$31,0,10*ROW('Sanitation Data'!G43))="","",OFFSET('Sanitation Data'!$G$31,0,10*ROW('Sanitation Data'!G43)))</f>
        <v/>
      </c>
      <c r="DD49" s="302" t="str">
        <f ca="true">+IF(OFFSET('Sanitation Data'!$G$32,0,10*ROW('Sanitation Data'!G43))="","",OFFSET('Sanitation Data'!$G$32,0,10*ROW('Sanitation Data'!G43)))</f>
        <v/>
      </c>
      <c r="DE49" s="302" t="str">
        <f ca="true">+IF(OFFSET('Sanitation Data'!$H$28,0,10*ROW('Sanitation Data'!H43))="","",OFFSET('Sanitation Data'!$H$28,0,10*ROW('Sanitation Data'!H43)))</f>
        <v/>
      </c>
      <c r="DF49" s="302" t="str">
        <f ca="true">+IF(OFFSET('Sanitation Data'!$H$29,0,10*ROW('Sanitation Data'!H43))="","",OFFSET('Sanitation Data'!$H$29,0,10*ROW('Sanitation Data'!H43)))</f>
        <v/>
      </c>
      <c r="DG49" s="302" t="str">
        <f ca="true">+IF(OFFSET('Sanitation Data'!$H$30,0,10*ROW('Sanitation Data'!H43))="","",OFFSET('Sanitation Data'!$H$30,0,10*ROW('Sanitation Data'!H43)))</f>
        <v/>
      </c>
      <c r="DH49" s="302" t="str">
        <f ca="true">+IF(OFFSET('Sanitation Data'!$H$31,0,10*ROW('Sanitation Data'!H43))="","",OFFSET('Sanitation Data'!$H$31,0,10*ROW('Sanitation Data'!H43)))</f>
        <v/>
      </c>
      <c r="DI49" s="302" t="str">
        <f ca="true">+IF(OFFSET('Sanitation Data'!$H$32,0,10*ROW('Sanitation Data'!H43))="","",OFFSET('Sanitation Data'!$H$32,0,10*ROW('Sanitation Data'!H43)))</f>
        <v/>
      </c>
      <c r="DJ49" s="302" t="str">
        <f ca="true">+IF(OFFSET('Sanitation Data'!$I$28,0,10*ROW('Sanitation Data'!I43))="","",OFFSET('Sanitation Data'!$I$28,0,10*ROW('Sanitation Data'!I43)))</f>
        <v/>
      </c>
      <c r="DK49" s="302" t="str">
        <f ca="true">+IF(OFFSET('Sanitation Data'!$I$29,0,10*ROW('Sanitation Data'!I43))="","",OFFSET('Sanitation Data'!$I$29,0,10*ROW('Sanitation Data'!I43)))</f>
        <v/>
      </c>
      <c r="DL49" s="302" t="str">
        <f ca="true">+IF(OFFSET('Sanitation Data'!$I$30,0,10*ROW('Sanitation Data'!I43))="","",OFFSET('Sanitation Data'!$I$30,0,10*ROW('Sanitation Data'!I43)))</f>
        <v/>
      </c>
      <c r="DM49" s="302" t="str">
        <f ca="true">+IF(OFFSET('Sanitation Data'!$I$31,0,10*ROW('Sanitation Data'!I43))="","",OFFSET('Sanitation Data'!$I$31,0,10*ROW('Sanitation Data'!I43)))</f>
        <v/>
      </c>
      <c r="DN49" s="302" t="str">
        <f ca="true">+IF(OFFSET('Sanitation Data'!$I$32,0,10*ROW('Sanitation Data'!I43))="","",OFFSET('Sanitation Data'!$I$32,0,10*ROW('Sanitation Data'!I43)))</f>
        <v/>
      </c>
      <c r="DO49" s="302" t="str">
        <f ca="true">+IF(OFFSET('Hygiene Data'!$D$11,0,10*ROW('Hygiene Data'!D43))="","",OFFSET('Hygiene Data'!$D$11,0,10*ROW('Hygiene Data'!D43)))</f>
        <v/>
      </c>
      <c r="DP49" s="302" t="str">
        <f ca="true">+IF(OFFSET('Hygiene Data'!$D$12,0,10*ROW('Hygiene Data'!D43))="","",OFFSET('Hygiene Data'!$D$12,0,10*ROW('Hygiene Data'!D43)))</f>
        <v/>
      </c>
      <c r="DQ49" s="302" t="str">
        <f ca="true">+IF(OFFSET('Hygiene Data'!$D$13,0,10*ROW('Hygiene Data'!D43))="","",OFFSET('Hygiene Data'!$D$13,0,10*ROW('Hygiene Data'!D43)))</f>
        <v/>
      </c>
      <c r="DR49" s="302" t="str">
        <f ca="true">+IF(OFFSET('Hygiene Data'!$E$11,0,10*ROW('Hygiene Data'!E43))="","",OFFSET('Hygiene Data'!$E$11,0,10*ROW('Hygiene Data'!E43)))</f>
        <v/>
      </c>
      <c r="DS49" s="302" t="str">
        <f ca="true">+IF(OFFSET('Hygiene Data'!$E$12,0,10*ROW('Hygiene Data'!E43))="","",OFFSET('Hygiene Data'!$E$12,0,10*ROW('Hygiene Data'!E43)))</f>
        <v/>
      </c>
      <c r="DT49" s="302" t="str">
        <f ca="true">+IF(OFFSET('Hygiene Data'!$E$13,0,10*ROW('Hygiene Data'!E43))="","",OFFSET('Hygiene Data'!$E$13,0,10*ROW('Hygiene Data'!E43)))</f>
        <v/>
      </c>
      <c r="DU49" s="302" t="str">
        <f ca="true">+IF(OFFSET('Hygiene Data'!$F$11,0,10*ROW('Hygiene Data'!F43))="","",OFFSET('Hygiene Data'!$F$11,0,10*ROW('Hygiene Data'!F43)))</f>
        <v/>
      </c>
      <c r="DV49" s="302" t="str">
        <f ca="true">+IF(OFFSET('Hygiene Data'!$F$12,0,10*ROW('Hygiene Data'!F43))="","",OFFSET('Hygiene Data'!$F$12,0,10*ROW('Hygiene Data'!F43)))</f>
        <v/>
      </c>
      <c r="DW49" s="302" t="str">
        <f ca="true">+IF(OFFSET('Hygiene Data'!$F$13,0,10*ROW('Hygiene Data'!F43))="","",OFFSET('Hygiene Data'!$F$13,0,10*ROW('Hygiene Data'!F43)))</f>
        <v/>
      </c>
      <c r="DX49" s="302" t="str">
        <f ca="true">+IF(OFFSET('Hygiene Data'!$G$11,0,10*ROW('Hygiene Data'!G43))="","",OFFSET('Hygiene Data'!$G$11,0,10*ROW('Hygiene Data'!G43)))</f>
        <v/>
      </c>
      <c r="DY49" s="302" t="str">
        <f ca="true">+IF(OFFSET('Hygiene Data'!$G$12,0,10*ROW('Hygiene Data'!G43))="","",OFFSET('Hygiene Data'!$G$12,0,10*ROW('Hygiene Data'!G43)))</f>
        <v/>
      </c>
      <c r="DZ49" s="302" t="str">
        <f ca="true">+IF(OFFSET('Hygiene Data'!$G$13,0,10*ROW('Hygiene Data'!G43))="","",OFFSET('Hygiene Data'!$G$13,0,10*ROW('Hygiene Data'!G43)))</f>
        <v/>
      </c>
      <c r="EA49" s="302" t="str">
        <f ca="true">+IF(OFFSET('Hygiene Data'!$H$11,0,10*ROW('Hygiene Data'!H43))="","",OFFSET('Hygiene Data'!$H$11,0,10*ROW('Hygiene Data'!H43)))</f>
        <v/>
      </c>
      <c r="EB49" s="302" t="str">
        <f ca="true">+IF(OFFSET('Hygiene Data'!$H$12,0,10*ROW('Hygiene Data'!H43))="","",OFFSET('Hygiene Data'!$H$12,0,10*ROW('Hygiene Data'!H43)))</f>
        <v/>
      </c>
      <c r="EC49" s="302" t="str">
        <f ca="true">+IF(OFFSET('Hygiene Data'!$H$13,0,10*ROW('Hygiene Data'!H43))="","",OFFSET('Hygiene Data'!$H$13,0,10*ROW('Hygiene Data'!H43)))</f>
        <v/>
      </c>
      <c r="ED49" s="302" t="str">
        <f ca="true">+IF(OFFSET('Hygiene Data'!$I$11,0,10*ROW('Hygiene Data'!I43))="","",OFFSET('Hygiene Data'!$I$11,0,10*ROW('Hygiene Data'!I43)))</f>
        <v/>
      </c>
      <c r="EE49" s="302" t="str">
        <f ca="true">+IF(OFFSET('Hygiene Data'!$I$12,0,10*ROW('Hygiene Data'!I43))="","",OFFSET('Hygiene Data'!$I$12,0,10*ROW('Hygiene Data'!I43)))</f>
        <v/>
      </c>
      <c r="EF49" s="30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57"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302"/>
      <c r="BS50" s="302" t="str">
        <f ca="true">+IF(OFFSET('Water Data'!$D$27,0,10*ROW('Water Data'!D44))="","",OFFSET('Water Data'!$D$27,0,10*ROW('Water Data'!D44)))</f>
        <v/>
      </c>
      <c r="BT50" s="302" t="str">
        <f ca="true">+IF(OFFSET('Water Data'!$D$28,0,10*ROW('Water Data'!D44))="","",OFFSET('Water Data'!$D$28,0,10*ROW('Water Data'!D44)))</f>
        <v/>
      </c>
      <c r="BU50" s="302" t="str">
        <f ca="true">+IF(OFFSET('Water Data'!$D$29,0,10*ROW('Water Data'!D44))="","",OFFSET('Water Data'!$D$29,0,10*ROW('Water Data'!D44)))</f>
        <v/>
      </c>
      <c r="BV50" s="302" t="str">
        <f ca="true">+IF(OFFSET('Water Data'!$E$27,0,10*ROW('Water Data'!E44))="","",OFFSET('Water Data'!$E$27,0,10*ROW('Water Data'!E44)))</f>
        <v/>
      </c>
      <c r="BW50" s="302" t="str">
        <f ca="true">+IF(OFFSET('Water Data'!$E$28,0,10*ROW('Water Data'!E44))="","",OFFSET('Water Data'!$E$28,0,10*ROW('Water Data'!E44)))</f>
        <v/>
      </c>
      <c r="BX50" s="302" t="str">
        <f ca="true">+IF(OFFSET('Water Data'!$E$29,0,10*ROW('Water Data'!E44))="","",OFFSET('Water Data'!$E$29,0,10*ROW('Water Data'!E44)))</f>
        <v/>
      </c>
      <c r="BY50" s="302" t="str">
        <f ca="true">+IF(OFFSET('Water Data'!$F$27,0,10*ROW('Water Data'!F44))="","",OFFSET('Water Data'!$F$27,0,10*ROW('Water Data'!F44)))</f>
        <v/>
      </c>
      <c r="BZ50" s="302" t="str">
        <f ca="true">+IF(OFFSET('Water Data'!$F$28,0,10*ROW('Water Data'!F44))="","",OFFSET('Water Data'!$F$28,0,10*ROW('Water Data'!F44)))</f>
        <v/>
      </c>
      <c r="CA50" s="302" t="str">
        <f ca="true">+IF(OFFSET('Water Data'!$F$29,0,10*ROW('Water Data'!F44))="","",OFFSET('Water Data'!$F$29,0,10*ROW('Water Data'!F44)))</f>
        <v/>
      </c>
      <c r="CB50" s="302" t="str">
        <f ca="true">+IF(OFFSET('Water Data'!$G$27,0,10*ROW('Water Data'!G44))="","",OFFSET('Water Data'!$G$27,0,10*ROW('Water Data'!G44)))</f>
        <v/>
      </c>
      <c r="CC50" s="302" t="str">
        <f ca="true">+IF(OFFSET('Water Data'!$G$28,0,10*ROW('Water Data'!G44))="","",OFFSET('Water Data'!$G$28,0,10*ROW('Water Data'!G44)))</f>
        <v/>
      </c>
      <c r="CD50" s="302" t="str">
        <f ca="true">+IF(OFFSET('Water Data'!$G$29,0,10*ROW('Water Data'!G44))="","",OFFSET('Water Data'!$G$29,0,10*ROW('Water Data'!G44)))</f>
        <v/>
      </c>
      <c r="CE50" s="302" t="str">
        <f ca="true">+IF(OFFSET('Water Data'!$H$27,0,10*ROW('Water Data'!H44))="","",OFFSET('Water Data'!$H$27,0,10*ROW('Water Data'!H44)))</f>
        <v/>
      </c>
      <c r="CF50" s="302" t="str">
        <f ca="true">+IF(OFFSET('Water Data'!$H$28,0,10*ROW('Water Data'!H44))="","",OFFSET('Water Data'!$H$28,0,10*ROW('Water Data'!H44)))</f>
        <v/>
      </c>
      <c r="CG50" s="302" t="str">
        <f ca="true">+IF(OFFSET('Water Data'!$H$29,0,10*ROW('Water Data'!H44))="","",OFFSET('Water Data'!$H$29,0,10*ROW('Water Data'!H44)))</f>
        <v/>
      </c>
      <c r="CH50" s="302" t="str">
        <f ca="true">+IF(OFFSET('Water Data'!$I$27,0,10*ROW('Water Data'!I44))="","",OFFSET('Water Data'!$I$27,0,10*ROW('Water Data'!I44)))</f>
        <v/>
      </c>
      <c r="CI50" s="302" t="str">
        <f ca="true">+IF(OFFSET('Water Data'!$I$28,0,10*ROW('Water Data'!I44))="","",OFFSET('Water Data'!$I$28,0,10*ROW('Water Data'!I44)))</f>
        <v/>
      </c>
      <c r="CJ50" s="302" t="str">
        <f ca="true">+IF(OFFSET('Water Data'!$I$29,0,10*ROW('Water Data'!I44))="","",OFFSET('Water Data'!$I$29,0,10*ROW('Water Data'!I44)))</f>
        <v/>
      </c>
      <c r="CK50" s="302" t="str">
        <f ca="true">+IF(OFFSET('Sanitation Data'!$D$28,0,10*ROW('Sanitation Data'!D44))="","",OFFSET('Sanitation Data'!$D$28,0,10*ROW('Sanitation Data'!D44)))</f>
        <v/>
      </c>
      <c r="CL50" s="302" t="str">
        <f ca="true">+IF(OFFSET('Sanitation Data'!$D$29,0,10*ROW('Sanitation Data'!D44))="","",OFFSET('Sanitation Data'!$D$29,0,10*ROW('Sanitation Data'!D44)))</f>
        <v/>
      </c>
      <c r="CM50" s="302" t="str">
        <f ca="true">+IF(OFFSET('Sanitation Data'!$D$30,0,10*ROW('Sanitation Data'!D44))="","",OFFSET('Sanitation Data'!$D$30,0,10*ROW('Sanitation Data'!D44)))</f>
        <v/>
      </c>
      <c r="CN50" s="302" t="str">
        <f ca="true">+IF(OFFSET('Sanitation Data'!$D$31,0,10*ROW('Sanitation Data'!D44))="","",OFFSET('Sanitation Data'!$D$31,0,10*ROW('Sanitation Data'!D44)))</f>
        <v/>
      </c>
      <c r="CO50" s="302" t="str">
        <f ca="true">+IF(OFFSET('Sanitation Data'!$D$32,0,10*ROW('Sanitation Data'!D44))="","",OFFSET('Sanitation Data'!$D$32,0,10*ROW('Sanitation Data'!D44)))</f>
        <v/>
      </c>
      <c r="CP50" s="302" t="str">
        <f ca="true">+IF(OFFSET('Sanitation Data'!$E$28,0,10*ROW('Sanitation Data'!E44))="","",OFFSET('Sanitation Data'!$E$28,0,10*ROW('Sanitation Data'!E44)))</f>
        <v/>
      </c>
      <c r="CQ50" s="302" t="str">
        <f ca="true">+IF(OFFSET('Sanitation Data'!$E$29,0,10*ROW('Sanitation Data'!E44))="","",OFFSET('Sanitation Data'!$E$29,0,10*ROW('Sanitation Data'!E44)))</f>
        <v/>
      </c>
      <c r="CR50" s="302" t="str">
        <f ca="true">+IF(OFFSET('Sanitation Data'!$E$30,0,10*ROW('Sanitation Data'!E44))="","",OFFSET('Sanitation Data'!$E$30,0,10*ROW('Sanitation Data'!E44)))</f>
        <v/>
      </c>
      <c r="CS50" s="302" t="str">
        <f ca="true">+IF(OFFSET('Sanitation Data'!$E$31,0,10*ROW('Sanitation Data'!E44))="","",OFFSET('Sanitation Data'!$E$31,0,10*ROW('Sanitation Data'!E44)))</f>
        <v/>
      </c>
      <c r="CT50" s="302" t="str">
        <f ca="true">+IF(OFFSET('Sanitation Data'!$E$32,0,10*ROW('Sanitation Data'!E44))="","",OFFSET('Sanitation Data'!$E$32,0,10*ROW('Sanitation Data'!E44)))</f>
        <v/>
      </c>
      <c r="CU50" s="302" t="str">
        <f ca="true">+IF(OFFSET('Sanitation Data'!$F$28,0,10*ROW('Sanitation Data'!F44))="","",OFFSET('Sanitation Data'!$F$28,0,10*ROW('Sanitation Data'!F44)))</f>
        <v/>
      </c>
      <c r="CV50" s="302" t="str">
        <f ca="true">+IF(OFFSET('Sanitation Data'!$F$29,0,10*ROW('Sanitation Data'!F44))="","",OFFSET('Sanitation Data'!$F$29,0,10*ROW('Sanitation Data'!F44)))</f>
        <v/>
      </c>
      <c r="CW50" s="302" t="str">
        <f ca="true">+IF(OFFSET('Sanitation Data'!$F$30,0,10*ROW('Sanitation Data'!F44))="","",OFFSET('Sanitation Data'!$F$30,0,10*ROW('Sanitation Data'!F44)))</f>
        <v/>
      </c>
      <c r="CX50" s="302" t="str">
        <f ca="true">+IF(OFFSET('Sanitation Data'!$F$31,0,10*ROW('Sanitation Data'!F44))="","",OFFSET('Sanitation Data'!$F$31,0,10*ROW('Sanitation Data'!F44)))</f>
        <v/>
      </c>
      <c r="CY50" s="302" t="str">
        <f ca="true">+IF(OFFSET('Sanitation Data'!$F$32,0,10*ROW('Sanitation Data'!F44))="","",OFFSET('Sanitation Data'!$F$32,0,10*ROW('Sanitation Data'!F44)))</f>
        <v/>
      </c>
      <c r="CZ50" s="302" t="str">
        <f ca="true">+IF(OFFSET('Sanitation Data'!$G$28,0,10*ROW('Sanitation Data'!G44))="","",OFFSET('Sanitation Data'!$G$28,0,10*ROW('Sanitation Data'!G44)))</f>
        <v/>
      </c>
      <c r="DA50" s="302" t="str">
        <f ca="true">+IF(OFFSET('Sanitation Data'!$G$29,0,10*ROW('Sanitation Data'!G44))="","",OFFSET('Sanitation Data'!$G$29,0,10*ROW('Sanitation Data'!G44)))</f>
        <v/>
      </c>
      <c r="DB50" s="302" t="str">
        <f ca="true">+IF(OFFSET('Sanitation Data'!$G$30,0,10*ROW('Sanitation Data'!G44))="","",OFFSET('Sanitation Data'!$G$30,0,10*ROW('Sanitation Data'!G44)))</f>
        <v/>
      </c>
      <c r="DC50" s="302" t="str">
        <f ca="true">+IF(OFFSET('Sanitation Data'!$G$31,0,10*ROW('Sanitation Data'!G44))="","",OFFSET('Sanitation Data'!$G$31,0,10*ROW('Sanitation Data'!G44)))</f>
        <v/>
      </c>
      <c r="DD50" s="302" t="str">
        <f ca="true">+IF(OFFSET('Sanitation Data'!$G$32,0,10*ROW('Sanitation Data'!G44))="","",OFFSET('Sanitation Data'!$G$32,0,10*ROW('Sanitation Data'!G44)))</f>
        <v/>
      </c>
      <c r="DE50" s="302" t="str">
        <f ca="true">+IF(OFFSET('Sanitation Data'!$H$28,0,10*ROW('Sanitation Data'!H44))="","",OFFSET('Sanitation Data'!$H$28,0,10*ROW('Sanitation Data'!H44)))</f>
        <v/>
      </c>
      <c r="DF50" s="302" t="str">
        <f ca="true">+IF(OFFSET('Sanitation Data'!$H$29,0,10*ROW('Sanitation Data'!H44))="","",OFFSET('Sanitation Data'!$H$29,0,10*ROW('Sanitation Data'!H44)))</f>
        <v/>
      </c>
      <c r="DG50" s="302" t="str">
        <f ca="true">+IF(OFFSET('Sanitation Data'!$H$30,0,10*ROW('Sanitation Data'!H44))="","",OFFSET('Sanitation Data'!$H$30,0,10*ROW('Sanitation Data'!H44)))</f>
        <v/>
      </c>
      <c r="DH50" s="302" t="str">
        <f ca="true">+IF(OFFSET('Sanitation Data'!$H$31,0,10*ROW('Sanitation Data'!H44))="","",OFFSET('Sanitation Data'!$H$31,0,10*ROW('Sanitation Data'!H44)))</f>
        <v/>
      </c>
      <c r="DI50" s="302" t="str">
        <f ca="true">+IF(OFFSET('Sanitation Data'!$H$32,0,10*ROW('Sanitation Data'!H44))="","",OFFSET('Sanitation Data'!$H$32,0,10*ROW('Sanitation Data'!H44)))</f>
        <v/>
      </c>
      <c r="DJ50" s="302" t="str">
        <f ca="true">+IF(OFFSET('Sanitation Data'!$I$28,0,10*ROW('Sanitation Data'!I44))="","",OFFSET('Sanitation Data'!$I$28,0,10*ROW('Sanitation Data'!I44)))</f>
        <v/>
      </c>
      <c r="DK50" s="302" t="str">
        <f ca="true">+IF(OFFSET('Sanitation Data'!$I$29,0,10*ROW('Sanitation Data'!I44))="","",OFFSET('Sanitation Data'!$I$29,0,10*ROW('Sanitation Data'!I44)))</f>
        <v/>
      </c>
      <c r="DL50" s="302" t="str">
        <f ca="true">+IF(OFFSET('Sanitation Data'!$I$30,0,10*ROW('Sanitation Data'!I44))="","",OFFSET('Sanitation Data'!$I$30,0,10*ROW('Sanitation Data'!I44)))</f>
        <v/>
      </c>
      <c r="DM50" s="302" t="str">
        <f ca="true">+IF(OFFSET('Sanitation Data'!$I$31,0,10*ROW('Sanitation Data'!I44))="","",OFFSET('Sanitation Data'!$I$31,0,10*ROW('Sanitation Data'!I44)))</f>
        <v/>
      </c>
      <c r="DN50" s="302" t="str">
        <f ca="true">+IF(OFFSET('Sanitation Data'!$I$32,0,10*ROW('Sanitation Data'!I44))="","",OFFSET('Sanitation Data'!$I$32,0,10*ROW('Sanitation Data'!I44)))</f>
        <v/>
      </c>
      <c r="DO50" s="302" t="str">
        <f ca="true">+IF(OFFSET('Hygiene Data'!$D$11,0,10*ROW('Hygiene Data'!D44))="","",OFFSET('Hygiene Data'!$D$11,0,10*ROW('Hygiene Data'!D44)))</f>
        <v/>
      </c>
      <c r="DP50" s="302" t="str">
        <f ca="true">+IF(OFFSET('Hygiene Data'!$D$12,0,10*ROW('Hygiene Data'!D44))="","",OFFSET('Hygiene Data'!$D$12,0,10*ROW('Hygiene Data'!D44)))</f>
        <v/>
      </c>
      <c r="DQ50" s="302" t="str">
        <f ca="true">+IF(OFFSET('Hygiene Data'!$D$13,0,10*ROW('Hygiene Data'!D44))="","",OFFSET('Hygiene Data'!$D$13,0,10*ROW('Hygiene Data'!D44)))</f>
        <v/>
      </c>
      <c r="DR50" s="302" t="str">
        <f ca="true">+IF(OFFSET('Hygiene Data'!$E$11,0,10*ROW('Hygiene Data'!E44))="","",OFFSET('Hygiene Data'!$E$11,0,10*ROW('Hygiene Data'!E44)))</f>
        <v/>
      </c>
      <c r="DS50" s="302" t="str">
        <f ca="true">+IF(OFFSET('Hygiene Data'!$E$12,0,10*ROW('Hygiene Data'!E44))="","",OFFSET('Hygiene Data'!$E$12,0,10*ROW('Hygiene Data'!E44)))</f>
        <v/>
      </c>
      <c r="DT50" s="302" t="str">
        <f ca="true">+IF(OFFSET('Hygiene Data'!$E$13,0,10*ROW('Hygiene Data'!E44))="","",OFFSET('Hygiene Data'!$E$13,0,10*ROW('Hygiene Data'!E44)))</f>
        <v/>
      </c>
      <c r="DU50" s="302" t="str">
        <f ca="true">+IF(OFFSET('Hygiene Data'!$F$11,0,10*ROW('Hygiene Data'!F44))="","",OFFSET('Hygiene Data'!$F$11,0,10*ROW('Hygiene Data'!F44)))</f>
        <v/>
      </c>
      <c r="DV50" s="302" t="str">
        <f ca="true">+IF(OFFSET('Hygiene Data'!$F$12,0,10*ROW('Hygiene Data'!F44))="","",OFFSET('Hygiene Data'!$F$12,0,10*ROW('Hygiene Data'!F44)))</f>
        <v/>
      </c>
      <c r="DW50" s="302" t="str">
        <f ca="true">+IF(OFFSET('Hygiene Data'!$F$13,0,10*ROW('Hygiene Data'!F44))="","",OFFSET('Hygiene Data'!$F$13,0,10*ROW('Hygiene Data'!F44)))</f>
        <v/>
      </c>
      <c r="DX50" s="302" t="str">
        <f ca="true">+IF(OFFSET('Hygiene Data'!$G$11,0,10*ROW('Hygiene Data'!G44))="","",OFFSET('Hygiene Data'!$G$11,0,10*ROW('Hygiene Data'!G44)))</f>
        <v/>
      </c>
      <c r="DY50" s="302" t="str">
        <f ca="true">+IF(OFFSET('Hygiene Data'!$G$12,0,10*ROW('Hygiene Data'!G44))="","",OFFSET('Hygiene Data'!$G$12,0,10*ROW('Hygiene Data'!G44)))</f>
        <v/>
      </c>
      <c r="DZ50" s="302" t="str">
        <f ca="true">+IF(OFFSET('Hygiene Data'!$G$13,0,10*ROW('Hygiene Data'!G44))="","",OFFSET('Hygiene Data'!$G$13,0,10*ROW('Hygiene Data'!G44)))</f>
        <v/>
      </c>
      <c r="EA50" s="302" t="str">
        <f ca="true">+IF(OFFSET('Hygiene Data'!$H$11,0,10*ROW('Hygiene Data'!H44))="","",OFFSET('Hygiene Data'!$H$11,0,10*ROW('Hygiene Data'!H44)))</f>
        <v/>
      </c>
      <c r="EB50" s="302" t="str">
        <f ca="true">+IF(OFFSET('Hygiene Data'!$H$12,0,10*ROW('Hygiene Data'!H44))="","",OFFSET('Hygiene Data'!$H$12,0,10*ROW('Hygiene Data'!H44)))</f>
        <v/>
      </c>
      <c r="EC50" s="302" t="str">
        <f ca="true">+IF(OFFSET('Hygiene Data'!$H$13,0,10*ROW('Hygiene Data'!H44))="","",OFFSET('Hygiene Data'!$H$13,0,10*ROW('Hygiene Data'!H44)))</f>
        <v/>
      </c>
      <c r="ED50" s="302" t="str">
        <f ca="true">+IF(OFFSET('Hygiene Data'!$I$11,0,10*ROW('Hygiene Data'!I44))="","",OFFSET('Hygiene Data'!$I$11,0,10*ROW('Hygiene Data'!I44)))</f>
        <v/>
      </c>
      <c r="EE50" s="302" t="str">
        <f ca="true">+IF(OFFSET('Hygiene Data'!$I$12,0,10*ROW('Hygiene Data'!I44))="","",OFFSET('Hygiene Data'!$I$12,0,10*ROW('Hygiene Data'!I44)))</f>
        <v/>
      </c>
      <c r="EF50" s="30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57"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302"/>
      <c r="BS51" s="302" t="str">
        <f ca="true">+IF(OFFSET('Water Data'!$D$27,0,10*ROW('Water Data'!D45))="","",OFFSET('Water Data'!$D$27,0,10*ROW('Water Data'!D45)))</f>
        <v/>
      </c>
      <c r="BT51" s="302" t="str">
        <f ca="true">+IF(OFFSET('Water Data'!$D$28,0,10*ROW('Water Data'!D45))="","",OFFSET('Water Data'!$D$28,0,10*ROW('Water Data'!D45)))</f>
        <v/>
      </c>
      <c r="BU51" s="302" t="str">
        <f ca="true">+IF(OFFSET('Water Data'!$D$29,0,10*ROW('Water Data'!D45))="","",OFFSET('Water Data'!$D$29,0,10*ROW('Water Data'!D45)))</f>
        <v/>
      </c>
      <c r="BV51" s="302" t="str">
        <f ca="true">+IF(OFFSET('Water Data'!$E$27,0,10*ROW('Water Data'!E45))="","",OFFSET('Water Data'!$E$27,0,10*ROW('Water Data'!E45)))</f>
        <v/>
      </c>
      <c r="BW51" s="302" t="str">
        <f ca="true">+IF(OFFSET('Water Data'!$E$28,0,10*ROW('Water Data'!E45))="","",OFFSET('Water Data'!$E$28,0,10*ROW('Water Data'!E45)))</f>
        <v/>
      </c>
      <c r="BX51" s="302" t="str">
        <f ca="true">+IF(OFFSET('Water Data'!$E$29,0,10*ROW('Water Data'!E45))="","",OFFSET('Water Data'!$E$29,0,10*ROW('Water Data'!E45)))</f>
        <v/>
      </c>
      <c r="BY51" s="302" t="str">
        <f ca="true">+IF(OFFSET('Water Data'!$F$27,0,10*ROW('Water Data'!F45))="","",OFFSET('Water Data'!$F$27,0,10*ROW('Water Data'!F45)))</f>
        <v/>
      </c>
      <c r="BZ51" s="302" t="str">
        <f ca="true">+IF(OFFSET('Water Data'!$F$28,0,10*ROW('Water Data'!F45))="","",OFFSET('Water Data'!$F$28,0,10*ROW('Water Data'!F45)))</f>
        <v/>
      </c>
      <c r="CA51" s="302" t="str">
        <f ca="true">+IF(OFFSET('Water Data'!$F$29,0,10*ROW('Water Data'!F45))="","",OFFSET('Water Data'!$F$29,0,10*ROW('Water Data'!F45)))</f>
        <v/>
      </c>
      <c r="CB51" s="302" t="str">
        <f ca="true">+IF(OFFSET('Water Data'!$G$27,0,10*ROW('Water Data'!G45))="","",OFFSET('Water Data'!$G$27,0,10*ROW('Water Data'!G45)))</f>
        <v/>
      </c>
      <c r="CC51" s="302" t="str">
        <f ca="true">+IF(OFFSET('Water Data'!$G$28,0,10*ROW('Water Data'!G45))="","",OFFSET('Water Data'!$G$28,0,10*ROW('Water Data'!G45)))</f>
        <v/>
      </c>
      <c r="CD51" s="302" t="str">
        <f ca="true">+IF(OFFSET('Water Data'!$G$29,0,10*ROW('Water Data'!G45))="","",OFFSET('Water Data'!$G$29,0,10*ROW('Water Data'!G45)))</f>
        <v/>
      </c>
      <c r="CE51" s="302" t="str">
        <f ca="true">+IF(OFFSET('Water Data'!$H$27,0,10*ROW('Water Data'!H45))="","",OFFSET('Water Data'!$H$27,0,10*ROW('Water Data'!H45)))</f>
        <v/>
      </c>
      <c r="CF51" s="302" t="str">
        <f ca="true">+IF(OFFSET('Water Data'!$H$28,0,10*ROW('Water Data'!H45))="","",OFFSET('Water Data'!$H$28,0,10*ROW('Water Data'!H45)))</f>
        <v/>
      </c>
      <c r="CG51" s="302" t="str">
        <f ca="true">+IF(OFFSET('Water Data'!$H$29,0,10*ROW('Water Data'!H45))="","",OFFSET('Water Data'!$H$29,0,10*ROW('Water Data'!H45)))</f>
        <v/>
      </c>
      <c r="CH51" s="302" t="str">
        <f ca="true">+IF(OFFSET('Water Data'!$I$27,0,10*ROW('Water Data'!I45))="","",OFFSET('Water Data'!$I$27,0,10*ROW('Water Data'!I45)))</f>
        <v/>
      </c>
      <c r="CI51" s="302" t="str">
        <f ca="true">+IF(OFFSET('Water Data'!$I$28,0,10*ROW('Water Data'!I45))="","",OFFSET('Water Data'!$I$28,0,10*ROW('Water Data'!I45)))</f>
        <v/>
      </c>
      <c r="CJ51" s="302" t="str">
        <f ca="true">+IF(OFFSET('Water Data'!$I$29,0,10*ROW('Water Data'!I45))="","",OFFSET('Water Data'!$I$29,0,10*ROW('Water Data'!I45)))</f>
        <v/>
      </c>
      <c r="CK51" s="302" t="str">
        <f ca="true">+IF(OFFSET('Sanitation Data'!$D$28,0,10*ROW('Sanitation Data'!D45))="","",OFFSET('Sanitation Data'!$D$28,0,10*ROW('Sanitation Data'!D45)))</f>
        <v/>
      </c>
      <c r="CL51" s="302" t="str">
        <f ca="true">+IF(OFFSET('Sanitation Data'!$D$29,0,10*ROW('Sanitation Data'!D45))="","",OFFSET('Sanitation Data'!$D$29,0,10*ROW('Sanitation Data'!D45)))</f>
        <v/>
      </c>
      <c r="CM51" s="302" t="str">
        <f ca="true">+IF(OFFSET('Sanitation Data'!$D$30,0,10*ROW('Sanitation Data'!D45))="","",OFFSET('Sanitation Data'!$D$30,0,10*ROW('Sanitation Data'!D45)))</f>
        <v/>
      </c>
      <c r="CN51" s="302" t="str">
        <f ca="true">+IF(OFFSET('Sanitation Data'!$D$31,0,10*ROW('Sanitation Data'!D45))="","",OFFSET('Sanitation Data'!$D$31,0,10*ROW('Sanitation Data'!D45)))</f>
        <v/>
      </c>
      <c r="CO51" s="302" t="str">
        <f ca="true">+IF(OFFSET('Sanitation Data'!$D$32,0,10*ROW('Sanitation Data'!D45))="","",OFFSET('Sanitation Data'!$D$32,0,10*ROW('Sanitation Data'!D45)))</f>
        <v/>
      </c>
      <c r="CP51" s="302" t="str">
        <f ca="true">+IF(OFFSET('Sanitation Data'!$E$28,0,10*ROW('Sanitation Data'!E45))="","",OFFSET('Sanitation Data'!$E$28,0,10*ROW('Sanitation Data'!E45)))</f>
        <v/>
      </c>
      <c r="CQ51" s="302" t="str">
        <f ca="true">+IF(OFFSET('Sanitation Data'!$E$29,0,10*ROW('Sanitation Data'!E45))="","",OFFSET('Sanitation Data'!$E$29,0,10*ROW('Sanitation Data'!E45)))</f>
        <v/>
      </c>
      <c r="CR51" s="302" t="str">
        <f ca="true">+IF(OFFSET('Sanitation Data'!$E$30,0,10*ROW('Sanitation Data'!E45))="","",OFFSET('Sanitation Data'!$E$30,0,10*ROW('Sanitation Data'!E45)))</f>
        <v/>
      </c>
      <c r="CS51" s="302" t="str">
        <f ca="true">+IF(OFFSET('Sanitation Data'!$E$31,0,10*ROW('Sanitation Data'!E45))="","",OFFSET('Sanitation Data'!$E$31,0,10*ROW('Sanitation Data'!E45)))</f>
        <v/>
      </c>
      <c r="CT51" s="302" t="str">
        <f ca="true">+IF(OFFSET('Sanitation Data'!$E$32,0,10*ROW('Sanitation Data'!E45))="","",OFFSET('Sanitation Data'!$E$32,0,10*ROW('Sanitation Data'!E45)))</f>
        <v/>
      </c>
      <c r="CU51" s="302" t="str">
        <f ca="true">+IF(OFFSET('Sanitation Data'!$F$28,0,10*ROW('Sanitation Data'!F45))="","",OFFSET('Sanitation Data'!$F$28,0,10*ROW('Sanitation Data'!F45)))</f>
        <v/>
      </c>
      <c r="CV51" s="302" t="str">
        <f ca="true">+IF(OFFSET('Sanitation Data'!$F$29,0,10*ROW('Sanitation Data'!F45))="","",OFFSET('Sanitation Data'!$F$29,0,10*ROW('Sanitation Data'!F45)))</f>
        <v/>
      </c>
      <c r="CW51" s="302" t="str">
        <f ca="true">+IF(OFFSET('Sanitation Data'!$F$30,0,10*ROW('Sanitation Data'!F45))="","",OFFSET('Sanitation Data'!$F$30,0,10*ROW('Sanitation Data'!F45)))</f>
        <v/>
      </c>
      <c r="CX51" s="302" t="str">
        <f ca="true">+IF(OFFSET('Sanitation Data'!$F$31,0,10*ROW('Sanitation Data'!F45))="","",OFFSET('Sanitation Data'!$F$31,0,10*ROW('Sanitation Data'!F45)))</f>
        <v/>
      </c>
      <c r="CY51" s="302" t="str">
        <f ca="true">+IF(OFFSET('Sanitation Data'!$F$32,0,10*ROW('Sanitation Data'!F45))="","",OFFSET('Sanitation Data'!$F$32,0,10*ROW('Sanitation Data'!F45)))</f>
        <v/>
      </c>
      <c r="CZ51" s="302" t="str">
        <f ca="true">+IF(OFFSET('Sanitation Data'!$G$28,0,10*ROW('Sanitation Data'!G45))="","",OFFSET('Sanitation Data'!$G$28,0,10*ROW('Sanitation Data'!G45)))</f>
        <v/>
      </c>
      <c r="DA51" s="302" t="str">
        <f ca="true">+IF(OFFSET('Sanitation Data'!$G$29,0,10*ROW('Sanitation Data'!G45))="","",OFFSET('Sanitation Data'!$G$29,0,10*ROW('Sanitation Data'!G45)))</f>
        <v/>
      </c>
      <c r="DB51" s="302" t="str">
        <f ca="true">+IF(OFFSET('Sanitation Data'!$G$30,0,10*ROW('Sanitation Data'!G45))="","",OFFSET('Sanitation Data'!$G$30,0,10*ROW('Sanitation Data'!G45)))</f>
        <v/>
      </c>
      <c r="DC51" s="302" t="str">
        <f ca="true">+IF(OFFSET('Sanitation Data'!$G$31,0,10*ROW('Sanitation Data'!G45))="","",OFFSET('Sanitation Data'!$G$31,0,10*ROW('Sanitation Data'!G45)))</f>
        <v/>
      </c>
      <c r="DD51" s="302" t="str">
        <f ca="true">+IF(OFFSET('Sanitation Data'!$G$32,0,10*ROW('Sanitation Data'!G45))="","",OFFSET('Sanitation Data'!$G$32,0,10*ROW('Sanitation Data'!G45)))</f>
        <v/>
      </c>
      <c r="DE51" s="302" t="str">
        <f ca="true">+IF(OFFSET('Sanitation Data'!$H$28,0,10*ROW('Sanitation Data'!H45))="","",OFFSET('Sanitation Data'!$H$28,0,10*ROW('Sanitation Data'!H45)))</f>
        <v/>
      </c>
      <c r="DF51" s="302" t="str">
        <f ca="true">+IF(OFFSET('Sanitation Data'!$H$29,0,10*ROW('Sanitation Data'!H45))="","",OFFSET('Sanitation Data'!$H$29,0,10*ROW('Sanitation Data'!H45)))</f>
        <v/>
      </c>
      <c r="DG51" s="302" t="str">
        <f ca="true">+IF(OFFSET('Sanitation Data'!$H$30,0,10*ROW('Sanitation Data'!H45))="","",OFFSET('Sanitation Data'!$H$30,0,10*ROW('Sanitation Data'!H45)))</f>
        <v/>
      </c>
      <c r="DH51" s="302" t="str">
        <f ca="true">+IF(OFFSET('Sanitation Data'!$H$31,0,10*ROW('Sanitation Data'!H45))="","",OFFSET('Sanitation Data'!$H$31,0,10*ROW('Sanitation Data'!H45)))</f>
        <v/>
      </c>
      <c r="DI51" s="302" t="str">
        <f ca="true">+IF(OFFSET('Sanitation Data'!$H$32,0,10*ROW('Sanitation Data'!H45))="","",OFFSET('Sanitation Data'!$H$32,0,10*ROW('Sanitation Data'!H45)))</f>
        <v/>
      </c>
      <c r="DJ51" s="302" t="str">
        <f ca="true">+IF(OFFSET('Sanitation Data'!$I$28,0,10*ROW('Sanitation Data'!I45))="","",OFFSET('Sanitation Data'!$I$28,0,10*ROW('Sanitation Data'!I45)))</f>
        <v/>
      </c>
      <c r="DK51" s="302" t="str">
        <f ca="true">+IF(OFFSET('Sanitation Data'!$I$29,0,10*ROW('Sanitation Data'!I45))="","",OFFSET('Sanitation Data'!$I$29,0,10*ROW('Sanitation Data'!I45)))</f>
        <v/>
      </c>
      <c r="DL51" s="302" t="str">
        <f ca="true">+IF(OFFSET('Sanitation Data'!$I$30,0,10*ROW('Sanitation Data'!I45))="","",OFFSET('Sanitation Data'!$I$30,0,10*ROW('Sanitation Data'!I45)))</f>
        <v/>
      </c>
      <c r="DM51" s="302" t="str">
        <f ca="true">+IF(OFFSET('Sanitation Data'!$I$31,0,10*ROW('Sanitation Data'!I45))="","",OFFSET('Sanitation Data'!$I$31,0,10*ROW('Sanitation Data'!I45)))</f>
        <v/>
      </c>
      <c r="DN51" s="302" t="str">
        <f ca="true">+IF(OFFSET('Sanitation Data'!$I$32,0,10*ROW('Sanitation Data'!I45))="","",OFFSET('Sanitation Data'!$I$32,0,10*ROW('Sanitation Data'!I45)))</f>
        <v/>
      </c>
      <c r="DO51" s="302" t="str">
        <f ca="true">+IF(OFFSET('Hygiene Data'!$D$11,0,10*ROW('Hygiene Data'!D45))="","",OFFSET('Hygiene Data'!$D$11,0,10*ROW('Hygiene Data'!D45)))</f>
        <v/>
      </c>
      <c r="DP51" s="302" t="str">
        <f ca="true">+IF(OFFSET('Hygiene Data'!$D$12,0,10*ROW('Hygiene Data'!D45))="","",OFFSET('Hygiene Data'!$D$12,0,10*ROW('Hygiene Data'!D45)))</f>
        <v/>
      </c>
      <c r="DQ51" s="302" t="str">
        <f ca="true">+IF(OFFSET('Hygiene Data'!$D$13,0,10*ROW('Hygiene Data'!D45))="","",OFFSET('Hygiene Data'!$D$13,0,10*ROW('Hygiene Data'!D45)))</f>
        <v/>
      </c>
      <c r="DR51" s="302" t="str">
        <f ca="true">+IF(OFFSET('Hygiene Data'!$E$11,0,10*ROW('Hygiene Data'!E45))="","",OFFSET('Hygiene Data'!$E$11,0,10*ROW('Hygiene Data'!E45)))</f>
        <v/>
      </c>
      <c r="DS51" s="302" t="str">
        <f ca="true">+IF(OFFSET('Hygiene Data'!$E$12,0,10*ROW('Hygiene Data'!E45))="","",OFFSET('Hygiene Data'!$E$12,0,10*ROW('Hygiene Data'!E45)))</f>
        <v/>
      </c>
      <c r="DT51" s="302" t="str">
        <f ca="true">+IF(OFFSET('Hygiene Data'!$E$13,0,10*ROW('Hygiene Data'!E45))="","",OFFSET('Hygiene Data'!$E$13,0,10*ROW('Hygiene Data'!E45)))</f>
        <v/>
      </c>
      <c r="DU51" s="302" t="str">
        <f ca="true">+IF(OFFSET('Hygiene Data'!$F$11,0,10*ROW('Hygiene Data'!F45))="","",OFFSET('Hygiene Data'!$F$11,0,10*ROW('Hygiene Data'!F45)))</f>
        <v/>
      </c>
      <c r="DV51" s="302" t="str">
        <f ca="true">+IF(OFFSET('Hygiene Data'!$F$12,0,10*ROW('Hygiene Data'!F45))="","",OFFSET('Hygiene Data'!$F$12,0,10*ROW('Hygiene Data'!F45)))</f>
        <v/>
      </c>
      <c r="DW51" s="302" t="str">
        <f ca="true">+IF(OFFSET('Hygiene Data'!$F$13,0,10*ROW('Hygiene Data'!F45))="","",OFFSET('Hygiene Data'!$F$13,0,10*ROW('Hygiene Data'!F45)))</f>
        <v/>
      </c>
      <c r="DX51" s="302" t="str">
        <f ca="true">+IF(OFFSET('Hygiene Data'!$G$11,0,10*ROW('Hygiene Data'!G45))="","",OFFSET('Hygiene Data'!$G$11,0,10*ROW('Hygiene Data'!G45)))</f>
        <v/>
      </c>
      <c r="DY51" s="302" t="str">
        <f ca="true">+IF(OFFSET('Hygiene Data'!$G$12,0,10*ROW('Hygiene Data'!G45))="","",OFFSET('Hygiene Data'!$G$12,0,10*ROW('Hygiene Data'!G45)))</f>
        <v/>
      </c>
      <c r="DZ51" s="302" t="str">
        <f ca="true">+IF(OFFSET('Hygiene Data'!$G$13,0,10*ROW('Hygiene Data'!G45))="","",OFFSET('Hygiene Data'!$G$13,0,10*ROW('Hygiene Data'!G45)))</f>
        <v/>
      </c>
      <c r="EA51" s="302" t="str">
        <f ca="true">+IF(OFFSET('Hygiene Data'!$H$11,0,10*ROW('Hygiene Data'!H45))="","",OFFSET('Hygiene Data'!$H$11,0,10*ROW('Hygiene Data'!H45)))</f>
        <v/>
      </c>
      <c r="EB51" s="302" t="str">
        <f ca="true">+IF(OFFSET('Hygiene Data'!$H$12,0,10*ROW('Hygiene Data'!H45))="","",OFFSET('Hygiene Data'!$H$12,0,10*ROW('Hygiene Data'!H45)))</f>
        <v/>
      </c>
      <c r="EC51" s="302" t="str">
        <f ca="true">+IF(OFFSET('Hygiene Data'!$H$13,0,10*ROW('Hygiene Data'!H45))="","",OFFSET('Hygiene Data'!$H$13,0,10*ROW('Hygiene Data'!H45)))</f>
        <v/>
      </c>
      <c r="ED51" s="302" t="str">
        <f ca="true">+IF(OFFSET('Hygiene Data'!$I$11,0,10*ROW('Hygiene Data'!I45))="","",OFFSET('Hygiene Data'!$I$11,0,10*ROW('Hygiene Data'!I45)))</f>
        <v/>
      </c>
      <c r="EE51" s="302" t="str">
        <f ca="true">+IF(OFFSET('Hygiene Data'!$I$12,0,10*ROW('Hygiene Data'!I45))="","",OFFSET('Hygiene Data'!$I$12,0,10*ROW('Hygiene Data'!I45)))</f>
        <v/>
      </c>
      <c r="EF51" s="30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57"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302"/>
      <c r="BS52" s="302" t="str">
        <f ca="true">+IF(OFFSET('Water Data'!$D$27,0,10*ROW('Water Data'!D46))="","",OFFSET('Water Data'!$D$27,0,10*ROW('Water Data'!D46)))</f>
        <v/>
      </c>
      <c r="BT52" s="302" t="str">
        <f ca="true">+IF(OFFSET('Water Data'!$D$28,0,10*ROW('Water Data'!D46))="","",OFFSET('Water Data'!$D$28,0,10*ROW('Water Data'!D46)))</f>
        <v/>
      </c>
      <c r="BU52" s="302" t="str">
        <f ca="true">+IF(OFFSET('Water Data'!$D$29,0,10*ROW('Water Data'!D46))="","",OFFSET('Water Data'!$D$29,0,10*ROW('Water Data'!D46)))</f>
        <v/>
      </c>
      <c r="BV52" s="302" t="str">
        <f ca="true">+IF(OFFSET('Water Data'!$E$27,0,10*ROW('Water Data'!E46))="","",OFFSET('Water Data'!$E$27,0,10*ROW('Water Data'!E46)))</f>
        <v/>
      </c>
      <c r="BW52" s="302" t="str">
        <f ca="true">+IF(OFFSET('Water Data'!$E$28,0,10*ROW('Water Data'!E46))="","",OFFSET('Water Data'!$E$28,0,10*ROW('Water Data'!E46)))</f>
        <v/>
      </c>
      <c r="BX52" s="302" t="str">
        <f ca="true">+IF(OFFSET('Water Data'!$E$29,0,10*ROW('Water Data'!E46))="","",OFFSET('Water Data'!$E$29,0,10*ROW('Water Data'!E46)))</f>
        <v/>
      </c>
      <c r="BY52" s="302" t="str">
        <f ca="true">+IF(OFFSET('Water Data'!$F$27,0,10*ROW('Water Data'!F46))="","",OFFSET('Water Data'!$F$27,0,10*ROW('Water Data'!F46)))</f>
        <v/>
      </c>
      <c r="BZ52" s="302" t="str">
        <f ca="true">+IF(OFFSET('Water Data'!$F$28,0,10*ROW('Water Data'!F46))="","",OFFSET('Water Data'!$F$28,0,10*ROW('Water Data'!F46)))</f>
        <v/>
      </c>
      <c r="CA52" s="302" t="str">
        <f ca="true">+IF(OFFSET('Water Data'!$F$29,0,10*ROW('Water Data'!F46))="","",OFFSET('Water Data'!$F$29,0,10*ROW('Water Data'!F46)))</f>
        <v/>
      </c>
      <c r="CB52" s="302" t="str">
        <f ca="true">+IF(OFFSET('Water Data'!$G$27,0,10*ROW('Water Data'!G46))="","",OFFSET('Water Data'!$G$27,0,10*ROW('Water Data'!G46)))</f>
        <v/>
      </c>
      <c r="CC52" s="302" t="str">
        <f ca="true">+IF(OFFSET('Water Data'!$G$28,0,10*ROW('Water Data'!G46))="","",OFFSET('Water Data'!$G$28,0,10*ROW('Water Data'!G46)))</f>
        <v/>
      </c>
      <c r="CD52" s="302" t="str">
        <f ca="true">+IF(OFFSET('Water Data'!$G$29,0,10*ROW('Water Data'!G46))="","",OFFSET('Water Data'!$G$29,0,10*ROW('Water Data'!G46)))</f>
        <v/>
      </c>
      <c r="CE52" s="302" t="str">
        <f ca="true">+IF(OFFSET('Water Data'!$H$27,0,10*ROW('Water Data'!H46))="","",OFFSET('Water Data'!$H$27,0,10*ROW('Water Data'!H46)))</f>
        <v/>
      </c>
      <c r="CF52" s="302" t="str">
        <f ca="true">+IF(OFFSET('Water Data'!$H$28,0,10*ROW('Water Data'!H46))="","",OFFSET('Water Data'!$H$28,0,10*ROW('Water Data'!H46)))</f>
        <v/>
      </c>
      <c r="CG52" s="302" t="str">
        <f ca="true">+IF(OFFSET('Water Data'!$H$29,0,10*ROW('Water Data'!H46))="","",OFFSET('Water Data'!$H$29,0,10*ROW('Water Data'!H46)))</f>
        <v/>
      </c>
      <c r="CH52" s="302" t="str">
        <f ca="true">+IF(OFFSET('Water Data'!$I$27,0,10*ROW('Water Data'!I46))="","",OFFSET('Water Data'!$I$27,0,10*ROW('Water Data'!I46)))</f>
        <v/>
      </c>
      <c r="CI52" s="302" t="str">
        <f ca="true">+IF(OFFSET('Water Data'!$I$28,0,10*ROW('Water Data'!I46))="","",OFFSET('Water Data'!$I$28,0,10*ROW('Water Data'!I46)))</f>
        <v/>
      </c>
      <c r="CJ52" s="302" t="str">
        <f ca="true">+IF(OFFSET('Water Data'!$I$29,0,10*ROW('Water Data'!I46))="","",OFFSET('Water Data'!$I$29,0,10*ROW('Water Data'!I46)))</f>
        <v/>
      </c>
      <c r="CK52" s="302" t="str">
        <f ca="true">+IF(OFFSET('Sanitation Data'!$D$28,0,10*ROW('Sanitation Data'!D46))="","",OFFSET('Sanitation Data'!$D$28,0,10*ROW('Sanitation Data'!D46)))</f>
        <v/>
      </c>
      <c r="CL52" s="302" t="str">
        <f ca="true">+IF(OFFSET('Sanitation Data'!$D$29,0,10*ROW('Sanitation Data'!D46))="","",OFFSET('Sanitation Data'!$D$29,0,10*ROW('Sanitation Data'!D46)))</f>
        <v/>
      </c>
      <c r="CM52" s="302" t="str">
        <f ca="true">+IF(OFFSET('Sanitation Data'!$D$30,0,10*ROW('Sanitation Data'!D46))="","",OFFSET('Sanitation Data'!$D$30,0,10*ROW('Sanitation Data'!D46)))</f>
        <v/>
      </c>
      <c r="CN52" s="302" t="str">
        <f ca="true">+IF(OFFSET('Sanitation Data'!$D$31,0,10*ROW('Sanitation Data'!D46))="","",OFFSET('Sanitation Data'!$D$31,0,10*ROW('Sanitation Data'!D46)))</f>
        <v/>
      </c>
      <c r="CO52" s="302" t="str">
        <f ca="true">+IF(OFFSET('Sanitation Data'!$D$32,0,10*ROW('Sanitation Data'!D46))="","",OFFSET('Sanitation Data'!$D$32,0,10*ROW('Sanitation Data'!D46)))</f>
        <v/>
      </c>
      <c r="CP52" s="302" t="str">
        <f ca="true">+IF(OFFSET('Sanitation Data'!$E$28,0,10*ROW('Sanitation Data'!E46))="","",OFFSET('Sanitation Data'!$E$28,0,10*ROW('Sanitation Data'!E46)))</f>
        <v/>
      </c>
      <c r="CQ52" s="302" t="str">
        <f ca="true">+IF(OFFSET('Sanitation Data'!$E$29,0,10*ROW('Sanitation Data'!E46))="","",OFFSET('Sanitation Data'!$E$29,0,10*ROW('Sanitation Data'!E46)))</f>
        <v/>
      </c>
      <c r="CR52" s="302" t="str">
        <f ca="true">+IF(OFFSET('Sanitation Data'!$E$30,0,10*ROW('Sanitation Data'!E46))="","",OFFSET('Sanitation Data'!$E$30,0,10*ROW('Sanitation Data'!E46)))</f>
        <v/>
      </c>
      <c r="CS52" s="302" t="str">
        <f ca="true">+IF(OFFSET('Sanitation Data'!$E$31,0,10*ROW('Sanitation Data'!E46))="","",OFFSET('Sanitation Data'!$E$31,0,10*ROW('Sanitation Data'!E46)))</f>
        <v/>
      </c>
      <c r="CT52" s="302" t="str">
        <f ca="true">+IF(OFFSET('Sanitation Data'!$E$32,0,10*ROW('Sanitation Data'!E46))="","",OFFSET('Sanitation Data'!$E$32,0,10*ROW('Sanitation Data'!E46)))</f>
        <v/>
      </c>
      <c r="CU52" s="302" t="str">
        <f ca="true">+IF(OFFSET('Sanitation Data'!$F$28,0,10*ROW('Sanitation Data'!F46))="","",OFFSET('Sanitation Data'!$F$28,0,10*ROW('Sanitation Data'!F46)))</f>
        <v/>
      </c>
      <c r="CV52" s="302" t="str">
        <f ca="true">+IF(OFFSET('Sanitation Data'!$F$29,0,10*ROW('Sanitation Data'!F46))="","",OFFSET('Sanitation Data'!$F$29,0,10*ROW('Sanitation Data'!F46)))</f>
        <v/>
      </c>
      <c r="CW52" s="302" t="str">
        <f ca="true">+IF(OFFSET('Sanitation Data'!$F$30,0,10*ROW('Sanitation Data'!F46))="","",OFFSET('Sanitation Data'!$F$30,0,10*ROW('Sanitation Data'!F46)))</f>
        <v/>
      </c>
      <c r="CX52" s="302" t="str">
        <f ca="true">+IF(OFFSET('Sanitation Data'!$F$31,0,10*ROW('Sanitation Data'!F46))="","",OFFSET('Sanitation Data'!$F$31,0,10*ROW('Sanitation Data'!F46)))</f>
        <v/>
      </c>
      <c r="CY52" s="302" t="str">
        <f ca="true">+IF(OFFSET('Sanitation Data'!$F$32,0,10*ROW('Sanitation Data'!F46))="","",OFFSET('Sanitation Data'!$F$32,0,10*ROW('Sanitation Data'!F46)))</f>
        <v/>
      </c>
      <c r="CZ52" s="302" t="str">
        <f ca="true">+IF(OFFSET('Sanitation Data'!$G$28,0,10*ROW('Sanitation Data'!G46))="","",OFFSET('Sanitation Data'!$G$28,0,10*ROW('Sanitation Data'!G46)))</f>
        <v/>
      </c>
      <c r="DA52" s="302" t="str">
        <f ca="true">+IF(OFFSET('Sanitation Data'!$G$29,0,10*ROW('Sanitation Data'!G46))="","",OFFSET('Sanitation Data'!$G$29,0,10*ROW('Sanitation Data'!G46)))</f>
        <v/>
      </c>
      <c r="DB52" s="302" t="str">
        <f ca="true">+IF(OFFSET('Sanitation Data'!$G$30,0,10*ROW('Sanitation Data'!G46))="","",OFFSET('Sanitation Data'!$G$30,0,10*ROW('Sanitation Data'!G46)))</f>
        <v/>
      </c>
      <c r="DC52" s="302" t="str">
        <f ca="true">+IF(OFFSET('Sanitation Data'!$G$31,0,10*ROW('Sanitation Data'!G46))="","",OFFSET('Sanitation Data'!$G$31,0,10*ROW('Sanitation Data'!G46)))</f>
        <v/>
      </c>
      <c r="DD52" s="302" t="str">
        <f ca="true">+IF(OFFSET('Sanitation Data'!$G$32,0,10*ROW('Sanitation Data'!G46))="","",OFFSET('Sanitation Data'!$G$32,0,10*ROW('Sanitation Data'!G46)))</f>
        <v/>
      </c>
      <c r="DE52" s="302" t="str">
        <f ca="true">+IF(OFFSET('Sanitation Data'!$H$28,0,10*ROW('Sanitation Data'!H46))="","",OFFSET('Sanitation Data'!$H$28,0,10*ROW('Sanitation Data'!H46)))</f>
        <v/>
      </c>
      <c r="DF52" s="302" t="str">
        <f ca="true">+IF(OFFSET('Sanitation Data'!$H$29,0,10*ROW('Sanitation Data'!H46))="","",OFFSET('Sanitation Data'!$H$29,0,10*ROW('Sanitation Data'!H46)))</f>
        <v/>
      </c>
      <c r="DG52" s="302" t="str">
        <f ca="true">+IF(OFFSET('Sanitation Data'!$H$30,0,10*ROW('Sanitation Data'!H46))="","",OFFSET('Sanitation Data'!$H$30,0,10*ROW('Sanitation Data'!H46)))</f>
        <v/>
      </c>
      <c r="DH52" s="302" t="str">
        <f ca="true">+IF(OFFSET('Sanitation Data'!$H$31,0,10*ROW('Sanitation Data'!H46))="","",OFFSET('Sanitation Data'!$H$31,0,10*ROW('Sanitation Data'!H46)))</f>
        <v/>
      </c>
      <c r="DI52" s="302" t="str">
        <f ca="true">+IF(OFFSET('Sanitation Data'!$H$32,0,10*ROW('Sanitation Data'!H46))="","",OFFSET('Sanitation Data'!$H$32,0,10*ROW('Sanitation Data'!H46)))</f>
        <v/>
      </c>
      <c r="DJ52" s="302" t="str">
        <f ca="true">+IF(OFFSET('Sanitation Data'!$I$28,0,10*ROW('Sanitation Data'!I46))="","",OFFSET('Sanitation Data'!$I$28,0,10*ROW('Sanitation Data'!I46)))</f>
        <v/>
      </c>
      <c r="DK52" s="302" t="str">
        <f ca="true">+IF(OFFSET('Sanitation Data'!$I$29,0,10*ROW('Sanitation Data'!I46))="","",OFFSET('Sanitation Data'!$I$29,0,10*ROW('Sanitation Data'!I46)))</f>
        <v/>
      </c>
      <c r="DL52" s="302" t="str">
        <f ca="true">+IF(OFFSET('Sanitation Data'!$I$30,0,10*ROW('Sanitation Data'!I46))="","",OFFSET('Sanitation Data'!$I$30,0,10*ROW('Sanitation Data'!I46)))</f>
        <v/>
      </c>
      <c r="DM52" s="302" t="str">
        <f ca="true">+IF(OFFSET('Sanitation Data'!$I$31,0,10*ROW('Sanitation Data'!I46))="","",OFFSET('Sanitation Data'!$I$31,0,10*ROW('Sanitation Data'!I46)))</f>
        <v/>
      </c>
      <c r="DN52" s="302" t="str">
        <f ca="true">+IF(OFFSET('Sanitation Data'!$I$32,0,10*ROW('Sanitation Data'!I46))="","",OFFSET('Sanitation Data'!$I$32,0,10*ROW('Sanitation Data'!I46)))</f>
        <v/>
      </c>
      <c r="DO52" s="302" t="str">
        <f ca="true">+IF(OFFSET('Hygiene Data'!$D$11,0,10*ROW('Hygiene Data'!D46))="","",OFFSET('Hygiene Data'!$D$11,0,10*ROW('Hygiene Data'!D46)))</f>
        <v/>
      </c>
      <c r="DP52" s="302" t="str">
        <f ca="true">+IF(OFFSET('Hygiene Data'!$D$12,0,10*ROW('Hygiene Data'!D46))="","",OFFSET('Hygiene Data'!$D$12,0,10*ROW('Hygiene Data'!D46)))</f>
        <v/>
      </c>
      <c r="DQ52" s="302" t="str">
        <f ca="true">+IF(OFFSET('Hygiene Data'!$D$13,0,10*ROW('Hygiene Data'!D46))="","",OFFSET('Hygiene Data'!$D$13,0,10*ROW('Hygiene Data'!D46)))</f>
        <v/>
      </c>
      <c r="DR52" s="302" t="str">
        <f ca="true">+IF(OFFSET('Hygiene Data'!$E$11,0,10*ROW('Hygiene Data'!E46))="","",OFFSET('Hygiene Data'!$E$11,0,10*ROW('Hygiene Data'!E46)))</f>
        <v/>
      </c>
      <c r="DS52" s="302" t="str">
        <f ca="true">+IF(OFFSET('Hygiene Data'!$E$12,0,10*ROW('Hygiene Data'!E46))="","",OFFSET('Hygiene Data'!$E$12,0,10*ROW('Hygiene Data'!E46)))</f>
        <v/>
      </c>
      <c r="DT52" s="302" t="str">
        <f ca="true">+IF(OFFSET('Hygiene Data'!$E$13,0,10*ROW('Hygiene Data'!E46))="","",OFFSET('Hygiene Data'!$E$13,0,10*ROW('Hygiene Data'!E46)))</f>
        <v/>
      </c>
      <c r="DU52" s="302" t="str">
        <f ca="true">+IF(OFFSET('Hygiene Data'!$F$11,0,10*ROW('Hygiene Data'!F46))="","",OFFSET('Hygiene Data'!$F$11,0,10*ROW('Hygiene Data'!F46)))</f>
        <v/>
      </c>
      <c r="DV52" s="302" t="str">
        <f ca="true">+IF(OFFSET('Hygiene Data'!$F$12,0,10*ROW('Hygiene Data'!F46))="","",OFFSET('Hygiene Data'!$F$12,0,10*ROW('Hygiene Data'!F46)))</f>
        <v/>
      </c>
      <c r="DW52" s="302" t="str">
        <f ca="true">+IF(OFFSET('Hygiene Data'!$F$13,0,10*ROW('Hygiene Data'!F46))="","",OFFSET('Hygiene Data'!$F$13,0,10*ROW('Hygiene Data'!F46)))</f>
        <v/>
      </c>
      <c r="DX52" s="302" t="str">
        <f ca="true">+IF(OFFSET('Hygiene Data'!$G$11,0,10*ROW('Hygiene Data'!G46))="","",OFFSET('Hygiene Data'!$G$11,0,10*ROW('Hygiene Data'!G46)))</f>
        <v/>
      </c>
      <c r="DY52" s="302" t="str">
        <f ca="true">+IF(OFFSET('Hygiene Data'!$G$12,0,10*ROW('Hygiene Data'!G46))="","",OFFSET('Hygiene Data'!$G$12,0,10*ROW('Hygiene Data'!G46)))</f>
        <v/>
      </c>
      <c r="DZ52" s="302" t="str">
        <f ca="true">+IF(OFFSET('Hygiene Data'!$G$13,0,10*ROW('Hygiene Data'!G46))="","",OFFSET('Hygiene Data'!$G$13,0,10*ROW('Hygiene Data'!G46)))</f>
        <v/>
      </c>
      <c r="EA52" s="302" t="str">
        <f ca="true">+IF(OFFSET('Hygiene Data'!$H$11,0,10*ROW('Hygiene Data'!H46))="","",OFFSET('Hygiene Data'!$H$11,0,10*ROW('Hygiene Data'!H46)))</f>
        <v/>
      </c>
      <c r="EB52" s="302" t="str">
        <f ca="true">+IF(OFFSET('Hygiene Data'!$H$12,0,10*ROW('Hygiene Data'!H46))="","",OFFSET('Hygiene Data'!$H$12,0,10*ROW('Hygiene Data'!H46)))</f>
        <v/>
      </c>
      <c r="EC52" s="302" t="str">
        <f ca="true">+IF(OFFSET('Hygiene Data'!$H$13,0,10*ROW('Hygiene Data'!H46))="","",OFFSET('Hygiene Data'!$H$13,0,10*ROW('Hygiene Data'!H46)))</f>
        <v/>
      </c>
      <c r="ED52" s="302" t="str">
        <f ca="true">+IF(OFFSET('Hygiene Data'!$I$11,0,10*ROW('Hygiene Data'!I46))="","",OFFSET('Hygiene Data'!$I$11,0,10*ROW('Hygiene Data'!I46)))</f>
        <v/>
      </c>
      <c r="EE52" s="302" t="str">
        <f ca="true">+IF(OFFSET('Hygiene Data'!$I$12,0,10*ROW('Hygiene Data'!I46))="","",OFFSET('Hygiene Data'!$I$12,0,10*ROW('Hygiene Data'!I46)))</f>
        <v/>
      </c>
      <c r="EF52" s="30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57"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302"/>
      <c r="BS53" s="302" t="str">
        <f ca="true">+IF(OFFSET('Water Data'!$D$27,0,10*ROW('Water Data'!D47))="","",OFFSET('Water Data'!$D$27,0,10*ROW('Water Data'!D47)))</f>
        <v/>
      </c>
      <c r="BT53" s="302" t="str">
        <f ca="true">+IF(OFFSET('Water Data'!$D$28,0,10*ROW('Water Data'!D47))="","",OFFSET('Water Data'!$D$28,0,10*ROW('Water Data'!D47)))</f>
        <v/>
      </c>
      <c r="BU53" s="302" t="str">
        <f ca="true">+IF(OFFSET('Water Data'!$D$29,0,10*ROW('Water Data'!D47))="","",OFFSET('Water Data'!$D$29,0,10*ROW('Water Data'!D47)))</f>
        <v/>
      </c>
      <c r="BV53" s="302" t="str">
        <f ca="true">+IF(OFFSET('Water Data'!$E$27,0,10*ROW('Water Data'!E47))="","",OFFSET('Water Data'!$E$27,0,10*ROW('Water Data'!E47)))</f>
        <v/>
      </c>
      <c r="BW53" s="302" t="str">
        <f ca="true">+IF(OFFSET('Water Data'!$E$28,0,10*ROW('Water Data'!E47))="","",OFFSET('Water Data'!$E$28,0,10*ROW('Water Data'!E47)))</f>
        <v/>
      </c>
      <c r="BX53" s="302" t="str">
        <f ca="true">+IF(OFFSET('Water Data'!$E$29,0,10*ROW('Water Data'!E47))="","",OFFSET('Water Data'!$E$29,0,10*ROW('Water Data'!E47)))</f>
        <v/>
      </c>
      <c r="BY53" s="302" t="str">
        <f ca="true">+IF(OFFSET('Water Data'!$F$27,0,10*ROW('Water Data'!F47))="","",OFFSET('Water Data'!$F$27,0,10*ROW('Water Data'!F47)))</f>
        <v/>
      </c>
      <c r="BZ53" s="302" t="str">
        <f ca="true">+IF(OFFSET('Water Data'!$F$28,0,10*ROW('Water Data'!F47))="","",OFFSET('Water Data'!$F$28,0,10*ROW('Water Data'!F47)))</f>
        <v/>
      </c>
      <c r="CA53" s="302" t="str">
        <f ca="true">+IF(OFFSET('Water Data'!$F$29,0,10*ROW('Water Data'!F47))="","",OFFSET('Water Data'!$F$29,0,10*ROW('Water Data'!F47)))</f>
        <v/>
      </c>
      <c r="CB53" s="302" t="str">
        <f ca="true">+IF(OFFSET('Water Data'!$G$27,0,10*ROW('Water Data'!G47))="","",OFFSET('Water Data'!$G$27,0,10*ROW('Water Data'!G47)))</f>
        <v/>
      </c>
      <c r="CC53" s="302" t="str">
        <f ca="true">+IF(OFFSET('Water Data'!$G$28,0,10*ROW('Water Data'!G47))="","",OFFSET('Water Data'!$G$28,0,10*ROW('Water Data'!G47)))</f>
        <v/>
      </c>
      <c r="CD53" s="302" t="str">
        <f ca="true">+IF(OFFSET('Water Data'!$G$29,0,10*ROW('Water Data'!G47))="","",OFFSET('Water Data'!$G$29,0,10*ROW('Water Data'!G47)))</f>
        <v/>
      </c>
      <c r="CE53" s="302" t="str">
        <f ca="true">+IF(OFFSET('Water Data'!$H$27,0,10*ROW('Water Data'!H47))="","",OFFSET('Water Data'!$H$27,0,10*ROW('Water Data'!H47)))</f>
        <v/>
      </c>
      <c r="CF53" s="302" t="str">
        <f ca="true">+IF(OFFSET('Water Data'!$H$28,0,10*ROW('Water Data'!H47))="","",OFFSET('Water Data'!$H$28,0,10*ROW('Water Data'!H47)))</f>
        <v/>
      </c>
      <c r="CG53" s="302" t="str">
        <f ca="true">+IF(OFFSET('Water Data'!$H$29,0,10*ROW('Water Data'!H47))="","",OFFSET('Water Data'!$H$29,0,10*ROW('Water Data'!H47)))</f>
        <v/>
      </c>
      <c r="CH53" s="302" t="str">
        <f ca="true">+IF(OFFSET('Water Data'!$I$27,0,10*ROW('Water Data'!I47))="","",OFFSET('Water Data'!$I$27,0,10*ROW('Water Data'!I47)))</f>
        <v/>
      </c>
      <c r="CI53" s="302" t="str">
        <f ca="true">+IF(OFFSET('Water Data'!$I$28,0,10*ROW('Water Data'!I47))="","",OFFSET('Water Data'!$I$28,0,10*ROW('Water Data'!I47)))</f>
        <v/>
      </c>
      <c r="CJ53" s="302" t="str">
        <f ca="true">+IF(OFFSET('Water Data'!$I$29,0,10*ROW('Water Data'!I47))="","",OFFSET('Water Data'!$I$29,0,10*ROW('Water Data'!I47)))</f>
        <v/>
      </c>
      <c r="CK53" s="302" t="str">
        <f ca="true">+IF(OFFSET('Sanitation Data'!$D$28,0,10*ROW('Sanitation Data'!D47))="","",OFFSET('Sanitation Data'!$D$28,0,10*ROW('Sanitation Data'!D47)))</f>
        <v/>
      </c>
      <c r="CL53" s="302" t="str">
        <f ca="true">+IF(OFFSET('Sanitation Data'!$D$29,0,10*ROW('Sanitation Data'!D47))="","",OFFSET('Sanitation Data'!$D$29,0,10*ROW('Sanitation Data'!D47)))</f>
        <v/>
      </c>
      <c r="CM53" s="302" t="str">
        <f ca="true">+IF(OFFSET('Sanitation Data'!$D$30,0,10*ROW('Sanitation Data'!D47))="","",OFFSET('Sanitation Data'!$D$30,0,10*ROW('Sanitation Data'!D47)))</f>
        <v/>
      </c>
      <c r="CN53" s="302" t="str">
        <f ca="true">+IF(OFFSET('Sanitation Data'!$D$31,0,10*ROW('Sanitation Data'!D47))="","",OFFSET('Sanitation Data'!$D$31,0,10*ROW('Sanitation Data'!D47)))</f>
        <v/>
      </c>
      <c r="CO53" s="302" t="str">
        <f ca="true">+IF(OFFSET('Sanitation Data'!$D$32,0,10*ROW('Sanitation Data'!D47))="","",OFFSET('Sanitation Data'!$D$32,0,10*ROW('Sanitation Data'!D47)))</f>
        <v/>
      </c>
      <c r="CP53" s="302" t="str">
        <f ca="true">+IF(OFFSET('Sanitation Data'!$E$28,0,10*ROW('Sanitation Data'!E47))="","",OFFSET('Sanitation Data'!$E$28,0,10*ROW('Sanitation Data'!E47)))</f>
        <v/>
      </c>
      <c r="CQ53" s="302" t="str">
        <f ca="true">+IF(OFFSET('Sanitation Data'!$E$29,0,10*ROW('Sanitation Data'!E47))="","",OFFSET('Sanitation Data'!$E$29,0,10*ROW('Sanitation Data'!E47)))</f>
        <v/>
      </c>
      <c r="CR53" s="302" t="str">
        <f ca="true">+IF(OFFSET('Sanitation Data'!$E$30,0,10*ROW('Sanitation Data'!E47))="","",OFFSET('Sanitation Data'!$E$30,0,10*ROW('Sanitation Data'!E47)))</f>
        <v/>
      </c>
      <c r="CS53" s="302" t="str">
        <f ca="true">+IF(OFFSET('Sanitation Data'!$E$31,0,10*ROW('Sanitation Data'!E47))="","",OFFSET('Sanitation Data'!$E$31,0,10*ROW('Sanitation Data'!E47)))</f>
        <v/>
      </c>
      <c r="CT53" s="302" t="str">
        <f ca="true">+IF(OFFSET('Sanitation Data'!$E$32,0,10*ROW('Sanitation Data'!E47))="","",OFFSET('Sanitation Data'!$E$32,0,10*ROW('Sanitation Data'!E47)))</f>
        <v/>
      </c>
      <c r="CU53" s="302" t="str">
        <f ca="true">+IF(OFFSET('Sanitation Data'!$F$28,0,10*ROW('Sanitation Data'!F47))="","",OFFSET('Sanitation Data'!$F$28,0,10*ROW('Sanitation Data'!F47)))</f>
        <v/>
      </c>
      <c r="CV53" s="302" t="str">
        <f ca="true">+IF(OFFSET('Sanitation Data'!$F$29,0,10*ROW('Sanitation Data'!F47))="","",OFFSET('Sanitation Data'!$F$29,0,10*ROW('Sanitation Data'!F47)))</f>
        <v/>
      </c>
      <c r="CW53" s="302" t="str">
        <f ca="true">+IF(OFFSET('Sanitation Data'!$F$30,0,10*ROW('Sanitation Data'!F47))="","",OFFSET('Sanitation Data'!$F$30,0,10*ROW('Sanitation Data'!F47)))</f>
        <v/>
      </c>
      <c r="CX53" s="302" t="str">
        <f ca="true">+IF(OFFSET('Sanitation Data'!$F$31,0,10*ROW('Sanitation Data'!F47))="","",OFFSET('Sanitation Data'!$F$31,0,10*ROW('Sanitation Data'!F47)))</f>
        <v/>
      </c>
      <c r="CY53" s="302" t="str">
        <f ca="true">+IF(OFFSET('Sanitation Data'!$F$32,0,10*ROW('Sanitation Data'!F47))="","",OFFSET('Sanitation Data'!$F$32,0,10*ROW('Sanitation Data'!F47)))</f>
        <v/>
      </c>
      <c r="CZ53" s="302" t="str">
        <f ca="true">+IF(OFFSET('Sanitation Data'!$G$28,0,10*ROW('Sanitation Data'!G47))="","",OFFSET('Sanitation Data'!$G$28,0,10*ROW('Sanitation Data'!G47)))</f>
        <v/>
      </c>
      <c r="DA53" s="302" t="str">
        <f ca="true">+IF(OFFSET('Sanitation Data'!$G$29,0,10*ROW('Sanitation Data'!G47))="","",OFFSET('Sanitation Data'!$G$29,0,10*ROW('Sanitation Data'!G47)))</f>
        <v/>
      </c>
      <c r="DB53" s="302" t="str">
        <f ca="true">+IF(OFFSET('Sanitation Data'!$G$30,0,10*ROW('Sanitation Data'!G47))="","",OFFSET('Sanitation Data'!$G$30,0,10*ROW('Sanitation Data'!G47)))</f>
        <v/>
      </c>
      <c r="DC53" s="302" t="str">
        <f ca="true">+IF(OFFSET('Sanitation Data'!$G$31,0,10*ROW('Sanitation Data'!G47))="","",OFFSET('Sanitation Data'!$G$31,0,10*ROW('Sanitation Data'!G47)))</f>
        <v/>
      </c>
      <c r="DD53" s="302" t="str">
        <f ca="true">+IF(OFFSET('Sanitation Data'!$G$32,0,10*ROW('Sanitation Data'!G47))="","",OFFSET('Sanitation Data'!$G$32,0,10*ROW('Sanitation Data'!G47)))</f>
        <v/>
      </c>
      <c r="DE53" s="302" t="str">
        <f ca="true">+IF(OFFSET('Sanitation Data'!$H$28,0,10*ROW('Sanitation Data'!H47))="","",OFFSET('Sanitation Data'!$H$28,0,10*ROW('Sanitation Data'!H47)))</f>
        <v/>
      </c>
      <c r="DF53" s="302" t="str">
        <f ca="true">+IF(OFFSET('Sanitation Data'!$H$29,0,10*ROW('Sanitation Data'!H47))="","",OFFSET('Sanitation Data'!$H$29,0,10*ROW('Sanitation Data'!H47)))</f>
        <v/>
      </c>
      <c r="DG53" s="302" t="str">
        <f ca="true">+IF(OFFSET('Sanitation Data'!$H$30,0,10*ROW('Sanitation Data'!H47))="","",OFFSET('Sanitation Data'!$H$30,0,10*ROW('Sanitation Data'!H47)))</f>
        <v/>
      </c>
      <c r="DH53" s="302" t="str">
        <f ca="true">+IF(OFFSET('Sanitation Data'!$H$31,0,10*ROW('Sanitation Data'!H47))="","",OFFSET('Sanitation Data'!$H$31,0,10*ROW('Sanitation Data'!H47)))</f>
        <v/>
      </c>
      <c r="DI53" s="302" t="str">
        <f ca="true">+IF(OFFSET('Sanitation Data'!$H$32,0,10*ROW('Sanitation Data'!H47))="","",OFFSET('Sanitation Data'!$H$32,0,10*ROW('Sanitation Data'!H47)))</f>
        <v/>
      </c>
      <c r="DJ53" s="302" t="str">
        <f ca="true">+IF(OFFSET('Sanitation Data'!$I$28,0,10*ROW('Sanitation Data'!I47))="","",OFFSET('Sanitation Data'!$I$28,0,10*ROW('Sanitation Data'!I47)))</f>
        <v/>
      </c>
      <c r="DK53" s="302" t="str">
        <f ca="true">+IF(OFFSET('Sanitation Data'!$I$29,0,10*ROW('Sanitation Data'!I47))="","",OFFSET('Sanitation Data'!$I$29,0,10*ROW('Sanitation Data'!I47)))</f>
        <v/>
      </c>
      <c r="DL53" s="302" t="str">
        <f ca="true">+IF(OFFSET('Sanitation Data'!$I$30,0,10*ROW('Sanitation Data'!I47))="","",OFFSET('Sanitation Data'!$I$30,0,10*ROW('Sanitation Data'!I47)))</f>
        <v/>
      </c>
      <c r="DM53" s="302" t="str">
        <f ca="true">+IF(OFFSET('Sanitation Data'!$I$31,0,10*ROW('Sanitation Data'!I47))="","",OFFSET('Sanitation Data'!$I$31,0,10*ROW('Sanitation Data'!I47)))</f>
        <v/>
      </c>
      <c r="DN53" s="302" t="str">
        <f ca="true">+IF(OFFSET('Sanitation Data'!$I$32,0,10*ROW('Sanitation Data'!I47))="","",OFFSET('Sanitation Data'!$I$32,0,10*ROW('Sanitation Data'!I47)))</f>
        <v/>
      </c>
      <c r="DO53" s="302" t="str">
        <f ca="true">+IF(OFFSET('Hygiene Data'!$D$11,0,10*ROW('Hygiene Data'!D47))="","",OFFSET('Hygiene Data'!$D$11,0,10*ROW('Hygiene Data'!D47)))</f>
        <v/>
      </c>
      <c r="DP53" s="302" t="str">
        <f ca="true">+IF(OFFSET('Hygiene Data'!$D$12,0,10*ROW('Hygiene Data'!D47))="","",OFFSET('Hygiene Data'!$D$12,0,10*ROW('Hygiene Data'!D47)))</f>
        <v/>
      </c>
      <c r="DQ53" s="302" t="str">
        <f ca="true">+IF(OFFSET('Hygiene Data'!$D$13,0,10*ROW('Hygiene Data'!D47))="","",OFFSET('Hygiene Data'!$D$13,0,10*ROW('Hygiene Data'!D47)))</f>
        <v/>
      </c>
      <c r="DR53" s="302" t="str">
        <f ca="true">+IF(OFFSET('Hygiene Data'!$E$11,0,10*ROW('Hygiene Data'!E47))="","",OFFSET('Hygiene Data'!$E$11,0,10*ROW('Hygiene Data'!E47)))</f>
        <v/>
      </c>
      <c r="DS53" s="302" t="str">
        <f ca="true">+IF(OFFSET('Hygiene Data'!$E$12,0,10*ROW('Hygiene Data'!E47))="","",OFFSET('Hygiene Data'!$E$12,0,10*ROW('Hygiene Data'!E47)))</f>
        <v/>
      </c>
      <c r="DT53" s="302" t="str">
        <f ca="true">+IF(OFFSET('Hygiene Data'!$E$13,0,10*ROW('Hygiene Data'!E47))="","",OFFSET('Hygiene Data'!$E$13,0,10*ROW('Hygiene Data'!E47)))</f>
        <v/>
      </c>
      <c r="DU53" s="302" t="str">
        <f ca="true">+IF(OFFSET('Hygiene Data'!$F$11,0,10*ROW('Hygiene Data'!F47))="","",OFFSET('Hygiene Data'!$F$11,0,10*ROW('Hygiene Data'!F47)))</f>
        <v/>
      </c>
      <c r="DV53" s="302" t="str">
        <f ca="true">+IF(OFFSET('Hygiene Data'!$F$12,0,10*ROW('Hygiene Data'!F47))="","",OFFSET('Hygiene Data'!$F$12,0,10*ROW('Hygiene Data'!F47)))</f>
        <v/>
      </c>
      <c r="DW53" s="302" t="str">
        <f ca="true">+IF(OFFSET('Hygiene Data'!$F$13,0,10*ROW('Hygiene Data'!F47))="","",OFFSET('Hygiene Data'!$F$13,0,10*ROW('Hygiene Data'!F47)))</f>
        <v/>
      </c>
      <c r="DX53" s="302" t="str">
        <f ca="true">+IF(OFFSET('Hygiene Data'!$G$11,0,10*ROW('Hygiene Data'!G47))="","",OFFSET('Hygiene Data'!$G$11,0,10*ROW('Hygiene Data'!G47)))</f>
        <v/>
      </c>
      <c r="DY53" s="302" t="str">
        <f ca="true">+IF(OFFSET('Hygiene Data'!$G$12,0,10*ROW('Hygiene Data'!G47))="","",OFFSET('Hygiene Data'!$G$12,0,10*ROW('Hygiene Data'!G47)))</f>
        <v/>
      </c>
      <c r="DZ53" s="302" t="str">
        <f ca="true">+IF(OFFSET('Hygiene Data'!$G$13,0,10*ROW('Hygiene Data'!G47))="","",OFFSET('Hygiene Data'!$G$13,0,10*ROW('Hygiene Data'!G47)))</f>
        <v/>
      </c>
      <c r="EA53" s="302" t="str">
        <f ca="true">+IF(OFFSET('Hygiene Data'!$H$11,0,10*ROW('Hygiene Data'!H47))="","",OFFSET('Hygiene Data'!$H$11,0,10*ROW('Hygiene Data'!H47)))</f>
        <v/>
      </c>
      <c r="EB53" s="302" t="str">
        <f ca="true">+IF(OFFSET('Hygiene Data'!$H$12,0,10*ROW('Hygiene Data'!H47))="","",OFFSET('Hygiene Data'!$H$12,0,10*ROW('Hygiene Data'!H47)))</f>
        <v/>
      </c>
      <c r="EC53" s="302" t="str">
        <f ca="true">+IF(OFFSET('Hygiene Data'!$H$13,0,10*ROW('Hygiene Data'!H47))="","",OFFSET('Hygiene Data'!$H$13,0,10*ROW('Hygiene Data'!H47)))</f>
        <v/>
      </c>
      <c r="ED53" s="302" t="str">
        <f ca="true">+IF(OFFSET('Hygiene Data'!$I$11,0,10*ROW('Hygiene Data'!I47))="","",OFFSET('Hygiene Data'!$I$11,0,10*ROW('Hygiene Data'!I47)))</f>
        <v/>
      </c>
      <c r="EE53" s="302" t="str">
        <f ca="true">+IF(OFFSET('Hygiene Data'!$I$12,0,10*ROW('Hygiene Data'!I47))="","",OFFSET('Hygiene Data'!$I$12,0,10*ROW('Hygiene Data'!I47)))</f>
        <v/>
      </c>
      <c r="EF53" s="30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57"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302"/>
      <c r="BS54" s="302" t="str">
        <f ca="true">+IF(OFFSET('Water Data'!$D$27,0,10*ROW('Water Data'!D48))="","",OFFSET('Water Data'!$D$27,0,10*ROW('Water Data'!D48)))</f>
        <v/>
      </c>
      <c r="BT54" s="302" t="str">
        <f ca="true">+IF(OFFSET('Water Data'!$D$28,0,10*ROW('Water Data'!D48))="","",OFFSET('Water Data'!$D$28,0,10*ROW('Water Data'!D48)))</f>
        <v/>
      </c>
      <c r="BU54" s="302" t="str">
        <f ca="true">+IF(OFFSET('Water Data'!$D$29,0,10*ROW('Water Data'!D48))="","",OFFSET('Water Data'!$D$29,0,10*ROW('Water Data'!D48)))</f>
        <v/>
      </c>
      <c r="BV54" s="302" t="str">
        <f ca="true">+IF(OFFSET('Water Data'!$E$27,0,10*ROW('Water Data'!E48))="","",OFFSET('Water Data'!$E$27,0,10*ROW('Water Data'!E48)))</f>
        <v/>
      </c>
      <c r="BW54" s="302" t="str">
        <f ca="true">+IF(OFFSET('Water Data'!$E$28,0,10*ROW('Water Data'!E48))="","",OFFSET('Water Data'!$E$28,0,10*ROW('Water Data'!E48)))</f>
        <v/>
      </c>
      <c r="BX54" s="302" t="str">
        <f ca="true">+IF(OFFSET('Water Data'!$E$29,0,10*ROW('Water Data'!E48))="","",OFFSET('Water Data'!$E$29,0,10*ROW('Water Data'!E48)))</f>
        <v/>
      </c>
      <c r="BY54" s="302" t="str">
        <f ca="true">+IF(OFFSET('Water Data'!$F$27,0,10*ROW('Water Data'!F48))="","",OFFSET('Water Data'!$F$27,0,10*ROW('Water Data'!F48)))</f>
        <v/>
      </c>
      <c r="BZ54" s="302" t="str">
        <f ca="true">+IF(OFFSET('Water Data'!$F$28,0,10*ROW('Water Data'!F48))="","",OFFSET('Water Data'!$F$28,0,10*ROW('Water Data'!F48)))</f>
        <v/>
      </c>
      <c r="CA54" s="302" t="str">
        <f ca="true">+IF(OFFSET('Water Data'!$F$29,0,10*ROW('Water Data'!F48))="","",OFFSET('Water Data'!$F$29,0,10*ROW('Water Data'!F48)))</f>
        <v/>
      </c>
      <c r="CB54" s="302" t="str">
        <f ca="true">+IF(OFFSET('Water Data'!$G$27,0,10*ROW('Water Data'!G48))="","",OFFSET('Water Data'!$G$27,0,10*ROW('Water Data'!G48)))</f>
        <v/>
      </c>
      <c r="CC54" s="302" t="str">
        <f ca="true">+IF(OFFSET('Water Data'!$G$28,0,10*ROW('Water Data'!G48))="","",OFFSET('Water Data'!$G$28,0,10*ROW('Water Data'!G48)))</f>
        <v/>
      </c>
      <c r="CD54" s="302" t="str">
        <f ca="true">+IF(OFFSET('Water Data'!$G$29,0,10*ROW('Water Data'!G48))="","",OFFSET('Water Data'!$G$29,0,10*ROW('Water Data'!G48)))</f>
        <v/>
      </c>
      <c r="CE54" s="302" t="str">
        <f ca="true">+IF(OFFSET('Water Data'!$H$27,0,10*ROW('Water Data'!H48))="","",OFFSET('Water Data'!$H$27,0,10*ROW('Water Data'!H48)))</f>
        <v/>
      </c>
      <c r="CF54" s="302" t="str">
        <f ca="true">+IF(OFFSET('Water Data'!$H$28,0,10*ROW('Water Data'!H48))="","",OFFSET('Water Data'!$H$28,0,10*ROW('Water Data'!H48)))</f>
        <v/>
      </c>
      <c r="CG54" s="302" t="str">
        <f ca="true">+IF(OFFSET('Water Data'!$H$29,0,10*ROW('Water Data'!H48))="","",OFFSET('Water Data'!$H$29,0,10*ROW('Water Data'!H48)))</f>
        <v/>
      </c>
      <c r="CH54" s="302" t="str">
        <f ca="true">+IF(OFFSET('Water Data'!$I$27,0,10*ROW('Water Data'!I48))="","",OFFSET('Water Data'!$I$27,0,10*ROW('Water Data'!I48)))</f>
        <v/>
      </c>
      <c r="CI54" s="302" t="str">
        <f ca="true">+IF(OFFSET('Water Data'!$I$28,0,10*ROW('Water Data'!I48))="","",OFFSET('Water Data'!$I$28,0,10*ROW('Water Data'!I48)))</f>
        <v/>
      </c>
      <c r="CJ54" s="302" t="str">
        <f ca="true">+IF(OFFSET('Water Data'!$I$29,0,10*ROW('Water Data'!I48))="","",OFFSET('Water Data'!$I$29,0,10*ROW('Water Data'!I48)))</f>
        <v/>
      </c>
      <c r="CK54" s="302" t="str">
        <f ca="true">+IF(OFFSET('Sanitation Data'!$D$28,0,10*ROW('Sanitation Data'!D48))="","",OFFSET('Sanitation Data'!$D$28,0,10*ROW('Sanitation Data'!D48)))</f>
        <v/>
      </c>
      <c r="CL54" s="302" t="str">
        <f ca="true">+IF(OFFSET('Sanitation Data'!$D$29,0,10*ROW('Sanitation Data'!D48))="","",OFFSET('Sanitation Data'!$D$29,0,10*ROW('Sanitation Data'!D48)))</f>
        <v/>
      </c>
      <c r="CM54" s="302" t="str">
        <f ca="true">+IF(OFFSET('Sanitation Data'!$D$30,0,10*ROW('Sanitation Data'!D48))="","",OFFSET('Sanitation Data'!$D$30,0,10*ROW('Sanitation Data'!D48)))</f>
        <v/>
      </c>
      <c r="CN54" s="302" t="str">
        <f ca="true">+IF(OFFSET('Sanitation Data'!$D$31,0,10*ROW('Sanitation Data'!D48))="","",OFFSET('Sanitation Data'!$D$31,0,10*ROW('Sanitation Data'!D48)))</f>
        <v/>
      </c>
      <c r="CO54" s="302" t="str">
        <f ca="true">+IF(OFFSET('Sanitation Data'!$D$32,0,10*ROW('Sanitation Data'!D48))="","",OFFSET('Sanitation Data'!$D$32,0,10*ROW('Sanitation Data'!D48)))</f>
        <v/>
      </c>
      <c r="CP54" s="302" t="str">
        <f ca="true">+IF(OFFSET('Sanitation Data'!$E$28,0,10*ROW('Sanitation Data'!E48))="","",OFFSET('Sanitation Data'!$E$28,0,10*ROW('Sanitation Data'!E48)))</f>
        <v/>
      </c>
      <c r="CQ54" s="302" t="str">
        <f ca="true">+IF(OFFSET('Sanitation Data'!$E$29,0,10*ROW('Sanitation Data'!E48))="","",OFFSET('Sanitation Data'!$E$29,0,10*ROW('Sanitation Data'!E48)))</f>
        <v/>
      </c>
      <c r="CR54" s="302" t="str">
        <f ca="true">+IF(OFFSET('Sanitation Data'!$E$30,0,10*ROW('Sanitation Data'!E48))="","",OFFSET('Sanitation Data'!$E$30,0,10*ROW('Sanitation Data'!E48)))</f>
        <v/>
      </c>
      <c r="CS54" s="302" t="str">
        <f ca="true">+IF(OFFSET('Sanitation Data'!$E$31,0,10*ROW('Sanitation Data'!E48))="","",OFFSET('Sanitation Data'!$E$31,0,10*ROW('Sanitation Data'!E48)))</f>
        <v/>
      </c>
      <c r="CT54" s="302" t="str">
        <f ca="true">+IF(OFFSET('Sanitation Data'!$E$32,0,10*ROW('Sanitation Data'!E48))="","",OFFSET('Sanitation Data'!$E$32,0,10*ROW('Sanitation Data'!E48)))</f>
        <v/>
      </c>
      <c r="CU54" s="302" t="str">
        <f ca="true">+IF(OFFSET('Sanitation Data'!$F$28,0,10*ROW('Sanitation Data'!F48))="","",OFFSET('Sanitation Data'!$F$28,0,10*ROW('Sanitation Data'!F48)))</f>
        <v/>
      </c>
      <c r="CV54" s="302" t="str">
        <f ca="true">+IF(OFFSET('Sanitation Data'!$F$29,0,10*ROW('Sanitation Data'!F48))="","",OFFSET('Sanitation Data'!$F$29,0,10*ROW('Sanitation Data'!F48)))</f>
        <v/>
      </c>
      <c r="CW54" s="302" t="str">
        <f ca="true">+IF(OFFSET('Sanitation Data'!$F$30,0,10*ROW('Sanitation Data'!F48))="","",OFFSET('Sanitation Data'!$F$30,0,10*ROW('Sanitation Data'!F48)))</f>
        <v/>
      </c>
      <c r="CX54" s="302" t="str">
        <f ca="true">+IF(OFFSET('Sanitation Data'!$F$31,0,10*ROW('Sanitation Data'!F48))="","",OFFSET('Sanitation Data'!$F$31,0,10*ROW('Sanitation Data'!F48)))</f>
        <v/>
      </c>
      <c r="CY54" s="302" t="str">
        <f ca="true">+IF(OFFSET('Sanitation Data'!$F$32,0,10*ROW('Sanitation Data'!F48))="","",OFFSET('Sanitation Data'!$F$32,0,10*ROW('Sanitation Data'!F48)))</f>
        <v/>
      </c>
      <c r="CZ54" s="302" t="str">
        <f ca="true">+IF(OFFSET('Sanitation Data'!$G$28,0,10*ROW('Sanitation Data'!G48))="","",OFFSET('Sanitation Data'!$G$28,0,10*ROW('Sanitation Data'!G48)))</f>
        <v/>
      </c>
      <c r="DA54" s="302" t="str">
        <f ca="true">+IF(OFFSET('Sanitation Data'!$G$29,0,10*ROW('Sanitation Data'!G48))="","",OFFSET('Sanitation Data'!$G$29,0,10*ROW('Sanitation Data'!G48)))</f>
        <v/>
      </c>
      <c r="DB54" s="302" t="str">
        <f ca="true">+IF(OFFSET('Sanitation Data'!$G$30,0,10*ROW('Sanitation Data'!G48))="","",OFFSET('Sanitation Data'!$G$30,0,10*ROW('Sanitation Data'!G48)))</f>
        <v/>
      </c>
      <c r="DC54" s="302" t="str">
        <f ca="true">+IF(OFFSET('Sanitation Data'!$G$31,0,10*ROW('Sanitation Data'!G48))="","",OFFSET('Sanitation Data'!$G$31,0,10*ROW('Sanitation Data'!G48)))</f>
        <v/>
      </c>
      <c r="DD54" s="302" t="str">
        <f ca="true">+IF(OFFSET('Sanitation Data'!$G$32,0,10*ROW('Sanitation Data'!G48))="","",OFFSET('Sanitation Data'!$G$32,0,10*ROW('Sanitation Data'!G48)))</f>
        <v/>
      </c>
      <c r="DE54" s="302" t="str">
        <f ca="true">+IF(OFFSET('Sanitation Data'!$H$28,0,10*ROW('Sanitation Data'!H48))="","",OFFSET('Sanitation Data'!$H$28,0,10*ROW('Sanitation Data'!H48)))</f>
        <v/>
      </c>
      <c r="DF54" s="302" t="str">
        <f ca="true">+IF(OFFSET('Sanitation Data'!$H$29,0,10*ROW('Sanitation Data'!H48))="","",OFFSET('Sanitation Data'!$H$29,0,10*ROW('Sanitation Data'!H48)))</f>
        <v/>
      </c>
      <c r="DG54" s="302" t="str">
        <f ca="true">+IF(OFFSET('Sanitation Data'!$H$30,0,10*ROW('Sanitation Data'!H48))="","",OFFSET('Sanitation Data'!$H$30,0,10*ROW('Sanitation Data'!H48)))</f>
        <v/>
      </c>
      <c r="DH54" s="302" t="str">
        <f ca="true">+IF(OFFSET('Sanitation Data'!$H$31,0,10*ROW('Sanitation Data'!H48))="","",OFFSET('Sanitation Data'!$H$31,0,10*ROW('Sanitation Data'!H48)))</f>
        <v/>
      </c>
      <c r="DI54" s="302" t="str">
        <f ca="true">+IF(OFFSET('Sanitation Data'!$H$32,0,10*ROW('Sanitation Data'!H48))="","",OFFSET('Sanitation Data'!$H$32,0,10*ROW('Sanitation Data'!H48)))</f>
        <v/>
      </c>
      <c r="DJ54" s="302" t="str">
        <f ca="true">+IF(OFFSET('Sanitation Data'!$I$28,0,10*ROW('Sanitation Data'!I48))="","",OFFSET('Sanitation Data'!$I$28,0,10*ROW('Sanitation Data'!I48)))</f>
        <v/>
      </c>
      <c r="DK54" s="302" t="str">
        <f ca="true">+IF(OFFSET('Sanitation Data'!$I$29,0,10*ROW('Sanitation Data'!I48))="","",OFFSET('Sanitation Data'!$I$29,0,10*ROW('Sanitation Data'!I48)))</f>
        <v/>
      </c>
      <c r="DL54" s="302" t="str">
        <f ca="true">+IF(OFFSET('Sanitation Data'!$I$30,0,10*ROW('Sanitation Data'!I48))="","",OFFSET('Sanitation Data'!$I$30,0,10*ROW('Sanitation Data'!I48)))</f>
        <v/>
      </c>
      <c r="DM54" s="302" t="str">
        <f ca="true">+IF(OFFSET('Sanitation Data'!$I$31,0,10*ROW('Sanitation Data'!I48))="","",OFFSET('Sanitation Data'!$I$31,0,10*ROW('Sanitation Data'!I48)))</f>
        <v/>
      </c>
      <c r="DN54" s="302" t="str">
        <f ca="true">+IF(OFFSET('Sanitation Data'!$I$32,0,10*ROW('Sanitation Data'!I48))="","",OFFSET('Sanitation Data'!$I$32,0,10*ROW('Sanitation Data'!I48)))</f>
        <v/>
      </c>
      <c r="DO54" s="302" t="str">
        <f ca="true">+IF(OFFSET('Hygiene Data'!$D$11,0,10*ROW('Hygiene Data'!D48))="","",OFFSET('Hygiene Data'!$D$11,0,10*ROW('Hygiene Data'!D48)))</f>
        <v/>
      </c>
      <c r="DP54" s="302" t="str">
        <f ca="true">+IF(OFFSET('Hygiene Data'!$D$12,0,10*ROW('Hygiene Data'!D48))="","",OFFSET('Hygiene Data'!$D$12,0,10*ROW('Hygiene Data'!D48)))</f>
        <v/>
      </c>
      <c r="DQ54" s="302" t="str">
        <f ca="true">+IF(OFFSET('Hygiene Data'!$D$13,0,10*ROW('Hygiene Data'!D48))="","",OFFSET('Hygiene Data'!$D$13,0,10*ROW('Hygiene Data'!D48)))</f>
        <v/>
      </c>
      <c r="DR54" s="302" t="str">
        <f ca="true">+IF(OFFSET('Hygiene Data'!$E$11,0,10*ROW('Hygiene Data'!E48))="","",OFFSET('Hygiene Data'!$E$11,0,10*ROW('Hygiene Data'!E48)))</f>
        <v/>
      </c>
      <c r="DS54" s="302" t="str">
        <f ca="true">+IF(OFFSET('Hygiene Data'!$E$12,0,10*ROW('Hygiene Data'!E48))="","",OFFSET('Hygiene Data'!$E$12,0,10*ROW('Hygiene Data'!E48)))</f>
        <v/>
      </c>
      <c r="DT54" s="302" t="str">
        <f ca="true">+IF(OFFSET('Hygiene Data'!$E$13,0,10*ROW('Hygiene Data'!E48))="","",OFFSET('Hygiene Data'!$E$13,0,10*ROW('Hygiene Data'!E48)))</f>
        <v/>
      </c>
      <c r="DU54" s="302" t="str">
        <f ca="true">+IF(OFFSET('Hygiene Data'!$F$11,0,10*ROW('Hygiene Data'!F48))="","",OFFSET('Hygiene Data'!$F$11,0,10*ROW('Hygiene Data'!F48)))</f>
        <v/>
      </c>
      <c r="DV54" s="302" t="str">
        <f ca="true">+IF(OFFSET('Hygiene Data'!$F$12,0,10*ROW('Hygiene Data'!F48))="","",OFFSET('Hygiene Data'!$F$12,0,10*ROW('Hygiene Data'!F48)))</f>
        <v/>
      </c>
      <c r="DW54" s="302" t="str">
        <f ca="true">+IF(OFFSET('Hygiene Data'!$F$13,0,10*ROW('Hygiene Data'!F48))="","",OFFSET('Hygiene Data'!$F$13,0,10*ROW('Hygiene Data'!F48)))</f>
        <v/>
      </c>
      <c r="DX54" s="302" t="str">
        <f ca="true">+IF(OFFSET('Hygiene Data'!$G$11,0,10*ROW('Hygiene Data'!G48))="","",OFFSET('Hygiene Data'!$G$11,0,10*ROW('Hygiene Data'!G48)))</f>
        <v/>
      </c>
      <c r="DY54" s="302" t="str">
        <f ca="true">+IF(OFFSET('Hygiene Data'!$G$12,0,10*ROW('Hygiene Data'!G48))="","",OFFSET('Hygiene Data'!$G$12,0,10*ROW('Hygiene Data'!G48)))</f>
        <v/>
      </c>
      <c r="DZ54" s="302" t="str">
        <f ca="true">+IF(OFFSET('Hygiene Data'!$G$13,0,10*ROW('Hygiene Data'!G48))="","",OFFSET('Hygiene Data'!$G$13,0,10*ROW('Hygiene Data'!G48)))</f>
        <v/>
      </c>
      <c r="EA54" s="302" t="str">
        <f ca="true">+IF(OFFSET('Hygiene Data'!$H$11,0,10*ROW('Hygiene Data'!H48))="","",OFFSET('Hygiene Data'!$H$11,0,10*ROW('Hygiene Data'!H48)))</f>
        <v/>
      </c>
      <c r="EB54" s="302" t="str">
        <f ca="true">+IF(OFFSET('Hygiene Data'!$H$12,0,10*ROW('Hygiene Data'!H48))="","",OFFSET('Hygiene Data'!$H$12,0,10*ROW('Hygiene Data'!H48)))</f>
        <v/>
      </c>
      <c r="EC54" s="302" t="str">
        <f ca="true">+IF(OFFSET('Hygiene Data'!$H$13,0,10*ROW('Hygiene Data'!H48))="","",OFFSET('Hygiene Data'!$H$13,0,10*ROW('Hygiene Data'!H48)))</f>
        <v/>
      </c>
      <c r="ED54" s="302" t="str">
        <f ca="true">+IF(OFFSET('Hygiene Data'!$I$11,0,10*ROW('Hygiene Data'!I48))="","",OFFSET('Hygiene Data'!$I$11,0,10*ROW('Hygiene Data'!I48)))</f>
        <v/>
      </c>
      <c r="EE54" s="302" t="str">
        <f ca="true">+IF(OFFSET('Hygiene Data'!$I$12,0,10*ROW('Hygiene Data'!I48))="","",OFFSET('Hygiene Data'!$I$12,0,10*ROW('Hygiene Data'!I48)))</f>
        <v/>
      </c>
      <c r="EF54" s="30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57"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302"/>
      <c r="BS55" s="302" t="str">
        <f ca="true">+IF(OFFSET('Water Data'!$D$27,0,10*ROW('Water Data'!D49))="","",OFFSET('Water Data'!$D$27,0,10*ROW('Water Data'!D49)))</f>
        <v/>
      </c>
      <c r="BT55" s="302" t="str">
        <f ca="true">+IF(OFFSET('Water Data'!$D$28,0,10*ROW('Water Data'!D49))="","",OFFSET('Water Data'!$D$28,0,10*ROW('Water Data'!D49)))</f>
        <v/>
      </c>
      <c r="BU55" s="302" t="str">
        <f ca="true">+IF(OFFSET('Water Data'!$D$29,0,10*ROW('Water Data'!D49))="","",OFFSET('Water Data'!$D$29,0,10*ROW('Water Data'!D49)))</f>
        <v/>
      </c>
      <c r="BV55" s="302" t="str">
        <f ca="true">+IF(OFFSET('Water Data'!$E$27,0,10*ROW('Water Data'!E49))="","",OFFSET('Water Data'!$E$27,0,10*ROW('Water Data'!E49)))</f>
        <v/>
      </c>
      <c r="BW55" s="302" t="str">
        <f ca="true">+IF(OFFSET('Water Data'!$E$28,0,10*ROW('Water Data'!E49))="","",OFFSET('Water Data'!$E$28,0,10*ROW('Water Data'!E49)))</f>
        <v/>
      </c>
      <c r="BX55" s="302" t="str">
        <f ca="true">+IF(OFFSET('Water Data'!$E$29,0,10*ROW('Water Data'!E49))="","",OFFSET('Water Data'!$E$29,0,10*ROW('Water Data'!E49)))</f>
        <v/>
      </c>
      <c r="BY55" s="302" t="str">
        <f ca="true">+IF(OFFSET('Water Data'!$F$27,0,10*ROW('Water Data'!F49))="","",OFFSET('Water Data'!$F$27,0,10*ROW('Water Data'!F49)))</f>
        <v/>
      </c>
      <c r="BZ55" s="302" t="str">
        <f ca="true">+IF(OFFSET('Water Data'!$F$28,0,10*ROW('Water Data'!F49))="","",OFFSET('Water Data'!$F$28,0,10*ROW('Water Data'!F49)))</f>
        <v/>
      </c>
      <c r="CA55" s="302" t="str">
        <f ca="true">+IF(OFFSET('Water Data'!$F$29,0,10*ROW('Water Data'!F49))="","",OFFSET('Water Data'!$F$29,0,10*ROW('Water Data'!F49)))</f>
        <v/>
      </c>
      <c r="CB55" s="302" t="str">
        <f ca="true">+IF(OFFSET('Water Data'!$G$27,0,10*ROW('Water Data'!G49))="","",OFFSET('Water Data'!$G$27,0,10*ROW('Water Data'!G49)))</f>
        <v/>
      </c>
      <c r="CC55" s="302" t="str">
        <f ca="true">+IF(OFFSET('Water Data'!$G$28,0,10*ROW('Water Data'!G49))="","",OFFSET('Water Data'!$G$28,0,10*ROW('Water Data'!G49)))</f>
        <v/>
      </c>
      <c r="CD55" s="302" t="str">
        <f ca="true">+IF(OFFSET('Water Data'!$G$29,0,10*ROW('Water Data'!G49))="","",OFFSET('Water Data'!$G$29,0,10*ROW('Water Data'!G49)))</f>
        <v/>
      </c>
      <c r="CE55" s="302" t="str">
        <f ca="true">+IF(OFFSET('Water Data'!$H$27,0,10*ROW('Water Data'!H49))="","",OFFSET('Water Data'!$H$27,0,10*ROW('Water Data'!H49)))</f>
        <v/>
      </c>
      <c r="CF55" s="302" t="str">
        <f ca="true">+IF(OFFSET('Water Data'!$H$28,0,10*ROW('Water Data'!H49))="","",OFFSET('Water Data'!$H$28,0,10*ROW('Water Data'!H49)))</f>
        <v/>
      </c>
      <c r="CG55" s="302" t="str">
        <f ca="true">+IF(OFFSET('Water Data'!$H$29,0,10*ROW('Water Data'!H49))="","",OFFSET('Water Data'!$H$29,0,10*ROW('Water Data'!H49)))</f>
        <v/>
      </c>
      <c r="CH55" s="302" t="str">
        <f ca="true">+IF(OFFSET('Water Data'!$I$27,0,10*ROW('Water Data'!I49))="","",OFFSET('Water Data'!$I$27,0,10*ROW('Water Data'!I49)))</f>
        <v/>
      </c>
      <c r="CI55" s="302" t="str">
        <f ca="true">+IF(OFFSET('Water Data'!$I$28,0,10*ROW('Water Data'!I49))="","",OFFSET('Water Data'!$I$28,0,10*ROW('Water Data'!I49)))</f>
        <v/>
      </c>
      <c r="CJ55" s="302" t="str">
        <f ca="true">+IF(OFFSET('Water Data'!$I$29,0,10*ROW('Water Data'!I49))="","",OFFSET('Water Data'!$I$29,0,10*ROW('Water Data'!I49)))</f>
        <v/>
      </c>
      <c r="CK55" s="302" t="str">
        <f ca="true">+IF(OFFSET('Sanitation Data'!$D$28,0,10*ROW('Sanitation Data'!D49))="","",OFFSET('Sanitation Data'!$D$28,0,10*ROW('Sanitation Data'!D49)))</f>
        <v/>
      </c>
      <c r="CL55" s="302" t="str">
        <f ca="true">+IF(OFFSET('Sanitation Data'!$D$29,0,10*ROW('Sanitation Data'!D49))="","",OFFSET('Sanitation Data'!$D$29,0,10*ROW('Sanitation Data'!D49)))</f>
        <v/>
      </c>
      <c r="CM55" s="302" t="str">
        <f ca="true">+IF(OFFSET('Sanitation Data'!$D$30,0,10*ROW('Sanitation Data'!D49))="","",OFFSET('Sanitation Data'!$D$30,0,10*ROW('Sanitation Data'!D49)))</f>
        <v/>
      </c>
      <c r="CN55" s="302" t="str">
        <f ca="true">+IF(OFFSET('Sanitation Data'!$D$31,0,10*ROW('Sanitation Data'!D49))="","",OFFSET('Sanitation Data'!$D$31,0,10*ROW('Sanitation Data'!D49)))</f>
        <v/>
      </c>
      <c r="CO55" s="302" t="str">
        <f ca="true">+IF(OFFSET('Sanitation Data'!$D$32,0,10*ROW('Sanitation Data'!D49))="","",OFFSET('Sanitation Data'!$D$32,0,10*ROW('Sanitation Data'!D49)))</f>
        <v/>
      </c>
      <c r="CP55" s="302" t="str">
        <f ca="true">+IF(OFFSET('Sanitation Data'!$E$28,0,10*ROW('Sanitation Data'!E49))="","",OFFSET('Sanitation Data'!$E$28,0,10*ROW('Sanitation Data'!E49)))</f>
        <v/>
      </c>
      <c r="CQ55" s="302" t="str">
        <f ca="true">+IF(OFFSET('Sanitation Data'!$E$29,0,10*ROW('Sanitation Data'!E49))="","",OFFSET('Sanitation Data'!$E$29,0,10*ROW('Sanitation Data'!E49)))</f>
        <v/>
      </c>
      <c r="CR55" s="302" t="str">
        <f ca="true">+IF(OFFSET('Sanitation Data'!$E$30,0,10*ROW('Sanitation Data'!E49))="","",OFFSET('Sanitation Data'!$E$30,0,10*ROW('Sanitation Data'!E49)))</f>
        <v/>
      </c>
      <c r="CS55" s="302" t="str">
        <f ca="true">+IF(OFFSET('Sanitation Data'!$E$31,0,10*ROW('Sanitation Data'!E49))="","",OFFSET('Sanitation Data'!$E$31,0,10*ROW('Sanitation Data'!E49)))</f>
        <v/>
      </c>
      <c r="CT55" s="302" t="str">
        <f ca="true">+IF(OFFSET('Sanitation Data'!$E$32,0,10*ROW('Sanitation Data'!E49))="","",OFFSET('Sanitation Data'!$E$32,0,10*ROW('Sanitation Data'!E49)))</f>
        <v/>
      </c>
      <c r="CU55" s="302" t="str">
        <f ca="true">+IF(OFFSET('Sanitation Data'!$F$28,0,10*ROW('Sanitation Data'!F49))="","",OFFSET('Sanitation Data'!$F$28,0,10*ROW('Sanitation Data'!F49)))</f>
        <v/>
      </c>
      <c r="CV55" s="302" t="str">
        <f ca="true">+IF(OFFSET('Sanitation Data'!$F$29,0,10*ROW('Sanitation Data'!F49))="","",OFFSET('Sanitation Data'!$F$29,0,10*ROW('Sanitation Data'!F49)))</f>
        <v/>
      </c>
      <c r="CW55" s="302" t="str">
        <f ca="true">+IF(OFFSET('Sanitation Data'!$F$30,0,10*ROW('Sanitation Data'!F49))="","",OFFSET('Sanitation Data'!$F$30,0,10*ROW('Sanitation Data'!F49)))</f>
        <v/>
      </c>
      <c r="CX55" s="302" t="str">
        <f ca="true">+IF(OFFSET('Sanitation Data'!$F$31,0,10*ROW('Sanitation Data'!F49))="","",OFFSET('Sanitation Data'!$F$31,0,10*ROW('Sanitation Data'!F49)))</f>
        <v/>
      </c>
      <c r="CY55" s="302" t="str">
        <f ca="true">+IF(OFFSET('Sanitation Data'!$F$32,0,10*ROW('Sanitation Data'!F49))="","",OFFSET('Sanitation Data'!$F$32,0,10*ROW('Sanitation Data'!F49)))</f>
        <v/>
      </c>
      <c r="CZ55" s="302" t="str">
        <f ca="true">+IF(OFFSET('Sanitation Data'!$G$28,0,10*ROW('Sanitation Data'!G49))="","",OFFSET('Sanitation Data'!$G$28,0,10*ROW('Sanitation Data'!G49)))</f>
        <v/>
      </c>
      <c r="DA55" s="302" t="str">
        <f ca="true">+IF(OFFSET('Sanitation Data'!$G$29,0,10*ROW('Sanitation Data'!G49))="","",OFFSET('Sanitation Data'!$G$29,0,10*ROW('Sanitation Data'!G49)))</f>
        <v/>
      </c>
      <c r="DB55" s="302" t="str">
        <f ca="true">+IF(OFFSET('Sanitation Data'!$G$30,0,10*ROW('Sanitation Data'!G49))="","",OFFSET('Sanitation Data'!$G$30,0,10*ROW('Sanitation Data'!G49)))</f>
        <v/>
      </c>
      <c r="DC55" s="302" t="str">
        <f ca="true">+IF(OFFSET('Sanitation Data'!$G$31,0,10*ROW('Sanitation Data'!G49))="","",OFFSET('Sanitation Data'!$G$31,0,10*ROW('Sanitation Data'!G49)))</f>
        <v/>
      </c>
      <c r="DD55" s="302" t="str">
        <f ca="true">+IF(OFFSET('Sanitation Data'!$G$32,0,10*ROW('Sanitation Data'!G49))="","",OFFSET('Sanitation Data'!$G$32,0,10*ROW('Sanitation Data'!G49)))</f>
        <v/>
      </c>
      <c r="DE55" s="302" t="str">
        <f ca="true">+IF(OFFSET('Sanitation Data'!$H$28,0,10*ROW('Sanitation Data'!H49))="","",OFFSET('Sanitation Data'!$H$28,0,10*ROW('Sanitation Data'!H49)))</f>
        <v/>
      </c>
      <c r="DF55" s="302" t="str">
        <f ca="true">+IF(OFFSET('Sanitation Data'!$H$29,0,10*ROW('Sanitation Data'!H49))="","",OFFSET('Sanitation Data'!$H$29,0,10*ROW('Sanitation Data'!H49)))</f>
        <v/>
      </c>
      <c r="DG55" s="302" t="str">
        <f ca="true">+IF(OFFSET('Sanitation Data'!$H$30,0,10*ROW('Sanitation Data'!H49))="","",OFFSET('Sanitation Data'!$H$30,0,10*ROW('Sanitation Data'!H49)))</f>
        <v/>
      </c>
      <c r="DH55" s="302" t="str">
        <f ca="true">+IF(OFFSET('Sanitation Data'!$H$31,0,10*ROW('Sanitation Data'!H49))="","",OFFSET('Sanitation Data'!$H$31,0,10*ROW('Sanitation Data'!H49)))</f>
        <v/>
      </c>
      <c r="DI55" s="302" t="str">
        <f ca="true">+IF(OFFSET('Sanitation Data'!$H$32,0,10*ROW('Sanitation Data'!H49))="","",OFFSET('Sanitation Data'!$H$32,0,10*ROW('Sanitation Data'!H49)))</f>
        <v/>
      </c>
      <c r="DJ55" s="302" t="str">
        <f ca="true">+IF(OFFSET('Sanitation Data'!$I$28,0,10*ROW('Sanitation Data'!I49))="","",OFFSET('Sanitation Data'!$I$28,0,10*ROW('Sanitation Data'!I49)))</f>
        <v/>
      </c>
      <c r="DK55" s="302" t="str">
        <f ca="true">+IF(OFFSET('Sanitation Data'!$I$29,0,10*ROW('Sanitation Data'!I49))="","",OFFSET('Sanitation Data'!$I$29,0,10*ROW('Sanitation Data'!I49)))</f>
        <v/>
      </c>
      <c r="DL55" s="302" t="str">
        <f ca="true">+IF(OFFSET('Sanitation Data'!$I$30,0,10*ROW('Sanitation Data'!I49))="","",OFFSET('Sanitation Data'!$I$30,0,10*ROW('Sanitation Data'!I49)))</f>
        <v/>
      </c>
      <c r="DM55" s="302" t="str">
        <f ca="true">+IF(OFFSET('Sanitation Data'!$I$31,0,10*ROW('Sanitation Data'!I49))="","",OFFSET('Sanitation Data'!$I$31,0,10*ROW('Sanitation Data'!I49)))</f>
        <v/>
      </c>
      <c r="DN55" s="302" t="str">
        <f ca="true">+IF(OFFSET('Sanitation Data'!$I$32,0,10*ROW('Sanitation Data'!I49))="","",OFFSET('Sanitation Data'!$I$32,0,10*ROW('Sanitation Data'!I49)))</f>
        <v/>
      </c>
      <c r="DO55" s="302" t="str">
        <f ca="true">+IF(OFFSET('Hygiene Data'!$D$11,0,10*ROW('Hygiene Data'!D49))="","",OFFSET('Hygiene Data'!$D$11,0,10*ROW('Hygiene Data'!D49)))</f>
        <v/>
      </c>
      <c r="DP55" s="302" t="str">
        <f ca="true">+IF(OFFSET('Hygiene Data'!$D$12,0,10*ROW('Hygiene Data'!D49))="","",OFFSET('Hygiene Data'!$D$12,0,10*ROW('Hygiene Data'!D49)))</f>
        <v/>
      </c>
      <c r="DQ55" s="302" t="str">
        <f ca="true">+IF(OFFSET('Hygiene Data'!$D$13,0,10*ROW('Hygiene Data'!D49))="","",OFFSET('Hygiene Data'!$D$13,0,10*ROW('Hygiene Data'!D49)))</f>
        <v/>
      </c>
      <c r="DR55" s="302" t="str">
        <f ca="true">+IF(OFFSET('Hygiene Data'!$E$11,0,10*ROW('Hygiene Data'!E49))="","",OFFSET('Hygiene Data'!$E$11,0,10*ROW('Hygiene Data'!E49)))</f>
        <v/>
      </c>
      <c r="DS55" s="302" t="str">
        <f ca="true">+IF(OFFSET('Hygiene Data'!$E$12,0,10*ROW('Hygiene Data'!E49))="","",OFFSET('Hygiene Data'!$E$12,0,10*ROW('Hygiene Data'!E49)))</f>
        <v/>
      </c>
      <c r="DT55" s="302" t="str">
        <f ca="true">+IF(OFFSET('Hygiene Data'!$E$13,0,10*ROW('Hygiene Data'!E49))="","",OFFSET('Hygiene Data'!$E$13,0,10*ROW('Hygiene Data'!E49)))</f>
        <v/>
      </c>
      <c r="DU55" s="302" t="str">
        <f ca="true">+IF(OFFSET('Hygiene Data'!$F$11,0,10*ROW('Hygiene Data'!F49))="","",OFFSET('Hygiene Data'!$F$11,0,10*ROW('Hygiene Data'!F49)))</f>
        <v/>
      </c>
      <c r="DV55" s="302" t="str">
        <f ca="true">+IF(OFFSET('Hygiene Data'!$F$12,0,10*ROW('Hygiene Data'!F49))="","",OFFSET('Hygiene Data'!$F$12,0,10*ROW('Hygiene Data'!F49)))</f>
        <v/>
      </c>
      <c r="DW55" s="302" t="str">
        <f ca="true">+IF(OFFSET('Hygiene Data'!$F$13,0,10*ROW('Hygiene Data'!F49))="","",OFFSET('Hygiene Data'!$F$13,0,10*ROW('Hygiene Data'!F49)))</f>
        <v/>
      </c>
      <c r="DX55" s="302" t="str">
        <f ca="true">+IF(OFFSET('Hygiene Data'!$G$11,0,10*ROW('Hygiene Data'!G49))="","",OFFSET('Hygiene Data'!$G$11,0,10*ROW('Hygiene Data'!G49)))</f>
        <v/>
      </c>
      <c r="DY55" s="302" t="str">
        <f ca="true">+IF(OFFSET('Hygiene Data'!$G$12,0,10*ROW('Hygiene Data'!G49))="","",OFFSET('Hygiene Data'!$G$12,0,10*ROW('Hygiene Data'!G49)))</f>
        <v/>
      </c>
      <c r="DZ55" s="302" t="str">
        <f ca="true">+IF(OFFSET('Hygiene Data'!$G$13,0,10*ROW('Hygiene Data'!G49))="","",OFFSET('Hygiene Data'!$G$13,0,10*ROW('Hygiene Data'!G49)))</f>
        <v/>
      </c>
      <c r="EA55" s="302" t="str">
        <f ca="true">+IF(OFFSET('Hygiene Data'!$H$11,0,10*ROW('Hygiene Data'!H49))="","",OFFSET('Hygiene Data'!$H$11,0,10*ROW('Hygiene Data'!H49)))</f>
        <v/>
      </c>
      <c r="EB55" s="302" t="str">
        <f ca="true">+IF(OFFSET('Hygiene Data'!$H$12,0,10*ROW('Hygiene Data'!H49))="","",OFFSET('Hygiene Data'!$H$12,0,10*ROW('Hygiene Data'!H49)))</f>
        <v/>
      </c>
      <c r="EC55" s="302" t="str">
        <f ca="true">+IF(OFFSET('Hygiene Data'!$H$13,0,10*ROW('Hygiene Data'!H49))="","",OFFSET('Hygiene Data'!$H$13,0,10*ROW('Hygiene Data'!H49)))</f>
        <v/>
      </c>
      <c r="ED55" s="302" t="str">
        <f ca="true">+IF(OFFSET('Hygiene Data'!$I$11,0,10*ROW('Hygiene Data'!I49))="","",OFFSET('Hygiene Data'!$I$11,0,10*ROW('Hygiene Data'!I49)))</f>
        <v/>
      </c>
      <c r="EE55" s="302" t="str">
        <f ca="true">+IF(OFFSET('Hygiene Data'!$I$12,0,10*ROW('Hygiene Data'!I49))="","",OFFSET('Hygiene Data'!$I$12,0,10*ROW('Hygiene Data'!I49)))</f>
        <v/>
      </c>
      <c r="EF55" s="30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57"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302"/>
      <c r="BS56" s="302" t="str">
        <f ca="true">+IF(OFFSET('Water Data'!$D$27,0,10*ROW('Water Data'!D50))="","",OFFSET('Water Data'!$D$27,0,10*ROW('Water Data'!D50)))</f>
        <v/>
      </c>
      <c r="BT56" s="302" t="str">
        <f ca="true">+IF(OFFSET('Water Data'!$D$28,0,10*ROW('Water Data'!D50))="","",OFFSET('Water Data'!$D$28,0,10*ROW('Water Data'!D50)))</f>
        <v/>
      </c>
      <c r="BU56" s="302" t="str">
        <f ca="true">+IF(OFFSET('Water Data'!$D$29,0,10*ROW('Water Data'!D50))="","",OFFSET('Water Data'!$D$29,0,10*ROW('Water Data'!D50)))</f>
        <v/>
      </c>
      <c r="BV56" s="302" t="str">
        <f ca="true">+IF(OFFSET('Water Data'!$E$27,0,10*ROW('Water Data'!E50))="","",OFFSET('Water Data'!$E$27,0,10*ROW('Water Data'!E50)))</f>
        <v/>
      </c>
      <c r="BW56" s="302" t="str">
        <f ca="true">+IF(OFFSET('Water Data'!$E$28,0,10*ROW('Water Data'!E50))="","",OFFSET('Water Data'!$E$28,0,10*ROW('Water Data'!E50)))</f>
        <v/>
      </c>
      <c r="BX56" s="302" t="str">
        <f ca="true">+IF(OFFSET('Water Data'!$E$29,0,10*ROW('Water Data'!E50))="","",OFFSET('Water Data'!$E$29,0,10*ROW('Water Data'!E50)))</f>
        <v/>
      </c>
      <c r="BY56" s="302" t="str">
        <f ca="true">+IF(OFFSET('Water Data'!$F$27,0,10*ROW('Water Data'!F50))="","",OFFSET('Water Data'!$F$27,0,10*ROW('Water Data'!F50)))</f>
        <v/>
      </c>
      <c r="BZ56" s="302" t="str">
        <f ca="true">+IF(OFFSET('Water Data'!$F$28,0,10*ROW('Water Data'!F50))="","",OFFSET('Water Data'!$F$28,0,10*ROW('Water Data'!F50)))</f>
        <v/>
      </c>
      <c r="CA56" s="302" t="str">
        <f ca="true">+IF(OFFSET('Water Data'!$F$29,0,10*ROW('Water Data'!F50))="","",OFFSET('Water Data'!$F$29,0,10*ROW('Water Data'!F50)))</f>
        <v/>
      </c>
      <c r="CB56" s="302" t="str">
        <f ca="true">+IF(OFFSET('Water Data'!$G$27,0,10*ROW('Water Data'!G50))="","",OFFSET('Water Data'!$G$27,0,10*ROW('Water Data'!G50)))</f>
        <v/>
      </c>
      <c r="CC56" s="302" t="str">
        <f ca="true">+IF(OFFSET('Water Data'!$G$28,0,10*ROW('Water Data'!G50))="","",OFFSET('Water Data'!$G$28,0,10*ROW('Water Data'!G50)))</f>
        <v/>
      </c>
      <c r="CD56" s="302" t="str">
        <f ca="true">+IF(OFFSET('Water Data'!$G$29,0,10*ROW('Water Data'!G50))="","",OFFSET('Water Data'!$G$29,0,10*ROW('Water Data'!G50)))</f>
        <v/>
      </c>
      <c r="CE56" s="302" t="str">
        <f ca="true">+IF(OFFSET('Water Data'!$H$27,0,10*ROW('Water Data'!H50))="","",OFFSET('Water Data'!$H$27,0,10*ROW('Water Data'!H50)))</f>
        <v/>
      </c>
      <c r="CF56" s="302" t="str">
        <f ca="true">+IF(OFFSET('Water Data'!$H$28,0,10*ROW('Water Data'!H50))="","",OFFSET('Water Data'!$H$28,0,10*ROW('Water Data'!H50)))</f>
        <v/>
      </c>
      <c r="CG56" s="302" t="str">
        <f ca="true">+IF(OFFSET('Water Data'!$H$29,0,10*ROW('Water Data'!H50))="","",OFFSET('Water Data'!$H$29,0,10*ROW('Water Data'!H50)))</f>
        <v/>
      </c>
      <c r="CH56" s="302" t="str">
        <f ca="true">+IF(OFFSET('Water Data'!$I$27,0,10*ROW('Water Data'!I50))="","",OFFSET('Water Data'!$I$27,0,10*ROW('Water Data'!I50)))</f>
        <v/>
      </c>
      <c r="CI56" s="302" t="str">
        <f ca="true">+IF(OFFSET('Water Data'!$I$28,0,10*ROW('Water Data'!I50))="","",OFFSET('Water Data'!$I$28,0,10*ROW('Water Data'!I50)))</f>
        <v/>
      </c>
      <c r="CJ56" s="302" t="str">
        <f ca="true">+IF(OFFSET('Water Data'!$I$29,0,10*ROW('Water Data'!I50))="","",OFFSET('Water Data'!$I$29,0,10*ROW('Water Data'!I50)))</f>
        <v/>
      </c>
      <c r="CK56" s="302" t="str">
        <f ca="true">+IF(OFFSET('Sanitation Data'!$D$28,0,10*ROW('Sanitation Data'!D50))="","",OFFSET('Sanitation Data'!$D$28,0,10*ROW('Sanitation Data'!D50)))</f>
        <v/>
      </c>
      <c r="CL56" s="302" t="str">
        <f ca="true">+IF(OFFSET('Sanitation Data'!$D$29,0,10*ROW('Sanitation Data'!D50))="","",OFFSET('Sanitation Data'!$D$29,0,10*ROW('Sanitation Data'!D50)))</f>
        <v/>
      </c>
      <c r="CM56" s="302" t="str">
        <f ca="true">+IF(OFFSET('Sanitation Data'!$D$30,0,10*ROW('Sanitation Data'!D50))="","",OFFSET('Sanitation Data'!$D$30,0,10*ROW('Sanitation Data'!D50)))</f>
        <v/>
      </c>
      <c r="CN56" s="302" t="str">
        <f ca="true">+IF(OFFSET('Sanitation Data'!$D$31,0,10*ROW('Sanitation Data'!D50))="","",OFFSET('Sanitation Data'!$D$31,0,10*ROW('Sanitation Data'!D50)))</f>
        <v/>
      </c>
      <c r="CO56" s="302" t="str">
        <f ca="true">+IF(OFFSET('Sanitation Data'!$D$32,0,10*ROW('Sanitation Data'!D50))="","",OFFSET('Sanitation Data'!$D$32,0,10*ROW('Sanitation Data'!D50)))</f>
        <v/>
      </c>
      <c r="CP56" s="302" t="str">
        <f ca="true">+IF(OFFSET('Sanitation Data'!$E$28,0,10*ROW('Sanitation Data'!E50))="","",OFFSET('Sanitation Data'!$E$28,0,10*ROW('Sanitation Data'!E50)))</f>
        <v/>
      </c>
      <c r="CQ56" s="302" t="str">
        <f ca="true">+IF(OFFSET('Sanitation Data'!$E$29,0,10*ROW('Sanitation Data'!E50))="","",OFFSET('Sanitation Data'!$E$29,0,10*ROW('Sanitation Data'!E50)))</f>
        <v/>
      </c>
      <c r="CR56" s="302" t="str">
        <f ca="true">+IF(OFFSET('Sanitation Data'!$E$30,0,10*ROW('Sanitation Data'!E50))="","",OFFSET('Sanitation Data'!$E$30,0,10*ROW('Sanitation Data'!E50)))</f>
        <v/>
      </c>
      <c r="CS56" s="302" t="str">
        <f ca="true">+IF(OFFSET('Sanitation Data'!$E$31,0,10*ROW('Sanitation Data'!E50))="","",OFFSET('Sanitation Data'!$E$31,0,10*ROW('Sanitation Data'!E50)))</f>
        <v/>
      </c>
      <c r="CT56" s="302" t="str">
        <f ca="true">+IF(OFFSET('Sanitation Data'!$E$32,0,10*ROW('Sanitation Data'!E50))="","",OFFSET('Sanitation Data'!$E$32,0,10*ROW('Sanitation Data'!E50)))</f>
        <v/>
      </c>
      <c r="CU56" s="302" t="str">
        <f ca="true">+IF(OFFSET('Sanitation Data'!$F$28,0,10*ROW('Sanitation Data'!F50))="","",OFFSET('Sanitation Data'!$F$28,0,10*ROW('Sanitation Data'!F50)))</f>
        <v/>
      </c>
      <c r="CV56" s="302" t="str">
        <f ca="true">+IF(OFFSET('Sanitation Data'!$F$29,0,10*ROW('Sanitation Data'!F50))="","",OFFSET('Sanitation Data'!$F$29,0,10*ROW('Sanitation Data'!F50)))</f>
        <v/>
      </c>
      <c r="CW56" s="302" t="str">
        <f ca="true">+IF(OFFSET('Sanitation Data'!$F$30,0,10*ROW('Sanitation Data'!F50))="","",OFFSET('Sanitation Data'!$F$30,0,10*ROW('Sanitation Data'!F50)))</f>
        <v/>
      </c>
      <c r="CX56" s="302" t="str">
        <f ca="true">+IF(OFFSET('Sanitation Data'!$F$31,0,10*ROW('Sanitation Data'!F50))="","",OFFSET('Sanitation Data'!$F$31,0,10*ROW('Sanitation Data'!F50)))</f>
        <v/>
      </c>
      <c r="CY56" s="302" t="str">
        <f ca="true">+IF(OFFSET('Sanitation Data'!$F$32,0,10*ROW('Sanitation Data'!F50))="","",OFFSET('Sanitation Data'!$F$32,0,10*ROW('Sanitation Data'!F50)))</f>
        <v/>
      </c>
      <c r="CZ56" s="302" t="str">
        <f ca="true">+IF(OFFSET('Sanitation Data'!$G$28,0,10*ROW('Sanitation Data'!G50))="","",OFFSET('Sanitation Data'!$G$28,0,10*ROW('Sanitation Data'!G50)))</f>
        <v/>
      </c>
      <c r="DA56" s="302" t="str">
        <f ca="true">+IF(OFFSET('Sanitation Data'!$G$29,0,10*ROW('Sanitation Data'!G50))="","",OFFSET('Sanitation Data'!$G$29,0,10*ROW('Sanitation Data'!G50)))</f>
        <v/>
      </c>
      <c r="DB56" s="302" t="str">
        <f ca="true">+IF(OFFSET('Sanitation Data'!$G$30,0,10*ROW('Sanitation Data'!G50))="","",OFFSET('Sanitation Data'!$G$30,0,10*ROW('Sanitation Data'!G50)))</f>
        <v/>
      </c>
      <c r="DC56" s="302" t="str">
        <f ca="true">+IF(OFFSET('Sanitation Data'!$G$31,0,10*ROW('Sanitation Data'!G50))="","",OFFSET('Sanitation Data'!$G$31,0,10*ROW('Sanitation Data'!G50)))</f>
        <v/>
      </c>
      <c r="DD56" s="302" t="str">
        <f ca="true">+IF(OFFSET('Sanitation Data'!$G$32,0,10*ROW('Sanitation Data'!G50))="","",OFFSET('Sanitation Data'!$G$32,0,10*ROW('Sanitation Data'!G50)))</f>
        <v/>
      </c>
      <c r="DE56" s="302" t="str">
        <f ca="true">+IF(OFFSET('Sanitation Data'!$H$28,0,10*ROW('Sanitation Data'!H50))="","",OFFSET('Sanitation Data'!$H$28,0,10*ROW('Sanitation Data'!H50)))</f>
        <v/>
      </c>
      <c r="DF56" s="302" t="str">
        <f ca="true">+IF(OFFSET('Sanitation Data'!$H$29,0,10*ROW('Sanitation Data'!H50))="","",OFFSET('Sanitation Data'!$H$29,0,10*ROW('Sanitation Data'!H50)))</f>
        <v/>
      </c>
      <c r="DG56" s="302" t="str">
        <f ca="true">+IF(OFFSET('Sanitation Data'!$H$30,0,10*ROW('Sanitation Data'!H50))="","",OFFSET('Sanitation Data'!$H$30,0,10*ROW('Sanitation Data'!H50)))</f>
        <v/>
      </c>
      <c r="DH56" s="302" t="str">
        <f ca="true">+IF(OFFSET('Sanitation Data'!$H$31,0,10*ROW('Sanitation Data'!H50))="","",OFFSET('Sanitation Data'!$H$31,0,10*ROW('Sanitation Data'!H50)))</f>
        <v/>
      </c>
      <c r="DI56" s="302" t="str">
        <f ca="true">+IF(OFFSET('Sanitation Data'!$H$32,0,10*ROW('Sanitation Data'!H50))="","",OFFSET('Sanitation Data'!$H$32,0,10*ROW('Sanitation Data'!H50)))</f>
        <v/>
      </c>
      <c r="DJ56" s="302" t="str">
        <f ca="true">+IF(OFFSET('Sanitation Data'!$I$28,0,10*ROW('Sanitation Data'!I50))="","",OFFSET('Sanitation Data'!$I$28,0,10*ROW('Sanitation Data'!I50)))</f>
        <v/>
      </c>
      <c r="DK56" s="302" t="str">
        <f ca="true">+IF(OFFSET('Sanitation Data'!$I$29,0,10*ROW('Sanitation Data'!I50))="","",OFFSET('Sanitation Data'!$I$29,0,10*ROW('Sanitation Data'!I50)))</f>
        <v/>
      </c>
      <c r="DL56" s="302" t="str">
        <f ca="true">+IF(OFFSET('Sanitation Data'!$I$30,0,10*ROW('Sanitation Data'!I50))="","",OFFSET('Sanitation Data'!$I$30,0,10*ROW('Sanitation Data'!I50)))</f>
        <v/>
      </c>
      <c r="DM56" s="302" t="str">
        <f ca="true">+IF(OFFSET('Sanitation Data'!$I$31,0,10*ROW('Sanitation Data'!I50))="","",OFFSET('Sanitation Data'!$I$31,0,10*ROW('Sanitation Data'!I50)))</f>
        <v/>
      </c>
      <c r="DN56" s="302" t="str">
        <f ca="true">+IF(OFFSET('Sanitation Data'!$I$32,0,10*ROW('Sanitation Data'!I50))="","",OFFSET('Sanitation Data'!$I$32,0,10*ROW('Sanitation Data'!I50)))</f>
        <v/>
      </c>
      <c r="DO56" s="302" t="str">
        <f ca="true">+IF(OFFSET('Hygiene Data'!$D$11,0,10*ROW('Hygiene Data'!D50))="","",OFFSET('Hygiene Data'!$D$11,0,10*ROW('Hygiene Data'!D50)))</f>
        <v/>
      </c>
      <c r="DP56" s="302" t="str">
        <f ca="true">+IF(OFFSET('Hygiene Data'!$D$12,0,10*ROW('Hygiene Data'!D50))="","",OFFSET('Hygiene Data'!$D$12,0,10*ROW('Hygiene Data'!D50)))</f>
        <v/>
      </c>
      <c r="DQ56" s="302" t="str">
        <f ca="true">+IF(OFFSET('Hygiene Data'!$D$13,0,10*ROW('Hygiene Data'!D50))="","",OFFSET('Hygiene Data'!$D$13,0,10*ROW('Hygiene Data'!D50)))</f>
        <v/>
      </c>
      <c r="DR56" s="302" t="str">
        <f ca="true">+IF(OFFSET('Hygiene Data'!$E$11,0,10*ROW('Hygiene Data'!E50))="","",OFFSET('Hygiene Data'!$E$11,0,10*ROW('Hygiene Data'!E50)))</f>
        <v/>
      </c>
      <c r="DS56" s="302" t="str">
        <f ca="true">+IF(OFFSET('Hygiene Data'!$E$12,0,10*ROW('Hygiene Data'!E50))="","",OFFSET('Hygiene Data'!$E$12,0,10*ROW('Hygiene Data'!E50)))</f>
        <v/>
      </c>
      <c r="DT56" s="302" t="str">
        <f ca="true">+IF(OFFSET('Hygiene Data'!$E$13,0,10*ROW('Hygiene Data'!E50))="","",OFFSET('Hygiene Data'!$E$13,0,10*ROW('Hygiene Data'!E50)))</f>
        <v/>
      </c>
      <c r="DU56" s="302" t="str">
        <f ca="true">+IF(OFFSET('Hygiene Data'!$F$11,0,10*ROW('Hygiene Data'!F50))="","",OFFSET('Hygiene Data'!$F$11,0,10*ROW('Hygiene Data'!F50)))</f>
        <v/>
      </c>
      <c r="DV56" s="302" t="str">
        <f ca="true">+IF(OFFSET('Hygiene Data'!$F$12,0,10*ROW('Hygiene Data'!F50))="","",OFFSET('Hygiene Data'!$F$12,0,10*ROW('Hygiene Data'!F50)))</f>
        <v/>
      </c>
      <c r="DW56" s="302" t="str">
        <f ca="true">+IF(OFFSET('Hygiene Data'!$F$13,0,10*ROW('Hygiene Data'!F50))="","",OFFSET('Hygiene Data'!$F$13,0,10*ROW('Hygiene Data'!F50)))</f>
        <v/>
      </c>
      <c r="DX56" s="302" t="str">
        <f ca="true">+IF(OFFSET('Hygiene Data'!$G$11,0,10*ROW('Hygiene Data'!G50))="","",OFFSET('Hygiene Data'!$G$11,0,10*ROW('Hygiene Data'!G50)))</f>
        <v/>
      </c>
      <c r="DY56" s="302" t="str">
        <f ca="true">+IF(OFFSET('Hygiene Data'!$G$12,0,10*ROW('Hygiene Data'!G50))="","",OFFSET('Hygiene Data'!$G$12,0,10*ROW('Hygiene Data'!G50)))</f>
        <v/>
      </c>
      <c r="DZ56" s="302" t="str">
        <f ca="true">+IF(OFFSET('Hygiene Data'!$G$13,0,10*ROW('Hygiene Data'!G50))="","",OFFSET('Hygiene Data'!$G$13,0,10*ROW('Hygiene Data'!G50)))</f>
        <v/>
      </c>
      <c r="EA56" s="302" t="str">
        <f ca="true">+IF(OFFSET('Hygiene Data'!$H$11,0,10*ROW('Hygiene Data'!H50))="","",OFFSET('Hygiene Data'!$H$11,0,10*ROW('Hygiene Data'!H50)))</f>
        <v/>
      </c>
      <c r="EB56" s="302" t="str">
        <f ca="true">+IF(OFFSET('Hygiene Data'!$H$12,0,10*ROW('Hygiene Data'!H50))="","",OFFSET('Hygiene Data'!$H$12,0,10*ROW('Hygiene Data'!H50)))</f>
        <v/>
      </c>
      <c r="EC56" s="302" t="str">
        <f ca="true">+IF(OFFSET('Hygiene Data'!$H$13,0,10*ROW('Hygiene Data'!H50))="","",OFFSET('Hygiene Data'!$H$13,0,10*ROW('Hygiene Data'!H50)))</f>
        <v/>
      </c>
      <c r="ED56" s="302" t="str">
        <f ca="true">+IF(OFFSET('Hygiene Data'!$I$11,0,10*ROW('Hygiene Data'!I50))="","",OFFSET('Hygiene Data'!$I$11,0,10*ROW('Hygiene Data'!I50)))</f>
        <v/>
      </c>
      <c r="EE56" s="302" t="str">
        <f ca="true">+IF(OFFSET('Hygiene Data'!$I$12,0,10*ROW('Hygiene Data'!I50))="","",OFFSET('Hygiene Data'!$I$12,0,10*ROW('Hygiene Data'!I50)))</f>
        <v/>
      </c>
      <c r="EF56" s="30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57"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302"/>
      <c r="BS57" s="302" t="str">
        <f ca="true">+IF(OFFSET('Water Data'!$D$27,0,10*ROW('Water Data'!D51))="","",OFFSET('Water Data'!$D$27,0,10*ROW('Water Data'!D51)))</f>
        <v/>
      </c>
      <c r="BT57" s="302" t="str">
        <f ca="true">+IF(OFFSET('Water Data'!$D$28,0,10*ROW('Water Data'!D51))="","",OFFSET('Water Data'!$D$28,0,10*ROW('Water Data'!D51)))</f>
        <v/>
      </c>
      <c r="BU57" s="302" t="str">
        <f ca="true">+IF(OFFSET('Water Data'!$D$29,0,10*ROW('Water Data'!D51))="","",OFFSET('Water Data'!$D$29,0,10*ROW('Water Data'!D51)))</f>
        <v/>
      </c>
      <c r="BV57" s="302" t="str">
        <f ca="true">+IF(OFFSET('Water Data'!$E$27,0,10*ROW('Water Data'!E51))="","",OFFSET('Water Data'!$E$27,0,10*ROW('Water Data'!E51)))</f>
        <v/>
      </c>
      <c r="BW57" s="302" t="str">
        <f ca="true">+IF(OFFSET('Water Data'!$E$28,0,10*ROW('Water Data'!E51))="","",OFFSET('Water Data'!$E$28,0,10*ROW('Water Data'!E51)))</f>
        <v/>
      </c>
      <c r="BX57" s="302" t="str">
        <f ca="true">+IF(OFFSET('Water Data'!$E$29,0,10*ROW('Water Data'!E51))="","",OFFSET('Water Data'!$E$29,0,10*ROW('Water Data'!E51)))</f>
        <v/>
      </c>
      <c r="BY57" s="302" t="str">
        <f ca="true">+IF(OFFSET('Water Data'!$F$27,0,10*ROW('Water Data'!F51))="","",OFFSET('Water Data'!$F$27,0,10*ROW('Water Data'!F51)))</f>
        <v/>
      </c>
      <c r="BZ57" s="302" t="str">
        <f ca="true">+IF(OFFSET('Water Data'!$F$28,0,10*ROW('Water Data'!F51))="","",OFFSET('Water Data'!$F$28,0,10*ROW('Water Data'!F51)))</f>
        <v/>
      </c>
      <c r="CA57" s="302" t="str">
        <f ca="true">+IF(OFFSET('Water Data'!$F$29,0,10*ROW('Water Data'!F51))="","",OFFSET('Water Data'!$F$29,0,10*ROW('Water Data'!F51)))</f>
        <v/>
      </c>
      <c r="CB57" s="302" t="str">
        <f ca="true">+IF(OFFSET('Water Data'!$G$27,0,10*ROW('Water Data'!G51))="","",OFFSET('Water Data'!$G$27,0,10*ROW('Water Data'!G51)))</f>
        <v/>
      </c>
      <c r="CC57" s="302" t="str">
        <f ca="true">+IF(OFFSET('Water Data'!$G$28,0,10*ROW('Water Data'!G51))="","",OFFSET('Water Data'!$G$28,0,10*ROW('Water Data'!G51)))</f>
        <v/>
      </c>
      <c r="CD57" s="302" t="str">
        <f ca="true">+IF(OFFSET('Water Data'!$G$29,0,10*ROW('Water Data'!G51))="","",OFFSET('Water Data'!$G$29,0,10*ROW('Water Data'!G51)))</f>
        <v/>
      </c>
      <c r="CE57" s="302" t="str">
        <f ca="true">+IF(OFFSET('Water Data'!$H$27,0,10*ROW('Water Data'!H51))="","",OFFSET('Water Data'!$H$27,0,10*ROW('Water Data'!H51)))</f>
        <v/>
      </c>
      <c r="CF57" s="302" t="str">
        <f ca="true">+IF(OFFSET('Water Data'!$H$28,0,10*ROW('Water Data'!H51))="","",OFFSET('Water Data'!$H$28,0,10*ROW('Water Data'!H51)))</f>
        <v/>
      </c>
      <c r="CG57" s="302" t="str">
        <f ca="true">+IF(OFFSET('Water Data'!$H$29,0,10*ROW('Water Data'!H51))="","",OFFSET('Water Data'!$H$29,0,10*ROW('Water Data'!H51)))</f>
        <v/>
      </c>
      <c r="CH57" s="302" t="str">
        <f ca="true">+IF(OFFSET('Water Data'!$I$27,0,10*ROW('Water Data'!I51))="","",OFFSET('Water Data'!$I$27,0,10*ROW('Water Data'!I51)))</f>
        <v/>
      </c>
      <c r="CI57" s="302" t="str">
        <f ca="true">+IF(OFFSET('Water Data'!$I$28,0,10*ROW('Water Data'!I51))="","",OFFSET('Water Data'!$I$28,0,10*ROW('Water Data'!I51)))</f>
        <v/>
      </c>
      <c r="CJ57" s="302" t="str">
        <f ca="true">+IF(OFFSET('Water Data'!$I$29,0,10*ROW('Water Data'!I51))="","",OFFSET('Water Data'!$I$29,0,10*ROW('Water Data'!I51)))</f>
        <v/>
      </c>
      <c r="CK57" s="302" t="str">
        <f ca="true">+IF(OFFSET('Sanitation Data'!$D$28,0,10*ROW('Sanitation Data'!D51))="","",OFFSET('Sanitation Data'!$D$28,0,10*ROW('Sanitation Data'!D51)))</f>
        <v/>
      </c>
      <c r="CL57" s="302" t="str">
        <f ca="true">+IF(OFFSET('Sanitation Data'!$D$29,0,10*ROW('Sanitation Data'!D51))="","",OFFSET('Sanitation Data'!$D$29,0,10*ROW('Sanitation Data'!D51)))</f>
        <v/>
      </c>
      <c r="CM57" s="302" t="str">
        <f ca="true">+IF(OFFSET('Sanitation Data'!$D$30,0,10*ROW('Sanitation Data'!D51))="","",OFFSET('Sanitation Data'!$D$30,0,10*ROW('Sanitation Data'!D51)))</f>
        <v/>
      </c>
      <c r="CN57" s="302" t="str">
        <f ca="true">+IF(OFFSET('Sanitation Data'!$D$31,0,10*ROW('Sanitation Data'!D51))="","",OFFSET('Sanitation Data'!$D$31,0,10*ROW('Sanitation Data'!D51)))</f>
        <v/>
      </c>
      <c r="CO57" s="302" t="str">
        <f ca="true">+IF(OFFSET('Sanitation Data'!$D$32,0,10*ROW('Sanitation Data'!D51))="","",OFFSET('Sanitation Data'!$D$32,0,10*ROW('Sanitation Data'!D51)))</f>
        <v/>
      </c>
      <c r="CP57" s="302" t="str">
        <f ca="true">+IF(OFFSET('Sanitation Data'!$E$28,0,10*ROW('Sanitation Data'!E51))="","",OFFSET('Sanitation Data'!$E$28,0,10*ROW('Sanitation Data'!E51)))</f>
        <v/>
      </c>
      <c r="CQ57" s="302" t="str">
        <f ca="true">+IF(OFFSET('Sanitation Data'!$E$29,0,10*ROW('Sanitation Data'!E51))="","",OFFSET('Sanitation Data'!$E$29,0,10*ROW('Sanitation Data'!E51)))</f>
        <v/>
      </c>
      <c r="CR57" s="302" t="str">
        <f ca="true">+IF(OFFSET('Sanitation Data'!$E$30,0,10*ROW('Sanitation Data'!E51))="","",OFFSET('Sanitation Data'!$E$30,0,10*ROW('Sanitation Data'!E51)))</f>
        <v/>
      </c>
      <c r="CS57" s="302" t="str">
        <f ca="true">+IF(OFFSET('Sanitation Data'!$E$31,0,10*ROW('Sanitation Data'!E51))="","",OFFSET('Sanitation Data'!$E$31,0,10*ROW('Sanitation Data'!E51)))</f>
        <v/>
      </c>
      <c r="CT57" s="302" t="str">
        <f ca="true">+IF(OFFSET('Sanitation Data'!$E$32,0,10*ROW('Sanitation Data'!E51))="","",OFFSET('Sanitation Data'!$E$32,0,10*ROW('Sanitation Data'!E51)))</f>
        <v/>
      </c>
      <c r="CU57" s="302" t="str">
        <f ca="true">+IF(OFFSET('Sanitation Data'!$F$28,0,10*ROW('Sanitation Data'!F51))="","",OFFSET('Sanitation Data'!$F$28,0,10*ROW('Sanitation Data'!F51)))</f>
        <v/>
      </c>
      <c r="CV57" s="302" t="str">
        <f ca="true">+IF(OFFSET('Sanitation Data'!$F$29,0,10*ROW('Sanitation Data'!F51))="","",OFFSET('Sanitation Data'!$F$29,0,10*ROW('Sanitation Data'!F51)))</f>
        <v/>
      </c>
      <c r="CW57" s="302" t="str">
        <f ca="true">+IF(OFFSET('Sanitation Data'!$F$30,0,10*ROW('Sanitation Data'!F51))="","",OFFSET('Sanitation Data'!$F$30,0,10*ROW('Sanitation Data'!F51)))</f>
        <v/>
      </c>
      <c r="CX57" s="302" t="str">
        <f ca="true">+IF(OFFSET('Sanitation Data'!$F$31,0,10*ROW('Sanitation Data'!F51))="","",OFFSET('Sanitation Data'!$F$31,0,10*ROW('Sanitation Data'!F51)))</f>
        <v/>
      </c>
      <c r="CY57" s="302" t="str">
        <f ca="true">+IF(OFFSET('Sanitation Data'!$F$32,0,10*ROW('Sanitation Data'!F51))="","",OFFSET('Sanitation Data'!$F$32,0,10*ROW('Sanitation Data'!F51)))</f>
        <v/>
      </c>
      <c r="CZ57" s="302" t="str">
        <f ca="true">+IF(OFFSET('Sanitation Data'!$G$28,0,10*ROW('Sanitation Data'!G51))="","",OFFSET('Sanitation Data'!$G$28,0,10*ROW('Sanitation Data'!G51)))</f>
        <v/>
      </c>
      <c r="DA57" s="302" t="str">
        <f ca="true">+IF(OFFSET('Sanitation Data'!$G$29,0,10*ROW('Sanitation Data'!G51))="","",OFFSET('Sanitation Data'!$G$29,0,10*ROW('Sanitation Data'!G51)))</f>
        <v/>
      </c>
      <c r="DB57" s="302" t="str">
        <f ca="true">+IF(OFFSET('Sanitation Data'!$G$30,0,10*ROW('Sanitation Data'!G51))="","",OFFSET('Sanitation Data'!$G$30,0,10*ROW('Sanitation Data'!G51)))</f>
        <v/>
      </c>
      <c r="DC57" s="302" t="str">
        <f ca="true">+IF(OFFSET('Sanitation Data'!$G$31,0,10*ROW('Sanitation Data'!G51))="","",OFFSET('Sanitation Data'!$G$31,0,10*ROW('Sanitation Data'!G51)))</f>
        <v/>
      </c>
      <c r="DD57" s="302" t="str">
        <f ca="true">+IF(OFFSET('Sanitation Data'!$G$32,0,10*ROW('Sanitation Data'!G51))="","",OFFSET('Sanitation Data'!$G$32,0,10*ROW('Sanitation Data'!G51)))</f>
        <v/>
      </c>
      <c r="DE57" s="302" t="str">
        <f ca="true">+IF(OFFSET('Sanitation Data'!$H$28,0,10*ROW('Sanitation Data'!H51))="","",OFFSET('Sanitation Data'!$H$28,0,10*ROW('Sanitation Data'!H51)))</f>
        <v/>
      </c>
      <c r="DF57" s="302" t="str">
        <f ca="true">+IF(OFFSET('Sanitation Data'!$H$29,0,10*ROW('Sanitation Data'!H51))="","",OFFSET('Sanitation Data'!$H$29,0,10*ROW('Sanitation Data'!H51)))</f>
        <v/>
      </c>
      <c r="DG57" s="302" t="str">
        <f ca="true">+IF(OFFSET('Sanitation Data'!$H$30,0,10*ROW('Sanitation Data'!H51))="","",OFFSET('Sanitation Data'!$H$30,0,10*ROW('Sanitation Data'!H51)))</f>
        <v/>
      </c>
      <c r="DH57" s="302" t="str">
        <f ca="true">+IF(OFFSET('Sanitation Data'!$H$31,0,10*ROW('Sanitation Data'!H51))="","",OFFSET('Sanitation Data'!$H$31,0,10*ROW('Sanitation Data'!H51)))</f>
        <v/>
      </c>
      <c r="DI57" s="302" t="str">
        <f ca="true">+IF(OFFSET('Sanitation Data'!$H$32,0,10*ROW('Sanitation Data'!H51))="","",OFFSET('Sanitation Data'!$H$32,0,10*ROW('Sanitation Data'!H51)))</f>
        <v/>
      </c>
      <c r="DJ57" s="302" t="str">
        <f ca="true">+IF(OFFSET('Sanitation Data'!$I$28,0,10*ROW('Sanitation Data'!I51))="","",OFFSET('Sanitation Data'!$I$28,0,10*ROW('Sanitation Data'!I51)))</f>
        <v/>
      </c>
      <c r="DK57" s="302" t="str">
        <f ca="true">+IF(OFFSET('Sanitation Data'!$I$29,0,10*ROW('Sanitation Data'!I51))="","",OFFSET('Sanitation Data'!$I$29,0,10*ROW('Sanitation Data'!I51)))</f>
        <v/>
      </c>
      <c r="DL57" s="302" t="str">
        <f ca="true">+IF(OFFSET('Sanitation Data'!$I$30,0,10*ROW('Sanitation Data'!I51))="","",OFFSET('Sanitation Data'!$I$30,0,10*ROW('Sanitation Data'!I51)))</f>
        <v/>
      </c>
      <c r="DM57" s="302" t="str">
        <f ca="true">+IF(OFFSET('Sanitation Data'!$I$31,0,10*ROW('Sanitation Data'!I51))="","",OFFSET('Sanitation Data'!$I$31,0,10*ROW('Sanitation Data'!I51)))</f>
        <v/>
      </c>
      <c r="DN57" s="302" t="str">
        <f ca="true">+IF(OFFSET('Sanitation Data'!$I$32,0,10*ROW('Sanitation Data'!I51))="","",OFFSET('Sanitation Data'!$I$32,0,10*ROW('Sanitation Data'!I51)))</f>
        <v/>
      </c>
      <c r="DO57" s="302" t="str">
        <f ca="true">+IF(OFFSET('Hygiene Data'!$D$11,0,10*ROW('Hygiene Data'!D51))="","",OFFSET('Hygiene Data'!$D$11,0,10*ROW('Hygiene Data'!D51)))</f>
        <v/>
      </c>
      <c r="DP57" s="302" t="str">
        <f ca="true">+IF(OFFSET('Hygiene Data'!$D$12,0,10*ROW('Hygiene Data'!D51))="","",OFFSET('Hygiene Data'!$D$12,0,10*ROW('Hygiene Data'!D51)))</f>
        <v/>
      </c>
      <c r="DQ57" s="302" t="str">
        <f ca="true">+IF(OFFSET('Hygiene Data'!$D$13,0,10*ROW('Hygiene Data'!D51))="","",OFFSET('Hygiene Data'!$D$13,0,10*ROW('Hygiene Data'!D51)))</f>
        <v/>
      </c>
      <c r="DR57" s="302" t="str">
        <f ca="true">+IF(OFFSET('Hygiene Data'!$E$11,0,10*ROW('Hygiene Data'!E51))="","",OFFSET('Hygiene Data'!$E$11,0,10*ROW('Hygiene Data'!E51)))</f>
        <v/>
      </c>
      <c r="DS57" s="302" t="str">
        <f ca="true">+IF(OFFSET('Hygiene Data'!$E$12,0,10*ROW('Hygiene Data'!E51))="","",OFFSET('Hygiene Data'!$E$12,0,10*ROW('Hygiene Data'!E51)))</f>
        <v/>
      </c>
      <c r="DT57" s="302" t="str">
        <f ca="true">+IF(OFFSET('Hygiene Data'!$E$13,0,10*ROW('Hygiene Data'!E51))="","",OFFSET('Hygiene Data'!$E$13,0,10*ROW('Hygiene Data'!E51)))</f>
        <v/>
      </c>
      <c r="DU57" s="302" t="str">
        <f ca="true">+IF(OFFSET('Hygiene Data'!$F$11,0,10*ROW('Hygiene Data'!F51))="","",OFFSET('Hygiene Data'!$F$11,0,10*ROW('Hygiene Data'!F51)))</f>
        <v/>
      </c>
      <c r="DV57" s="302" t="str">
        <f ca="true">+IF(OFFSET('Hygiene Data'!$F$12,0,10*ROW('Hygiene Data'!F51))="","",OFFSET('Hygiene Data'!$F$12,0,10*ROW('Hygiene Data'!F51)))</f>
        <v/>
      </c>
      <c r="DW57" s="302" t="str">
        <f ca="true">+IF(OFFSET('Hygiene Data'!$F$13,0,10*ROW('Hygiene Data'!F51))="","",OFFSET('Hygiene Data'!$F$13,0,10*ROW('Hygiene Data'!F51)))</f>
        <v/>
      </c>
      <c r="DX57" s="302" t="str">
        <f ca="true">+IF(OFFSET('Hygiene Data'!$G$11,0,10*ROW('Hygiene Data'!G51))="","",OFFSET('Hygiene Data'!$G$11,0,10*ROW('Hygiene Data'!G51)))</f>
        <v/>
      </c>
      <c r="DY57" s="302" t="str">
        <f ca="true">+IF(OFFSET('Hygiene Data'!$G$12,0,10*ROW('Hygiene Data'!G51))="","",OFFSET('Hygiene Data'!$G$12,0,10*ROW('Hygiene Data'!G51)))</f>
        <v/>
      </c>
      <c r="DZ57" s="302" t="str">
        <f ca="true">+IF(OFFSET('Hygiene Data'!$G$13,0,10*ROW('Hygiene Data'!G51))="","",OFFSET('Hygiene Data'!$G$13,0,10*ROW('Hygiene Data'!G51)))</f>
        <v/>
      </c>
      <c r="EA57" s="302" t="str">
        <f ca="true">+IF(OFFSET('Hygiene Data'!$H$11,0,10*ROW('Hygiene Data'!H51))="","",OFFSET('Hygiene Data'!$H$11,0,10*ROW('Hygiene Data'!H51)))</f>
        <v/>
      </c>
      <c r="EB57" s="302" t="str">
        <f ca="true">+IF(OFFSET('Hygiene Data'!$H$12,0,10*ROW('Hygiene Data'!H51))="","",OFFSET('Hygiene Data'!$H$12,0,10*ROW('Hygiene Data'!H51)))</f>
        <v/>
      </c>
      <c r="EC57" s="302" t="str">
        <f ca="true">+IF(OFFSET('Hygiene Data'!$H$13,0,10*ROW('Hygiene Data'!H51))="","",OFFSET('Hygiene Data'!$H$13,0,10*ROW('Hygiene Data'!H51)))</f>
        <v/>
      </c>
      <c r="ED57" s="302" t="str">
        <f ca="true">+IF(OFFSET('Hygiene Data'!$I$11,0,10*ROW('Hygiene Data'!I51))="","",OFFSET('Hygiene Data'!$I$11,0,10*ROW('Hygiene Data'!I51)))</f>
        <v/>
      </c>
      <c r="EE57" s="302" t="str">
        <f ca="true">+IF(OFFSET('Hygiene Data'!$I$12,0,10*ROW('Hygiene Data'!I51))="","",OFFSET('Hygiene Data'!$I$12,0,10*ROW('Hygiene Data'!I51)))</f>
        <v/>
      </c>
      <c r="EF57" s="30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57"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302"/>
      <c r="BS58" s="302" t="str">
        <f ca="true">+IF(OFFSET('Water Data'!$D$27,0,10*ROW('Water Data'!D52))="","",OFFSET('Water Data'!$D$27,0,10*ROW('Water Data'!D52)))</f>
        <v/>
      </c>
      <c r="BT58" s="302" t="str">
        <f ca="true">+IF(OFFSET('Water Data'!$D$28,0,10*ROW('Water Data'!D52))="","",OFFSET('Water Data'!$D$28,0,10*ROW('Water Data'!D52)))</f>
        <v/>
      </c>
      <c r="BU58" s="302" t="str">
        <f ca="true">+IF(OFFSET('Water Data'!$D$29,0,10*ROW('Water Data'!D52))="","",OFFSET('Water Data'!$D$29,0,10*ROW('Water Data'!D52)))</f>
        <v/>
      </c>
      <c r="BV58" s="302" t="str">
        <f ca="true">+IF(OFFSET('Water Data'!$E$27,0,10*ROW('Water Data'!E52))="","",OFFSET('Water Data'!$E$27,0,10*ROW('Water Data'!E52)))</f>
        <v/>
      </c>
      <c r="BW58" s="302" t="str">
        <f ca="true">+IF(OFFSET('Water Data'!$E$28,0,10*ROW('Water Data'!E52))="","",OFFSET('Water Data'!$E$28,0,10*ROW('Water Data'!E52)))</f>
        <v/>
      </c>
      <c r="BX58" s="302" t="str">
        <f ca="true">+IF(OFFSET('Water Data'!$E$29,0,10*ROW('Water Data'!E52))="","",OFFSET('Water Data'!$E$29,0,10*ROW('Water Data'!E52)))</f>
        <v/>
      </c>
      <c r="BY58" s="302" t="str">
        <f ca="true">+IF(OFFSET('Water Data'!$F$27,0,10*ROW('Water Data'!F52))="","",OFFSET('Water Data'!$F$27,0,10*ROW('Water Data'!F52)))</f>
        <v/>
      </c>
      <c r="BZ58" s="302" t="str">
        <f ca="true">+IF(OFFSET('Water Data'!$F$28,0,10*ROW('Water Data'!F52))="","",OFFSET('Water Data'!$F$28,0,10*ROW('Water Data'!F52)))</f>
        <v/>
      </c>
      <c r="CA58" s="302" t="str">
        <f ca="true">+IF(OFFSET('Water Data'!$F$29,0,10*ROW('Water Data'!F52))="","",OFFSET('Water Data'!$F$29,0,10*ROW('Water Data'!F52)))</f>
        <v/>
      </c>
      <c r="CB58" s="302" t="str">
        <f ca="true">+IF(OFFSET('Water Data'!$G$27,0,10*ROW('Water Data'!G52))="","",OFFSET('Water Data'!$G$27,0,10*ROW('Water Data'!G52)))</f>
        <v/>
      </c>
      <c r="CC58" s="302" t="str">
        <f ca="true">+IF(OFFSET('Water Data'!$G$28,0,10*ROW('Water Data'!G52))="","",OFFSET('Water Data'!$G$28,0,10*ROW('Water Data'!G52)))</f>
        <v/>
      </c>
      <c r="CD58" s="302" t="str">
        <f ca="true">+IF(OFFSET('Water Data'!$G$29,0,10*ROW('Water Data'!G52))="","",OFFSET('Water Data'!$G$29,0,10*ROW('Water Data'!G52)))</f>
        <v/>
      </c>
      <c r="CE58" s="302" t="str">
        <f ca="true">+IF(OFFSET('Water Data'!$H$27,0,10*ROW('Water Data'!H52))="","",OFFSET('Water Data'!$H$27,0,10*ROW('Water Data'!H52)))</f>
        <v/>
      </c>
      <c r="CF58" s="302" t="str">
        <f ca="true">+IF(OFFSET('Water Data'!$H$28,0,10*ROW('Water Data'!H52))="","",OFFSET('Water Data'!$H$28,0,10*ROW('Water Data'!H52)))</f>
        <v/>
      </c>
      <c r="CG58" s="302" t="str">
        <f ca="true">+IF(OFFSET('Water Data'!$H$29,0,10*ROW('Water Data'!H52))="","",OFFSET('Water Data'!$H$29,0,10*ROW('Water Data'!H52)))</f>
        <v/>
      </c>
      <c r="CH58" s="302" t="str">
        <f ca="true">+IF(OFFSET('Water Data'!$I$27,0,10*ROW('Water Data'!I52))="","",OFFSET('Water Data'!$I$27,0,10*ROW('Water Data'!I52)))</f>
        <v/>
      </c>
      <c r="CI58" s="302" t="str">
        <f ca="true">+IF(OFFSET('Water Data'!$I$28,0,10*ROW('Water Data'!I52))="","",OFFSET('Water Data'!$I$28,0,10*ROW('Water Data'!I52)))</f>
        <v/>
      </c>
      <c r="CJ58" s="302" t="str">
        <f ca="true">+IF(OFFSET('Water Data'!$I$29,0,10*ROW('Water Data'!I52))="","",OFFSET('Water Data'!$I$29,0,10*ROW('Water Data'!I52)))</f>
        <v/>
      </c>
      <c r="CK58" s="302" t="str">
        <f ca="true">+IF(OFFSET('Sanitation Data'!$D$28,0,10*ROW('Sanitation Data'!D52))="","",OFFSET('Sanitation Data'!$D$28,0,10*ROW('Sanitation Data'!D52)))</f>
        <v/>
      </c>
      <c r="CL58" s="302" t="str">
        <f ca="true">+IF(OFFSET('Sanitation Data'!$D$29,0,10*ROW('Sanitation Data'!D52))="","",OFFSET('Sanitation Data'!$D$29,0,10*ROW('Sanitation Data'!D52)))</f>
        <v/>
      </c>
      <c r="CM58" s="302" t="str">
        <f ca="true">+IF(OFFSET('Sanitation Data'!$D$30,0,10*ROW('Sanitation Data'!D52))="","",OFFSET('Sanitation Data'!$D$30,0,10*ROW('Sanitation Data'!D52)))</f>
        <v/>
      </c>
      <c r="CN58" s="302" t="str">
        <f ca="true">+IF(OFFSET('Sanitation Data'!$D$31,0,10*ROW('Sanitation Data'!D52))="","",OFFSET('Sanitation Data'!$D$31,0,10*ROW('Sanitation Data'!D52)))</f>
        <v/>
      </c>
      <c r="CO58" s="302" t="str">
        <f ca="true">+IF(OFFSET('Sanitation Data'!$D$32,0,10*ROW('Sanitation Data'!D52))="","",OFFSET('Sanitation Data'!$D$32,0,10*ROW('Sanitation Data'!D52)))</f>
        <v/>
      </c>
      <c r="CP58" s="302" t="str">
        <f ca="true">+IF(OFFSET('Sanitation Data'!$E$28,0,10*ROW('Sanitation Data'!E52))="","",OFFSET('Sanitation Data'!$E$28,0,10*ROW('Sanitation Data'!E52)))</f>
        <v/>
      </c>
      <c r="CQ58" s="302" t="str">
        <f ca="true">+IF(OFFSET('Sanitation Data'!$E$29,0,10*ROW('Sanitation Data'!E52))="","",OFFSET('Sanitation Data'!$E$29,0,10*ROW('Sanitation Data'!E52)))</f>
        <v/>
      </c>
      <c r="CR58" s="302" t="str">
        <f ca="true">+IF(OFFSET('Sanitation Data'!$E$30,0,10*ROW('Sanitation Data'!E52))="","",OFFSET('Sanitation Data'!$E$30,0,10*ROW('Sanitation Data'!E52)))</f>
        <v/>
      </c>
      <c r="CS58" s="302" t="str">
        <f ca="true">+IF(OFFSET('Sanitation Data'!$E$31,0,10*ROW('Sanitation Data'!E52))="","",OFFSET('Sanitation Data'!$E$31,0,10*ROW('Sanitation Data'!E52)))</f>
        <v/>
      </c>
      <c r="CT58" s="302" t="str">
        <f ca="true">+IF(OFFSET('Sanitation Data'!$E$32,0,10*ROW('Sanitation Data'!E52))="","",OFFSET('Sanitation Data'!$E$32,0,10*ROW('Sanitation Data'!E52)))</f>
        <v/>
      </c>
      <c r="CU58" s="302" t="str">
        <f ca="true">+IF(OFFSET('Sanitation Data'!$F$28,0,10*ROW('Sanitation Data'!F52))="","",OFFSET('Sanitation Data'!$F$28,0,10*ROW('Sanitation Data'!F52)))</f>
        <v/>
      </c>
      <c r="CV58" s="302" t="str">
        <f ca="true">+IF(OFFSET('Sanitation Data'!$F$29,0,10*ROW('Sanitation Data'!F52))="","",OFFSET('Sanitation Data'!$F$29,0,10*ROW('Sanitation Data'!F52)))</f>
        <v/>
      </c>
      <c r="CW58" s="302" t="str">
        <f ca="true">+IF(OFFSET('Sanitation Data'!$F$30,0,10*ROW('Sanitation Data'!F52))="","",OFFSET('Sanitation Data'!$F$30,0,10*ROW('Sanitation Data'!F52)))</f>
        <v/>
      </c>
      <c r="CX58" s="302" t="str">
        <f ca="true">+IF(OFFSET('Sanitation Data'!$F$31,0,10*ROW('Sanitation Data'!F52))="","",OFFSET('Sanitation Data'!$F$31,0,10*ROW('Sanitation Data'!F52)))</f>
        <v/>
      </c>
      <c r="CY58" s="302" t="str">
        <f ca="true">+IF(OFFSET('Sanitation Data'!$F$32,0,10*ROW('Sanitation Data'!F52))="","",OFFSET('Sanitation Data'!$F$32,0,10*ROW('Sanitation Data'!F52)))</f>
        <v/>
      </c>
      <c r="CZ58" s="302" t="str">
        <f ca="true">+IF(OFFSET('Sanitation Data'!$G$28,0,10*ROW('Sanitation Data'!G52))="","",OFFSET('Sanitation Data'!$G$28,0,10*ROW('Sanitation Data'!G52)))</f>
        <v/>
      </c>
      <c r="DA58" s="302" t="str">
        <f ca="true">+IF(OFFSET('Sanitation Data'!$G$29,0,10*ROW('Sanitation Data'!G52))="","",OFFSET('Sanitation Data'!$G$29,0,10*ROW('Sanitation Data'!G52)))</f>
        <v/>
      </c>
      <c r="DB58" s="302" t="str">
        <f ca="true">+IF(OFFSET('Sanitation Data'!$G$30,0,10*ROW('Sanitation Data'!G52))="","",OFFSET('Sanitation Data'!$G$30,0,10*ROW('Sanitation Data'!G52)))</f>
        <v/>
      </c>
      <c r="DC58" s="302" t="str">
        <f ca="true">+IF(OFFSET('Sanitation Data'!$G$31,0,10*ROW('Sanitation Data'!G52))="","",OFFSET('Sanitation Data'!$G$31,0,10*ROW('Sanitation Data'!G52)))</f>
        <v/>
      </c>
      <c r="DD58" s="302" t="str">
        <f ca="true">+IF(OFFSET('Sanitation Data'!$G$32,0,10*ROW('Sanitation Data'!G52))="","",OFFSET('Sanitation Data'!$G$32,0,10*ROW('Sanitation Data'!G52)))</f>
        <v/>
      </c>
      <c r="DE58" s="302" t="str">
        <f ca="true">+IF(OFFSET('Sanitation Data'!$H$28,0,10*ROW('Sanitation Data'!H52))="","",OFFSET('Sanitation Data'!$H$28,0,10*ROW('Sanitation Data'!H52)))</f>
        <v/>
      </c>
      <c r="DF58" s="302" t="str">
        <f ca="true">+IF(OFFSET('Sanitation Data'!$H$29,0,10*ROW('Sanitation Data'!H52))="","",OFFSET('Sanitation Data'!$H$29,0,10*ROW('Sanitation Data'!H52)))</f>
        <v/>
      </c>
      <c r="DG58" s="302" t="str">
        <f ca="true">+IF(OFFSET('Sanitation Data'!$H$30,0,10*ROW('Sanitation Data'!H52))="","",OFFSET('Sanitation Data'!$H$30,0,10*ROW('Sanitation Data'!H52)))</f>
        <v/>
      </c>
      <c r="DH58" s="302" t="str">
        <f ca="true">+IF(OFFSET('Sanitation Data'!$H$31,0,10*ROW('Sanitation Data'!H52))="","",OFFSET('Sanitation Data'!$H$31,0,10*ROW('Sanitation Data'!H52)))</f>
        <v/>
      </c>
      <c r="DI58" s="302" t="str">
        <f ca="true">+IF(OFFSET('Sanitation Data'!$H$32,0,10*ROW('Sanitation Data'!H52))="","",OFFSET('Sanitation Data'!$H$32,0,10*ROW('Sanitation Data'!H52)))</f>
        <v/>
      </c>
      <c r="DJ58" s="302" t="str">
        <f ca="true">+IF(OFFSET('Sanitation Data'!$I$28,0,10*ROW('Sanitation Data'!I52))="","",OFFSET('Sanitation Data'!$I$28,0,10*ROW('Sanitation Data'!I52)))</f>
        <v/>
      </c>
      <c r="DK58" s="302" t="str">
        <f ca="true">+IF(OFFSET('Sanitation Data'!$I$29,0,10*ROW('Sanitation Data'!I52))="","",OFFSET('Sanitation Data'!$I$29,0,10*ROW('Sanitation Data'!I52)))</f>
        <v/>
      </c>
      <c r="DL58" s="302" t="str">
        <f ca="true">+IF(OFFSET('Sanitation Data'!$I$30,0,10*ROW('Sanitation Data'!I52))="","",OFFSET('Sanitation Data'!$I$30,0,10*ROW('Sanitation Data'!I52)))</f>
        <v/>
      </c>
      <c r="DM58" s="302" t="str">
        <f ca="true">+IF(OFFSET('Sanitation Data'!$I$31,0,10*ROW('Sanitation Data'!I52))="","",OFFSET('Sanitation Data'!$I$31,0,10*ROW('Sanitation Data'!I52)))</f>
        <v/>
      </c>
      <c r="DN58" s="302" t="str">
        <f ca="true">+IF(OFFSET('Sanitation Data'!$I$32,0,10*ROW('Sanitation Data'!I52))="","",OFFSET('Sanitation Data'!$I$32,0,10*ROW('Sanitation Data'!I52)))</f>
        <v/>
      </c>
      <c r="DO58" s="302" t="str">
        <f ca="true">+IF(OFFSET('Hygiene Data'!$D$11,0,10*ROW('Hygiene Data'!D52))="","",OFFSET('Hygiene Data'!$D$11,0,10*ROW('Hygiene Data'!D52)))</f>
        <v/>
      </c>
      <c r="DP58" s="302" t="str">
        <f ca="true">+IF(OFFSET('Hygiene Data'!$D$12,0,10*ROW('Hygiene Data'!D52))="","",OFFSET('Hygiene Data'!$D$12,0,10*ROW('Hygiene Data'!D52)))</f>
        <v/>
      </c>
      <c r="DQ58" s="302" t="str">
        <f ca="true">+IF(OFFSET('Hygiene Data'!$D$13,0,10*ROW('Hygiene Data'!D52))="","",OFFSET('Hygiene Data'!$D$13,0,10*ROW('Hygiene Data'!D52)))</f>
        <v/>
      </c>
      <c r="DR58" s="302" t="str">
        <f ca="true">+IF(OFFSET('Hygiene Data'!$E$11,0,10*ROW('Hygiene Data'!E52))="","",OFFSET('Hygiene Data'!$E$11,0,10*ROW('Hygiene Data'!E52)))</f>
        <v/>
      </c>
      <c r="DS58" s="302" t="str">
        <f ca="true">+IF(OFFSET('Hygiene Data'!$E$12,0,10*ROW('Hygiene Data'!E52))="","",OFFSET('Hygiene Data'!$E$12,0,10*ROW('Hygiene Data'!E52)))</f>
        <v/>
      </c>
      <c r="DT58" s="302" t="str">
        <f ca="true">+IF(OFFSET('Hygiene Data'!$E$13,0,10*ROW('Hygiene Data'!E52))="","",OFFSET('Hygiene Data'!$E$13,0,10*ROW('Hygiene Data'!E52)))</f>
        <v/>
      </c>
      <c r="DU58" s="302" t="str">
        <f ca="true">+IF(OFFSET('Hygiene Data'!$F$11,0,10*ROW('Hygiene Data'!F52))="","",OFFSET('Hygiene Data'!$F$11,0,10*ROW('Hygiene Data'!F52)))</f>
        <v/>
      </c>
      <c r="DV58" s="302" t="str">
        <f ca="true">+IF(OFFSET('Hygiene Data'!$F$12,0,10*ROW('Hygiene Data'!F52))="","",OFFSET('Hygiene Data'!$F$12,0,10*ROW('Hygiene Data'!F52)))</f>
        <v/>
      </c>
      <c r="DW58" s="302" t="str">
        <f ca="true">+IF(OFFSET('Hygiene Data'!$F$13,0,10*ROW('Hygiene Data'!F52))="","",OFFSET('Hygiene Data'!$F$13,0,10*ROW('Hygiene Data'!F52)))</f>
        <v/>
      </c>
      <c r="DX58" s="302" t="str">
        <f ca="true">+IF(OFFSET('Hygiene Data'!$G$11,0,10*ROW('Hygiene Data'!G52))="","",OFFSET('Hygiene Data'!$G$11,0,10*ROW('Hygiene Data'!G52)))</f>
        <v/>
      </c>
      <c r="DY58" s="302" t="str">
        <f ca="true">+IF(OFFSET('Hygiene Data'!$G$12,0,10*ROW('Hygiene Data'!G52))="","",OFFSET('Hygiene Data'!$G$12,0,10*ROW('Hygiene Data'!G52)))</f>
        <v/>
      </c>
      <c r="DZ58" s="302" t="str">
        <f ca="true">+IF(OFFSET('Hygiene Data'!$G$13,0,10*ROW('Hygiene Data'!G52))="","",OFFSET('Hygiene Data'!$G$13,0,10*ROW('Hygiene Data'!G52)))</f>
        <v/>
      </c>
      <c r="EA58" s="302" t="str">
        <f ca="true">+IF(OFFSET('Hygiene Data'!$H$11,0,10*ROW('Hygiene Data'!H52))="","",OFFSET('Hygiene Data'!$H$11,0,10*ROW('Hygiene Data'!H52)))</f>
        <v/>
      </c>
      <c r="EB58" s="302" t="str">
        <f ca="true">+IF(OFFSET('Hygiene Data'!$H$12,0,10*ROW('Hygiene Data'!H52))="","",OFFSET('Hygiene Data'!$H$12,0,10*ROW('Hygiene Data'!H52)))</f>
        <v/>
      </c>
      <c r="EC58" s="302" t="str">
        <f ca="true">+IF(OFFSET('Hygiene Data'!$H$13,0,10*ROW('Hygiene Data'!H52))="","",OFFSET('Hygiene Data'!$H$13,0,10*ROW('Hygiene Data'!H52)))</f>
        <v/>
      </c>
      <c r="ED58" s="302" t="str">
        <f ca="true">+IF(OFFSET('Hygiene Data'!$I$11,0,10*ROW('Hygiene Data'!I52))="","",OFFSET('Hygiene Data'!$I$11,0,10*ROW('Hygiene Data'!I52)))</f>
        <v/>
      </c>
      <c r="EE58" s="302" t="str">
        <f ca="true">+IF(OFFSET('Hygiene Data'!$I$12,0,10*ROW('Hygiene Data'!I52))="","",OFFSET('Hygiene Data'!$I$12,0,10*ROW('Hygiene Data'!I52)))</f>
        <v/>
      </c>
      <c r="EF58" s="30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57"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302"/>
      <c r="BS59" s="302" t="str">
        <f ca="true">+IF(OFFSET('Water Data'!$D$27,0,10*ROW('Water Data'!D53))="","",OFFSET('Water Data'!$D$27,0,10*ROW('Water Data'!D53)))</f>
        <v/>
      </c>
      <c r="BT59" s="302" t="str">
        <f ca="true">+IF(OFFSET('Water Data'!$D$28,0,10*ROW('Water Data'!D53))="","",OFFSET('Water Data'!$D$28,0,10*ROW('Water Data'!D53)))</f>
        <v/>
      </c>
      <c r="BU59" s="302" t="str">
        <f ca="true">+IF(OFFSET('Water Data'!$D$29,0,10*ROW('Water Data'!D53))="","",OFFSET('Water Data'!$D$29,0,10*ROW('Water Data'!D53)))</f>
        <v/>
      </c>
      <c r="BV59" s="302" t="str">
        <f ca="true">+IF(OFFSET('Water Data'!$E$27,0,10*ROW('Water Data'!E53))="","",OFFSET('Water Data'!$E$27,0,10*ROW('Water Data'!E53)))</f>
        <v/>
      </c>
      <c r="BW59" s="302" t="str">
        <f ca="true">+IF(OFFSET('Water Data'!$E$28,0,10*ROW('Water Data'!E53))="","",OFFSET('Water Data'!$E$28,0,10*ROW('Water Data'!E53)))</f>
        <v/>
      </c>
      <c r="BX59" s="302" t="str">
        <f ca="true">+IF(OFFSET('Water Data'!$E$29,0,10*ROW('Water Data'!E53))="","",OFFSET('Water Data'!$E$29,0,10*ROW('Water Data'!E53)))</f>
        <v/>
      </c>
      <c r="BY59" s="302" t="str">
        <f ca="true">+IF(OFFSET('Water Data'!$F$27,0,10*ROW('Water Data'!F53))="","",OFFSET('Water Data'!$F$27,0,10*ROW('Water Data'!F53)))</f>
        <v/>
      </c>
      <c r="BZ59" s="302" t="str">
        <f ca="true">+IF(OFFSET('Water Data'!$F$28,0,10*ROW('Water Data'!F53))="","",OFFSET('Water Data'!$F$28,0,10*ROW('Water Data'!F53)))</f>
        <v/>
      </c>
      <c r="CA59" s="302" t="str">
        <f ca="true">+IF(OFFSET('Water Data'!$F$29,0,10*ROW('Water Data'!F53))="","",OFFSET('Water Data'!$F$29,0,10*ROW('Water Data'!F53)))</f>
        <v/>
      </c>
      <c r="CB59" s="302" t="str">
        <f ca="true">+IF(OFFSET('Water Data'!$G$27,0,10*ROW('Water Data'!G53))="","",OFFSET('Water Data'!$G$27,0,10*ROW('Water Data'!G53)))</f>
        <v/>
      </c>
      <c r="CC59" s="302" t="str">
        <f ca="true">+IF(OFFSET('Water Data'!$G$28,0,10*ROW('Water Data'!G53))="","",OFFSET('Water Data'!$G$28,0,10*ROW('Water Data'!G53)))</f>
        <v/>
      </c>
      <c r="CD59" s="302" t="str">
        <f ca="true">+IF(OFFSET('Water Data'!$G$29,0,10*ROW('Water Data'!G53))="","",OFFSET('Water Data'!$G$29,0,10*ROW('Water Data'!G53)))</f>
        <v/>
      </c>
      <c r="CE59" s="302" t="str">
        <f ca="true">+IF(OFFSET('Water Data'!$H$27,0,10*ROW('Water Data'!H53))="","",OFFSET('Water Data'!$H$27,0,10*ROW('Water Data'!H53)))</f>
        <v/>
      </c>
      <c r="CF59" s="302" t="str">
        <f ca="true">+IF(OFFSET('Water Data'!$H$28,0,10*ROW('Water Data'!H53))="","",OFFSET('Water Data'!$H$28,0,10*ROW('Water Data'!H53)))</f>
        <v/>
      </c>
      <c r="CG59" s="302" t="str">
        <f ca="true">+IF(OFFSET('Water Data'!$H$29,0,10*ROW('Water Data'!H53))="","",OFFSET('Water Data'!$H$29,0,10*ROW('Water Data'!H53)))</f>
        <v/>
      </c>
      <c r="CH59" s="302" t="str">
        <f ca="true">+IF(OFFSET('Water Data'!$I$27,0,10*ROW('Water Data'!I53))="","",OFFSET('Water Data'!$I$27,0,10*ROW('Water Data'!I53)))</f>
        <v/>
      </c>
      <c r="CI59" s="302" t="str">
        <f ca="true">+IF(OFFSET('Water Data'!$I$28,0,10*ROW('Water Data'!I53))="","",OFFSET('Water Data'!$I$28,0,10*ROW('Water Data'!I53)))</f>
        <v/>
      </c>
      <c r="CJ59" s="302" t="str">
        <f ca="true">+IF(OFFSET('Water Data'!$I$29,0,10*ROW('Water Data'!I53))="","",OFFSET('Water Data'!$I$29,0,10*ROW('Water Data'!I53)))</f>
        <v/>
      </c>
      <c r="CK59" s="302" t="str">
        <f ca="true">+IF(OFFSET('Sanitation Data'!$D$28,0,10*ROW('Sanitation Data'!D53))="","",OFFSET('Sanitation Data'!$D$28,0,10*ROW('Sanitation Data'!D53)))</f>
        <v/>
      </c>
      <c r="CL59" s="302" t="str">
        <f ca="true">+IF(OFFSET('Sanitation Data'!$D$29,0,10*ROW('Sanitation Data'!D53))="","",OFFSET('Sanitation Data'!$D$29,0,10*ROW('Sanitation Data'!D53)))</f>
        <v/>
      </c>
      <c r="CM59" s="302" t="str">
        <f ca="true">+IF(OFFSET('Sanitation Data'!$D$30,0,10*ROW('Sanitation Data'!D53))="","",OFFSET('Sanitation Data'!$D$30,0,10*ROW('Sanitation Data'!D53)))</f>
        <v/>
      </c>
      <c r="CN59" s="302" t="str">
        <f ca="true">+IF(OFFSET('Sanitation Data'!$D$31,0,10*ROW('Sanitation Data'!D53))="","",OFFSET('Sanitation Data'!$D$31,0,10*ROW('Sanitation Data'!D53)))</f>
        <v/>
      </c>
      <c r="CO59" s="302" t="str">
        <f ca="true">+IF(OFFSET('Sanitation Data'!$D$32,0,10*ROW('Sanitation Data'!D53))="","",OFFSET('Sanitation Data'!$D$32,0,10*ROW('Sanitation Data'!D53)))</f>
        <v/>
      </c>
      <c r="CP59" s="302" t="str">
        <f ca="true">+IF(OFFSET('Sanitation Data'!$E$28,0,10*ROW('Sanitation Data'!E53))="","",OFFSET('Sanitation Data'!$E$28,0,10*ROW('Sanitation Data'!E53)))</f>
        <v/>
      </c>
      <c r="CQ59" s="302" t="str">
        <f ca="true">+IF(OFFSET('Sanitation Data'!$E$29,0,10*ROW('Sanitation Data'!E53))="","",OFFSET('Sanitation Data'!$E$29,0,10*ROW('Sanitation Data'!E53)))</f>
        <v/>
      </c>
      <c r="CR59" s="302" t="str">
        <f ca="true">+IF(OFFSET('Sanitation Data'!$E$30,0,10*ROW('Sanitation Data'!E53))="","",OFFSET('Sanitation Data'!$E$30,0,10*ROW('Sanitation Data'!E53)))</f>
        <v/>
      </c>
      <c r="CS59" s="302" t="str">
        <f ca="true">+IF(OFFSET('Sanitation Data'!$E$31,0,10*ROW('Sanitation Data'!E53))="","",OFFSET('Sanitation Data'!$E$31,0,10*ROW('Sanitation Data'!E53)))</f>
        <v/>
      </c>
      <c r="CT59" s="302" t="str">
        <f ca="true">+IF(OFFSET('Sanitation Data'!$E$32,0,10*ROW('Sanitation Data'!E53))="","",OFFSET('Sanitation Data'!$E$32,0,10*ROW('Sanitation Data'!E53)))</f>
        <v/>
      </c>
      <c r="CU59" s="302" t="str">
        <f ca="true">+IF(OFFSET('Sanitation Data'!$F$28,0,10*ROW('Sanitation Data'!F53))="","",OFFSET('Sanitation Data'!$F$28,0,10*ROW('Sanitation Data'!F53)))</f>
        <v/>
      </c>
      <c r="CV59" s="302" t="str">
        <f ca="true">+IF(OFFSET('Sanitation Data'!$F$29,0,10*ROW('Sanitation Data'!F53))="","",OFFSET('Sanitation Data'!$F$29,0,10*ROW('Sanitation Data'!F53)))</f>
        <v/>
      </c>
      <c r="CW59" s="302" t="str">
        <f ca="true">+IF(OFFSET('Sanitation Data'!$F$30,0,10*ROW('Sanitation Data'!F53))="","",OFFSET('Sanitation Data'!$F$30,0,10*ROW('Sanitation Data'!F53)))</f>
        <v/>
      </c>
      <c r="CX59" s="302" t="str">
        <f ca="true">+IF(OFFSET('Sanitation Data'!$F$31,0,10*ROW('Sanitation Data'!F53))="","",OFFSET('Sanitation Data'!$F$31,0,10*ROW('Sanitation Data'!F53)))</f>
        <v/>
      </c>
      <c r="CY59" s="302" t="str">
        <f ca="true">+IF(OFFSET('Sanitation Data'!$F$32,0,10*ROW('Sanitation Data'!F53))="","",OFFSET('Sanitation Data'!$F$32,0,10*ROW('Sanitation Data'!F53)))</f>
        <v/>
      </c>
      <c r="CZ59" s="302" t="str">
        <f ca="true">+IF(OFFSET('Sanitation Data'!$G$28,0,10*ROW('Sanitation Data'!G53))="","",OFFSET('Sanitation Data'!$G$28,0,10*ROW('Sanitation Data'!G53)))</f>
        <v/>
      </c>
      <c r="DA59" s="302" t="str">
        <f ca="true">+IF(OFFSET('Sanitation Data'!$G$29,0,10*ROW('Sanitation Data'!G53))="","",OFFSET('Sanitation Data'!$G$29,0,10*ROW('Sanitation Data'!G53)))</f>
        <v/>
      </c>
      <c r="DB59" s="302" t="str">
        <f ca="true">+IF(OFFSET('Sanitation Data'!$G$30,0,10*ROW('Sanitation Data'!G53))="","",OFFSET('Sanitation Data'!$G$30,0,10*ROW('Sanitation Data'!G53)))</f>
        <v/>
      </c>
      <c r="DC59" s="302" t="str">
        <f ca="true">+IF(OFFSET('Sanitation Data'!$G$31,0,10*ROW('Sanitation Data'!G53))="","",OFFSET('Sanitation Data'!$G$31,0,10*ROW('Sanitation Data'!G53)))</f>
        <v/>
      </c>
      <c r="DD59" s="302" t="str">
        <f ca="true">+IF(OFFSET('Sanitation Data'!$G$32,0,10*ROW('Sanitation Data'!G53))="","",OFFSET('Sanitation Data'!$G$32,0,10*ROW('Sanitation Data'!G53)))</f>
        <v/>
      </c>
      <c r="DE59" s="302" t="str">
        <f ca="true">+IF(OFFSET('Sanitation Data'!$H$28,0,10*ROW('Sanitation Data'!H53))="","",OFFSET('Sanitation Data'!$H$28,0,10*ROW('Sanitation Data'!H53)))</f>
        <v/>
      </c>
      <c r="DF59" s="302" t="str">
        <f ca="true">+IF(OFFSET('Sanitation Data'!$H$29,0,10*ROW('Sanitation Data'!H53))="","",OFFSET('Sanitation Data'!$H$29,0,10*ROW('Sanitation Data'!H53)))</f>
        <v/>
      </c>
      <c r="DG59" s="302" t="str">
        <f ca="true">+IF(OFFSET('Sanitation Data'!$H$30,0,10*ROW('Sanitation Data'!H53))="","",OFFSET('Sanitation Data'!$H$30,0,10*ROW('Sanitation Data'!H53)))</f>
        <v/>
      </c>
      <c r="DH59" s="302" t="str">
        <f ca="true">+IF(OFFSET('Sanitation Data'!$H$31,0,10*ROW('Sanitation Data'!H53))="","",OFFSET('Sanitation Data'!$H$31,0,10*ROW('Sanitation Data'!H53)))</f>
        <v/>
      </c>
      <c r="DI59" s="302" t="str">
        <f ca="true">+IF(OFFSET('Sanitation Data'!$H$32,0,10*ROW('Sanitation Data'!H53))="","",OFFSET('Sanitation Data'!$H$32,0,10*ROW('Sanitation Data'!H53)))</f>
        <v/>
      </c>
      <c r="DJ59" s="302" t="str">
        <f ca="true">+IF(OFFSET('Sanitation Data'!$I$28,0,10*ROW('Sanitation Data'!I53))="","",OFFSET('Sanitation Data'!$I$28,0,10*ROW('Sanitation Data'!I53)))</f>
        <v/>
      </c>
      <c r="DK59" s="302" t="str">
        <f ca="true">+IF(OFFSET('Sanitation Data'!$I$29,0,10*ROW('Sanitation Data'!I53))="","",OFFSET('Sanitation Data'!$I$29,0,10*ROW('Sanitation Data'!I53)))</f>
        <v/>
      </c>
      <c r="DL59" s="302" t="str">
        <f ca="true">+IF(OFFSET('Sanitation Data'!$I$30,0,10*ROW('Sanitation Data'!I53))="","",OFFSET('Sanitation Data'!$I$30,0,10*ROW('Sanitation Data'!I53)))</f>
        <v/>
      </c>
      <c r="DM59" s="302" t="str">
        <f ca="true">+IF(OFFSET('Sanitation Data'!$I$31,0,10*ROW('Sanitation Data'!I53))="","",OFFSET('Sanitation Data'!$I$31,0,10*ROW('Sanitation Data'!I53)))</f>
        <v/>
      </c>
      <c r="DN59" s="302" t="str">
        <f ca="true">+IF(OFFSET('Sanitation Data'!$I$32,0,10*ROW('Sanitation Data'!I53))="","",OFFSET('Sanitation Data'!$I$32,0,10*ROW('Sanitation Data'!I53)))</f>
        <v/>
      </c>
      <c r="DO59" s="302" t="str">
        <f ca="true">+IF(OFFSET('Hygiene Data'!$D$11,0,10*ROW('Hygiene Data'!D53))="","",OFFSET('Hygiene Data'!$D$11,0,10*ROW('Hygiene Data'!D53)))</f>
        <v/>
      </c>
      <c r="DP59" s="302" t="str">
        <f ca="true">+IF(OFFSET('Hygiene Data'!$D$12,0,10*ROW('Hygiene Data'!D53))="","",OFFSET('Hygiene Data'!$D$12,0,10*ROW('Hygiene Data'!D53)))</f>
        <v/>
      </c>
      <c r="DQ59" s="302" t="str">
        <f ca="true">+IF(OFFSET('Hygiene Data'!$D$13,0,10*ROW('Hygiene Data'!D53))="","",OFFSET('Hygiene Data'!$D$13,0,10*ROW('Hygiene Data'!D53)))</f>
        <v/>
      </c>
      <c r="DR59" s="302" t="str">
        <f ca="true">+IF(OFFSET('Hygiene Data'!$E$11,0,10*ROW('Hygiene Data'!E53))="","",OFFSET('Hygiene Data'!$E$11,0,10*ROW('Hygiene Data'!E53)))</f>
        <v/>
      </c>
      <c r="DS59" s="302" t="str">
        <f ca="true">+IF(OFFSET('Hygiene Data'!$E$12,0,10*ROW('Hygiene Data'!E53))="","",OFFSET('Hygiene Data'!$E$12,0,10*ROW('Hygiene Data'!E53)))</f>
        <v/>
      </c>
      <c r="DT59" s="302" t="str">
        <f ca="true">+IF(OFFSET('Hygiene Data'!$E$13,0,10*ROW('Hygiene Data'!E53))="","",OFFSET('Hygiene Data'!$E$13,0,10*ROW('Hygiene Data'!E53)))</f>
        <v/>
      </c>
      <c r="DU59" s="302" t="str">
        <f ca="true">+IF(OFFSET('Hygiene Data'!$F$11,0,10*ROW('Hygiene Data'!F53))="","",OFFSET('Hygiene Data'!$F$11,0,10*ROW('Hygiene Data'!F53)))</f>
        <v/>
      </c>
      <c r="DV59" s="302" t="str">
        <f ca="true">+IF(OFFSET('Hygiene Data'!$F$12,0,10*ROW('Hygiene Data'!F53))="","",OFFSET('Hygiene Data'!$F$12,0,10*ROW('Hygiene Data'!F53)))</f>
        <v/>
      </c>
      <c r="DW59" s="302" t="str">
        <f ca="true">+IF(OFFSET('Hygiene Data'!$F$13,0,10*ROW('Hygiene Data'!F53))="","",OFFSET('Hygiene Data'!$F$13,0,10*ROW('Hygiene Data'!F53)))</f>
        <v/>
      </c>
      <c r="DX59" s="302" t="str">
        <f ca="true">+IF(OFFSET('Hygiene Data'!$G$11,0,10*ROW('Hygiene Data'!G53))="","",OFFSET('Hygiene Data'!$G$11,0,10*ROW('Hygiene Data'!G53)))</f>
        <v/>
      </c>
      <c r="DY59" s="302" t="str">
        <f ca="true">+IF(OFFSET('Hygiene Data'!$G$12,0,10*ROW('Hygiene Data'!G53))="","",OFFSET('Hygiene Data'!$G$12,0,10*ROW('Hygiene Data'!G53)))</f>
        <v/>
      </c>
      <c r="DZ59" s="302" t="str">
        <f ca="true">+IF(OFFSET('Hygiene Data'!$G$13,0,10*ROW('Hygiene Data'!G53))="","",OFFSET('Hygiene Data'!$G$13,0,10*ROW('Hygiene Data'!G53)))</f>
        <v/>
      </c>
      <c r="EA59" s="302" t="str">
        <f ca="true">+IF(OFFSET('Hygiene Data'!$H$11,0,10*ROW('Hygiene Data'!H53))="","",OFFSET('Hygiene Data'!$H$11,0,10*ROW('Hygiene Data'!H53)))</f>
        <v/>
      </c>
      <c r="EB59" s="302" t="str">
        <f ca="true">+IF(OFFSET('Hygiene Data'!$H$12,0,10*ROW('Hygiene Data'!H53))="","",OFFSET('Hygiene Data'!$H$12,0,10*ROW('Hygiene Data'!H53)))</f>
        <v/>
      </c>
      <c r="EC59" s="302" t="str">
        <f ca="true">+IF(OFFSET('Hygiene Data'!$H$13,0,10*ROW('Hygiene Data'!H53))="","",OFFSET('Hygiene Data'!$H$13,0,10*ROW('Hygiene Data'!H53)))</f>
        <v/>
      </c>
      <c r="ED59" s="302" t="str">
        <f ca="true">+IF(OFFSET('Hygiene Data'!$I$11,0,10*ROW('Hygiene Data'!I53))="","",OFFSET('Hygiene Data'!$I$11,0,10*ROW('Hygiene Data'!I53)))</f>
        <v/>
      </c>
      <c r="EE59" s="302" t="str">
        <f ca="true">+IF(OFFSET('Hygiene Data'!$I$12,0,10*ROW('Hygiene Data'!I53))="","",OFFSET('Hygiene Data'!$I$12,0,10*ROW('Hygiene Data'!I53)))</f>
        <v/>
      </c>
      <c r="EF59" s="30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57"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302"/>
      <c r="BS60" s="302" t="str">
        <f ca="true">+IF(OFFSET('Water Data'!$D$27,0,10*ROW('Water Data'!D54))="","",OFFSET('Water Data'!$D$27,0,10*ROW('Water Data'!D54)))</f>
        <v/>
      </c>
      <c r="BT60" s="302" t="str">
        <f ca="true">+IF(OFFSET('Water Data'!$D$28,0,10*ROW('Water Data'!D54))="","",OFFSET('Water Data'!$D$28,0,10*ROW('Water Data'!D54)))</f>
        <v/>
      </c>
      <c r="BU60" s="302" t="str">
        <f ca="true">+IF(OFFSET('Water Data'!$D$29,0,10*ROW('Water Data'!D54))="","",OFFSET('Water Data'!$D$29,0,10*ROW('Water Data'!D54)))</f>
        <v/>
      </c>
      <c r="BV60" s="302" t="str">
        <f ca="true">+IF(OFFSET('Water Data'!$E$27,0,10*ROW('Water Data'!E54))="","",OFFSET('Water Data'!$E$27,0,10*ROW('Water Data'!E54)))</f>
        <v/>
      </c>
      <c r="BW60" s="302" t="str">
        <f ca="true">+IF(OFFSET('Water Data'!$E$28,0,10*ROW('Water Data'!E54))="","",OFFSET('Water Data'!$E$28,0,10*ROW('Water Data'!E54)))</f>
        <v/>
      </c>
      <c r="BX60" s="302" t="str">
        <f ca="true">+IF(OFFSET('Water Data'!$E$29,0,10*ROW('Water Data'!E54))="","",OFFSET('Water Data'!$E$29,0,10*ROW('Water Data'!E54)))</f>
        <v/>
      </c>
      <c r="BY60" s="302" t="str">
        <f ca="true">+IF(OFFSET('Water Data'!$F$27,0,10*ROW('Water Data'!F54))="","",OFFSET('Water Data'!$F$27,0,10*ROW('Water Data'!F54)))</f>
        <v/>
      </c>
      <c r="BZ60" s="302" t="str">
        <f ca="true">+IF(OFFSET('Water Data'!$F$28,0,10*ROW('Water Data'!F54))="","",OFFSET('Water Data'!$F$28,0,10*ROW('Water Data'!F54)))</f>
        <v/>
      </c>
      <c r="CA60" s="302" t="str">
        <f ca="true">+IF(OFFSET('Water Data'!$F$29,0,10*ROW('Water Data'!F54))="","",OFFSET('Water Data'!$F$29,0,10*ROW('Water Data'!F54)))</f>
        <v/>
      </c>
      <c r="CB60" s="302" t="str">
        <f ca="true">+IF(OFFSET('Water Data'!$G$27,0,10*ROW('Water Data'!G54))="","",OFFSET('Water Data'!$G$27,0,10*ROW('Water Data'!G54)))</f>
        <v/>
      </c>
      <c r="CC60" s="302" t="str">
        <f ca="true">+IF(OFFSET('Water Data'!$G$28,0,10*ROW('Water Data'!G54))="","",OFFSET('Water Data'!$G$28,0,10*ROW('Water Data'!G54)))</f>
        <v/>
      </c>
      <c r="CD60" s="302" t="str">
        <f ca="true">+IF(OFFSET('Water Data'!$G$29,0,10*ROW('Water Data'!G54))="","",OFFSET('Water Data'!$G$29,0,10*ROW('Water Data'!G54)))</f>
        <v/>
      </c>
      <c r="CE60" s="302" t="str">
        <f ca="true">+IF(OFFSET('Water Data'!$H$27,0,10*ROW('Water Data'!H54))="","",OFFSET('Water Data'!$H$27,0,10*ROW('Water Data'!H54)))</f>
        <v/>
      </c>
      <c r="CF60" s="302" t="str">
        <f ca="true">+IF(OFFSET('Water Data'!$H$28,0,10*ROW('Water Data'!H54))="","",OFFSET('Water Data'!$H$28,0,10*ROW('Water Data'!H54)))</f>
        <v/>
      </c>
      <c r="CG60" s="302" t="str">
        <f ca="true">+IF(OFFSET('Water Data'!$H$29,0,10*ROW('Water Data'!H54))="","",OFFSET('Water Data'!$H$29,0,10*ROW('Water Data'!H54)))</f>
        <v/>
      </c>
      <c r="CH60" s="302" t="str">
        <f ca="true">+IF(OFFSET('Water Data'!$I$27,0,10*ROW('Water Data'!I54))="","",OFFSET('Water Data'!$I$27,0,10*ROW('Water Data'!I54)))</f>
        <v/>
      </c>
      <c r="CI60" s="302" t="str">
        <f ca="true">+IF(OFFSET('Water Data'!$I$28,0,10*ROW('Water Data'!I54))="","",OFFSET('Water Data'!$I$28,0,10*ROW('Water Data'!I54)))</f>
        <v/>
      </c>
      <c r="CJ60" s="302" t="str">
        <f ca="true">+IF(OFFSET('Water Data'!$I$29,0,10*ROW('Water Data'!I54))="","",OFFSET('Water Data'!$I$29,0,10*ROW('Water Data'!I54)))</f>
        <v/>
      </c>
      <c r="CK60" s="302" t="str">
        <f ca="true">+IF(OFFSET('Sanitation Data'!$D$28,0,10*ROW('Sanitation Data'!D54))="","",OFFSET('Sanitation Data'!$D$28,0,10*ROW('Sanitation Data'!D54)))</f>
        <v/>
      </c>
      <c r="CL60" s="302" t="str">
        <f ca="true">+IF(OFFSET('Sanitation Data'!$D$29,0,10*ROW('Sanitation Data'!D54))="","",OFFSET('Sanitation Data'!$D$29,0,10*ROW('Sanitation Data'!D54)))</f>
        <v/>
      </c>
      <c r="CM60" s="302" t="str">
        <f ca="true">+IF(OFFSET('Sanitation Data'!$D$30,0,10*ROW('Sanitation Data'!D54))="","",OFFSET('Sanitation Data'!$D$30,0,10*ROW('Sanitation Data'!D54)))</f>
        <v/>
      </c>
      <c r="CN60" s="302" t="str">
        <f ca="true">+IF(OFFSET('Sanitation Data'!$D$31,0,10*ROW('Sanitation Data'!D54))="","",OFFSET('Sanitation Data'!$D$31,0,10*ROW('Sanitation Data'!D54)))</f>
        <v/>
      </c>
      <c r="CO60" s="302" t="str">
        <f ca="true">+IF(OFFSET('Sanitation Data'!$D$32,0,10*ROW('Sanitation Data'!D54))="","",OFFSET('Sanitation Data'!$D$32,0,10*ROW('Sanitation Data'!D54)))</f>
        <v/>
      </c>
      <c r="CP60" s="302" t="str">
        <f ca="true">+IF(OFFSET('Sanitation Data'!$E$28,0,10*ROW('Sanitation Data'!E54))="","",OFFSET('Sanitation Data'!$E$28,0,10*ROW('Sanitation Data'!E54)))</f>
        <v/>
      </c>
      <c r="CQ60" s="302" t="str">
        <f ca="true">+IF(OFFSET('Sanitation Data'!$E$29,0,10*ROW('Sanitation Data'!E54))="","",OFFSET('Sanitation Data'!$E$29,0,10*ROW('Sanitation Data'!E54)))</f>
        <v/>
      </c>
      <c r="CR60" s="302" t="str">
        <f ca="true">+IF(OFFSET('Sanitation Data'!$E$30,0,10*ROW('Sanitation Data'!E54))="","",OFFSET('Sanitation Data'!$E$30,0,10*ROW('Sanitation Data'!E54)))</f>
        <v/>
      </c>
      <c r="CS60" s="302" t="str">
        <f ca="true">+IF(OFFSET('Sanitation Data'!$E$31,0,10*ROW('Sanitation Data'!E54))="","",OFFSET('Sanitation Data'!$E$31,0,10*ROW('Sanitation Data'!E54)))</f>
        <v/>
      </c>
      <c r="CT60" s="302" t="str">
        <f ca="true">+IF(OFFSET('Sanitation Data'!$E$32,0,10*ROW('Sanitation Data'!E54))="","",OFFSET('Sanitation Data'!$E$32,0,10*ROW('Sanitation Data'!E54)))</f>
        <v/>
      </c>
      <c r="CU60" s="302" t="str">
        <f ca="true">+IF(OFFSET('Sanitation Data'!$F$28,0,10*ROW('Sanitation Data'!F54))="","",OFFSET('Sanitation Data'!$F$28,0,10*ROW('Sanitation Data'!F54)))</f>
        <v/>
      </c>
      <c r="CV60" s="302" t="str">
        <f ca="true">+IF(OFFSET('Sanitation Data'!$F$29,0,10*ROW('Sanitation Data'!F54))="","",OFFSET('Sanitation Data'!$F$29,0,10*ROW('Sanitation Data'!F54)))</f>
        <v/>
      </c>
      <c r="CW60" s="302" t="str">
        <f ca="true">+IF(OFFSET('Sanitation Data'!$F$30,0,10*ROW('Sanitation Data'!F54))="","",OFFSET('Sanitation Data'!$F$30,0,10*ROW('Sanitation Data'!F54)))</f>
        <v/>
      </c>
      <c r="CX60" s="302" t="str">
        <f ca="true">+IF(OFFSET('Sanitation Data'!$F$31,0,10*ROW('Sanitation Data'!F54))="","",OFFSET('Sanitation Data'!$F$31,0,10*ROW('Sanitation Data'!F54)))</f>
        <v/>
      </c>
      <c r="CY60" s="302" t="str">
        <f ca="true">+IF(OFFSET('Sanitation Data'!$F$32,0,10*ROW('Sanitation Data'!F54))="","",OFFSET('Sanitation Data'!$F$32,0,10*ROW('Sanitation Data'!F54)))</f>
        <v/>
      </c>
      <c r="CZ60" s="302" t="str">
        <f ca="true">+IF(OFFSET('Sanitation Data'!$G$28,0,10*ROW('Sanitation Data'!G54))="","",OFFSET('Sanitation Data'!$G$28,0,10*ROW('Sanitation Data'!G54)))</f>
        <v/>
      </c>
      <c r="DA60" s="302" t="str">
        <f ca="true">+IF(OFFSET('Sanitation Data'!$G$29,0,10*ROW('Sanitation Data'!G54))="","",OFFSET('Sanitation Data'!$G$29,0,10*ROW('Sanitation Data'!G54)))</f>
        <v/>
      </c>
      <c r="DB60" s="302" t="str">
        <f ca="true">+IF(OFFSET('Sanitation Data'!$G$30,0,10*ROW('Sanitation Data'!G54))="","",OFFSET('Sanitation Data'!$G$30,0,10*ROW('Sanitation Data'!G54)))</f>
        <v/>
      </c>
      <c r="DC60" s="302" t="str">
        <f ca="true">+IF(OFFSET('Sanitation Data'!$G$31,0,10*ROW('Sanitation Data'!G54))="","",OFFSET('Sanitation Data'!$G$31,0,10*ROW('Sanitation Data'!G54)))</f>
        <v/>
      </c>
      <c r="DD60" s="302" t="str">
        <f ca="true">+IF(OFFSET('Sanitation Data'!$G$32,0,10*ROW('Sanitation Data'!G54))="","",OFFSET('Sanitation Data'!$G$32,0,10*ROW('Sanitation Data'!G54)))</f>
        <v/>
      </c>
      <c r="DE60" s="302" t="str">
        <f ca="true">+IF(OFFSET('Sanitation Data'!$H$28,0,10*ROW('Sanitation Data'!H54))="","",OFFSET('Sanitation Data'!$H$28,0,10*ROW('Sanitation Data'!H54)))</f>
        <v/>
      </c>
      <c r="DF60" s="302" t="str">
        <f ca="true">+IF(OFFSET('Sanitation Data'!$H$29,0,10*ROW('Sanitation Data'!H54))="","",OFFSET('Sanitation Data'!$H$29,0,10*ROW('Sanitation Data'!H54)))</f>
        <v/>
      </c>
      <c r="DG60" s="302" t="str">
        <f ca="true">+IF(OFFSET('Sanitation Data'!$H$30,0,10*ROW('Sanitation Data'!H54))="","",OFFSET('Sanitation Data'!$H$30,0,10*ROW('Sanitation Data'!H54)))</f>
        <v/>
      </c>
      <c r="DH60" s="302" t="str">
        <f ca="true">+IF(OFFSET('Sanitation Data'!$H$31,0,10*ROW('Sanitation Data'!H54))="","",OFFSET('Sanitation Data'!$H$31,0,10*ROW('Sanitation Data'!H54)))</f>
        <v/>
      </c>
      <c r="DI60" s="302" t="str">
        <f ca="true">+IF(OFFSET('Sanitation Data'!$H$32,0,10*ROW('Sanitation Data'!H54))="","",OFFSET('Sanitation Data'!$H$32,0,10*ROW('Sanitation Data'!H54)))</f>
        <v/>
      </c>
      <c r="DJ60" s="302" t="str">
        <f ca="true">+IF(OFFSET('Sanitation Data'!$I$28,0,10*ROW('Sanitation Data'!I54))="","",OFFSET('Sanitation Data'!$I$28,0,10*ROW('Sanitation Data'!I54)))</f>
        <v/>
      </c>
      <c r="DK60" s="302" t="str">
        <f ca="true">+IF(OFFSET('Sanitation Data'!$I$29,0,10*ROW('Sanitation Data'!I54))="","",OFFSET('Sanitation Data'!$I$29,0,10*ROW('Sanitation Data'!I54)))</f>
        <v/>
      </c>
      <c r="DL60" s="302" t="str">
        <f ca="true">+IF(OFFSET('Sanitation Data'!$I$30,0,10*ROW('Sanitation Data'!I54))="","",OFFSET('Sanitation Data'!$I$30,0,10*ROW('Sanitation Data'!I54)))</f>
        <v/>
      </c>
      <c r="DM60" s="302" t="str">
        <f ca="true">+IF(OFFSET('Sanitation Data'!$I$31,0,10*ROW('Sanitation Data'!I54))="","",OFFSET('Sanitation Data'!$I$31,0,10*ROW('Sanitation Data'!I54)))</f>
        <v/>
      </c>
      <c r="DN60" s="302" t="str">
        <f ca="true">+IF(OFFSET('Sanitation Data'!$I$32,0,10*ROW('Sanitation Data'!I54))="","",OFFSET('Sanitation Data'!$I$32,0,10*ROW('Sanitation Data'!I54)))</f>
        <v/>
      </c>
      <c r="DO60" s="302" t="str">
        <f ca="true">+IF(OFFSET('Hygiene Data'!$D$11,0,10*ROW('Hygiene Data'!D54))="","",OFFSET('Hygiene Data'!$D$11,0,10*ROW('Hygiene Data'!D54)))</f>
        <v/>
      </c>
      <c r="DP60" s="302" t="str">
        <f ca="true">+IF(OFFSET('Hygiene Data'!$D$12,0,10*ROW('Hygiene Data'!D54))="","",OFFSET('Hygiene Data'!$D$12,0,10*ROW('Hygiene Data'!D54)))</f>
        <v/>
      </c>
      <c r="DQ60" s="302" t="str">
        <f ca="true">+IF(OFFSET('Hygiene Data'!$D$13,0,10*ROW('Hygiene Data'!D54))="","",OFFSET('Hygiene Data'!$D$13,0,10*ROW('Hygiene Data'!D54)))</f>
        <v/>
      </c>
      <c r="DR60" s="302" t="str">
        <f ca="true">+IF(OFFSET('Hygiene Data'!$E$11,0,10*ROW('Hygiene Data'!E54))="","",OFFSET('Hygiene Data'!$E$11,0,10*ROW('Hygiene Data'!E54)))</f>
        <v/>
      </c>
      <c r="DS60" s="302" t="str">
        <f ca="true">+IF(OFFSET('Hygiene Data'!$E$12,0,10*ROW('Hygiene Data'!E54))="","",OFFSET('Hygiene Data'!$E$12,0,10*ROW('Hygiene Data'!E54)))</f>
        <v/>
      </c>
      <c r="DT60" s="302" t="str">
        <f ca="true">+IF(OFFSET('Hygiene Data'!$E$13,0,10*ROW('Hygiene Data'!E54))="","",OFFSET('Hygiene Data'!$E$13,0,10*ROW('Hygiene Data'!E54)))</f>
        <v/>
      </c>
      <c r="DU60" s="302" t="str">
        <f ca="true">+IF(OFFSET('Hygiene Data'!$F$11,0,10*ROW('Hygiene Data'!F54))="","",OFFSET('Hygiene Data'!$F$11,0,10*ROW('Hygiene Data'!F54)))</f>
        <v/>
      </c>
      <c r="DV60" s="302" t="str">
        <f ca="true">+IF(OFFSET('Hygiene Data'!$F$12,0,10*ROW('Hygiene Data'!F54))="","",OFFSET('Hygiene Data'!$F$12,0,10*ROW('Hygiene Data'!F54)))</f>
        <v/>
      </c>
      <c r="DW60" s="302" t="str">
        <f ca="true">+IF(OFFSET('Hygiene Data'!$F$13,0,10*ROW('Hygiene Data'!F54))="","",OFFSET('Hygiene Data'!$F$13,0,10*ROW('Hygiene Data'!F54)))</f>
        <v/>
      </c>
      <c r="DX60" s="302" t="str">
        <f ca="true">+IF(OFFSET('Hygiene Data'!$G$11,0,10*ROW('Hygiene Data'!G54))="","",OFFSET('Hygiene Data'!$G$11,0,10*ROW('Hygiene Data'!G54)))</f>
        <v/>
      </c>
      <c r="DY60" s="302" t="str">
        <f ca="true">+IF(OFFSET('Hygiene Data'!$G$12,0,10*ROW('Hygiene Data'!G54))="","",OFFSET('Hygiene Data'!$G$12,0,10*ROW('Hygiene Data'!G54)))</f>
        <v/>
      </c>
      <c r="DZ60" s="302" t="str">
        <f ca="true">+IF(OFFSET('Hygiene Data'!$G$13,0,10*ROW('Hygiene Data'!G54))="","",OFFSET('Hygiene Data'!$G$13,0,10*ROW('Hygiene Data'!G54)))</f>
        <v/>
      </c>
      <c r="EA60" s="302" t="str">
        <f ca="true">+IF(OFFSET('Hygiene Data'!$H$11,0,10*ROW('Hygiene Data'!H54))="","",OFFSET('Hygiene Data'!$H$11,0,10*ROW('Hygiene Data'!H54)))</f>
        <v/>
      </c>
      <c r="EB60" s="302" t="str">
        <f ca="true">+IF(OFFSET('Hygiene Data'!$H$12,0,10*ROW('Hygiene Data'!H54))="","",OFFSET('Hygiene Data'!$H$12,0,10*ROW('Hygiene Data'!H54)))</f>
        <v/>
      </c>
      <c r="EC60" s="302" t="str">
        <f ca="true">+IF(OFFSET('Hygiene Data'!$H$13,0,10*ROW('Hygiene Data'!H54))="","",OFFSET('Hygiene Data'!$H$13,0,10*ROW('Hygiene Data'!H54)))</f>
        <v/>
      </c>
      <c r="ED60" s="302" t="str">
        <f ca="true">+IF(OFFSET('Hygiene Data'!$I$11,0,10*ROW('Hygiene Data'!I54))="","",OFFSET('Hygiene Data'!$I$11,0,10*ROW('Hygiene Data'!I54)))</f>
        <v/>
      </c>
      <c r="EE60" s="302" t="str">
        <f ca="true">+IF(OFFSET('Hygiene Data'!$I$12,0,10*ROW('Hygiene Data'!I54))="","",OFFSET('Hygiene Data'!$I$12,0,10*ROW('Hygiene Data'!I54)))</f>
        <v/>
      </c>
      <c r="EF60" s="30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57"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302"/>
      <c r="BS61" s="302" t="str">
        <f ca="true">+IF(OFFSET('Water Data'!$D$27,0,10*ROW('Water Data'!D55))="","",OFFSET('Water Data'!$D$27,0,10*ROW('Water Data'!D55)))</f>
        <v/>
      </c>
      <c r="BT61" s="302" t="str">
        <f ca="true">+IF(OFFSET('Water Data'!$D$28,0,10*ROW('Water Data'!D55))="","",OFFSET('Water Data'!$D$28,0,10*ROW('Water Data'!D55)))</f>
        <v/>
      </c>
      <c r="BU61" s="302" t="str">
        <f ca="true">+IF(OFFSET('Water Data'!$D$29,0,10*ROW('Water Data'!D55))="","",OFFSET('Water Data'!$D$29,0,10*ROW('Water Data'!D55)))</f>
        <v/>
      </c>
      <c r="BV61" s="302" t="str">
        <f ca="true">+IF(OFFSET('Water Data'!$E$27,0,10*ROW('Water Data'!E55))="","",OFFSET('Water Data'!$E$27,0,10*ROW('Water Data'!E55)))</f>
        <v/>
      </c>
      <c r="BW61" s="302" t="str">
        <f ca="true">+IF(OFFSET('Water Data'!$E$28,0,10*ROW('Water Data'!E55))="","",OFFSET('Water Data'!$E$28,0,10*ROW('Water Data'!E55)))</f>
        <v/>
      </c>
      <c r="BX61" s="302" t="str">
        <f ca="true">+IF(OFFSET('Water Data'!$E$29,0,10*ROW('Water Data'!E55))="","",OFFSET('Water Data'!$E$29,0,10*ROW('Water Data'!E55)))</f>
        <v/>
      </c>
      <c r="BY61" s="302" t="str">
        <f ca="true">+IF(OFFSET('Water Data'!$F$27,0,10*ROW('Water Data'!F55))="","",OFFSET('Water Data'!$F$27,0,10*ROW('Water Data'!F55)))</f>
        <v/>
      </c>
      <c r="BZ61" s="302" t="str">
        <f ca="true">+IF(OFFSET('Water Data'!$F$28,0,10*ROW('Water Data'!F55))="","",OFFSET('Water Data'!$F$28,0,10*ROW('Water Data'!F55)))</f>
        <v/>
      </c>
      <c r="CA61" s="302" t="str">
        <f ca="true">+IF(OFFSET('Water Data'!$F$29,0,10*ROW('Water Data'!F55))="","",OFFSET('Water Data'!$F$29,0,10*ROW('Water Data'!F55)))</f>
        <v/>
      </c>
      <c r="CB61" s="302" t="str">
        <f ca="true">+IF(OFFSET('Water Data'!$G$27,0,10*ROW('Water Data'!G55))="","",OFFSET('Water Data'!$G$27,0,10*ROW('Water Data'!G55)))</f>
        <v/>
      </c>
      <c r="CC61" s="302" t="str">
        <f ca="true">+IF(OFFSET('Water Data'!$G$28,0,10*ROW('Water Data'!G55))="","",OFFSET('Water Data'!$G$28,0,10*ROW('Water Data'!G55)))</f>
        <v/>
      </c>
      <c r="CD61" s="302" t="str">
        <f ca="true">+IF(OFFSET('Water Data'!$G$29,0,10*ROW('Water Data'!G55))="","",OFFSET('Water Data'!$G$29,0,10*ROW('Water Data'!G55)))</f>
        <v/>
      </c>
      <c r="CE61" s="302" t="str">
        <f ca="true">+IF(OFFSET('Water Data'!$H$27,0,10*ROW('Water Data'!H55))="","",OFFSET('Water Data'!$H$27,0,10*ROW('Water Data'!H55)))</f>
        <v/>
      </c>
      <c r="CF61" s="302" t="str">
        <f ca="true">+IF(OFFSET('Water Data'!$H$28,0,10*ROW('Water Data'!H55))="","",OFFSET('Water Data'!$H$28,0,10*ROW('Water Data'!H55)))</f>
        <v/>
      </c>
      <c r="CG61" s="302" t="str">
        <f ca="true">+IF(OFFSET('Water Data'!$H$29,0,10*ROW('Water Data'!H55))="","",OFFSET('Water Data'!$H$29,0,10*ROW('Water Data'!H55)))</f>
        <v/>
      </c>
      <c r="CH61" s="302" t="str">
        <f ca="true">+IF(OFFSET('Water Data'!$I$27,0,10*ROW('Water Data'!I55))="","",OFFSET('Water Data'!$I$27,0,10*ROW('Water Data'!I55)))</f>
        <v/>
      </c>
      <c r="CI61" s="302" t="str">
        <f ca="true">+IF(OFFSET('Water Data'!$I$28,0,10*ROW('Water Data'!I55))="","",OFFSET('Water Data'!$I$28,0,10*ROW('Water Data'!I55)))</f>
        <v/>
      </c>
      <c r="CJ61" s="302" t="str">
        <f ca="true">+IF(OFFSET('Water Data'!$I$29,0,10*ROW('Water Data'!I55))="","",OFFSET('Water Data'!$I$29,0,10*ROW('Water Data'!I55)))</f>
        <v/>
      </c>
      <c r="CK61" s="302" t="str">
        <f ca="true">+IF(OFFSET('Sanitation Data'!$D$28,0,10*ROW('Sanitation Data'!D55))="","",OFFSET('Sanitation Data'!$D$28,0,10*ROW('Sanitation Data'!D55)))</f>
        <v/>
      </c>
      <c r="CL61" s="302" t="str">
        <f ca="true">+IF(OFFSET('Sanitation Data'!$D$29,0,10*ROW('Sanitation Data'!D55))="","",OFFSET('Sanitation Data'!$D$29,0,10*ROW('Sanitation Data'!D55)))</f>
        <v/>
      </c>
      <c r="CM61" s="302" t="str">
        <f ca="true">+IF(OFFSET('Sanitation Data'!$D$30,0,10*ROW('Sanitation Data'!D55))="","",OFFSET('Sanitation Data'!$D$30,0,10*ROW('Sanitation Data'!D55)))</f>
        <v/>
      </c>
      <c r="CN61" s="302" t="str">
        <f ca="true">+IF(OFFSET('Sanitation Data'!$D$31,0,10*ROW('Sanitation Data'!D55))="","",OFFSET('Sanitation Data'!$D$31,0,10*ROW('Sanitation Data'!D55)))</f>
        <v/>
      </c>
      <c r="CO61" s="302" t="str">
        <f ca="true">+IF(OFFSET('Sanitation Data'!$D$32,0,10*ROW('Sanitation Data'!D55))="","",OFFSET('Sanitation Data'!$D$32,0,10*ROW('Sanitation Data'!D55)))</f>
        <v/>
      </c>
      <c r="CP61" s="302" t="str">
        <f ca="true">+IF(OFFSET('Sanitation Data'!$E$28,0,10*ROW('Sanitation Data'!E55))="","",OFFSET('Sanitation Data'!$E$28,0,10*ROW('Sanitation Data'!E55)))</f>
        <v/>
      </c>
      <c r="CQ61" s="302" t="str">
        <f ca="true">+IF(OFFSET('Sanitation Data'!$E$29,0,10*ROW('Sanitation Data'!E55))="","",OFFSET('Sanitation Data'!$E$29,0,10*ROW('Sanitation Data'!E55)))</f>
        <v/>
      </c>
      <c r="CR61" s="302" t="str">
        <f ca="true">+IF(OFFSET('Sanitation Data'!$E$30,0,10*ROW('Sanitation Data'!E55))="","",OFFSET('Sanitation Data'!$E$30,0,10*ROW('Sanitation Data'!E55)))</f>
        <v/>
      </c>
      <c r="CS61" s="302" t="str">
        <f ca="true">+IF(OFFSET('Sanitation Data'!$E$31,0,10*ROW('Sanitation Data'!E55))="","",OFFSET('Sanitation Data'!$E$31,0,10*ROW('Sanitation Data'!E55)))</f>
        <v/>
      </c>
      <c r="CT61" s="302" t="str">
        <f ca="true">+IF(OFFSET('Sanitation Data'!$E$32,0,10*ROW('Sanitation Data'!E55))="","",OFFSET('Sanitation Data'!$E$32,0,10*ROW('Sanitation Data'!E55)))</f>
        <v/>
      </c>
      <c r="CU61" s="302" t="str">
        <f ca="true">+IF(OFFSET('Sanitation Data'!$F$28,0,10*ROW('Sanitation Data'!F55))="","",OFFSET('Sanitation Data'!$F$28,0,10*ROW('Sanitation Data'!F55)))</f>
        <v/>
      </c>
      <c r="CV61" s="302" t="str">
        <f ca="true">+IF(OFFSET('Sanitation Data'!$F$29,0,10*ROW('Sanitation Data'!F55))="","",OFFSET('Sanitation Data'!$F$29,0,10*ROW('Sanitation Data'!F55)))</f>
        <v/>
      </c>
      <c r="CW61" s="302" t="str">
        <f ca="true">+IF(OFFSET('Sanitation Data'!$F$30,0,10*ROW('Sanitation Data'!F55))="","",OFFSET('Sanitation Data'!$F$30,0,10*ROW('Sanitation Data'!F55)))</f>
        <v/>
      </c>
      <c r="CX61" s="302" t="str">
        <f ca="true">+IF(OFFSET('Sanitation Data'!$F$31,0,10*ROW('Sanitation Data'!F55))="","",OFFSET('Sanitation Data'!$F$31,0,10*ROW('Sanitation Data'!F55)))</f>
        <v/>
      </c>
      <c r="CY61" s="302" t="str">
        <f ca="true">+IF(OFFSET('Sanitation Data'!$F$32,0,10*ROW('Sanitation Data'!F55))="","",OFFSET('Sanitation Data'!$F$32,0,10*ROW('Sanitation Data'!F55)))</f>
        <v/>
      </c>
      <c r="CZ61" s="302" t="str">
        <f ca="true">+IF(OFFSET('Sanitation Data'!$G$28,0,10*ROW('Sanitation Data'!G55))="","",OFFSET('Sanitation Data'!$G$28,0,10*ROW('Sanitation Data'!G55)))</f>
        <v/>
      </c>
      <c r="DA61" s="302" t="str">
        <f ca="true">+IF(OFFSET('Sanitation Data'!$G$29,0,10*ROW('Sanitation Data'!G55))="","",OFFSET('Sanitation Data'!$G$29,0,10*ROW('Sanitation Data'!G55)))</f>
        <v/>
      </c>
      <c r="DB61" s="302" t="str">
        <f ca="true">+IF(OFFSET('Sanitation Data'!$G$30,0,10*ROW('Sanitation Data'!G55))="","",OFFSET('Sanitation Data'!$G$30,0,10*ROW('Sanitation Data'!G55)))</f>
        <v/>
      </c>
      <c r="DC61" s="302" t="str">
        <f ca="true">+IF(OFFSET('Sanitation Data'!$G$31,0,10*ROW('Sanitation Data'!G55))="","",OFFSET('Sanitation Data'!$G$31,0,10*ROW('Sanitation Data'!G55)))</f>
        <v/>
      </c>
      <c r="DD61" s="302" t="str">
        <f ca="true">+IF(OFFSET('Sanitation Data'!$G$32,0,10*ROW('Sanitation Data'!G55))="","",OFFSET('Sanitation Data'!$G$32,0,10*ROW('Sanitation Data'!G55)))</f>
        <v/>
      </c>
      <c r="DE61" s="302" t="str">
        <f ca="true">+IF(OFFSET('Sanitation Data'!$H$28,0,10*ROW('Sanitation Data'!H55))="","",OFFSET('Sanitation Data'!$H$28,0,10*ROW('Sanitation Data'!H55)))</f>
        <v/>
      </c>
      <c r="DF61" s="302" t="str">
        <f ca="true">+IF(OFFSET('Sanitation Data'!$H$29,0,10*ROW('Sanitation Data'!H55))="","",OFFSET('Sanitation Data'!$H$29,0,10*ROW('Sanitation Data'!H55)))</f>
        <v/>
      </c>
      <c r="DG61" s="302" t="str">
        <f ca="true">+IF(OFFSET('Sanitation Data'!$H$30,0,10*ROW('Sanitation Data'!H55))="","",OFFSET('Sanitation Data'!$H$30,0,10*ROW('Sanitation Data'!H55)))</f>
        <v/>
      </c>
      <c r="DH61" s="302" t="str">
        <f ca="true">+IF(OFFSET('Sanitation Data'!$H$31,0,10*ROW('Sanitation Data'!H55))="","",OFFSET('Sanitation Data'!$H$31,0,10*ROW('Sanitation Data'!H55)))</f>
        <v/>
      </c>
      <c r="DI61" s="302" t="str">
        <f ca="true">+IF(OFFSET('Sanitation Data'!$H$32,0,10*ROW('Sanitation Data'!H55))="","",OFFSET('Sanitation Data'!$H$32,0,10*ROW('Sanitation Data'!H55)))</f>
        <v/>
      </c>
      <c r="DJ61" s="302" t="str">
        <f ca="true">+IF(OFFSET('Sanitation Data'!$I$28,0,10*ROW('Sanitation Data'!I55))="","",OFFSET('Sanitation Data'!$I$28,0,10*ROW('Sanitation Data'!I55)))</f>
        <v/>
      </c>
      <c r="DK61" s="302" t="str">
        <f ca="true">+IF(OFFSET('Sanitation Data'!$I$29,0,10*ROW('Sanitation Data'!I55))="","",OFFSET('Sanitation Data'!$I$29,0,10*ROW('Sanitation Data'!I55)))</f>
        <v/>
      </c>
      <c r="DL61" s="302" t="str">
        <f ca="true">+IF(OFFSET('Sanitation Data'!$I$30,0,10*ROW('Sanitation Data'!I55))="","",OFFSET('Sanitation Data'!$I$30,0,10*ROW('Sanitation Data'!I55)))</f>
        <v/>
      </c>
      <c r="DM61" s="302" t="str">
        <f ca="true">+IF(OFFSET('Sanitation Data'!$I$31,0,10*ROW('Sanitation Data'!I55))="","",OFFSET('Sanitation Data'!$I$31,0,10*ROW('Sanitation Data'!I55)))</f>
        <v/>
      </c>
      <c r="DN61" s="302" t="str">
        <f ca="true">+IF(OFFSET('Sanitation Data'!$I$32,0,10*ROW('Sanitation Data'!I55))="","",OFFSET('Sanitation Data'!$I$32,0,10*ROW('Sanitation Data'!I55)))</f>
        <v/>
      </c>
      <c r="DO61" s="302" t="str">
        <f ca="true">+IF(OFFSET('Hygiene Data'!$D$11,0,10*ROW('Hygiene Data'!D55))="","",OFFSET('Hygiene Data'!$D$11,0,10*ROW('Hygiene Data'!D55)))</f>
        <v/>
      </c>
      <c r="DP61" s="302" t="str">
        <f ca="true">+IF(OFFSET('Hygiene Data'!$D$12,0,10*ROW('Hygiene Data'!D55))="","",OFFSET('Hygiene Data'!$D$12,0,10*ROW('Hygiene Data'!D55)))</f>
        <v/>
      </c>
      <c r="DQ61" s="302" t="str">
        <f ca="true">+IF(OFFSET('Hygiene Data'!$D$13,0,10*ROW('Hygiene Data'!D55))="","",OFFSET('Hygiene Data'!$D$13,0,10*ROW('Hygiene Data'!D55)))</f>
        <v/>
      </c>
      <c r="DR61" s="302" t="str">
        <f ca="true">+IF(OFFSET('Hygiene Data'!$E$11,0,10*ROW('Hygiene Data'!E55))="","",OFFSET('Hygiene Data'!$E$11,0,10*ROW('Hygiene Data'!E55)))</f>
        <v/>
      </c>
      <c r="DS61" s="302" t="str">
        <f ca="true">+IF(OFFSET('Hygiene Data'!$E$12,0,10*ROW('Hygiene Data'!E55))="","",OFFSET('Hygiene Data'!$E$12,0,10*ROW('Hygiene Data'!E55)))</f>
        <v/>
      </c>
      <c r="DT61" s="302" t="str">
        <f ca="true">+IF(OFFSET('Hygiene Data'!$E$13,0,10*ROW('Hygiene Data'!E55))="","",OFFSET('Hygiene Data'!$E$13,0,10*ROW('Hygiene Data'!E55)))</f>
        <v/>
      </c>
      <c r="DU61" s="302" t="str">
        <f ca="true">+IF(OFFSET('Hygiene Data'!$F$11,0,10*ROW('Hygiene Data'!F55))="","",OFFSET('Hygiene Data'!$F$11,0,10*ROW('Hygiene Data'!F55)))</f>
        <v/>
      </c>
      <c r="DV61" s="302" t="str">
        <f ca="true">+IF(OFFSET('Hygiene Data'!$F$12,0,10*ROW('Hygiene Data'!F55))="","",OFFSET('Hygiene Data'!$F$12,0,10*ROW('Hygiene Data'!F55)))</f>
        <v/>
      </c>
      <c r="DW61" s="302" t="str">
        <f ca="true">+IF(OFFSET('Hygiene Data'!$F$13,0,10*ROW('Hygiene Data'!F55))="","",OFFSET('Hygiene Data'!$F$13,0,10*ROW('Hygiene Data'!F55)))</f>
        <v/>
      </c>
      <c r="DX61" s="302" t="str">
        <f ca="true">+IF(OFFSET('Hygiene Data'!$G$11,0,10*ROW('Hygiene Data'!G55))="","",OFFSET('Hygiene Data'!$G$11,0,10*ROW('Hygiene Data'!G55)))</f>
        <v/>
      </c>
      <c r="DY61" s="302" t="str">
        <f ca="true">+IF(OFFSET('Hygiene Data'!$G$12,0,10*ROW('Hygiene Data'!G55))="","",OFFSET('Hygiene Data'!$G$12,0,10*ROW('Hygiene Data'!G55)))</f>
        <v/>
      </c>
      <c r="DZ61" s="302" t="str">
        <f ca="true">+IF(OFFSET('Hygiene Data'!$G$13,0,10*ROW('Hygiene Data'!G55))="","",OFFSET('Hygiene Data'!$G$13,0,10*ROW('Hygiene Data'!G55)))</f>
        <v/>
      </c>
      <c r="EA61" s="302" t="str">
        <f ca="true">+IF(OFFSET('Hygiene Data'!$H$11,0,10*ROW('Hygiene Data'!H55))="","",OFFSET('Hygiene Data'!$H$11,0,10*ROW('Hygiene Data'!H55)))</f>
        <v/>
      </c>
      <c r="EB61" s="302" t="str">
        <f ca="true">+IF(OFFSET('Hygiene Data'!$H$12,0,10*ROW('Hygiene Data'!H55))="","",OFFSET('Hygiene Data'!$H$12,0,10*ROW('Hygiene Data'!H55)))</f>
        <v/>
      </c>
      <c r="EC61" s="302" t="str">
        <f ca="true">+IF(OFFSET('Hygiene Data'!$H$13,0,10*ROW('Hygiene Data'!H55))="","",OFFSET('Hygiene Data'!$H$13,0,10*ROW('Hygiene Data'!H55)))</f>
        <v/>
      </c>
      <c r="ED61" s="302" t="str">
        <f ca="true">+IF(OFFSET('Hygiene Data'!$I$11,0,10*ROW('Hygiene Data'!I55))="","",OFFSET('Hygiene Data'!$I$11,0,10*ROW('Hygiene Data'!I55)))</f>
        <v/>
      </c>
      <c r="EE61" s="302" t="str">
        <f ca="true">+IF(OFFSET('Hygiene Data'!$I$12,0,10*ROW('Hygiene Data'!I55))="","",OFFSET('Hygiene Data'!$I$12,0,10*ROW('Hygiene Data'!I55)))</f>
        <v/>
      </c>
      <c r="EF61" s="30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57"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302"/>
      <c r="BS62" s="302" t="str">
        <f ca="true">+IF(OFFSET('Water Data'!$D$27,0,10*ROW('Water Data'!D56))="","",OFFSET('Water Data'!$D$27,0,10*ROW('Water Data'!D56)))</f>
        <v/>
      </c>
      <c r="BT62" s="302" t="str">
        <f ca="true">+IF(OFFSET('Water Data'!$D$28,0,10*ROW('Water Data'!D56))="","",OFFSET('Water Data'!$D$28,0,10*ROW('Water Data'!D56)))</f>
        <v/>
      </c>
      <c r="BU62" s="302" t="str">
        <f ca="true">+IF(OFFSET('Water Data'!$D$29,0,10*ROW('Water Data'!D56))="","",OFFSET('Water Data'!$D$29,0,10*ROW('Water Data'!D56)))</f>
        <v/>
      </c>
      <c r="BV62" s="302" t="str">
        <f ca="true">+IF(OFFSET('Water Data'!$E$27,0,10*ROW('Water Data'!E56))="","",OFFSET('Water Data'!$E$27,0,10*ROW('Water Data'!E56)))</f>
        <v/>
      </c>
      <c r="BW62" s="302" t="str">
        <f ca="true">+IF(OFFSET('Water Data'!$E$28,0,10*ROW('Water Data'!E56))="","",OFFSET('Water Data'!$E$28,0,10*ROW('Water Data'!E56)))</f>
        <v/>
      </c>
      <c r="BX62" s="302" t="str">
        <f ca="true">+IF(OFFSET('Water Data'!$E$29,0,10*ROW('Water Data'!E56))="","",OFFSET('Water Data'!$E$29,0,10*ROW('Water Data'!E56)))</f>
        <v/>
      </c>
      <c r="BY62" s="302" t="str">
        <f ca="true">+IF(OFFSET('Water Data'!$F$27,0,10*ROW('Water Data'!F56))="","",OFFSET('Water Data'!$F$27,0,10*ROW('Water Data'!F56)))</f>
        <v/>
      </c>
      <c r="BZ62" s="302" t="str">
        <f ca="true">+IF(OFFSET('Water Data'!$F$28,0,10*ROW('Water Data'!F56))="","",OFFSET('Water Data'!$F$28,0,10*ROW('Water Data'!F56)))</f>
        <v/>
      </c>
      <c r="CA62" s="302" t="str">
        <f ca="true">+IF(OFFSET('Water Data'!$F$29,0,10*ROW('Water Data'!F56))="","",OFFSET('Water Data'!$F$29,0,10*ROW('Water Data'!F56)))</f>
        <v/>
      </c>
      <c r="CB62" s="302" t="str">
        <f ca="true">+IF(OFFSET('Water Data'!$G$27,0,10*ROW('Water Data'!G56))="","",OFFSET('Water Data'!$G$27,0,10*ROW('Water Data'!G56)))</f>
        <v/>
      </c>
      <c r="CC62" s="302" t="str">
        <f ca="true">+IF(OFFSET('Water Data'!$G$28,0,10*ROW('Water Data'!G56))="","",OFFSET('Water Data'!$G$28,0,10*ROW('Water Data'!G56)))</f>
        <v/>
      </c>
      <c r="CD62" s="302" t="str">
        <f ca="true">+IF(OFFSET('Water Data'!$G$29,0,10*ROW('Water Data'!G56))="","",OFFSET('Water Data'!$G$29,0,10*ROW('Water Data'!G56)))</f>
        <v/>
      </c>
      <c r="CE62" s="302" t="str">
        <f ca="true">+IF(OFFSET('Water Data'!$H$27,0,10*ROW('Water Data'!H56))="","",OFFSET('Water Data'!$H$27,0,10*ROW('Water Data'!H56)))</f>
        <v/>
      </c>
      <c r="CF62" s="302" t="str">
        <f ca="true">+IF(OFFSET('Water Data'!$H$28,0,10*ROW('Water Data'!H56))="","",OFFSET('Water Data'!$H$28,0,10*ROW('Water Data'!H56)))</f>
        <v/>
      </c>
      <c r="CG62" s="302" t="str">
        <f ca="true">+IF(OFFSET('Water Data'!$H$29,0,10*ROW('Water Data'!H56))="","",OFFSET('Water Data'!$H$29,0,10*ROW('Water Data'!H56)))</f>
        <v/>
      </c>
      <c r="CH62" s="302" t="str">
        <f ca="true">+IF(OFFSET('Water Data'!$I$27,0,10*ROW('Water Data'!I56))="","",OFFSET('Water Data'!$I$27,0,10*ROW('Water Data'!I56)))</f>
        <v/>
      </c>
      <c r="CI62" s="302" t="str">
        <f ca="true">+IF(OFFSET('Water Data'!$I$28,0,10*ROW('Water Data'!I56))="","",OFFSET('Water Data'!$I$28,0,10*ROW('Water Data'!I56)))</f>
        <v/>
      </c>
      <c r="CJ62" s="302" t="str">
        <f ca="true">+IF(OFFSET('Water Data'!$I$29,0,10*ROW('Water Data'!I56))="","",OFFSET('Water Data'!$I$29,0,10*ROW('Water Data'!I56)))</f>
        <v/>
      </c>
      <c r="CK62" s="302" t="str">
        <f ca="true">+IF(OFFSET('Sanitation Data'!$D$28,0,10*ROW('Sanitation Data'!D56))="","",OFFSET('Sanitation Data'!$D$28,0,10*ROW('Sanitation Data'!D56)))</f>
        <v/>
      </c>
      <c r="CL62" s="302" t="str">
        <f ca="true">+IF(OFFSET('Sanitation Data'!$D$29,0,10*ROW('Sanitation Data'!D56))="","",OFFSET('Sanitation Data'!$D$29,0,10*ROW('Sanitation Data'!D56)))</f>
        <v/>
      </c>
      <c r="CM62" s="302" t="str">
        <f ca="true">+IF(OFFSET('Sanitation Data'!$D$30,0,10*ROW('Sanitation Data'!D56))="","",OFFSET('Sanitation Data'!$D$30,0,10*ROW('Sanitation Data'!D56)))</f>
        <v/>
      </c>
      <c r="CN62" s="302" t="str">
        <f ca="true">+IF(OFFSET('Sanitation Data'!$D$31,0,10*ROW('Sanitation Data'!D56))="","",OFFSET('Sanitation Data'!$D$31,0,10*ROW('Sanitation Data'!D56)))</f>
        <v/>
      </c>
      <c r="CO62" s="302" t="str">
        <f ca="true">+IF(OFFSET('Sanitation Data'!$D$32,0,10*ROW('Sanitation Data'!D56))="","",OFFSET('Sanitation Data'!$D$32,0,10*ROW('Sanitation Data'!D56)))</f>
        <v/>
      </c>
      <c r="CP62" s="302" t="str">
        <f ca="true">+IF(OFFSET('Sanitation Data'!$E$28,0,10*ROW('Sanitation Data'!E56))="","",OFFSET('Sanitation Data'!$E$28,0,10*ROW('Sanitation Data'!E56)))</f>
        <v/>
      </c>
      <c r="CQ62" s="302" t="str">
        <f ca="true">+IF(OFFSET('Sanitation Data'!$E$29,0,10*ROW('Sanitation Data'!E56))="","",OFFSET('Sanitation Data'!$E$29,0,10*ROW('Sanitation Data'!E56)))</f>
        <v/>
      </c>
      <c r="CR62" s="302" t="str">
        <f ca="true">+IF(OFFSET('Sanitation Data'!$E$30,0,10*ROW('Sanitation Data'!E56))="","",OFFSET('Sanitation Data'!$E$30,0,10*ROW('Sanitation Data'!E56)))</f>
        <v/>
      </c>
      <c r="CS62" s="302" t="str">
        <f ca="true">+IF(OFFSET('Sanitation Data'!$E$31,0,10*ROW('Sanitation Data'!E56))="","",OFFSET('Sanitation Data'!$E$31,0,10*ROW('Sanitation Data'!E56)))</f>
        <v/>
      </c>
      <c r="CT62" s="302" t="str">
        <f ca="true">+IF(OFFSET('Sanitation Data'!$E$32,0,10*ROW('Sanitation Data'!E56))="","",OFFSET('Sanitation Data'!$E$32,0,10*ROW('Sanitation Data'!E56)))</f>
        <v/>
      </c>
      <c r="CU62" s="302" t="str">
        <f ca="true">+IF(OFFSET('Sanitation Data'!$F$28,0,10*ROW('Sanitation Data'!F56))="","",OFFSET('Sanitation Data'!$F$28,0,10*ROW('Sanitation Data'!F56)))</f>
        <v/>
      </c>
      <c r="CV62" s="302" t="str">
        <f ca="true">+IF(OFFSET('Sanitation Data'!$F$29,0,10*ROW('Sanitation Data'!F56))="","",OFFSET('Sanitation Data'!$F$29,0,10*ROW('Sanitation Data'!F56)))</f>
        <v/>
      </c>
      <c r="CW62" s="302" t="str">
        <f ca="true">+IF(OFFSET('Sanitation Data'!$F$30,0,10*ROW('Sanitation Data'!F56))="","",OFFSET('Sanitation Data'!$F$30,0,10*ROW('Sanitation Data'!F56)))</f>
        <v/>
      </c>
      <c r="CX62" s="302" t="str">
        <f ca="true">+IF(OFFSET('Sanitation Data'!$F$31,0,10*ROW('Sanitation Data'!F56))="","",OFFSET('Sanitation Data'!$F$31,0,10*ROW('Sanitation Data'!F56)))</f>
        <v/>
      </c>
      <c r="CY62" s="302" t="str">
        <f ca="true">+IF(OFFSET('Sanitation Data'!$F$32,0,10*ROW('Sanitation Data'!F56))="","",OFFSET('Sanitation Data'!$F$32,0,10*ROW('Sanitation Data'!F56)))</f>
        <v/>
      </c>
      <c r="CZ62" s="302" t="str">
        <f ca="true">+IF(OFFSET('Sanitation Data'!$G$28,0,10*ROW('Sanitation Data'!G56))="","",OFFSET('Sanitation Data'!$G$28,0,10*ROW('Sanitation Data'!G56)))</f>
        <v/>
      </c>
      <c r="DA62" s="302" t="str">
        <f ca="true">+IF(OFFSET('Sanitation Data'!$G$29,0,10*ROW('Sanitation Data'!G56))="","",OFFSET('Sanitation Data'!$G$29,0,10*ROW('Sanitation Data'!G56)))</f>
        <v/>
      </c>
      <c r="DB62" s="302" t="str">
        <f ca="true">+IF(OFFSET('Sanitation Data'!$G$30,0,10*ROW('Sanitation Data'!G56))="","",OFFSET('Sanitation Data'!$G$30,0,10*ROW('Sanitation Data'!G56)))</f>
        <v/>
      </c>
      <c r="DC62" s="302" t="str">
        <f ca="true">+IF(OFFSET('Sanitation Data'!$G$31,0,10*ROW('Sanitation Data'!G56))="","",OFFSET('Sanitation Data'!$G$31,0,10*ROW('Sanitation Data'!G56)))</f>
        <v/>
      </c>
      <c r="DD62" s="302" t="str">
        <f ca="true">+IF(OFFSET('Sanitation Data'!$G$32,0,10*ROW('Sanitation Data'!G56))="","",OFFSET('Sanitation Data'!$G$32,0,10*ROW('Sanitation Data'!G56)))</f>
        <v/>
      </c>
      <c r="DE62" s="302" t="str">
        <f ca="true">+IF(OFFSET('Sanitation Data'!$H$28,0,10*ROW('Sanitation Data'!H56))="","",OFFSET('Sanitation Data'!$H$28,0,10*ROW('Sanitation Data'!H56)))</f>
        <v/>
      </c>
      <c r="DF62" s="302" t="str">
        <f ca="true">+IF(OFFSET('Sanitation Data'!$H$29,0,10*ROW('Sanitation Data'!H56))="","",OFFSET('Sanitation Data'!$H$29,0,10*ROW('Sanitation Data'!H56)))</f>
        <v/>
      </c>
      <c r="DG62" s="302" t="str">
        <f ca="true">+IF(OFFSET('Sanitation Data'!$H$30,0,10*ROW('Sanitation Data'!H56))="","",OFFSET('Sanitation Data'!$H$30,0,10*ROW('Sanitation Data'!H56)))</f>
        <v/>
      </c>
      <c r="DH62" s="302" t="str">
        <f ca="true">+IF(OFFSET('Sanitation Data'!$H$31,0,10*ROW('Sanitation Data'!H56))="","",OFFSET('Sanitation Data'!$H$31,0,10*ROW('Sanitation Data'!H56)))</f>
        <v/>
      </c>
      <c r="DI62" s="302" t="str">
        <f ca="true">+IF(OFFSET('Sanitation Data'!$H$32,0,10*ROW('Sanitation Data'!H56))="","",OFFSET('Sanitation Data'!$H$32,0,10*ROW('Sanitation Data'!H56)))</f>
        <v/>
      </c>
      <c r="DJ62" s="302" t="str">
        <f ca="true">+IF(OFFSET('Sanitation Data'!$I$28,0,10*ROW('Sanitation Data'!I56))="","",OFFSET('Sanitation Data'!$I$28,0,10*ROW('Sanitation Data'!I56)))</f>
        <v/>
      </c>
      <c r="DK62" s="302" t="str">
        <f ca="true">+IF(OFFSET('Sanitation Data'!$I$29,0,10*ROW('Sanitation Data'!I56))="","",OFFSET('Sanitation Data'!$I$29,0,10*ROW('Sanitation Data'!I56)))</f>
        <v/>
      </c>
      <c r="DL62" s="302" t="str">
        <f ca="true">+IF(OFFSET('Sanitation Data'!$I$30,0,10*ROW('Sanitation Data'!I56))="","",OFFSET('Sanitation Data'!$I$30,0,10*ROW('Sanitation Data'!I56)))</f>
        <v/>
      </c>
      <c r="DM62" s="302" t="str">
        <f ca="true">+IF(OFFSET('Sanitation Data'!$I$31,0,10*ROW('Sanitation Data'!I56))="","",OFFSET('Sanitation Data'!$I$31,0,10*ROW('Sanitation Data'!I56)))</f>
        <v/>
      </c>
      <c r="DN62" s="302" t="str">
        <f ca="true">+IF(OFFSET('Sanitation Data'!$I$32,0,10*ROW('Sanitation Data'!I56))="","",OFFSET('Sanitation Data'!$I$32,0,10*ROW('Sanitation Data'!I56)))</f>
        <v/>
      </c>
      <c r="DO62" s="302" t="str">
        <f ca="true">+IF(OFFSET('Hygiene Data'!$D$11,0,10*ROW('Hygiene Data'!D56))="","",OFFSET('Hygiene Data'!$D$11,0,10*ROW('Hygiene Data'!D56)))</f>
        <v/>
      </c>
      <c r="DP62" s="302" t="str">
        <f ca="true">+IF(OFFSET('Hygiene Data'!$D$12,0,10*ROW('Hygiene Data'!D56))="","",OFFSET('Hygiene Data'!$D$12,0,10*ROW('Hygiene Data'!D56)))</f>
        <v/>
      </c>
      <c r="DQ62" s="302" t="str">
        <f ca="true">+IF(OFFSET('Hygiene Data'!$D$13,0,10*ROW('Hygiene Data'!D56))="","",OFFSET('Hygiene Data'!$D$13,0,10*ROW('Hygiene Data'!D56)))</f>
        <v/>
      </c>
      <c r="DR62" s="302" t="str">
        <f ca="true">+IF(OFFSET('Hygiene Data'!$E$11,0,10*ROW('Hygiene Data'!E56))="","",OFFSET('Hygiene Data'!$E$11,0,10*ROW('Hygiene Data'!E56)))</f>
        <v/>
      </c>
      <c r="DS62" s="302" t="str">
        <f ca="true">+IF(OFFSET('Hygiene Data'!$E$12,0,10*ROW('Hygiene Data'!E56))="","",OFFSET('Hygiene Data'!$E$12,0,10*ROW('Hygiene Data'!E56)))</f>
        <v/>
      </c>
      <c r="DT62" s="302" t="str">
        <f ca="true">+IF(OFFSET('Hygiene Data'!$E$13,0,10*ROW('Hygiene Data'!E56))="","",OFFSET('Hygiene Data'!$E$13,0,10*ROW('Hygiene Data'!E56)))</f>
        <v/>
      </c>
      <c r="DU62" s="302" t="str">
        <f ca="true">+IF(OFFSET('Hygiene Data'!$F$11,0,10*ROW('Hygiene Data'!F56))="","",OFFSET('Hygiene Data'!$F$11,0,10*ROW('Hygiene Data'!F56)))</f>
        <v/>
      </c>
      <c r="DV62" s="302" t="str">
        <f ca="true">+IF(OFFSET('Hygiene Data'!$F$12,0,10*ROW('Hygiene Data'!F56))="","",OFFSET('Hygiene Data'!$F$12,0,10*ROW('Hygiene Data'!F56)))</f>
        <v/>
      </c>
      <c r="DW62" s="302" t="str">
        <f ca="true">+IF(OFFSET('Hygiene Data'!$F$13,0,10*ROW('Hygiene Data'!F56))="","",OFFSET('Hygiene Data'!$F$13,0,10*ROW('Hygiene Data'!F56)))</f>
        <v/>
      </c>
      <c r="DX62" s="302" t="str">
        <f ca="true">+IF(OFFSET('Hygiene Data'!$G$11,0,10*ROW('Hygiene Data'!G56))="","",OFFSET('Hygiene Data'!$G$11,0,10*ROW('Hygiene Data'!G56)))</f>
        <v/>
      </c>
      <c r="DY62" s="302" t="str">
        <f ca="true">+IF(OFFSET('Hygiene Data'!$G$12,0,10*ROW('Hygiene Data'!G56))="","",OFFSET('Hygiene Data'!$G$12,0,10*ROW('Hygiene Data'!G56)))</f>
        <v/>
      </c>
      <c r="DZ62" s="302" t="str">
        <f ca="true">+IF(OFFSET('Hygiene Data'!$G$13,0,10*ROW('Hygiene Data'!G56))="","",OFFSET('Hygiene Data'!$G$13,0,10*ROW('Hygiene Data'!G56)))</f>
        <v/>
      </c>
      <c r="EA62" s="302" t="str">
        <f ca="true">+IF(OFFSET('Hygiene Data'!$H$11,0,10*ROW('Hygiene Data'!H56))="","",OFFSET('Hygiene Data'!$H$11,0,10*ROW('Hygiene Data'!H56)))</f>
        <v/>
      </c>
      <c r="EB62" s="302" t="str">
        <f ca="true">+IF(OFFSET('Hygiene Data'!$H$12,0,10*ROW('Hygiene Data'!H56))="","",OFFSET('Hygiene Data'!$H$12,0,10*ROW('Hygiene Data'!H56)))</f>
        <v/>
      </c>
      <c r="EC62" s="302" t="str">
        <f ca="true">+IF(OFFSET('Hygiene Data'!$H$13,0,10*ROW('Hygiene Data'!H56))="","",OFFSET('Hygiene Data'!$H$13,0,10*ROW('Hygiene Data'!H56)))</f>
        <v/>
      </c>
      <c r="ED62" s="302" t="str">
        <f ca="true">+IF(OFFSET('Hygiene Data'!$I$11,0,10*ROW('Hygiene Data'!I56))="","",OFFSET('Hygiene Data'!$I$11,0,10*ROW('Hygiene Data'!I56)))</f>
        <v/>
      </c>
      <c r="EE62" s="302" t="str">
        <f ca="true">+IF(OFFSET('Hygiene Data'!$I$12,0,10*ROW('Hygiene Data'!I56))="","",OFFSET('Hygiene Data'!$I$12,0,10*ROW('Hygiene Data'!I56)))</f>
        <v/>
      </c>
      <c r="EF62" s="30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57"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302"/>
      <c r="BS63" s="302" t="str">
        <f ca="true">+IF(OFFSET('Water Data'!$D$27,0,10*ROW('Water Data'!D57))="","",OFFSET('Water Data'!$D$27,0,10*ROW('Water Data'!D57)))</f>
        <v/>
      </c>
      <c r="BT63" s="302" t="str">
        <f ca="true">+IF(OFFSET('Water Data'!$D$28,0,10*ROW('Water Data'!D57))="","",OFFSET('Water Data'!$D$28,0,10*ROW('Water Data'!D57)))</f>
        <v/>
      </c>
      <c r="BU63" s="302" t="str">
        <f ca="true">+IF(OFFSET('Water Data'!$D$29,0,10*ROW('Water Data'!D57))="","",OFFSET('Water Data'!$D$29,0,10*ROW('Water Data'!D57)))</f>
        <v/>
      </c>
      <c r="BV63" s="302" t="str">
        <f ca="true">+IF(OFFSET('Water Data'!$E$27,0,10*ROW('Water Data'!E57))="","",OFFSET('Water Data'!$E$27,0,10*ROW('Water Data'!E57)))</f>
        <v/>
      </c>
      <c r="BW63" s="302" t="str">
        <f ca="true">+IF(OFFSET('Water Data'!$E$28,0,10*ROW('Water Data'!E57))="","",OFFSET('Water Data'!$E$28,0,10*ROW('Water Data'!E57)))</f>
        <v/>
      </c>
      <c r="BX63" s="302" t="str">
        <f ca="true">+IF(OFFSET('Water Data'!$E$29,0,10*ROW('Water Data'!E57))="","",OFFSET('Water Data'!$E$29,0,10*ROW('Water Data'!E57)))</f>
        <v/>
      </c>
      <c r="BY63" s="302" t="str">
        <f ca="true">+IF(OFFSET('Water Data'!$F$27,0,10*ROW('Water Data'!F57))="","",OFFSET('Water Data'!$F$27,0,10*ROW('Water Data'!F57)))</f>
        <v/>
      </c>
      <c r="BZ63" s="302" t="str">
        <f ca="true">+IF(OFFSET('Water Data'!$F$28,0,10*ROW('Water Data'!F57))="","",OFFSET('Water Data'!$F$28,0,10*ROW('Water Data'!F57)))</f>
        <v/>
      </c>
      <c r="CA63" s="302" t="str">
        <f ca="true">+IF(OFFSET('Water Data'!$F$29,0,10*ROW('Water Data'!F57))="","",OFFSET('Water Data'!$F$29,0,10*ROW('Water Data'!F57)))</f>
        <v/>
      </c>
      <c r="CB63" s="302" t="str">
        <f ca="true">+IF(OFFSET('Water Data'!$G$27,0,10*ROW('Water Data'!G57))="","",OFFSET('Water Data'!$G$27,0,10*ROW('Water Data'!G57)))</f>
        <v/>
      </c>
      <c r="CC63" s="302" t="str">
        <f ca="true">+IF(OFFSET('Water Data'!$G$28,0,10*ROW('Water Data'!G57))="","",OFFSET('Water Data'!$G$28,0,10*ROW('Water Data'!G57)))</f>
        <v/>
      </c>
      <c r="CD63" s="302" t="str">
        <f ca="true">+IF(OFFSET('Water Data'!$G$29,0,10*ROW('Water Data'!G57))="","",OFFSET('Water Data'!$G$29,0,10*ROW('Water Data'!G57)))</f>
        <v/>
      </c>
      <c r="CE63" s="302" t="str">
        <f ca="true">+IF(OFFSET('Water Data'!$H$27,0,10*ROW('Water Data'!H57))="","",OFFSET('Water Data'!$H$27,0,10*ROW('Water Data'!H57)))</f>
        <v/>
      </c>
      <c r="CF63" s="302" t="str">
        <f ca="true">+IF(OFFSET('Water Data'!$H$28,0,10*ROW('Water Data'!H57))="","",OFFSET('Water Data'!$H$28,0,10*ROW('Water Data'!H57)))</f>
        <v/>
      </c>
      <c r="CG63" s="302" t="str">
        <f ca="true">+IF(OFFSET('Water Data'!$H$29,0,10*ROW('Water Data'!H57))="","",OFFSET('Water Data'!$H$29,0,10*ROW('Water Data'!H57)))</f>
        <v/>
      </c>
      <c r="CH63" s="302" t="str">
        <f ca="true">+IF(OFFSET('Water Data'!$I$27,0,10*ROW('Water Data'!I57))="","",OFFSET('Water Data'!$I$27,0,10*ROW('Water Data'!I57)))</f>
        <v/>
      </c>
      <c r="CI63" s="302" t="str">
        <f ca="true">+IF(OFFSET('Water Data'!$I$28,0,10*ROW('Water Data'!I57))="","",OFFSET('Water Data'!$I$28,0,10*ROW('Water Data'!I57)))</f>
        <v/>
      </c>
      <c r="CJ63" s="302" t="str">
        <f ca="true">+IF(OFFSET('Water Data'!$I$29,0,10*ROW('Water Data'!I57))="","",OFFSET('Water Data'!$I$29,0,10*ROW('Water Data'!I57)))</f>
        <v/>
      </c>
      <c r="CK63" s="302" t="str">
        <f ca="true">+IF(OFFSET('Sanitation Data'!$D$28,0,10*ROW('Sanitation Data'!D57))="","",OFFSET('Sanitation Data'!$D$28,0,10*ROW('Sanitation Data'!D57)))</f>
        <v/>
      </c>
      <c r="CL63" s="302" t="str">
        <f ca="true">+IF(OFFSET('Sanitation Data'!$D$29,0,10*ROW('Sanitation Data'!D57))="","",OFFSET('Sanitation Data'!$D$29,0,10*ROW('Sanitation Data'!D57)))</f>
        <v/>
      </c>
      <c r="CM63" s="302" t="str">
        <f ca="true">+IF(OFFSET('Sanitation Data'!$D$30,0,10*ROW('Sanitation Data'!D57))="","",OFFSET('Sanitation Data'!$D$30,0,10*ROW('Sanitation Data'!D57)))</f>
        <v/>
      </c>
      <c r="CN63" s="302" t="str">
        <f ca="true">+IF(OFFSET('Sanitation Data'!$D$31,0,10*ROW('Sanitation Data'!D57))="","",OFFSET('Sanitation Data'!$D$31,0,10*ROW('Sanitation Data'!D57)))</f>
        <v/>
      </c>
      <c r="CO63" s="302" t="str">
        <f ca="true">+IF(OFFSET('Sanitation Data'!$D$32,0,10*ROW('Sanitation Data'!D57))="","",OFFSET('Sanitation Data'!$D$32,0,10*ROW('Sanitation Data'!D57)))</f>
        <v/>
      </c>
      <c r="CP63" s="302" t="str">
        <f ca="true">+IF(OFFSET('Sanitation Data'!$E$28,0,10*ROW('Sanitation Data'!E57))="","",OFFSET('Sanitation Data'!$E$28,0,10*ROW('Sanitation Data'!E57)))</f>
        <v/>
      </c>
      <c r="CQ63" s="302" t="str">
        <f ca="true">+IF(OFFSET('Sanitation Data'!$E$29,0,10*ROW('Sanitation Data'!E57))="","",OFFSET('Sanitation Data'!$E$29,0,10*ROW('Sanitation Data'!E57)))</f>
        <v/>
      </c>
      <c r="CR63" s="302" t="str">
        <f ca="true">+IF(OFFSET('Sanitation Data'!$E$30,0,10*ROW('Sanitation Data'!E57))="","",OFFSET('Sanitation Data'!$E$30,0,10*ROW('Sanitation Data'!E57)))</f>
        <v/>
      </c>
      <c r="CS63" s="302" t="str">
        <f ca="true">+IF(OFFSET('Sanitation Data'!$E$31,0,10*ROW('Sanitation Data'!E57))="","",OFFSET('Sanitation Data'!$E$31,0,10*ROW('Sanitation Data'!E57)))</f>
        <v/>
      </c>
      <c r="CT63" s="302" t="str">
        <f ca="true">+IF(OFFSET('Sanitation Data'!$E$32,0,10*ROW('Sanitation Data'!E57))="","",OFFSET('Sanitation Data'!$E$32,0,10*ROW('Sanitation Data'!E57)))</f>
        <v/>
      </c>
      <c r="CU63" s="302" t="str">
        <f ca="true">+IF(OFFSET('Sanitation Data'!$F$28,0,10*ROW('Sanitation Data'!F57))="","",OFFSET('Sanitation Data'!$F$28,0,10*ROW('Sanitation Data'!F57)))</f>
        <v/>
      </c>
      <c r="CV63" s="302" t="str">
        <f ca="true">+IF(OFFSET('Sanitation Data'!$F$29,0,10*ROW('Sanitation Data'!F57))="","",OFFSET('Sanitation Data'!$F$29,0,10*ROW('Sanitation Data'!F57)))</f>
        <v/>
      </c>
      <c r="CW63" s="302" t="str">
        <f ca="true">+IF(OFFSET('Sanitation Data'!$F$30,0,10*ROW('Sanitation Data'!F57))="","",OFFSET('Sanitation Data'!$F$30,0,10*ROW('Sanitation Data'!F57)))</f>
        <v/>
      </c>
      <c r="CX63" s="302" t="str">
        <f ca="true">+IF(OFFSET('Sanitation Data'!$F$31,0,10*ROW('Sanitation Data'!F57))="","",OFFSET('Sanitation Data'!$F$31,0,10*ROW('Sanitation Data'!F57)))</f>
        <v/>
      </c>
      <c r="CY63" s="302" t="str">
        <f ca="true">+IF(OFFSET('Sanitation Data'!$F$32,0,10*ROW('Sanitation Data'!F57))="","",OFFSET('Sanitation Data'!$F$32,0,10*ROW('Sanitation Data'!F57)))</f>
        <v/>
      </c>
      <c r="CZ63" s="302" t="str">
        <f ca="true">+IF(OFFSET('Sanitation Data'!$G$28,0,10*ROW('Sanitation Data'!G57))="","",OFFSET('Sanitation Data'!$G$28,0,10*ROW('Sanitation Data'!G57)))</f>
        <v/>
      </c>
      <c r="DA63" s="302" t="str">
        <f ca="true">+IF(OFFSET('Sanitation Data'!$G$29,0,10*ROW('Sanitation Data'!G57))="","",OFFSET('Sanitation Data'!$G$29,0,10*ROW('Sanitation Data'!G57)))</f>
        <v/>
      </c>
      <c r="DB63" s="302" t="str">
        <f ca="true">+IF(OFFSET('Sanitation Data'!$G$30,0,10*ROW('Sanitation Data'!G57))="","",OFFSET('Sanitation Data'!$G$30,0,10*ROW('Sanitation Data'!G57)))</f>
        <v/>
      </c>
      <c r="DC63" s="302" t="str">
        <f ca="true">+IF(OFFSET('Sanitation Data'!$G$31,0,10*ROW('Sanitation Data'!G57))="","",OFFSET('Sanitation Data'!$G$31,0,10*ROW('Sanitation Data'!G57)))</f>
        <v/>
      </c>
      <c r="DD63" s="302" t="str">
        <f ca="true">+IF(OFFSET('Sanitation Data'!$G$32,0,10*ROW('Sanitation Data'!G57))="","",OFFSET('Sanitation Data'!$G$32,0,10*ROW('Sanitation Data'!G57)))</f>
        <v/>
      </c>
      <c r="DE63" s="302" t="str">
        <f ca="true">+IF(OFFSET('Sanitation Data'!$H$28,0,10*ROW('Sanitation Data'!H57))="","",OFFSET('Sanitation Data'!$H$28,0,10*ROW('Sanitation Data'!H57)))</f>
        <v/>
      </c>
      <c r="DF63" s="302" t="str">
        <f ca="true">+IF(OFFSET('Sanitation Data'!$H$29,0,10*ROW('Sanitation Data'!H57))="","",OFFSET('Sanitation Data'!$H$29,0,10*ROW('Sanitation Data'!H57)))</f>
        <v/>
      </c>
      <c r="DG63" s="302" t="str">
        <f ca="true">+IF(OFFSET('Sanitation Data'!$H$30,0,10*ROW('Sanitation Data'!H57))="","",OFFSET('Sanitation Data'!$H$30,0,10*ROW('Sanitation Data'!H57)))</f>
        <v/>
      </c>
      <c r="DH63" s="302" t="str">
        <f ca="true">+IF(OFFSET('Sanitation Data'!$H$31,0,10*ROW('Sanitation Data'!H57))="","",OFFSET('Sanitation Data'!$H$31,0,10*ROW('Sanitation Data'!H57)))</f>
        <v/>
      </c>
      <c r="DI63" s="302" t="str">
        <f ca="true">+IF(OFFSET('Sanitation Data'!$H$32,0,10*ROW('Sanitation Data'!H57))="","",OFFSET('Sanitation Data'!$H$32,0,10*ROW('Sanitation Data'!H57)))</f>
        <v/>
      </c>
      <c r="DJ63" s="302" t="str">
        <f ca="true">+IF(OFFSET('Sanitation Data'!$I$28,0,10*ROW('Sanitation Data'!I57))="","",OFFSET('Sanitation Data'!$I$28,0,10*ROW('Sanitation Data'!I57)))</f>
        <v/>
      </c>
      <c r="DK63" s="302" t="str">
        <f ca="true">+IF(OFFSET('Sanitation Data'!$I$29,0,10*ROW('Sanitation Data'!I57))="","",OFFSET('Sanitation Data'!$I$29,0,10*ROW('Sanitation Data'!I57)))</f>
        <v/>
      </c>
      <c r="DL63" s="302" t="str">
        <f ca="true">+IF(OFFSET('Sanitation Data'!$I$30,0,10*ROW('Sanitation Data'!I57))="","",OFFSET('Sanitation Data'!$I$30,0,10*ROW('Sanitation Data'!I57)))</f>
        <v/>
      </c>
      <c r="DM63" s="302" t="str">
        <f ca="true">+IF(OFFSET('Sanitation Data'!$I$31,0,10*ROW('Sanitation Data'!I57))="","",OFFSET('Sanitation Data'!$I$31,0,10*ROW('Sanitation Data'!I57)))</f>
        <v/>
      </c>
      <c r="DN63" s="302" t="str">
        <f ca="true">+IF(OFFSET('Sanitation Data'!$I$32,0,10*ROW('Sanitation Data'!I57))="","",OFFSET('Sanitation Data'!$I$32,0,10*ROW('Sanitation Data'!I57)))</f>
        <v/>
      </c>
      <c r="DO63" s="302" t="str">
        <f ca="true">+IF(OFFSET('Hygiene Data'!$D$11,0,10*ROW('Hygiene Data'!D57))="","",OFFSET('Hygiene Data'!$D$11,0,10*ROW('Hygiene Data'!D57)))</f>
        <v/>
      </c>
      <c r="DP63" s="302" t="str">
        <f ca="true">+IF(OFFSET('Hygiene Data'!$D$12,0,10*ROW('Hygiene Data'!D57))="","",OFFSET('Hygiene Data'!$D$12,0,10*ROW('Hygiene Data'!D57)))</f>
        <v/>
      </c>
      <c r="DQ63" s="302" t="str">
        <f ca="true">+IF(OFFSET('Hygiene Data'!$D$13,0,10*ROW('Hygiene Data'!D57))="","",OFFSET('Hygiene Data'!$D$13,0,10*ROW('Hygiene Data'!D57)))</f>
        <v/>
      </c>
      <c r="DR63" s="302" t="str">
        <f ca="true">+IF(OFFSET('Hygiene Data'!$E$11,0,10*ROW('Hygiene Data'!E57))="","",OFFSET('Hygiene Data'!$E$11,0,10*ROW('Hygiene Data'!E57)))</f>
        <v/>
      </c>
      <c r="DS63" s="302" t="str">
        <f ca="true">+IF(OFFSET('Hygiene Data'!$E$12,0,10*ROW('Hygiene Data'!E57))="","",OFFSET('Hygiene Data'!$E$12,0,10*ROW('Hygiene Data'!E57)))</f>
        <v/>
      </c>
      <c r="DT63" s="302" t="str">
        <f ca="true">+IF(OFFSET('Hygiene Data'!$E$13,0,10*ROW('Hygiene Data'!E57))="","",OFFSET('Hygiene Data'!$E$13,0,10*ROW('Hygiene Data'!E57)))</f>
        <v/>
      </c>
      <c r="DU63" s="302" t="str">
        <f ca="true">+IF(OFFSET('Hygiene Data'!$F$11,0,10*ROW('Hygiene Data'!F57))="","",OFFSET('Hygiene Data'!$F$11,0,10*ROW('Hygiene Data'!F57)))</f>
        <v/>
      </c>
      <c r="DV63" s="302" t="str">
        <f ca="true">+IF(OFFSET('Hygiene Data'!$F$12,0,10*ROW('Hygiene Data'!F57))="","",OFFSET('Hygiene Data'!$F$12,0,10*ROW('Hygiene Data'!F57)))</f>
        <v/>
      </c>
      <c r="DW63" s="302" t="str">
        <f ca="true">+IF(OFFSET('Hygiene Data'!$F$13,0,10*ROW('Hygiene Data'!F57))="","",OFFSET('Hygiene Data'!$F$13,0,10*ROW('Hygiene Data'!F57)))</f>
        <v/>
      </c>
      <c r="DX63" s="302" t="str">
        <f ca="true">+IF(OFFSET('Hygiene Data'!$G$11,0,10*ROW('Hygiene Data'!G57))="","",OFFSET('Hygiene Data'!$G$11,0,10*ROW('Hygiene Data'!G57)))</f>
        <v/>
      </c>
      <c r="DY63" s="302" t="str">
        <f ca="true">+IF(OFFSET('Hygiene Data'!$G$12,0,10*ROW('Hygiene Data'!G57))="","",OFFSET('Hygiene Data'!$G$12,0,10*ROW('Hygiene Data'!G57)))</f>
        <v/>
      </c>
      <c r="DZ63" s="302" t="str">
        <f ca="true">+IF(OFFSET('Hygiene Data'!$G$13,0,10*ROW('Hygiene Data'!G57))="","",OFFSET('Hygiene Data'!$G$13,0,10*ROW('Hygiene Data'!G57)))</f>
        <v/>
      </c>
      <c r="EA63" s="302" t="str">
        <f ca="true">+IF(OFFSET('Hygiene Data'!$H$11,0,10*ROW('Hygiene Data'!H57))="","",OFFSET('Hygiene Data'!$H$11,0,10*ROW('Hygiene Data'!H57)))</f>
        <v/>
      </c>
      <c r="EB63" s="302" t="str">
        <f ca="true">+IF(OFFSET('Hygiene Data'!$H$12,0,10*ROW('Hygiene Data'!H57))="","",OFFSET('Hygiene Data'!$H$12,0,10*ROW('Hygiene Data'!H57)))</f>
        <v/>
      </c>
      <c r="EC63" s="302" t="str">
        <f ca="true">+IF(OFFSET('Hygiene Data'!$H$13,0,10*ROW('Hygiene Data'!H57))="","",OFFSET('Hygiene Data'!$H$13,0,10*ROW('Hygiene Data'!H57)))</f>
        <v/>
      </c>
      <c r="ED63" s="302" t="str">
        <f ca="true">+IF(OFFSET('Hygiene Data'!$I$11,0,10*ROW('Hygiene Data'!I57))="","",OFFSET('Hygiene Data'!$I$11,0,10*ROW('Hygiene Data'!I57)))</f>
        <v/>
      </c>
      <c r="EE63" s="302" t="str">
        <f ca="true">+IF(OFFSET('Hygiene Data'!$I$12,0,10*ROW('Hygiene Data'!I57))="","",OFFSET('Hygiene Data'!$I$12,0,10*ROW('Hygiene Data'!I57)))</f>
        <v/>
      </c>
      <c r="EF63" s="30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57"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302"/>
      <c r="BS64" s="302" t="str">
        <f ca="true">+IF(OFFSET('Water Data'!$D$27,0,10*ROW('Water Data'!D58))="","",OFFSET('Water Data'!$D$27,0,10*ROW('Water Data'!D58)))</f>
        <v/>
      </c>
      <c r="BT64" s="302" t="str">
        <f ca="true">+IF(OFFSET('Water Data'!$D$28,0,10*ROW('Water Data'!D58))="","",OFFSET('Water Data'!$D$28,0,10*ROW('Water Data'!D58)))</f>
        <v/>
      </c>
      <c r="BU64" s="302" t="str">
        <f ca="true">+IF(OFFSET('Water Data'!$D$29,0,10*ROW('Water Data'!D58))="","",OFFSET('Water Data'!$D$29,0,10*ROW('Water Data'!D58)))</f>
        <v/>
      </c>
      <c r="BV64" s="302" t="str">
        <f ca="true">+IF(OFFSET('Water Data'!$E$27,0,10*ROW('Water Data'!E58))="","",OFFSET('Water Data'!$E$27,0,10*ROW('Water Data'!E58)))</f>
        <v/>
      </c>
      <c r="BW64" s="302" t="str">
        <f ca="true">+IF(OFFSET('Water Data'!$E$28,0,10*ROW('Water Data'!E58))="","",OFFSET('Water Data'!$E$28,0,10*ROW('Water Data'!E58)))</f>
        <v/>
      </c>
      <c r="BX64" s="302" t="str">
        <f ca="true">+IF(OFFSET('Water Data'!$E$29,0,10*ROW('Water Data'!E58))="","",OFFSET('Water Data'!$E$29,0,10*ROW('Water Data'!E58)))</f>
        <v/>
      </c>
      <c r="BY64" s="302" t="str">
        <f ca="true">+IF(OFFSET('Water Data'!$F$27,0,10*ROW('Water Data'!F58))="","",OFFSET('Water Data'!$F$27,0,10*ROW('Water Data'!F58)))</f>
        <v/>
      </c>
      <c r="BZ64" s="302" t="str">
        <f ca="true">+IF(OFFSET('Water Data'!$F$28,0,10*ROW('Water Data'!F58))="","",OFFSET('Water Data'!$F$28,0,10*ROW('Water Data'!F58)))</f>
        <v/>
      </c>
      <c r="CA64" s="302" t="str">
        <f ca="true">+IF(OFFSET('Water Data'!$F$29,0,10*ROW('Water Data'!F58))="","",OFFSET('Water Data'!$F$29,0,10*ROW('Water Data'!F58)))</f>
        <v/>
      </c>
      <c r="CB64" s="302" t="str">
        <f ca="true">+IF(OFFSET('Water Data'!$G$27,0,10*ROW('Water Data'!G58))="","",OFFSET('Water Data'!$G$27,0,10*ROW('Water Data'!G58)))</f>
        <v/>
      </c>
      <c r="CC64" s="302" t="str">
        <f ca="true">+IF(OFFSET('Water Data'!$G$28,0,10*ROW('Water Data'!G58))="","",OFFSET('Water Data'!$G$28,0,10*ROW('Water Data'!G58)))</f>
        <v/>
      </c>
      <c r="CD64" s="302" t="str">
        <f ca="true">+IF(OFFSET('Water Data'!$G$29,0,10*ROW('Water Data'!G58))="","",OFFSET('Water Data'!$G$29,0,10*ROW('Water Data'!G58)))</f>
        <v/>
      </c>
      <c r="CE64" s="302" t="str">
        <f ca="true">+IF(OFFSET('Water Data'!$H$27,0,10*ROW('Water Data'!H58))="","",OFFSET('Water Data'!$H$27,0,10*ROW('Water Data'!H58)))</f>
        <v/>
      </c>
      <c r="CF64" s="302" t="str">
        <f ca="true">+IF(OFFSET('Water Data'!$H$28,0,10*ROW('Water Data'!H58))="","",OFFSET('Water Data'!$H$28,0,10*ROW('Water Data'!H58)))</f>
        <v/>
      </c>
      <c r="CG64" s="302" t="str">
        <f ca="true">+IF(OFFSET('Water Data'!$H$29,0,10*ROW('Water Data'!H58))="","",OFFSET('Water Data'!$H$29,0,10*ROW('Water Data'!H58)))</f>
        <v/>
      </c>
      <c r="CH64" s="302" t="str">
        <f ca="true">+IF(OFFSET('Water Data'!$I$27,0,10*ROW('Water Data'!I58))="","",OFFSET('Water Data'!$I$27,0,10*ROW('Water Data'!I58)))</f>
        <v/>
      </c>
      <c r="CI64" s="302" t="str">
        <f ca="true">+IF(OFFSET('Water Data'!$I$28,0,10*ROW('Water Data'!I58))="","",OFFSET('Water Data'!$I$28,0,10*ROW('Water Data'!I58)))</f>
        <v/>
      </c>
      <c r="CJ64" s="302" t="str">
        <f ca="true">+IF(OFFSET('Water Data'!$I$29,0,10*ROW('Water Data'!I58))="","",OFFSET('Water Data'!$I$29,0,10*ROW('Water Data'!I58)))</f>
        <v/>
      </c>
      <c r="CK64" s="302" t="str">
        <f ca="true">+IF(OFFSET('Sanitation Data'!$D$28,0,10*ROW('Sanitation Data'!D58))="","",OFFSET('Sanitation Data'!$D$28,0,10*ROW('Sanitation Data'!D58)))</f>
        <v/>
      </c>
      <c r="CL64" s="302" t="str">
        <f ca="true">+IF(OFFSET('Sanitation Data'!$D$29,0,10*ROW('Sanitation Data'!D58))="","",OFFSET('Sanitation Data'!$D$29,0,10*ROW('Sanitation Data'!D58)))</f>
        <v/>
      </c>
      <c r="CM64" s="302" t="str">
        <f ca="true">+IF(OFFSET('Sanitation Data'!$D$30,0,10*ROW('Sanitation Data'!D58))="","",OFFSET('Sanitation Data'!$D$30,0,10*ROW('Sanitation Data'!D58)))</f>
        <v/>
      </c>
      <c r="CN64" s="302" t="str">
        <f ca="true">+IF(OFFSET('Sanitation Data'!$D$31,0,10*ROW('Sanitation Data'!D58))="","",OFFSET('Sanitation Data'!$D$31,0,10*ROW('Sanitation Data'!D58)))</f>
        <v/>
      </c>
      <c r="CO64" s="302" t="str">
        <f ca="true">+IF(OFFSET('Sanitation Data'!$D$32,0,10*ROW('Sanitation Data'!D58))="","",OFFSET('Sanitation Data'!$D$32,0,10*ROW('Sanitation Data'!D58)))</f>
        <v/>
      </c>
      <c r="CP64" s="302" t="str">
        <f ca="true">+IF(OFFSET('Sanitation Data'!$E$28,0,10*ROW('Sanitation Data'!E58))="","",OFFSET('Sanitation Data'!$E$28,0,10*ROW('Sanitation Data'!E58)))</f>
        <v/>
      </c>
      <c r="CQ64" s="302" t="str">
        <f ca="true">+IF(OFFSET('Sanitation Data'!$E$29,0,10*ROW('Sanitation Data'!E58))="","",OFFSET('Sanitation Data'!$E$29,0,10*ROW('Sanitation Data'!E58)))</f>
        <v/>
      </c>
      <c r="CR64" s="302" t="str">
        <f ca="true">+IF(OFFSET('Sanitation Data'!$E$30,0,10*ROW('Sanitation Data'!E58))="","",OFFSET('Sanitation Data'!$E$30,0,10*ROW('Sanitation Data'!E58)))</f>
        <v/>
      </c>
      <c r="CS64" s="302" t="str">
        <f ca="true">+IF(OFFSET('Sanitation Data'!$E$31,0,10*ROW('Sanitation Data'!E58))="","",OFFSET('Sanitation Data'!$E$31,0,10*ROW('Sanitation Data'!E58)))</f>
        <v/>
      </c>
      <c r="CT64" s="302" t="str">
        <f ca="true">+IF(OFFSET('Sanitation Data'!$E$32,0,10*ROW('Sanitation Data'!E58))="","",OFFSET('Sanitation Data'!$E$32,0,10*ROW('Sanitation Data'!E58)))</f>
        <v/>
      </c>
      <c r="CU64" s="302" t="str">
        <f ca="true">+IF(OFFSET('Sanitation Data'!$F$28,0,10*ROW('Sanitation Data'!F58))="","",OFFSET('Sanitation Data'!$F$28,0,10*ROW('Sanitation Data'!F58)))</f>
        <v/>
      </c>
      <c r="CV64" s="302" t="str">
        <f ca="true">+IF(OFFSET('Sanitation Data'!$F$29,0,10*ROW('Sanitation Data'!F58))="","",OFFSET('Sanitation Data'!$F$29,0,10*ROW('Sanitation Data'!F58)))</f>
        <v/>
      </c>
      <c r="CW64" s="302" t="str">
        <f ca="true">+IF(OFFSET('Sanitation Data'!$F$30,0,10*ROW('Sanitation Data'!F58))="","",OFFSET('Sanitation Data'!$F$30,0,10*ROW('Sanitation Data'!F58)))</f>
        <v/>
      </c>
      <c r="CX64" s="302" t="str">
        <f ca="true">+IF(OFFSET('Sanitation Data'!$F$31,0,10*ROW('Sanitation Data'!F58))="","",OFFSET('Sanitation Data'!$F$31,0,10*ROW('Sanitation Data'!F58)))</f>
        <v/>
      </c>
      <c r="CY64" s="302" t="str">
        <f ca="true">+IF(OFFSET('Sanitation Data'!$F$32,0,10*ROW('Sanitation Data'!F58))="","",OFFSET('Sanitation Data'!$F$32,0,10*ROW('Sanitation Data'!F58)))</f>
        <v/>
      </c>
      <c r="CZ64" s="302" t="str">
        <f ca="true">+IF(OFFSET('Sanitation Data'!$G$28,0,10*ROW('Sanitation Data'!G58))="","",OFFSET('Sanitation Data'!$G$28,0,10*ROW('Sanitation Data'!G58)))</f>
        <v/>
      </c>
      <c r="DA64" s="302" t="str">
        <f ca="true">+IF(OFFSET('Sanitation Data'!$G$29,0,10*ROW('Sanitation Data'!G58))="","",OFFSET('Sanitation Data'!$G$29,0,10*ROW('Sanitation Data'!G58)))</f>
        <v/>
      </c>
      <c r="DB64" s="302" t="str">
        <f ca="true">+IF(OFFSET('Sanitation Data'!$G$30,0,10*ROW('Sanitation Data'!G58))="","",OFFSET('Sanitation Data'!$G$30,0,10*ROW('Sanitation Data'!G58)))</f>
        <v/>
      </c>
      <c r="DC64" s="302" t="str">
        <f ca="true">+IF(OFFSET('Sanitation Data'!$G$31,0,10*ROW('Sanitation Data'!G58))="","",OFFSET('Sanitation Data'!$G$31,0,10*ROW('Sanitation Data'!G58)))</f>
        <v/>
      </c>
      <c r="DD64" s="302" t="str">
        <f ca="true">+IF(OFFSET('Sanitation Data'!$G$32,0,10*ROW('Sanitation Data'!G58))="","",OFFSET('Sanitation Data'!$G$32,0,10*ROW('Sanitation Data'!G58)))</f>
        <v/>
      </c>
      <c r="DE64" s="302" t="str">
        <f ca="true">+IF(OFFSET('Sanitation Data'!$H$28,0,10*ROW('Sanitation Data'!H58))="","",OFFSET('Sanitation Data'!$H$28,0,10*ROW('Sanitation Data'!H58)))</f>
        <v/>
      </c>
      <c r="DF64" s="302" t="str">
        <f ca="true">+IF(OFFSET('Sanitation Data'!$H$29,0,10*ROW('Sanitation Data'!H58))="","",OFFSET('Sanitation Data'!$H$29,0,10*ROW('Sanitation Data'!H58)))</f>
        <v/>
      </c>
      <c r="DG64" s="302" t="str">
        <f ca="true">+IF(OFFSET('Sanitation Data'!$H$30,0,10*ROW('Sanitation Data'!H58))="","",OFFSET('Sanitation Data'!$H$30,0,10*ROW('Sanitation Data'!H58)))</f>
        <v/>
      </c>
      <c r="DH64" s="302" t="str">
        <f ca="true">+IF(OFFSET('Sanitation Data'!$H$31,0,10*ROW('Sanitation Data'!H58))="","",OFFSET('Sanitation Data'!$H$31,0,10*ROW('Sanitation Data'!H58)))</f>
        <v/>
      </c>
      <c r="DI64" s="302" t="str">
        <f ca="true">+IF(OFFSET('Sanitation Data'!$H$32,0,10*ROW('Sanitation Data'!H58))="","",OFFSET('Sanitation Data'!$H$32,0,10*ROW('Sanitation Data'!H58)))</f>
        <v/>
      </c>
      <c r="DJ64" s="302" t="str">
        <f ca="true">+IF(OFFSET('Sanitation Data'!$I$28,0,10*ROW('Sanitation Data'!I58))="","",OFFSET('Sanitation Data'!$I$28,0,10*ROW('Sanitation Data'!I58)))</f>
        <v/>
      </c>
      <c r="DK64" s="302" t="str">
        <f ca="true">+IF(OFFSET('Sanitation Data'!$I$29,0,10*ROW('Sanitation Data'!I58))="","",OFFSET('Sanitation Data'!$I$29,0,10*ROW('Sanitation Data'!I58)))</f>
        <v/>
      </c>
      <c r="DL64" s="302" t="str">
        <f ca="true">+IF(OFFSET('Sanitation Data'!$I$30,0,10*ROW('Sanitation Data'!I58))="","",OFFSET('Sanitation Data'!$I$30,0,10*ROW('Sanitation Data'!I58)))</f>
        <v/>
      </c>
      <c r="DM64" s="302" t="str">
        <f ca="true">+IF(OFFSET('Sanitation Data'!$I$31,0,10*ROW('Sanitation Data'!I58))="","",OFFSET('Sanitation Data'!$I$31,0,10*ROW('Sanitation Data'!I58)))</f>
        <v/>
      </c>
      <c r="DN64" s="302" t="str">
        <f ca="true">+IF(OFFSET('Sanitation Data'!$I$32,0,10*ROW('Sanitation Data'!I58))="","",OFFSET('Sanitation Data'!$I$32,0,10*ROW('Sanitation Data'!I58)))</f>
        <v/>
      </c>
      <c r="DO64" s="302" t="str">
        <f ca="true">+IF(OFFSET('Hygiene Data'!$D$11,0,10*ROW('Hygiene Data'!D58))="","",OFFSET('Hygiene Data'!$D$11,0,10*ROW('Hygiene Data'!D58)))</f>
        <v/>
      </c>
      <c r="DP64" s="302" t="str">
        <f ca="true">+IF(OFFSET('Hygiene Data'!$D$12,0,10*ROW('Hygiene Data'!D58))="","",OFFSET('Hygiene Data'!$D$12,0,10*ROW('Hygiene Data'!D58)))</f>
        <v/>
      </c>
      <c r="DQ64" s="302" t="str">
        <f ca="true">+IF(OFFSET('Hygiene Data'!$D$13,0,10*ROW('Hygiene Data'!D58))="","",OFFSET('Hygiene Data'!$D$13,0,10*ROW('Hygiene Data'!D58)))</f>
        <v/>
      </c>
      <c r="DR64" s="302" t="str">
        <f ca="true">+IF(OFFSET('Hygiene Data'!$E$11,0,10*ROW('Hygiene Data'!E58))="","",OFFSET('Hygiene Data'!$E$11,0,10*ROW('Hygiene Data'!E58)))</f>
        <v/>
      </c>
      <c r="DS64" s="302" t="str">
        <f ca="true">+IF(OFFSET('Hygiene Data'!$E$12,0,10*ROW('Hygiene Data'!E58))="","",OFFSET('Hygiene Data'!$E$12,0,10*ROW('Hygiene Data'!E58)))</f>
        <v/>
      </c>
      <c r="DT64" s="302" t="str">
        <f ca="true">+IF(OFFSET('Hygiene Data'!$E$13,0,10*ROW('Hygiene Data'!E58))="","",OFFSET('Hygiene Data'!$E$13,0,10*ROW('Hygiene Data'!E58)))</f>
        <v/>
      </c>
      <c r="DU64" s="302" t="str">
        <f ca="true">+IF(OFFSET('Hygiene Data'!$F$11,0,10*ROW('Hygiene Data'!F58))="","",OFFSET('Hygiene Data'!$F$11,0,10*ROW('Hygiene Data'!F58)))</f>
        <v/>
      </c>
      <c r="DV64" s="302" t="str">
        <f ca="true">+IF(OFFSET('Hygiene Data'!$F$12,0,10*ROW('Hygiene Data'!F58))="","",OFFSET('Hygiene Data'!$F$12,0,10*ROW('Hygiene Data'!F58)))</f>
        <v/>
      </c>
      <c r="DW64" s="302" t="str">
        <f ca="true">+IF(OFFSET('Hygiene Data'!$F$13,0,10*ROW('Hygiene Data'!F58))="","",OFFSET('Hygiene Data'!$F$13,0,10*ROW('Hygiene Data'!F58)))</f>
        <v/>
      </c>
      <c r="DX64" s="302" t="str">
        <f ca="true">+IF(OFFSET('Hygiene Data'!$G$11,0,10*ROW('Hygiene Data'!G58))="","",OFFSET('Hygiene Data'!$G$11,0,10*ROW('Hygiene Data'!G58)))</f>
        <v/>
      </c>
      <c r="DY64" s="302" t="str">
        <f ca="true">+IF(OFFSET('Hygiene Data'!$G$12,0,10*ROW('Hygiene Data'!G58))="","",OFFSET('Hygiene Data'!$G$12,0,10*ROW('Hygiene Data'!G58)))</f>
        <v/>
      </c>
      <c r="DZ64" s="302" t="str">
        <f ca="true">+IF(OFFSET('Hygiene Data'!$G$13,0,10*ROW('Hygiene Data'!G58))="","",OFFSET('Hygiene Data'!$G$13,0,10*ROW('Hygiene Data'!G58)))</f>
        <v/>
      </c>
      <c r="EA64" s="302" t="str">
        <f ca="true">+IF(OFFSET('Hygiene Data'!$H$11,0,10*ROW('Hygiene Data'!H58))="","",OFFSET('Hygiene Data'!$H$11,0,10*ROW('Hygiene Data'!H58)))</f>
        <v/>
      </c>
      <c r="EB64" s="302" t="str">
        <f ca="true">+IF(OFFSET('Hygiene Data'!$H$12,0,10*ROW('Hygiene Data'!H58))="","",OFFSET('Hygiene Data'!$H$12,0,10*ROW('Hygiene Data'!H58)))</f>
        <v/>
      </c>
      <c r="EC64" s="302" t="str">
        <f ca="true">+IF(OFFSET('Hygiene Data'!$H$13,0,10*ROW('Hygiene Data'!H58))="","",OFFSET('Hygiene Data'!$H$13,0,10*ROW('Hygiene Data'!H58)))</f>
        <v/>
      </c>
      <c r="ED64" s="302" t="str">
        <f ca="true">+IF(OFFSET('Hygiene Data'!$I$11,0,10*ROW('Hygiene Data'!I58))="","",OFFSET('Hygiene Data'!$I$11,0,10*ROW('Hygiene Data'!I58)))</f>
        <v/>
      </c>
      <c r="EE64" s="302" t="str">
        <f ca="true">+IF(OFFSET('Hygiene Data'!$I$12,0,10*ROW('Hygiene Data'!I58))="","",OFFSET('Hygiene Data'!$I$12,0,10*ROW('Hygiene Data'!I58)))</f>
        <v/>
      </c>
      <c r="EF64" s="30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57"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302"/>
      <c r="BS65" s="302" t="str">
        <f ca="true">+IF(OFFSET('Water Data'!$D$27,0,10*ROW('Water Data'!D59))="","",OFFSET('Water Data'!$D$27,0,10*ROW('Water Data'!D59)))</f>
        <v/>
      </c>
      <c r="BT65" s="302" t="str">
        <f ca="true">+IF(OFFSET('Water Data'!$D$28,0,10*ROW('Water Data'!D59))="","",OFFSET('Water Data'!$D$28,0,10*ROW('Water Data'!D59)))</f>
        <v/>
      </c>
      <c r="BU65" s="302" t="str">
        <f ca="true">+IF(OFFSET('Water Data'!$D$29,0,10*ROW('Water Data'!D59))="","",OFFSET('Water Data'!$D$29,0,10*ROW('Water Data'!D59)))</f>
        <v/>
      </c>
      <c r="BV65" s="302" t="str">
        <f ca="true">+IF(OFFSET('Water Data'!$E$27,0,10*ROW('Water Data'!E59))="","",OFFSET('Water Data'!$E$27,0,10*ROW('Water Data'!E59)))</f>
        <v/>
      </c>
      <c r="BW65" s="302" t="str">
        <f ca="true">+IF(OFFSET('Water Data'!$E$28,0,10*ROW('Water Data'!E59))="","",OFFSET('Water Data'!$E$28,0,10*ROW('Water Data'!E59)))</f>
        <v/>
      </c>
      <c r="BX65" s="302" t="str">
        <f ca="true">+IF(OFFSET('Water Data'!$E$29,0,10*ROW('Water Data'!E59))="","",OFFSET('Water Data'!$E$29,0,10*ROW('Water Data'!E59)))</f>
        <v/>
      </c>
      <c r="BY65" s="302" t="str">
        <f ca="true">+IF(OFFSET('Water Data'!$F$27,0,10*ROW('Water Data'!F59))="","",OFFSET('Water Data'!$F$27,0,10*ROW('Water Data'!F59)))</f>
        <v/>
      </c>
      <c r="BZ65" s="302" t="str">
        <f ca="true">+IF(OFFSET('Water Data'!$F$28,0,10*ROW('Water Data'!F59))="","",OFFSET('Water Data'!$F$28,0,10*ROW('Water Data'!F59)))</f>
        <v/>
      </c>
      <c r="CA65" s="302" t="str">
        <f ca="true">+IF(OFFSET('Water Data'!$F$29,0,10*ROW('Water Data'!F59))="","",OFFSET('Water Data'!$F$29,0,10*ROW('Water Data'!F59)))</f>
        <v/>
      </c>
      <c r="CB65" s="302" t="str">
        <f ca="true">+IF(OFFSET('Water Data'!$G$27,0,10*ROW('Water Data'!G59))="","",OFFSET('Water Data'!$G$27,0,10*ROW('Water Data'!G59)))</f>
        <v/>
      </c>
      <c r="CC65" s="302" t="str">
        <f ca="true">+IF(OFFSET('Water Data'!$G$28,0,10*ROW('Water Data'!G59))="","",OFFSET('Water Data'!$G$28,0,10*ROW('Water Data'!G59)))</f>
        <v/>
      </c>
      <c r="CD65" s="302" t="str">
        <f ca="true">+IF(OFFSET('Water Data'!$G$29,0,10*ROW('Water Data'!G59))="","",OFFSET('Water Data'!$G$29,0,10*ROW('Water Data'!G59)))</f>
        <v/>
      </c>
      <c r="CE65" s="302" t="str">
        <f ca="true">+IF(OFFSET('Water Data'!$H$27,0,10*ROW('Water Data'!H59))="","",OFFSET('Water Data'!$H$27,0,10*ROW('Water Data'!H59)))</f>
        <v/>
      </c>
      <c r="CF65" s="302" t="str">
        <f ca="true">+IF(OFFSET('Water Data'!$H$28,0,10*ROW('Water Data'!H59))="","",OFFSET('Water Data'!$H$28,0,10*ROW('Water Data'!H59)))</f>
        <v/>
      </c>
      <c r="CG65" s="302" t="str">
        <f ca="true">+IF(OFFSET('Water Data'!$H$29,0,10*ROW('Water Data'!H59))="","",OFFSET('Water Data'!$H$29,0,10*ROW('Water Data'!H59)))</f>
        <v/>
      </c>
      <c r="CH65" s="302" t="str">
        <f ca="true">+IF(OFFSET('Water Data'!$I$27,0,10*ROW('Water Data'!I59))="","",OFFSET('Water Data'!$I$27,0,10*ROW('Water Data'!I59)))</f>
        <v/>
      </c>
      <c r="CI65" s="302" t="str">
        <f ca="true">+IF(OFFSET('Water Data'!$I$28,0,10*ROW('Water Data'!I59))="","",OFFSET('Water Data'!$I$28,0,10*ROW('Water Data'!I59)))</f>
        <v/>
      </c>
      <c r="CJ65" s="302" t="str">
        <f ca="true">+IF(OFFSET('Water Data'!$I$29,0,10*ROW('Water Data'!I59))="","",OFFSET('Water Data'!$I$29,0,10*ROW('Water Data'!I59)))</f>
        <v/>
      </c>
      <c r="CK65" s="302" t="str">
        <f ca="true">+IF(OFFSET('Sanitation Data'!$D$28,0,10*ROW('Sanitation Data'!D59))="","",OFFSET('Sanitation Data'!$D$28,0,10*ROW('Sanitation Data'!D59)))</f>
        <v/>
      </c>
      <c r="CL65" s="302" t="str">
        <f ca="true">+IF(OFFSET('Sanitation Data'!$D$29,0,10*ROW('Sanitation Data'!D59))="","",OFFSET('Sanitation Data'!$D$29,0,10*ROW('Sanitation Data'!D59)))</f>
        <v/>
      </c>
      <c r="CM65" s="302" t="str">
        <f ca="true">+IF(OFFSET('Sanitation Data'!$D$30,0,10*ROW('Sanitation Data'!D59))="","",OFFSET('Sanitation Data'!$D$30,0,10*ROW('Sanitation Data'!D59)))</f>
        <v/>
      </c>
      <c r="CN65" s="302" t="str">
        <f ca="true">+IF(OFFSET('Sanitation Data'!$D$31,0,10*ROW('Sanitation Data'!D59))="","",OFFSET('Sanitation Data'!$D$31,0,10*ROW('Sanitation Data'!D59)))</f>
        <v/>
      </c>
      <c r="CO65" s="302" t="str">
        <f ca="true">+IF(OFFSET('Sanitation Data'!$D$32,0,10*ROW('Sanitation Data'!D59))="","",OFFSET('Sanitation Data'!$D$32,0,10*ROW('Sanitation Data'!D59)))</f>
        <v/>
      </c>
      <c r="CP65" s="302" t="str">
        <f ca="true">+IF(OFFSET('Sanitation Data'!$E$28,0,10*ROW('Sanitation Data'!E59))="","",OFFSET('Sanitation Data'!$E$28,0,10*ROW('Sanitation Data'!E59)))</f>
        <v/>
      </c>
      <c r="CQ65" s="302" t="str">
        <f ca="true">+IF(OFFSET('Sanitation Data'!$E$29,0,10*ROW('Sanitation Data'!E59))="","",OFFSET('Sanitation Data'!$E$29,0,10*ROW('Sanitation Data'!E59)))</f>
        <v/>
      </c>
      <c r="CR65" s="302" t="str">
        <f ca="true">+IF(OFFSET('Sanitation Data'!$E$30,0,10*ROW('Sanitation Data'!E59))="","",OFFSET('Sanitation Data'!$E$30,0,10*ROW('Sanitation Data'!E59)))</f>
        <v/>
      </c>
      <c r="CS65" s="302" t="str">
        <f ca="true">+IF(OFFSET('Sanitation Data'!$E$31,0,10*ROW('Sanitation Data'!E59))="","",OFFSET('Sanitation Data'!$E$31,0,10*ROW('Sanitation Data'!E59)))</f>
        <v/>
      </c>
      <c r="CT65" s="302" t="str">
        <f ca="true">+IF(OFFSET('Sanitation Data'!$E$32,0,10*ROW('Sanitation Data'!E59))="","",OFFSET('Sanitation Data'!$E$32,0,10*ROW('Sanitation Data'!E59)))</f>
        <v/>
      </c>
      <c r="CU65" s="302" t="str">
        <f ca="true">+IF(OFFSET('Sanitation Data'!$F$28,0,10*ROW('Sanitation Data'!F59))="","",OFFSET('Sanitation Data'!$F$28,0,10*ROW('Sanitation Data'!F59)))</f>
        <v/>
      </c>
      <c r="CV65" s="302" t="str">
        <f ca="true">+IF(OFFSET('Sanitation Data'!$F$29,0,10*ROW('Sanitation Data'!F59))="","",OFFSET('Sanitation Data'!$F$29,0,10*ROW('Sanitation Data'!F59)))</f>
        <v/>
      </c>
      <c r="CW65" s="302" t="str">
        <f ca="true">+IF(OFFSET('Sanitation Data'!$F$30,0,10*ROW('Sanitation Data'!F59))="","",OFFSET('Sanitation Data'!$F$30,0,10*ROW('Sanitation Data'!F59)))</f>
        <v/>
      </c>
      <c r="CX65" s="302" t="str">
        <f ca="true">+IF(OFFSET('Sanitation Data'!$F$31,0,10*ROW('Sanitation Data'!F59))="","",OFFSET('Sanitation Data'!$F$31,0,10*ROW('Sanitation Data'!F59)))</f>
        <v/>
      </c>
      <c r="CY65" s="302" t="str">
        <f ca="true">+IF(OFFSET('Sanitation Data'!$F$32,0,10*ROW('Sanitation Data'!F59))="","",OFFSET('Sanitation Data'!$F$32,0,10*ROW('Sanitation Data'!F59)))</f>
        <v/>
      </c>
      <c r="CZ65" s="302" t="str">
        <f ca="true">+IF(OFFSET('Sanitation Data'!$G$28,0,10*ROW('Sanitation Data'!G59))="","",OFFSET('Sanitation Data'!$G$28,0,10*ROW('Sanitation Data'!G59)))</f>
        <v/>
      </c>
      <c r="DA65" s="302" t="str">
        <f ca="true">+IF(OFFSET('Sanitation Data'!$G$29,0,10*ROW('Sanitation Data'!G59))="","",OFFSET('Sanitation Data'!$G$29,0,10*ROW('Sanitation Data'!G59)))</f>
        <v/>
      </c>
      <c r="DB65" s="302" t="str">
        <f ca="true">+IF(OFFSET('Sanitation Data'!$G$30,0,10*ROW('Sanitation Data'!G59))="","",OFFSET('Sanitation Data'!$G$30,0,10*ROW('Sanitation Data'!G59)))</f>
        <v/>
      </c>
      <c r="DC65" s="302" t="str">
        <f ca="true">+IF(OFFSET('Sanitation Data'!$G$31,0,10*ROW('Sanitation Data'!G59))="","",OFFSET('Sanitation Data'!$G$31,0,10*ROW('Sanitation Data'!G59)))</f>
        <v/>
      </c>
      <c r="DD65" s="302" t="str">
        <f ca="true">+IF(OFFSET('Sanitation Data'!$G$32,0,10*ROW('Sanitation Data'!G59))="","",OFFSET('Sanitation Data'!$G$32,0,10*ROW('Sanitation Data'!G59)))</f>
        <v/>
      </c>
      <c r="DE65" s="302" t="str">
        <f ca="true">+IF(OFFSET('Sanitation Data'!$H$28,0,10*ROW('Sanitation Data'!H59))="","",OFFSET('Sanitation Data'!$H$28,0,10*ROW('Sanitation Data'!H59)))</f>
        <v/>
      </c>
      <c r="DF65" s="302" t="str">
        <f ca="true">+IF(OFFSET('Sanitation Data'!$H$29,0,10*ROW('Sanitation Data'!H59))="","",OFFSET('Sanitation Data'!$H$29,0,10*ROW('Sanitation Data'!H59)))</f>
        <v/>
      </c>
      <c r="DG65" s="302" t="str">
        <f ca="true">+IF(OFFSET('Sanitation Data'!$H$30,0,10*ROW('Sanitation Data'!H59))="","",OFFSET('Sanitation Data'!$H$30,0,10*ROW('Sanitation Data'!H59)))</f>
        <v/>
      </c>
      <c r="DH65" s="302" t="str">
        <f ca="true">+IF(OFFSET('Sanitation Data'!$H$31,0,10*ROW('Sanitation Data'!H59))="","",OFFSET('Sanitation Data'!$H$31,0,10*ROW('Sanitation Data'!H59)))</f>
        <v/>
      </c>
      <c r="DI65" s="302" t="str">
        <f ca="true">+IF(OFFSET('Sanitation Data'!$H$32,0,10*ROW('Sanitation Data'!H59))="","",OFFSET('Sanitation Data'!$H$32,0,10*ROW('Sanitation Data'!H59)))</f>
        <v/>
      </c>
      <c r="DJ65" s="302" t="str">
        <f ca="true">+IF(OFFSET('Sanitation Data'!$I$28,0,10*ROW('Sanitation Data'!I59))="","",OFFSET('Sanitation Data'!$I$28,0,10*ROW('Sanitation Data'!I59)))</f>
        <v/>
      </c>
      <c r="DK65" s="302" t="str">
        <f ca="true">+IF(OFFSET('Sanitation Data'!$I$29,0,10*ROW('Sanitation Data'!I59))="","",OFFSET('Sanitation Data'!$I$29,0,10*ROW('Sanitation Data'!I59)))</f>
        <v/>
      </c>
      <c r="DL65" s="302" t="str">
        <f ca="true">+IF(OFFSET('Sanitation Data'!$I$30,0,10*ROW('Sanitation Data'!I59))="","",OFFSET('Sanitation Data'!$I$30,0,10*ROW('Sanitation Data'!I59)))</f>
        <v/>
      </c>
      <c r="DM65" s="302" t="str">
        <f ca="true">+IF(OFFSET('Sanitation Data'!$I$31,0,10*ROW('Sanitation Data'!I59))="","",OFFSET('Sanitation Data'!$I$31,0,10*ROW('Sanitation Data'!I59)))</f>
        <v/>
      </c>
      <c r="DN65" s="302" t="str">
        <f ca="true">+IF(OFFSET('Sanitation Data'!$I$32,0,10*ROW('Sanitation Data'!I59))="","",OFFSET('Sanitation Data'!$I$32,0,10*ROW('Sanitation Data'!I59)))</f>
        <v/>
      </c>
      <c r="DO65" s="302" t="str">
        <f ca="true">+IF(OFFSET('Hygiene Data'!$D$11,0,10*ROW('Hygiene Data'!D59))="","",OFFSET('Hygiene Data'!$D$11,0,10*ROW('Hygiene Data'!D59)))</f>
        <v/>
      </c>
      <c r="DP65" s="302" t="str">
        <f ca="true">+IF(OFFSET('Hygiene Data'!$D$12,0,10*ROW('Hygiene Data'!D59))="","",OFFSET('Hygiene Data'!$D$12,0,10*ROW('Hygiene Data'!D59)))</f>
        <v/>
      </c>
      <c r="DQ65" s="302" t="str">
        <f ca="true">+IF(OFFSET('Hygiene Data'!$D$13,0,10*ROW('Hygiene Data'!D59))="","",OFFSET('Hygiene Data'!$D$13,0,10*ROW('Hygiene Data'!D59)))</f>
        <v/>
      </c>
      <c r="DR65" s="302" t="str">
        <f ca="true">+IF(OFFSET('Hygiene Data'!$E$11,0,10*ROW('Hygiene Data'!E59))="","",OFFSET('Hygiene Data'!$E$11,0,10*ROW('Hygiene Data'!E59)))</f>
        <v/>
      </c>
      <c r="DS65" s="302" t="str">
        <f ca="true">+IF(OFFSET('Hygiene Data'!$E$12,0,10*ROW('Hygiene Data'!E59))="","",OFFSET('Hygiene Data'!$E$12,0,10*ROW('Hygiene Data'!E59)))</f>
        <v/>
      </c>
      <c r="DT65" s="302" t="str">
        <f ca="true">+IF(OFFSET('Hygiene Data'!$E$13,0,10*ROW('Hygiene Data'!E59))="","",OFFSET('Hygiene Data'!$E$13,0,10*ROW('Hygiene Data'!E59)))</f>
        <v/>
      </c>
      <c r="DU65" s="302" t="str">
        <f ca="true">+IF(OFFSET('Hygiene Data'!$F$11,0,10*ROW('Hygiene Data'!F59))="","",OFFSET('Hygiene Data'!$F$11,0,10*ROW('Hygiene Data'!F59)))</f>
        <v/>
      </c>
      <c r="DV65" s="302" t="str">
        <f ca="true">+IF(OFFSET('Hygiene Data'!$F$12,0,10*ROW('Hygiene Data'!F59))="","",OFFSET('Hygiene Data'!$F$12,0,10*ROW('Hygiene Data'!F59)))</f>
        <v/>
      </c>
      <c r="DW65" s="302" t="str">
        <f ca="true">+IF(OFFSET('Hygiene Data'!$F$13,0,10*ROW('Hygiene Data'!F59))="","",OFFSET('Hygiene Data'!$F$13,0,10*ROW('Hygiene Data'!F59)))</f>
        <v/>
      </c>
      <c r="DX65" s="302" t="str">
        <f ca="true">+IF(OFFSET('Hygiene Data'!$G$11,0,10*ROW('Hygiene Data'!G59))="","",OFFSET('Hygiene Data'!$G$11,0,10*ROW('Hygiene Data'!G59)))</f>
        <v/>
      </c>
      <c r="DY65" s="302" t="str">
        <f ca="true">+IF(OFFSET('Hygiene Data'!$G$12,0,10*ROW('Hygiene Data'!G59))="","",OFFSET('Hygiene Data'!$G$12,0,10*ROW('Hygiene Data'!G59)))</f>
        <v/>
      </c>
      <c r="DZ65" s="302" t="str">
        <f ca="true">+IF(OFFSET('Hygiene Data'!$G$13,0,10*ROW('Hygiene Data'!G59))="","",OFFSET('Hygiene Data'!$G$13,0,10*ROW('Hygiene Data'!G59)))</f>
        <v/>
      </c>
      <c r="EA65" s="302" t="str">
        <f ca="true">+IF(OFFSET('Hygiene Data'!$H$11,0,10*ROW('Hygiene Data'!H59))="","",OFFSET('Hygiene Data'!$H$11,0,10*ROW('Hygiene Data'!H59)))</f>
        <v/>
      </c>
      <c r="EB65" s="302" t="str">
        <f ca="true">+IF(OFFSET('Hygiene Data'!$H$12,0,10*ROW('Hygiene Data'!H59))="","",OFFSET('Hygiene Data'!$H$12,0,10*ROW('Hygiene Data'!H59)))</f>
        <v/>
      </c>
      <c r="EC65" s="302" t="str">
        <f ca="true">+IF(OFFSET('Hygiene Data'!$H$13,0,10*ROW('Hygiene Data'!H59))="","",OFFSET('Hygiene Data'!$H$13,0,10*ROW('Hygiene Data'!H59)))</f>
        <v/>
      </c>
      <c r="ED65" s="302" t="str">
        <f ca="true">+IF(OFFSET('Hygiene Data'!$I$11,0,10*ROW('Hygiene Data'!I59))="","",OFFSET('Hygiene Data'!$I$11,0,10*ROW('Hygiene Data'!I59)))</f>
        <v/>
      </c>
      <c r="EE65" s="302" t="str">
        <f ca="true">+IF(OFFSET('Hygiene Data'!$I$12,0,10*ROW('Hygiene Data'!I59))="","",OFFSET('Hygiene Data'!$I$12,0,10*ROW('Hygiene Data'!I59)))</f>
        <v/>
      </c>
      <c r="EF65" s="30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57"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302"/>
      <c r="BS66" s="302" t="str">
        <f ca="true">+IF(OFFSET('Water Data'!$D$27,0,10*ROW('Water Data'!D60))="","",OFFSET('Water Data'!$D$27,0,10*ROW('Water Data'!D60)))</f>
        <v/>
      </c>
      <c r="BT66" s="302" t="str">
        <f ca="true">+IF(OFFSET('Water Data'!$D$28,0,10*ROW('Water Data'!D60))="","",OFFSET('Water Data'!$D$28,0,10*ROW('Water Data'!D60)))</f>
        <v/>
      </c>
      <c r="BU66" s="302" t="str">
        <f ca="true">+IF(OFFSET('Water Data'!$D$29,0,10*ROW('Water Data'!D60))="","",OFFSET('Water Data'!$D$29,0,10*ROW('Water Data'!D60)))</f>
        <v/>
      </c>
      <c r="BV66" s="302" t="str">
        <f ca="true">+IF(OFFSET('Water Data'!$E$27,0,10*ROW('Water Data'!E60))="","",OFFSET('Water Data'!$E$27,0,10*ROW('Water Data'!E60)))</f>
        <v/>
      </c>
      <c r="BW66" s="302" t="str">
        <f ca="true">+IF(OFFSET('Water Data'!$E$28,0,10*ROW('Water Data'!E60))="","",OFFSET('Water Data'!$E$28,0,10*ROW('Water Data'!E60)))</f>
        <v/>
      </c>
      <c r="BX66" s="302" t="str">
        <f ca="true">+IF(OFFSET('Water Data'!$E$29,0,10*ROW('Water Data'!E60))="","",OFFSET('Water Data'!$E$29,0,10*ROW('Water Data'!E60)))</f>
        <v/>
      </c>
      <c r="BY66" s="302" t="str">
        <f ca="true">+IF(OFFSET('Water Data'!$F$27,0,10*ROW('Water Data'!F60))="","",OFFSET('Water Data'!$F$27,0,10*ROW('Water Data'!F60)))</f>
        <v/>
      </c>
      <c r="BZ66" s="302" t="str">
        <f ca="true">+IF(OFFSET('Water Data'!$F$28,0,10*ROW('Water Data'!F60))="","",OFFSET('Water Data'!$F$28,0,10*ROW('Water Data'!F60)))</f>
        <v/>
      </c>
      <c r="CA66" s="302" t="str">
        <f ca="true">+IF(OFFSET('Water Data'!$F$29,0,10*ROW('Water Data'!F60))="","",OFFSET('Water Data'!$F$29,0,10*ROW('Water Data'!F60)))</f>
        <v/>
      </c>
      <c r="CB66" s="302" t="str">
        <f ca="true">+IF(OFFSET('Water Data'!$G$27,0,10*ROW('Water Data'!G60))="","",OFFSET('Water Data'!$G$27,0,10*ROW('Water Data'!G60)))</f>
        <v/>
      </c>
      <c r="CC66" s="302" t="str">
        <f ca="true">+IF(OFFSET('Water Data'!$G$28,0,10*ROW('Water Data'!G60))="","",OFFSET('Water Data'!$G$28,0,10*ROW('Water Data'!G60)))</f>
        <v/>
      </c>
      <c r="CD66" s="302" t="str">
        <f ca="true">+IF(OFFSET('Water Data'!$G$29,0,10*ROW('Water Data'!G60))="","",OFFSET('Water Data'!$G$29,0,10*ROW('Water Data'!G60)))</f>
        <v/>
      </c>
      <c r="CE66" s="302" t="str">
        <f ca="true">+IF(OFFSET('Water Data'!$H$27,0,10*ROW('Water Data'!H60))="","",OFFSET('Water Data'!$H$27,0,10*ROW('Water Data'!H60)))</f>
        <v/>
      </c>
      <c r="CF66" s="302" t="str">
        <f ca="true">+IF(OFFSET('Water Data'!$H$28,0,10*ROW('Water Data'!H60))="","",OFFSET('Water Data'!$H$28,0,10*ROW('Water Data'!H60)))</f>
        <v/>
      </c>
      <c r="CG66" s="302" t="str">
        <f ca="true">+IF(OFFSET('Water Data'!$H$29,0,10*ROW('Water Data'!H60))="","",OFFSET('Water Data'!$H$29,0,10*ROW('Water Data'!H60)))</f>
        <v/>
      </c>
      <c r="CH66" s="302" t="str">
        <f ca="true">+IF(OFFSET('Water Data'!$I$27,0,10*ROW('Water Data'!I60))="","",OFFSET('Water Data'!$I$27,0,10*ROW('Water Data'!I60)))</f>
        <v/>
      </c>
      <c r="CI66" s="302" t="str">
        <f ca="true">+IF(OFFSET('Water Data'!$I$28,0,10*ROW('Water Data'!I60))="","",OFFSET('Water Data'!$I$28,0,10*ROW('Water Data'!I60)))</f>
        <v/>
      </c>
      <c r="CJ66" s="302" t="str">
        <f ca="true">+IF(OFFSET('Water Data'!$I$29,0,10*ROW('Water Data'!I60))="","",OFFSET('Water Data'!$I$29,0,10*ROW('Water Data'!I60)))</f>
        <v/>
      </c>
      <c r="CK66" s="302" t="str">
        <f ca="true">+IF(OFFSET('Sanitation Data'!$D$28,0,10*ROW('Sanitation Data'!D60))="","",OFFSET('Sanitation Data'!$D$28,0,10*ROW('Sanitation Data'!D60)))</f>
        <v/>
      </c>
      <c r="CL66" s="302" t="str">
        <f ca="true">+IF(OFFSET('Sanitation Data'!$D$29,0,10*ROW('Sanitation Data'!D60))="","",OFFSET('Sanitation Data'!$D$29,0,10*ROW('Sanitation Data'!D60)))</f>
        <v/>
      </c>
      <c r="CM66" s="302" t="str">
        <f ca="true">+IF(OFFSET('Sanitation Data'!$D$30,0,10*ROW('Sanitation Data'!D60))="","",OFFSET('Sanitation Data'!$D$30,0,10*ROW('Sanitation Data'!D60)))</f>
        <v/>
      </c>
      <c r="CN66" s="302" t="str">
        <f ca="true">+IF(OFFSET('Sanitation Data'!$D$31,0,10*ROW('Sanitation Data'!D60))="","",OFFSET('Sanitation Data'!$D$31,0,10*ROW('Sanitation Data'!D60)))</f>
        <v/>
      </c>
      <c r="CO66" s="302" t="str">
        <f ca="true">+IF(OFFSET('Sanitation Data'!$D$32,0,10*ROW('Sanitation Data'!D60))="","",OFFSET('Sanitation Data'!$D$32,0,10*ROW('Sanitation Data'!D60)))</f>
        <v/>
      </c>
      <c r="CP66" s="302" t="str">
        <f ca="true">+IF(OFFSET('Sanitation Data'!$E$28,0,10*ROW('Sanitation Data'!E60))="","",OFFSET('Sanitation Data'!$E$28,0,10*ROW('Sanitation Data'!E60)))</f>
        <v/>
      </c>
      <c r="CQ66" s="302" t="str">
        <f ca="true">+IF(OFFSET('Sanitation Data'!$E$29,0,10*ROW('Sanitation Data'!E60))="","",OFFSET('Sanitation Data'!$E$29,0,10*ROW('Sanitation Data'!E60)))</f>
        <v/>
      </c>
      <c r="CR66" s="302" t="str">
        <f ca="true">+IF(OFFSET('Sanitation Data'!$E$30,0,10*ROW('Sanitation Data'!E60))="","",OFFSET('Sanitation Data'!$E$30,0,10*ROW('Sanitation Data'!E60)))</f>
        <v/>
      </c>
      <c r="CS66" s="302" t="str">
        <f ca="true">+IF(OFFSET('Sanitation Data'!$E$31,0,10*ROW('Sanitation Data'!E60))="","",OFFSET('Sanitation Data'!$E$31,0,10*ROW('Sanitation Data'!E60)))</f>
        <v/>
      </c>
      <c r="CT66" s="302" t="str">
        <f ca="true">+IF(OFFSET('Sanitation Data'!$E$32,0,10*ROW('Sanitation Data'!E60))="","",OFFSET('Sanitation Data'!$E$32,0,10*ROW('Sanitation Data'!E60)))</f>
        <v/>
      </c>
      <c r="CU66" s="302" t="str">
        <f ca="true">+IF(OFFSET('Sanitation Data'!$F$28,0,10*ROW('Sanitation Data'!F60))="","",OFFSET('Sanitation Data'!$F$28,0,10*ROW('Sanitation Data'!F60)))</f>
        <v/>
      </c>
      <c r="CV66" s="302" t="str">
        <f ca="true">+IF(OFFSET('Sanitation Data'!$F$29,0,10*ROW('Sanitation Data'!F60))="","",OFFSET('Sanitation Data'!$F$29,0,10*ROW('Sanitation Data'!F60)))</f>
        <v/>
      </c>
      <c r="CW66" s="302" t="str">
        <f ca="true">+IF(OFFSET('Sanitation Data'!$F$30,0,10*ROW('Sanitation Data'!F60))="","",OFFSET('Sanitation Data'!$F$30,0,10*ROW('Sanitation Data'!F60)))</f>
        <v/>
      </c>
      <c r="CX66" s="302" t="str">
        <f ca="true">+IF(OFFSET('Sanitation Data'!$F$31,0,10*ROW('Sanitation Data'!F60))="","",OFFSET('Sanitation Data'!$F$31,0,10*ROW('Sanitation Data'!F60)))</f>
        <v/>
      </c>
      <c r="CY66" s="302" t="str">
        <f ca="true">+IF(OFFSET('Sanitation Data'!$F$32,0,10*ROW('Sanitation Data'!F60))="","",OFFSET('Sanitation Data'!$F$32,0,10*ROW('Sanitation Data'!F60)))</f>
        <v/>
      </c>
      <c r="CZ66" s="302" t="str">
        <f ca="true">+IF(OFFSET('Sanitation Data'!$G$28,0,10*ROW('Sanitation Data'!G60))="","",OFFSET('Sanitation Data'!$G$28,0,10*ROW('Sanitation Data'!G60)))</f>
        <v/>
      </c>
      <c r="DA66" s="302" t="str">
        <f ca="true">+IF(OFFSET('Sanitation Data'!$G$29,0,10*ROW('Sanitation Data'!G60))="","",OFFSET('Sanitation Data'!$G$29,0,10*ROW('Sanitation Data'!G60)))</f>
        <v/>
      </c>
      <c r="DB66" s="302" t="str">
        <f ca="true">+IF(OFFSET('Sanitation Data'!$G$30,0,10*ROW('Sanitation Data'!G60))="","",OFFSET('Sanitation Data'!$G$30,0,10*ROW('Sanitation Data'!G60)))</f>
        <v/>
      </c>
      <c r="DC66" s="302" t="str">
        <f ca="true">+IF(OFFSET('Sanitation Data'!$G$31,0,10*ROW('Sanitation Data'!G60))="","",OFFSET('Sanitation Data'!$G$31,0,10*ROW('Sanitation Data'!G60)))</f>
        <v/>
      </c>
      <c r="DD66" s="302" t="str">
        <f ca="true">+IF(OFFSET('Sanitation Data'!$G$32,0,10*ROW('Sanitation Data'!G60))="","",OFFSET('Sanitation Data'!$G$32,0,10*ROW('Sanitation Data'!G60)))</f>
        <v/>
      </c>
      <c r="DE66" s="302" t="str">
        <f ca="true">+IF(OFFSET('Sanitation Data'!$H$28,0,10*ROW('Sanitation Data'!H60))="","",OFFSET('Sanitation Data'!$H$28,0,10*ROW('Sanitation Data'!H60)))</f>
        <v/>
      </c>
      <c r="DF66" s="302" t="str">
        <f ca="true">+IF(OFFSET('Sanitation Data'!$H$29,0,10*ROW('Sanitation Data'!H60))="","",OFFSET('Sanitation Data'!$H$29,0,10*ROW('Sanitation Data'!H60)))</f>
        <v/>
      </c>
      <c r="DG66" s="302" t="str">
        <f ca="true">+IF(OFFSET('Sanitation Data'!$H$30,0,10*ROW('Sanitation Data'!H60))="","",OFFSET('Sanitation Data'!$H$30,0,10*ROW('Sanitation Data'!H60)))</f>
        <v/>
      </c>
      <c r="DH66" s="302" t="str">
        <f ca="true">+IF(OFFSET('Sanitation Data'!$H$31,0,10*ROW('Sanitation Data'!H60))="","",OFFSET('Sanitation Data'!$H$31,0,10*ROW('Sanitation Data'!H60)))</f>
        <v/>
      </c>
      <c r="DI66" s="302" t="str">
        <f ca="true">+IF(OFFSET('Sanitation Data'!$H$32,0,10*ROW('Sanitation Data'!H60))="","",OFFSET('Sanitation Data'!$H$32,0,10*ROW('Sanitation Data'!H60)))</f>
        <v/>
      </c>
      <c r="DJ66" s="302" t="str">
        <f ca="true">+IF(OFFSET('Sanitation Data'!$I$28,0,10*ROW('Sanitation Data'!I60))="","",OFFSET('Sanitation Data'!$I$28,0,10*ROW('Sanitation Data'!I60)))</f>
        <v/>
      </c>
      <c r="DK66" s="302" t="str">
        <f ca="true">+IF(OFFSET('Sanitation Data'!$I$29,0,10*ROW('Sanitation Data'!I60))="","",OFFSET('Sanitation Data'!$I$29,0,10*ROW('Sanitation Data'!I60)))</f>
        <v/>
      </c>
      <c r="DL66" s="302" t="str">
        <f ca="true">+IF(OFFSET('Sanitation Data'!$I$30,0,10*ROW('Sanitation Data'!I60))="","",OFFSET('Sanitation Data'!$I$30,0,10*ROW('Sanitation Data'!I60)))</f>
        <v/>
      </c>
      <c r="DM66" s="302" t="str">
        <f ca="true">+IF(OFFSET('Sanitation Data'!$I$31,0,10*ROW('Sanitation Data'!I60))="","",OFFSET('Sanitation Data'!$I$31,0,10*ROW('Sanitation Data'!I60)))</f>
        <v/>
      </c>
      <c r="DN66" s="302" t="str">
        <f ca="true">+IF(OFFSET('Sanitation Data'!$I$32,0,10*ROW('Sanitation Data'!I60))="","",OFFSET('Sanitation Data'!$I$32,0,10*ROW('Sanitation Data'!I60)))</f>
        <v/>
      </c>
      <c r="DO66" s="302" t="str">
        <f ca="true">+IF(OFFSET('Hygiene Data'!$D$11,0,10*ROW('Hygiene Data'!D60))="","",OFFSET('Hygiene Data'!$D$11,0,10*ROW('Hygiene Data'!D60)))</f>
        <v/>
      </c>
      <c r="DP66" s="302" t="str">
        <f ca="true">+IF(OFFSET('Hygiene Data'!$D$12,0,10*ROW('Hygiene Data'!D60))="","",OFFSET('Hygiene Data'!$D$12,0,10*ROW('Hygiene Data'!D60)))</f>
        <v/>
      </c>
      <c r="DQ66" s="302" t="str">
        <f ca="true">+IF(OFFSET('Hygiene Data'!$D$13,0,10*ROW('Hygiene Data'!D60))="","",OFFSET('Hygiene Data'!$D$13,0,10*ROW('Hygiene Data'!D60)))</f>
        <v/>
      </c>
      <c r="DR66" s="302" t="str">
        <f ca="true">+IF(OFFSET('Hygiene Data'!$E$11,0,10*ROW('Hygiene Data'!E60))="","",OFFSET('Hygiene Data'!$E$11,0,10*ROW('Hygiene Data'!E60)))</f>
        <v/>
      </c>
      <c r="DS66" s="302" t="str">
        <f ca="true">+IF(OFFSET('Hygiene Data'!$E$12,0,10*ROW('Hygiene Data'!E60))="","",OFFSET('Hygiene Data'!$E$12,0,10*ROW('Hygiene Data'!E60)))</f>
        <v/>
      </c>
      <c r="DT66" s="302" t="str">
        <f ca="true">+IF(OFFSET('Hygiene Data'!$E$13,0,10*ROW('Hygiene Data'!E60))="","",OFFSET('Hygiene Data'!$E$13,0,10*ROW('Hygiene Data'!E60)))</f>
        <v/>
      </c>
      <c r="DU66" s="302" t="str">
        <f ca="true">+IF(OFFSET('Hygiene Data'!$F$11,0,10*ROW('Hygiene Data'!F60))="","",OFFSET('Hygiene Data'!$F$11,0,10*ROW('Hygiene Data'!F60)))</f>
        <v/>
      </c>
      <c r="DV66" s="302" t="str">
        <f ca="true">+IF(OFFSET('Hygiene Data'!$F$12,0,10*ROW('Hygiene Data'!F60))="","",OFFSET('Hygiene Data'!$F$12,0,10*ROW('Hygiene Data'!F60)))</f>
        <v/>
      </c>
      <c r="DW66" s="302" t="str">
        <f ca="true">+IF(OFFSET('Hygiene Data'!$F$13,0,10*ROW('Hygiene Data'!F60))="","",OFFSET('Hygiene Data'!$F$13,0,10*ROW('Hygiene Data'!F60)))</f>
        <v/>
      </c>
      <c r="DX66" s="302" t="str">
        <f ca="true">+IF(OFFSET('Hygiene Data'!$G$11,0,10*ROW('Hygiene Data'!G60))="","",OFFSET('Hygiene Data'!$G$11,0,10*ROW('Hygiene Data'!G60)))</f>
        <v/>
      </c>
      <c r="DY66" s="302" t="str">
        <f ca="true">+IF(OFFSET('Hygiene Data'!$G$12,0,10*ROW('Hygiene Data'!G60))="","",OFFSET('Hygiene Data'!$G$12,0,10*ROW('Hygiene Data'!G60)))</f>
        <v/>
      </c>
      <c r="DZ66" s="302" t="str">
        <f ca="true">+IF(OFFSET('Hygiene Data'!$G$13,0,10*ROW('Hygiene Data'!G60))="","",OFFSET('Hygiene Data'!$G$13,0,10*ROW('Hygiene Data'!G60)))</f>
        <v/>
      </c>
      <c r="EA66" s="302" t="str">
        <f ca="true">+IF(OFFSET('Hygiene Data'!$H$11,0,10*ROW('Hygiene Data'!H60))="","",OFFSET('Hygiene Data'!$H$11,0,10*ROW('Hygiene Data'!H60)))</f>
        <v/>
      </c>
      <c r="EB66" s="302" t="str">
        <f ca="true">+IF(OFFSET('Hygiene Data'!$H$12,0,10*ROW('Hygiene Data'!H60))="","",OFFSET('Hygiene Data'!$H$12,0,10*ROW('Hygiene Data'!H60)))</f>
        <v/>
      </c>
      <c r="EC66" s="302" t="str">
        <f ca="true">+IF(OFFSET('Hygiene Data'!$H$13,0,10*ROW('Hygiene Data'!H60))="","",OFFSET('Hygiene Data'!$H$13,0,10*ROW('Hygiene Data'!H60)))</f>
        <v/>
      </c>
      <c r="ED66" s="302" t="str">
        <f ca="true">+IF(OFFSET('Hygiene Data'!$I$11,0,10*ROW('Hygiene Data'!I60))="","",OFFSET('Hygiene Data'!$I$11,0,10*ROW('Hygiene Data'!I60)))</f>
        <v/>
      </c>
      <c r="EE66" s="302" t="str">
        <f ca="true">+IF(OFFSET('Hygiene Data'!$I$12,0,10*ROW('Hygiene Data'!I60))="","",OFFSET('Hygiene Data'!$I$12,0,10*ROW('Hygiene Data'!I60)))</f>
        <v/>
      </c>
      <c r="EF66" s="30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57"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302"/>
      <c r="BS67" s="302" t="str">
        <f ca="true">+IF(OFFSET('Water Data'!$D$27,0,10*ROW('Water Data'!D61))="","",OFFSET('Water Data'!$D$27,0,10*ROW('Water Data'!D61)))</f>
        <v/>
      </c>
      <c r="BT67" s="302" t="str">
        <f ca="true">+IF(OFFSET('Water Data'!$D$28,0,10*ROW('Water Data'!D61))="","",OFFSET('Water Data'!$D$28,0,10*ROW('Water Data'!D61)))</f>
        <v/>
      </c>
      <c r="BU67" s="302" t="str">
        <f ca="true">+IF(OFFSET('Water Data'!$D$29,0,10*ROW('Water Data'!D61))="","",OFFSET('Water Data'!$D$29,0,10*ROW('Water Data'!D61)))</f>
        <v/>
      </c>
      <c r="BV67" s="302" t="str">
        <f ca="true">+IF(OFFSET('Water Data'!$E$27,0,10*ROW('Water Data'!E61))="","",OFFSET('Water Data'!$E$27,0,10*ROW('Water Data'!E61)))</f>
        <v/>
      </c>
      <c r="BW67" s="302" t="str">
        <f ca="true">+IF(OFFSET('Water Data'!$E$28,0,10*ROW('Water Data'!E61))="","",OFFSET('Water Data'!$E$28,0,10*ROW('Water Data'!E61)))</f>
        <v/>
      </c>
      <c r="BX67" s="302" t="str">
        <f ca="true">+IF(OFFSET('Water Data'!$E$29,0,10*ROW('Water Data'!E61))="","",OFFSET('Water Data'!$E$29,0,10*ROW('Water Data'!E61)))</f>
        <v/>
      </c>
      <c r="BY67" s="302" t="str">
        <f ca="true">+IF(OFFSET('Water Data'!$F$27,0,10*ROW('Water Data'!F61))="","",OFFSET('Water Data'!$F$27,0,10*ROW('Water Data'!F61)))</f>
        <v/>
      </c>
      <c r="BZ67" s="302" t="str">
        <f ca="true">+IF(OFFSET('Water Data'!$F$28,0,10*ROW('Water Data'!F61))="","",OFFSET('Water Data'!$F$28,0,10*ROW('Water Data'!F61)))</f>
        <v/>
      </c>
      <c r="CA67" s="302" t="str">
        <f ca="true">+IF(OFFSET('Water Data'!$F$29,0,10*ROW('Water Data'!F61))="","",OFFSET('Water Data'!$F$29,0,10*ROW('Water Data'!F61)))</f>
        <v/>
      </c>
      <c r="CB67" s="302" t="str">
        <f ca="true">+IF(OFFSET('Water Data'!$G$27,0,10*ROW('Water Data'!G61))="","",OFFSET('Water Data'!$G$27,0,10*ROW('Water Data'!G61)))</f>
        <v/>
      </c>
      <c r="CC67" s="302" t="str">
        <f ca="true">+IF(OFFSET('Water Data'!$G$28,0,10*ROW('Water Data'!G61))="","",OFFSET('Water Data'!$G$28,0,10*ROW('Water Data'!G61)))</f>
        <v/>
      </c>
      <c r="CD67" s="302" t="str">
        <f ca="true">+IF(OFFSET('Water Data'!$G$29,0,10*ROW('Water Data'!G61))="","",OFFSET('Water Data'!$G$29,0,10*ROW('Water Data'!G61)))</f>
        <v/>
      </c>
      <c r="CE67" s="302" t="str">
        <f ca="true">+IF(OFFSET('Water Data'!$H$27,0,10*ROW('Water Data'!H61))="","",OFFSET('Water Data'!$H$27,0,10*ROW('Water Data'!H61)))</f>
        <v/>
      </c>
      <c r="CF67" s="302" t="str">
        <f ca="true">+IF(OFFSET('Water Data'!$H$28,0,10*ROW('Water Data'!H61))="","",OFFSET('Water Data'!$H$28,0,10*ROW('Water Data'!H61)))</f>
        <v/>
      </c>
      <c r="CG67" s="302" t="str">
        <f ca="true">+IF(OFFSET('Water Data'!$H$29,0,10*ROW('Water Data'!H61))="","",OFFSET('Water Data'!$H$29,0,10*ROW('Water Data'!H61)))</f>
        <v/>
      </c>
      <c r="CH67" s="302" t="str">
        <f ca="true">+IF(OFFSET('Water Data'!$I$27,0,10*ROW('Water Data'!I61))="","",OFFSET('Water Data'!$I$27,0,10*ROW('Water Data'!I61)))</f>
        <v/>
      </c>
      <c r="CI67" s="302" t="str">
        <f ca="true">+IF(OFFSET('Water Data'!$I$28,0,10*ROW('Water Data'!I61))="","",OFFSET('Water Data'!$I$28,0,10*ROW('Water Data'!I61)))</f>
        <v/>
      </c>
      <c r="CJ67" s="302" t="str">
        <f ca="true">+IF(OFFSET('Water Data'!$I$29,0,10*ROW('Water Data'!I61))="","",OFFSET('Water Data'!$I$29,0,10*ROW('Water Data'!I61)))</f>
        <v/>
      </c>
      <c r="CK67" s="302" t="str">
        <f ca="true">+IF(OFFSET('Sanitation Data'!$D$28,0,10*ROW('Sanitation Data'!D61))="","",OFFSET('Sanitation Data'!$D$28,0,10*ROW('Sanitation Data'!D61)))</f>
        <v/>
      </c>
      <c r="CL67" s="302" t="str">
        <f ca="true">+IF(OFFSET('Sanitation Data'!$D$29,0,10*ROW('Sanitation Data'!D61))="","",OFFSET('Sanitation Data'!$D$29,0,10*ROW('Sanitation Data'!D61)))</f>
        <v/>
      </c>
      <c r="CM67" s="302" t="str">
        <f ca="true">+IF(OFFSET('Sanitation Data'!$D$30,0,10*ROW('Sanitation Data'!D61))="","",OFFSET('Sanitation Data'!$D$30,0,10*ROW('Sanitation Data'!D61)))</f>
        <v/>
      </c>
      <c r="CN67" s="302" t="str">
        <f ca="true">+IF(OFFSET('Sanitation Data'!$D$31,0,10*ROW('Sanitation Data'!D61))="","",OFFSET('Sanitation Data'!$D$31,0,10*ROW('Sanitation Data'!D61)))</f>
        <v/>
      </c>
      <c r="CO67" s="302" t="str">
        <f ca="true">+IF(OFFSET('Sanitation Data'!$D$32,0,10*ROW('Sanitation Data'!D61))="","",OFFSET('Sanitation Data'!$D$32,0,10*ROW('Sanitation Data'!D61)))</f>
        <v/>
      </c>
      <c r="CP67" s="302" t="str">
        <f ca="true">+IF(OFFSET('Sanitation Data'!$E$28,0,10*ROW('Sanitation Data'!E61))="","",OFFSET('Sanitation Data'!$E$28,0,10*ROW('Sanitation Data'!E61)))</f>
        <v/>
      </c>
      <c r="CQ67" s="302" t="str">
        <f ca="true">+IF(OFFSET('Sanitation Data'!$E$29,0,10*ROW('Sanitation Data'!E61))="","",OFFSET('Sanitation Data'!$E$29,0,10*ROW('Sanitation Data'!E61)))</f>
        <v/>
      </c>
      <c r="CR67" s="302" t="str">
        <f ca="true">+IF(OFFSET('Sanitation Data'!$E$30,0,10*ROW('Sanitation Data'!E61))="","",OFFSET('Sanitation Data'!$E$30,0,10*ROW('Sanitation Data'!E61)))</f>
        <v/>
      </c>
      <c r="CS67" s="302" t="str">
        <f ca="true">+IF(OFFSET('Sanitation Data'!$E$31,0,10*ROW('Sanitation Data'!E61))="","",OFFSET('Sanitation Data'!$E$31,0,10*ROW('Sanitation Data'!E61)))</f>
        <v/>
      </c>
      <c r="CT67" s="302" t="str">
        <f ca="true">+IF(OFFSET('Sanitation Data'!$E$32,0,10*ROW('Sanitation Data'!E61))="","",OFFSET('Sanitation Data'!$E$32,0,10*ROW('Sanitation Data'!E61)))</f>
        <v/>
      </c>
      <c r="CU67" s="302" t="str">
        <f ca="true">+IF(OFFSET('Sanitation Data'!$F$28,0,10*ROW('Sanitation Data'!F61))="","",OFFSET('Sanitation Data'!$F$28,0,10*ROW('Sanitation Data'!F61)))</f>
        <v/>
      </c>
      <c r="CV67" s="302" t="str">
        <f ca="true">+IF(OFFSET('Sanitation Data'!$F$29,0,10*ROW('Sanitation Data'!F61))="","",OFFSET('Sanitation Data'!$F$29,0,10*ROW('Sanitation Data'!F61)))</f>
        <v/>
      </c>
      <c r="CW67" s="302" t="str">
        <f ca="true">+IF(OFFSET('Sanitation Data'!$F$30,0,10*ROW('Sanitation Data'!F61))="","",OFFSET('Sanitation Data'!$F$30,0,10*ROW('Sanitation Data'!F61)))</f>
        <v/>
      </c>
      <c r="CX67" s="302" t="str">
        <f ca="true">+IF(OFFSET('Sanitation Data'!$F$31,0,10*ROW('Sanitation Data'!F61))="","",OFFSET('Sanitation Data'!$F$31,0,10*ROW('Sanitation Data'!F61)))</f>
        <v/>
      </c>
      <c r="CY67" s="302" t="str">
        <f ca="true">+IF(OFFSET('Sanitation Data'!$F$32,0,10*ROW('Sanitation Data'!F61))="","",OFFSET('Sanitation Data'!$F$32,0,10*ROW('Sanitation Data'!F61)))</f>
        <v/>
      </c>
      <c r="CZ67" s="302" t="str">
        <f ca="true">+IF(OFFSET('Sanitation Data'!$G$28,0,10*ROW('Sanitation Data'!G61))="","",OFFSET('Sanitation Data'!$G$28,0,10*ROW('Sanitation Data'!G61)))</f>
        <v/>
      </c>
      <c r="DA67" s="302" t="str">
        <f ca="true">+IF(OFFSET('Sanitation Data'!$G$29,0,10*ROW('Sanitation Data'!G61))="","",OFFSET('Sanitation Data'!$G$29,0,10*ROW('Sanitation Data'!G61)))</f>
        <v/>
      </c>
      <c r="DB67" s="302" t="str">
        <f ca="true">+IF(OFFSET('Sanitation Data'!$G$30,0,10*ROW('Sanitation Data'!G61))="","",OFFSET('Sanitation Data'!$G$30,0,10*ROW('Sanitation Data'!G61)))</f>
        <v/>
      </c>
      <c r="DC67" s="302" t="str">
        <f ca="true">+IF(OFFSET('Sanitation Data'!$G$31,0,10*ROW('Sanitation Data'!G61))="","",OFFSET('Sanitation Data'!$G$31,0,10*ROW('Sanitation Data'!G61)))</f>
        <v/>
      </c>
      <c r="DD67" s="302" t="str">
        <f ca="true">+IF(OFFSET('Sanitation Data'!$G$32,0,10*ROW('Sanitation Data'!G61))="","",OFFSET('Sanitation Data'!$G$32,0,10*ROW('Sanitation Data'!G61)))</f>
        <v/>
      </c>
      <c r="DE67" s="302" t="str">
        <f ca="true">+IF(OFFSET('Sanitation Data'!$H$28,0,10*ROW('Sanitation Data'!H61))="","",OFFSET('Sanitation Data'!$H$28,0,10*ROW('Sanitation Data'!H61)))</f>
        <v/>
      </c>
      <c r="DF67" s="302" t="str">
        <f ca="true">+IF(OFFSET('Sanitation Data'!$H$29,0,10*ROW('Sanitation Data'!H61))="","",OFFSET('Sanitation Data'!$H$29,0,10*ROW('Sanitation Data'!H61)))</f>
        <v/>
      </c>
      <c r="DG67" s="302" t="str">
        <f ca="true">+IF(OFFSET('Sanitation Data'!$H$30,0,10*ROW('Sanitation Data'!H61))="","",OFFSET('Sanitation Data'!$H$30,0,10*ROW('Sanitation Data'!H61)))</f>
        <v/>
      </c>
      <c r="DH67" s="302" t="str">
        <f ca="true">+IF(OFFSET('Sanitation Data'!$H$31,0,10*ROW('Sanitation Data'!H61))="","",OFFSET('Sanitation Data'!$H$31,0,10*ROW('Sanitation Data'!H61)))</f>
        <v/>
      </c>
      <c r="DI67" s="302" t="str">
        <f ca="true">+IF(OFFSET('Sanitation Data'!$H$32,0,10*ROW('Sanitation Data'!H61))="","",OFFSET('Sanitation Data'!$H$32,0,10*ROW('Sanitation Data'!H61)))</f>
        <v/>
      </c>
      <c r="DJ67" s="302" t="str">
        <f ca="true">+IF(OFFSET('Sanitation Data'!$I$28,0,10*ROW('Sanitation Data'!I61))="","",OFFSET('Sanitation Data'!$I$28,0,10*ROW('Sanitation Data'!I61)))</f>
        <v/>
      </c>
      <c r="DK67" s="302" t="str">
        <f ca="true">+IF(OFFSET('Sanitation Data'!$I$29,0,10*ROW('Sanitation Data'!I61))="","",OFFSET('Sanitation Data'!$I$29,0,10*ROW('Sanitation Data'!I61)))</f>
        <v/>
      </c>
      <c r="DL67" s="302" t="str">
        <f ca="true">+IF(OFFSET('Sanitation Data'!$I$30,0,10*ROW('Sanitation Data'!I61))="","",OFFSET('Sanitation Data'!$I$30,0,10*ROW('Sanitation Data'!I61)))</f>
        <v/>
      </c>
      <c r="DM67" s="302" t="str">
        <f ca="true">+IF(OFFSET('Sanitation Data'!$I$31,0,10*ROW('Sanitation Data'!I61))="","",OFFSET('Sanitation Data'!$I$31,0,10*ROW('Sanitation Data'!I61)))</f>
        <v/>
      </c>
      <c r="DN67" s="302" t="str">
        <f ca="true">+IF(OFFSET('Sanitation Data'!$I$32,0,10*ROW('Sanitation Data'!I61))="","",OFFSET('Sanitation Data'!$I$32,0,10*ROW('Sanitation Data'!I61)))</f>
        <v/>
      </c>
      <c r="DO67" s="302" t="str">
        <f ca="true">+IF(OFFSET('Hygiene Data'!$D$11,0,10*ROW('Hygiene Data'!D61))="","",OFFSET('Hygiene Data'!$D$11,0,10*ROW('Hygiene Data'!D61)))</f>
        <v/>
      </c>
      <c r="DP67" s="302" t="str">
        <f ca="true">+IF(OFFSET('Hygiene Data'!$D$12,0,10*ROW('Hygiene Data'!D61))="","",OFFSET('Hygiene Data'!$D$12,0,10*ROW('Hygiene Data'!D61)))</f>
        <v/>
      </c>
      <c r="DQ67" s="302" t="str">
        <f ca="true">+IF(OFFSET('Hygiene Data'!$D$13,0,10*ROW('Hygiene Data'!D61))="","",OFFSET('Hygiene Data'!$D$13,0,10*ROW('Hygiene Data'!D61)))</f>
        <v/>
      </c>
      <c r="DR67" s="302" t="str">
        <f ca="true">+IF(OFFSET('Hygiene Data'!$E$11,0,10*ROW('Hygiene Data'!E61))="","",OFFSET('Hygiene Data'!$E$11,0,10*ROW('Hygiene Data'!E61)))</f>
        <v/>
      </c>
      <c r="DS67" s="302" t="str">
        <f ca="true">+IF(OFFSET('Hygiene Data'!$E$12,0,10*ROW('Hygiene Data'!E61))="","",OFFSET('Hygiene Data'!$E$12,0,10*ROW('Hygiene Data'!E61)))</f>
        <v/>
      </c>
      <c r="DT67" s="302" t="str">
        <f ca="true">+IF(OFFSET('Hygiene Data'!$E$13,0,10*ROW('Hygiene Data'!E61))="","",OFFSET('Hygiene Data'!$E$13,0,10*ROW('Hygiene Data'!E61)))</f>
        <v/>
      </c>
      <c r="DU67" s="302" t="str">
        <f ca="true">+IF(OFFSET('Hygiene Data'!$F$11,0,10*ROW('Hygiene Data'!F61))="","",OFFSET('Hygiene Data'!$F$11,0,10*ROW('Hygiene Data'!F61)))</f>
        <v/>
      </c>
      <c r="DV67" s="302" t="str">
        <f ca="true">+IF(OFFSET('Hygiene Data'!$F$12,0,10*ROW('Hygiene Data'!F61))="","",OFFSET('Hygiene Data'!$F$12,0,10*ROW('Hygiene Data'!F61)))</f>
        <v/>
      </c>
      <c r="DW67" s="302" t="str">
        <f ca="true">+IF(OFFSET('Hygiene Data'!$F$13,0,10*ROW('Hygiene Data'!F61))="","",OFFSET('Hygiene Data'!$F$13,0,10*ROW('Hygiene Data'!F61)))</f>
        <v/>
      </c>
      <c r="DX67" s="302" t="str">
        <f ca="true">+IF(OFFSET('Hygiene Data'!$G$11,0,10*ROW('Hygiene Data'!G61))="","",OFFSET('Hygiene Data'!$G$11,0,10*ROW('Hygiene Data'!G61)))</f>
        <v/>
      </c>
      <c r="DY67" s="302" t="str">
        <f ca="true">+IF(OFFSET('Hygiene Data'!$G$12,0,10*ROW('Hygiene Data'!G61))="","",OFFSET('Hygiene Data'!$G$12,0,10*ROW('Hygiene Data'!G61)))</f>
        <v/>
      </c>
      <c r="DZ67" s="302" t="str">
        <f ca="true">+IF(OFFSET('Hygiene Data'!$G$13,0,10*ROW('Hygiene Data'!G61))="","",OFFSET('Hygiene Data'!$G$13,0,10*ROW('Hygiene Data'!G61)))</f>
        <v/>
      </c>
      <c r="EA67" s="302" t="str">
        <f ca="true">+IF(OFFSET('Hygiene Data'!$H$11,0,10*ROW('Hygiene Data'!H61))="","",OFFSET('Hygiene Data'!$H$11,0,10*ROW('Hygiene Data'!H61)))</f>
        <v/>
      </c>
      <c r="EB67" s="302" t="str">
        <f ca="true">+IF(OFFSET('Hygiene Data'!$H$12,0,10*ROW('Hygiene Data'!H61))="","",OFFSET('Hygiene Data'!$H$12,0,10*ROW('Hygiene Data'!H61)))</f>
        <v/>
      </c>
      <c r="EC67" s="302" t="str">
        <f ca="true">+IF(OFFSET('Hygiene Data'!$H$13,0,10*ROW('Hygiene Data'!H61))="","",OFFSET('Hygiene Data'!$H$13,0,10*ROW('Hygiene Data'!H61)))</f>
        <v/>
      </c>
      <c r="ED67" s="302" t="str">
        <f ca="true">+IF(OFFSET('Hygiene Data'!$I$11,0,10*ROW('Hygiene Data'!I61))="","",OFFSET('Hygiene Data'!$I$11,0,10*ROW('Hygiene Data'!I61)))</f>
        <v/>
      </c>
      <c r="EE67" s="302" t="str">
        <f ca="true">+IF(OFFSET('Hygiene Data'!$I$12,0,10*ROW('Hygiene Data'!I61))="","",OFFSET('Hygiene Data'!$I$12,0,10*ROW('Hygiene Data'!I61)))</f>
        <v/>
      </c>
      <c r="EF67" s="30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57"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302"/>
      <c r="BS68" s="302" t="str">
        <f ca="true">+IF(OFFSET('Water Data'!$D$27,0,10*ROW('Water Data'!D62))="","",OFFSET('Water Data'!$D$27,0,10*ROW('Water Data'!D62)))</f>
        <v/>
      </c>
      <c r="BT68" s="302" t="str">
        <f ca="true">+IF(OFFSET('Water Data'!$D$28,0,10*ROW('Water Data'!D62))="","",OFFSET('Water Data'!$D$28,0,10*ROW('Water Data'!D62)))</f>
        <v/>
      </c>
      <c r="BU68" s="302" t="str">
        <f ca="true">+IF(OFFSET('Water Data'!$D$29,0,10*ROW('Water Data'!D62))="","",OFFSET('Water Data'!$D$29,0,10*ROW('Water Data'!D62)))</f>
        <v/>
      </c>
      <c r="BV68" s="302" t="str">
        <f ca="true">+IF(OFFSET('Water Data'!$E$27,0,10*ROW('Water Data'!E62))="","",OFFSET('Water Data'!$E$27,0,10*ROW('Water Data'!E62)))</f>
        <v/>
      </c>
      <c r="BW68" s="302" t="str">
        <f ca="true">+IF(OFFSET('Water Data'!$E$28,0,10*ROW('Water Data'!E62))="","",OFFSET('Water Data'!$E$28,0,10*ROW('Water Data'!E62)))</f>
        <v/>
      </c>
      <c r="BX68" s="302" t="str">
        <f ca="true">+IF(OFFSET('Water Data'!$E$29,0,10*ROW('Water Data'!E62))="","",OFFSET('Water Data'!$E$29,0,10*ROW('Water Data'!E62)))</f>
        <v/>
      </c>
      <c r="BY68" s="302" t="str">
        <f ca="true">+IF(OFFSET('Water Data'!$F$27,0,10*ROW('Water Data'!F62))="","",OFFSET('Water Data'!$F$27,0,10*ROW('Water Data'!F62)))</f>
        <v/>
      </c>
      <c r="BZ68" s="302" t="str">
        <f ca="true">+IF(OFFSET('Water Data'!$F$28,0,10*ROW('Water Data'!F62))="","",OFFSET('Water Data'!$F$28,0,10*ROW('Water Data'!F62)))</f>
        <v/>
      </c>
      <c r="CA68" s="302" t="str">
        <f ca="true">+IF(OFFSET('Water Data'!$F$29,0,10*ROW('Water Data'!F62))="","",OFFSET('Water Data'!$F$29,0,10*ROW('Water Data'!F62)))</f>
        <v/>
      </c>
      <c r="CB68" s="302" t="str">
        <f ca="true">+IF(OFFSET('Water Data'!$G$27,0,10*ROW('Water Data'!G62))="","",OFFSET('Water Data'!$G$27,0,10*ROW('Water Data'!G62)))</f>
        <v/>
      </c>
      <c r="CC68" s="302" t="str">
        <f ca="true">+IF(OFFSET('Water Data'!$G$28,0,10*ROW('Water Data'!G62))="","",OFFSET('Water Data'!$G$28,0,10*ROW('Water Data'!G62)))</f>
        <v/>
      </c>
      <c r="CD68" s="302" t="str">
        <f ca="true">+IF(OFFSET('Water Data'!$G$29,0,10*ROW('Water Data'!G62))="","",OFFSET('Water Data'!$G$29,0,10*ROW('Water Data'!G62)))</f>
        <v/>
      </c>
      <c r="CE68" s="302" t="str">
        <f ca="true">+IF(OFFSET('Water Data'!$H$27,0,10*ROW('Water Data'!H62))="","",OFFSET('Water Data'!$H$27,0,10*ROW('Water Data'!H62)))</f>
        <v/>
      </c>
      <c r="CF68" s="302" t="str">
        <f ca="true">+IF(OFFSET('Water Data'!$H$28,0,10*ROW('Water Data'!H62))="","",OFFSET('Water Data'!$H$28,0,10*ROW('Water Data'!H62)))</f>
        <v/>
      </c>
      <c r="CG68" s="302" t="str">
        <f ca="true">+IF(OFFSET('Water Data'!$H$29,0,10*ROW('Water Data'!H62))="","",OFFSET('Water Data'!$H$29,0,10*ROW('Water Data'!H62)))</f>
        <v/>
      </c>
      <c r="CH68" s="302" t="str">
        <f ca="true">+IF(OFFSET('Water Data'!$I$27,0,10*ROW('Water Data'!I62))="","",OFFSET('Water Data'!$I$27,0,10*ROW('Water Data'!I62)))</f>
        <v/>
      </c>
      <c r="CI68" s="302" t="str">
        <f ca="true">+IF(OFFSET('Water Data'!$I$28,0,10*ROW('Water Data'!I62))="","",OFFSET('Water Data'!$I$28,0,10*ROW('Water Data'!I62)))</f>
        <v/>
      </c>
      <c r="CJ68" s="302" t="str">
        <f ca="true">+IF(OFFSET('Water Data'!$I$29,0,10*ROW('Water Data'!I62))="","",OFFSET('Water Data'!$I$29,0,10*ROW('Water Data'!I62)))</f>
        <v/>
      </c>
      <c r="CK68" s="302" t="str">
        <f ca="true">+IF(OFFSET('Sanitation Data'!$D$28,0,10*ROW('Sanitation Data'!D62))="","",OFFSET('Sanitation Data'!$D$28,0,10*ROW('Sanitation Data'!D62)))</f>
        <v/>
      </c>
      <c r="CL68" s="302" t="str">
        <f ca="true">+IF(OFFSET('Sanitation Data'!$D$29,0,10*ROW('Sanitation Data'!D62))="","",OFFSET('Sanitation Data'!$D$29,0,10*ROW('Sanitation Data'!D62)))</f>
        <v/>
      </c>
      <c r="CM68" s="302" t="str">
        <f ca="true">+IF(OFFSET('Sanitation Data'!$D$30,0,10*ROW('Sanitation Data'!D62))="","",OFFSET('Sanitation Data'!$D$30,0,10*ROW('Sanitation Data'!D62)))</f>
        <v/>
      </c>
      <c r="CN68" s="302" t="str">
        <f ca="true">+IF(OFFSET('Sanitation Data'!$D$31,0,10*ROW('Sanitation Data'!D62))="","",OFFSET('Sanitation Data'!$D$31,0,10*ROW('Sanitation Data'!D62)))</f>
        <v/>
      </c>
      <c r="CO68" s="302" t="str">
        <f ca="true">+IF(OFFSET('Sanitation Data'!$D$32,0,10*ROW('Sanitation Data'!D62))="","",OFFSET('Sanitation Data'!$D$32,0,10*ROW('Sanitation Data'!D62)))</f>
        <v/>
      </c>
      <c r="CP68" s="302" t="str">
        <f ca="true">+IF(OFFSET('Sanitation Data'!$E$28,0,10*ROW('Sanitation Data'!E62))="","",OFFSET('Sanitation Data'!$E$28,0,10*ROW('Sanitation Data'!E62)))</f>
        <v/>
      </c>
      <c r="CQ68" s="302" t="str">
        <f ca="true">+IF(OFFSET('Sanitation Data'!$E$29,0,10*ROW('Sanitation Data'!E62))="","",OFFSET('Sanitation Data'!$E$29,0,10*ROW('Sanitation Data'!E62)))</f>
        <v/>
      </c>
      <c r="CR68" s="302" t="str">
        <f ca="true">+IF(OFFSET('Sanitation Data'!$E$30,0,10*ROW('Sanitation Data'!E62))="","",OFFSET('Sanitation Data'!$E$30,0,10*ROW('Sanitation Data'!E62)))</f>
        <v/>
      </c>
      <c r="CS68" s="302" t="str">
        <f ca="true">+IF(OFFSET('Sanitation Data'!$E$31,0,10*ROW('Sanitation Data'!E62))="","",OFFSET('Sanitation Data'!$E$31,0,10*ROW('Sanitation Data'!E62)))</f>
        <v/>
      </c>
      <c r="CT68" s="302" t="str">
        <f ca="true">+IF(OFFSET('Sanitation Data'!$E$32,0,10*ROW('Sanitation Data'!E62))="","",OFFSET('Sanitation Data'!$E$32,0,10*ROW('Sanitation Data'!E62)))</f>
        <v/>
      </c>
      <c r="CU68" s="302" t="str">
        <f ca="true">+IF(OFFSET('Sanitation Data'!$F$28,0,10*ROW('Sanitation Data'!F62))="","",OFFSET('Sanitation Data'!$F$28,0,10*ROW('Sanitation Data'!F62)))</f>
        <v/>
      </c>
      <c r="CV68" s="302" t="str">
        <f ca="true">+IF(OFFSET('Sanitation Data'!$F$29,0,10*ROW('Sanitation Data'!F62))="","",OFFSET('Sanitation Data'!$F$29,0,10*ROW('Sanitation Data'!F62)))</f>
        <v/>
      </c>
      <c r="CW68" s="302" t="str">
        <f ca="true">+IF(OFFSET('Sanitation Data'!$F$30,0,10*ROW('Sanitation Data'!F62))="","",OFFSET('Sanitation Data'!$F$30,0,10*ROW('Sanitation Data'!F62)))</f>
        <v/>
      </c>
      <c r="CX68" s="302" t="str">
        <f ca="true">+IF(OFFSET('Sanitation Data'!$F$31,0,10*ROW('Sanitation Data'!F62))="","",OFFSET('Sanitation Data'!$F$31,0,10*ROW('Sanitation Data'!F62)))</f>
        <v/>
      </c>
      <c r="CY68" s="302" t="str">
        <f ca="true">+IF(OFFSET('Sanitation Data'!$F$32,0,10*ROW('Sanitation Data'!F62))="","",OFFSET('Sanitation Data'!$F$32,0,10*ROW('Sanitation Data'!F62)))</f>
        <v/>
      </c>
      <c r="CZ68" s="302" t="str">
        <f ca="true">+IF(OFFSET('Sanitation Data'!$G$28,0,10*ROW('Sanitation Data'!G62))="","",OFFSET('Sanitation Data'!$G$28,0,10*ROW('Sanitation Data'!G62)))</f>
        <v/>
      </c>
      <c r="DA68" s="302" t="str">
        <f ca="true">+IF(OFFSET('Sanitation Data'!$G$29,0,10*ROW('Sanitation Data'!G62))="","",OFFSET('Sanitation Data'!$G$29,0,10*ROW('Sanitation Data'!G62)))</f>
        <v/>
      </c>
      <c r="DB68" s="302" t="str">
        <f ca="true">+IF(OFFSET('Sanitation Data'!$G$30,0,10*ROW('Sanitation Data'!G62))="","",OFFSET('Sanitation Data'!$G$30,0,10*ROW('Sanitation Data'!G62)))</f>
        <v/>
      </c>
      <c r="DC68" s="302" t="str">
        <f ca="true">+IF(OFFSET('Sanitation Data'!$G$31,0,10*ROW('Sanitation Data'!G62))="","",OFFSET('Sanitation Data'!$G$31,0,10*ROW('Sanitation Data'!G62)))</f>
        <v/>
      </c>
      <c r="DD68" s="302" t="str">
        <f ca="true">+IF(OFFSET('Sanitation Data'!$G$32,0,10*ROW('Sanitation Data'!G62))="","",OFFSET('Sanitation Data'!$G$32,0,10*ROW('Sanitation Data'!G62)))</f>
        <v/>
      </c>
      <c r="DE68" s="302" t="str">
        <f ca="true">+IF(OFFSET('Sanitation Data'!$H$28,0,10*ROW('Sanitation Data'!H62))="","",OFFSET('Sanitation Data'!$H$28,0,10*ROW('Sanitation Data'!H62)))</f>
        <v/>
      </c>
      <c r="DF68" s="302" t="str">
        <f ca="true">+IF(OFFSET('Sanitation Data'!$H$29,0,10*ROW('Sanitation Data'!H62))="","",OFFSET('Sanitation Data'!$H$29,0,10*ROW('Sanitation Data'!H62)))</f>
        <v/>
      </c>
      <c r="DG68" s="302" t="str">
        <f ca="true">+IF(OFFSET('Sanitation Data'!$H$30,0,10*ROW('Sanitation Data'!H62))="","",OFFSET('Sanitation Data'!$H$30,0,10*ROW('Sanitation Data'!H62)))</f>
        <v/>
      </c>
      <c r="DH68" s="302" t="str">
        <f ca="true">+IF(OFFSET('Sanitation Data'!$H$31,0,10*ROW('Sanitation Data'!H62))="","",OFFSET('Sanitation Data'!$H$31,0,10*ROW('Sanitation Data'!H62)))</f>
        <v/>
      </c>
      <c r="DI68" s="302" t="str">
        <f ca="true">+IF(OFFSET('Sanitation Data'!$H$32,0,10*ROW('Sanitation Data'!H62))="","",OFFSET('Sanitation Data'!$H$32,0,10*ROW('Sanitation Data'!H62)))</f>
        <v/>
      </c>
      <c r="DJ68" s="302" t="str">
        <f ca="true">+IF(OFFSET('Sanitation Data'!$I$28,0,10*ROW('Sanitation Data'!I62))="","",OFFSET('Sanitation Data'!$I$28,0,10*ROW('Sanitation Data'!I62)))</f>
        <v/>
      </c>
      <c r="DK68" s="302" t="str">
        <f ca="true">+IF(OFFSET('Sanitation Data'!$I$29,0,10*ROW('Sanitation Data'!I62))="","",OFFSET('Sanitation Data'!$I$29,0,10*ROW('Sanitation Data'!I62)))</f>
        <v/>
      </c>
      <c r="DL68" s="302" t="str">
        <f ca="true">+IF(OFFSET('Sanitation Data'!$I$30,0,10*ROW('Sanitation Data'!I62))="","",OFFSET('Sanitation Data'!$I$30,0,10*ROW('Sanitation Data'!I62)))</f>
        <v/>
      </c>
      <c r="DM68" s="302" t="str">
        <f ca="true">+IF(OFFSET('Sanitation Data'!$I$31,0,10*ROW('Sanitation Data'!I62))="","",OFFSET('Sanitation Data'!$I$31,0,10*ROW('Sanitation Data'!I62)))</f>
        <v/>
      </c>
      <c r="DN68" s="302" t="str">
        <f ca="true">+IF(OFFSET('Sanitation Data'!$I$32,0,10*ROW('Sanitation Data'!I62))="","",OFFSET('Sanitation Data'!$I$32,0,10*ROW('Sanitation Data'!I62)))</f>
        <v/>
      </c>
      <c r="DO68" s="302" t="str">
        <f ca="true">+IF(OFFSET('Hygiene Data'!$D$11,0,10*ROW('Hygiene Data'!D62))="","",OFFSET('Hygiene Data'!$D$11,0,10*ROW('Hygiene Data'!D62)))</f>
        <v/>
      </c>
      <c r="DP68" s="302" t="str">
        <f ca="true">+IF(OFFSET('Hygiene Data'!$D$12,0,10*ROW('Hygiene Data'!D62))="","",OFFSET('Hygiene Data'!$D$12,0,10*ROW('Hygiene Data'!D62)))</f>
        <v/>
      </c>
      <c r="DQ68" s="302" t="str">
        <f ca="true">+IF(OFFSET('Hygiene Data'!$D$13,0,10*ROW('Hygiene Data'!D62))="","",OFFSET('Hygiene Data'!$D$13,0,10*ROW('Hygiene Data'!D62)))</f>
        <v/>
      </c>
      <c r="DR68" s="302" t="str">
        <f ca="true">+IF(OFFSET('Hygiene Data'!$E$11,0,10*ROW('Hygiene Data'!E62))="","",OFFSET('Hygiene Data'!$E$11,0,10*ROW('Hygiene Data'!E62)))</f>
        <v/>
      </c>
      <c r="DS68" s="302" t="str">
        <f ca="true">+IF(OFFSET('Hygiene Data'!$E$12,0,10*ROW('Hygiene Data'!E62))="","",OFFSET('Hygiene Data'!$E$12,0,10*ROW('Hygiene Data'!E62)))</f>
        <v/>
      </c>
      <c r="DT68" s="302" t="str">
        <f ca="true">+IF(OFFSET('Hygiene Data'!$E$13,0,10*ROW('Hygiene Data'!E62))="","",OFFSET('Hygiene Data'!$E$13,0,10*ROW('Hygiene Data'!E62)))</f>
        <v/>
      </c>
      <c r="DU68" s="302" t="str">
        <f ca="true">+IF(OFFSET('Hygiene Data'!$F$11,0,10*ROW('Hygiene Data'!F62))="","",OFFSET('Hygiene Data'!$F$11,0,10*ROW('Hygiene Data'!F62)))</f>
        <v/>
      </c>
      <c r="DV68" s="302" t="str">
        <f ca="true">+IF(OFFSET('Hygiene Data'!$F$12,0,10*ROW('Hygiene Data'!F62))="","",OFFSET('Hygiene Data'!$F$12,0,10*ROW('Hygiene Data'!F62)))</f>
        <v/>
      </c>
      <c r="DW68" s="302" t="str">
        <f ca="true">+IF(OFFSET('Hygiene Data'!$F$13,0,10*ROW('Hygiene Data'!F62))="","",OFFSET('Hygiene Data'!$F$13,0,10*ROW('Hygiene Data'!F62)))</f>
        <v/>
      </c>
      <c r="DX68" s="302" t="str">
        <f ca="true">+IF(OFFSET('Hygiene Data'!$G$11,0,10*ROW('Hygiene Data'!G62))="","",OFFSET('Hygiene Data'!$G$11,0,10*ROW('Hygiene Data'!G62)))</f>
        <v/>
      </c>
      <c r="DY68" s="302" t="str">
        <f ca="true">+IF(OFFSET('Hygiene Data'!$G$12,0,10*ROW('Hygiene Data'!G62))="","",OFFSET('Hygiene Data'!$G$12,0,10*ROW('Hygiene Data'!G62)))</f>
        <v/>
      </c>
      <c r="DZ68" s="302" t="str">
        <f ca="true">+IF(OFFSET('Hygiene Data'!$G$13,0,10*ROW('Hygiene Data'!G62))="","",OFFSET('Hygiene Data'!$G$13,0,10*ROW('Hygiene Data'!G62)))</f>
        <v/>
      </c>
      <c r="EA68" s="302" t="str">
        <f ca="true">+IF(OFFSET('Hygiene Data'!$H$11,0,10*ROW('Hygiene Data'!H62))="","",OFFSET('Hygiene Data'!$H$11,0,10*ROW('Hygiene Data'!H62)))</f>
        <v/>
      </c>
      <c r="EB68" s="302" t="str">
        <f ca="true">+IF(OFFSET('Hygiene Data'!$H$12,0,10*ROW('Hygiene Data'!H62))="","",OFFSET('Hygiene Data'!$H$12,0,10*ROW('Hygiene Data'!H62)))</f>
        <v/>
      </c>
      <c r="EC68" s="302" t="str">
        <f ca="true">+IF(OFFSET('Hygiene Data'!$H$13,0,10*ROW('Hygiene Data'!H62))="","",OFFSET('Hygiene Data'!$H$13,0,10*ROW('Hygiene Data'!H62)))</f>
        <v/>
      </c>
      <c r="ED68" s="302" t="str">
        <f ca="true">+IF(OFFSET('Hygiene Data'!$I$11,0,10*ROW('Hygiene Data'!I62))="","",OFFSET('Hygiene Data'!$I$11,0,10*ROW('Hygiene Data'!I62)))</f>
        <v/>
      </c>
      <c r="EE68" s="302" t="str">
        <f ca="true">+IF(OFFSET('Hygiene Data'!$I$12,0,10*ROW('Hygiene Data'!I62))="","",OFFSET('Hygiene Data'!$I$12,0,10*ROW('Hygiene Data'!I62)))</f>
        <v/>
      </c>
      <c r="EF68" s="30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57"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302"/>
      <c r="BS69" s="302" t="str">
        <f ca="true">+IF(OFFSET('Water Data'!$D$27,0,10*ROW('Water Data'!D63))="","",OFFSET('Water Data'!$D$27,0,10*ROW('Water Data'!D63)))</f>
        <v/>
      </c>
      <c r="BT69" s="302" t="str">
        <f ca="true">+IF(OFFSET('Water Data'!$D$28,0,10*ROW('Water Data'!D63))="","",OFFSET('Water Data'!$D$28,0,10*ROW('Water Data'!D63)))</f>
        <v/>
      </c>
      <c r="BU69" s="302" t="str">
        <f ca="true">+IF(OFFSET('Water Data'!$D$29,0,10*ROW('Water Data'!D63))="","",OFFSET('Water Data'!$D$29,0,10*ROW('Water Data'!D63)))</f>
        <v/>
      </c>
      <c r="BV69" s="302" t="str">
        <f ca="true">+IF(OFFSET('Water Data'!$E$27,0,10*ROW('Water Data'!E63))="","",OFFSET('Water Data'!$E$27,0,10*ROW('Water Data'!E63)))</f>
        <v/>
      </c>
      <c r="BW69" s="302" t="str">
        <f ca="true">+IF(OFFSET('Water Data'!$E$28,0,10*ROW('Water Data'!E63))="","",OFFSET('Water Data'!$E$28,0,10*ROW('Water Data'!E63)))</f>
        <v/>
      </c>
      <c r="BX69" s="302" t="str">
        <f ca="true">+IF(OFFSET('Water Data'!$E$29,0,10*ROW('Water Data'!E63))="","",OFFSET('Water Data'!$E$29,0,10*ROW('Water Data'!E63)))</f>
        <v/>
      </c>
      <c r="BY69" s="302" t="str">
        <f ca="true">+IF(OFFSET('Water Data'!$F$27,0,10*ROW('Water Data'!F63))="","",OFFSET('Water Data'!$F$27,0,10*ROW('Water Data'!F63)))</f>
        <v/>
      </c>
      <c r="BZ69" s="302" t="str">
        <f ca="true">+IF(OFFSET('Water Data'!$F$28,0,10*ROW('Water Data'!F63))="","",OFFSET('Water Data'!$F$28,0,10*ROW('Water Data'!F63)))</f>
        <v/>
      </c>
      <c r="CA69" s="302" t="str">
        <f ca="true">+IF(OFFSET('Water Data'!$F$29,0,10*ROW('Water Data'!F63))="","",OFFSET('Water Data'!$F$29,0,10*ROW('Water Data'!F63)))</f>
        <v/>
      </c>
      <c r="CB69" s="302" t="str">
        <f ca="true">+IF(OFFSET('Water Data'!$G$27,0,10*ROW('Water Data'!G63))="","",OFFSET('Water Data'!$G$27,0,10*ROW('Water Data'!G63)))</f>
        <v/>
      </c>
      <c r="CC69" s="302" t="str">
        <f ca="true">+IF(OFFSET('Water Data'!$G$28,0,10*ROW('Water Data'!G63))="","",OFFSET('Water Data'!$G$28,0,10*ROW('Water Data'!G63)))</f>
        <v/>
      </c>
      <c r="CD69" s="302" t="str">
        <f ca="true">+IF(OFFSET('Water Data'!$G$29,0,10*ROW('Water Data'!G63))="","",OFFSET('Water Data'!$G$29,0,10*ROW('Water Data'!G63)))</f>
        <v/>
      </c>
      <c r="CE69" s="302" t="str">
        <f ca="true">+IF(OFFSET('Water Data'!$H$27,0,10*ROW('Water Data'!H63))="","",OFFSET('Water Data'!$H$27,0,10*ROW('Water Data'!H63)))</f>
        <v/>
      </c>
      <c r="CF69" s="302" t="str">
        <f ca="true">+IF(OFFSET('Water Data'!$H$28,0,10*ROW('Water Data'!H63))="","",OFFSET('Water Data'!$H$28,0,10*ROW('Water Data'!H63)))</f>
        <v/>
      </c>
      <c r="CG69" s="302" t="str">
        <f ca="true">+IF(OFFSET('Water Data'!$H$29,0,10*ROW('Water Data'!H63))="","",OFFSET('Water Data'!$H$29,0,10*ROW('Water Data'!H63)))</f>
        <v/>
      </c>
      <c r="CH69" s="302" t="str">
        <f ca="true">+IF(OFFSET('Water Data'!$I$27,0,10*ROW('Water Data'!I63))="","",OFFSET('Water Data'!$I$27,0,10*ROW('Water Data'!I63)))</f>
        <v/>
      </c>
      <c r="CI69" s="302" t="str">
        <f ca="true">+IF(OFFSET('Water Data'!$I$28,0,10*ROW('Water Data'!I63))="","",OFFSET('Water Data'!$I$28,0,10*ROW('Water Data'!I63)))</f>
        <v/>
      </c>
      <c r="CJ69" s="302" t="str">
        <f ca="true">+IF(OFFSET('Water Data'!$I$29,0,10*ROW('Water Data'!I63))="","",OFFSET('Water Data'!$I$29,0,10*ROW('Water Data'!I63)))</f>
        <v/>
      </c>
      <c r="CK69" s="302" t="str">
        <f ca="true">+IF(OFFSET('Sanitation Data'!$D$28,0,10*ROW('Sanitation Data'!D63))="","",OFFSET('Sanitation Data'!$D$28,0,10*ROW('Sanitation Data'!D63)))</f>
        <v/>
      </c>
      <c r="CL69" s="302" t="str">
        <f ca="true">+IF(OFFSET('Sanitation Data'!$D$29,0,10*ROW('Sanitation Data'!D63))="","",OFFSET('Sanitation Data'!$D$29,0,10*ROW('Sanitation Data'!D63)))</f>
        <v/>
      </c>
      <c r="CM69" s="302" t="str">
        <f ca="true">+IF(OFFSET('Sanitation Data'!$D$30,0,10*ROW('Sanitation Data'!D63))="","",OFFSET('Sanitation Data'!$D$30,0,10*ROW('Sanitation Data'!D63)))</f>
        <v/>
      </c>
      <c r="CN69" s="302" t="str">
        <f ca="true">+IF(OFFSET('Sanitation Data'!$D$31,0,10*ROW('Sanitation Data'!D63))="","",OFFSET('Sanitation Data'!$D$31,0,10*ROW('Sanitation Data'!D63)))</f>
        <v/>
      </c>
      <c r="CO69" s="302" t="str">
        <f ca="true">+IF(OFFSET('Sanitation Data'!$D$32,0,10*ROW('Sanitation Data'!D63))="","",OFFSET('Sanitation Data'!$D$32,0,10*ROW('Sanitation Data'!D63)))</f>
        <v/>
      </c>
      <c r="CP69" s="302" t="str">
        <f ca="true">+IF(OFFSET('Sanitation Data'!$E$28,0,10*ROW('Sanitation Data'!E63))="","",OFFSET('Sanitation Data'!$E$28,0,10*ROW('Sanitation Data'!E63)))</f>
        <v/>
      </c>
      <c r="CQ69" s="302" t="str">
        <f ca="true">+IF(OFFSET('Sanitation Data'!$E$29,0,10*ROW('Sanitation Data'!E63))="","",OFFSET('Sanitation Data'!$E$29,0,10*ROW('Sanitation Data'!E63)))</f>
        <v/>
      </c>
      <c r="CR69" s="302" t="str">
        <f ca="true">+IF(OFFSET('Sanitation Data'!$E$30,0,10*ROW('Sanitation Data'!E63))="","",OFFSET('Sanitation Data'!$E$30,0,10*ROW('Sanitation Data'!E63)))</f>
        <v/>
      </c>
      <c r="CS69" s="302" t="str">
        <f ca="true">+IF(OFFSET('Sanitation Data'!$E$31,0,10*ROW('Sanitation Data'!E63))="","",OFFSET('Sanitation Data'!$E$31,0,10*ROW('Sanitation Data'!E63)))</f>
        <v/>
      </c>
      <c r="CT69" s="302" t="str">
        <f ca="true">+IF(OFFSET('Sanitation Data'!$E$32,0,10*ROW('Sanitation Data'!E63))="","",OFFSET('Sanitation Data'!$E$32,0,10*ROW('Sanitation Data'!E63)))</f>
        <v/>
      </c>
      <c r="CU69" s="302" t="str">
        <f ca="true">+IF(OFFSET('Sanitation Data'!$F$28,0,10*ROW('Sanitation Data'!F63))="","",OFFSET('Sanitation Data'!$F$28,0,10*ROW('Sanitation Data'!F63)))</f>
        <v/>
      </c>
      <c r="CV69" s="302" t="str">
        <f ca="true">+IF(OFFSET('Sanitation Data'!$F$29,0,10*ROW('Sanitation Data'!F63))="","",OFFSET('Sanitation Data'!$F$29,0,10*ROW('Sanitation Data'!F63)))</f>
        <v/>
      </c>
      <c r="CW69" s="302" t="str">
        <f ca="true">+IF(OFFSET('Sanitation Data'!$F$30,0,10*ROW('Sanitation Data'!F63))="","",OFFSET('Sanitation Data'!$F$30,0,10*ROW('Sanitation Data'!F63)))</f>
        <v/>
      </c>
      <c r="CX69" s="302" t="str">
        <f ca="true">+IF(OFFSET('Sanitation Data'!$F$31,0,10*ROW('Sanitation Data'!F63))="","",OFFSET('Sanitation Data'!$F$31,0,10*ROW('Sanitation Data'!F63)))</f>
        <v/>
      </c>
      <c r="CY69" s="302" t="str">
        <f ca="true">+IF(OFFSET('Sanitation Data'!$F$32,0,10*ROW('Sanitation Data'!F63))="","",OFFSET('Sanitation Data'!$F$32,0,10*ROW('Sanitation Data'!F63)))</f>
        <v/>
      </c>
      <c r="CZ69" s="302" t="str">
        <f ca="true">+IF(OFFSET('Sanitation Data'!$G$28,0,10*ROW('Sanitation Data'!G63))="","",OFFSET('Sanitation Data'!$G$28,0,10*ROW('Sanitation Data'!G63)))</f>
        <v/>
      </c>
      <c r="DA69" s="302" t="str">
        <f ca="true">+IF(OFFSET('Sanitation Data'!$G$29,0,10*ROW('Sanitation Data'!G63))="","",OFFSET('Sanitation Data'!$G$29,0,10*ROW('Sanitation Data'!G63)))</f>
        <v/>
      </c>
      <c r="DB69" s="302" t="str">
        <f ca="true">+IF(OFFSET('Sanitation Data'!$G$30,0,10*ROW('Sanitation Data'!G63))="","",OFFSET('Sanitation Data'!$G$30,0,10*ROW('Sanitation Data'!G63)))</f>
        <v/>
      </c>
      <c r="DC69" s="302" t="str">
        <f ca="true">+IF(OFFSET('Sanitation Data'!$G$31,0,10*ROW('Sanitation Data'!G63))="","",OFFSET('Sanitation Data'!$G$31,0,10*ROW('Sanitation Data'!G63)))</f>
        <v/>
      </c>
      <c r="DD69" s="302" t="str">
        <f ca="true">+IF(OFFSET('Sanitation Data'!$G$32,0,10*ROW('Sanitation Data'!G63))="","",OFFSET('Sanitation Data'!$G$32,0,10*ROW('Sanitation Data'!G63)))</f>
        <v/>
      </c>
      <c r="DE69" s="302" t="str">
        <f ca="true">+IF(OFFSET('Sanitation Data'!$H$28,0,10*ROW('Sanitation Data'!H63))="","",OFFSET('Sanitation Data'!$H$28,0,10*ROW('Sanitation Data'!H63)))</f>
        <v/>
      </c>
      <c r="DF69" s="302" t="str">
        <f ca="true">+IF(OFFSET('Sanitation Data'!$H$29,0,10*ROW('Sanitation Data'!H63))="","",OFFSET('Sanitation Data'!$H$29,0,10*ROW('Sanitation Data'!H63)))</f>
        <v/>
      </c>
      <c r="DG69" s="302" t="str">
        <f ca="true">+IF(OFFSET('Sanitation Data'!$H$30,0,10*ROW('Sanitation Data'!H63))="","",OFFSET('Sanitation Data'!$H$30,0,10*ROW('Sanitation Data'!H63)))</f>
        <v/>
      </c>
      <c r="DH69" s="302" t="str">
        <f ca="true">+IF(OFFSET('Sanitation Data'!$H$31,0,10*ROW('Sanitation Data'!H63))="","",OFFSET('Sanitation Data'!$H$31,0,10*ROW('Sanitation Data'!H63)))</f>
        <v/>
      </c>
      <c r="DI69" s="302" t="str">
        <f ca="true">+IF(OFFSET('Sanitation Data'!$H$32,0,10*ROW('Sanitation Data'!H63))="","",OFFSET('Sanitation Data'!$H$32,0,10*ROW('Sanitation Data'!H63)))</f>
        <v/>
      </c>
      <c r="DJ69" s="302" t="str">
        <f ca="true">+IF(OFFSET('Sanitation Data'!$I$28,0,10*ROW('Sanitation Data'!I63))="","",OFFSET('Sanitation Data'!$I$28,0,10*ROW('Sanitation Data'!I63)))</f>
        <v/>
      </c>
      <c r="DK69" s="302" t="str">
        <f ca="true">+IF(OFFSET('Sanitation Data'!$I$29,0,10*ROW('Sanitation Data'!I63))="","",OFFSET('Sanitation Data'!$I$29,0,10*ROW('Sanitation Data'!I63)))</f>
        <v/>
      </c>
      <c r="DL69" s="302" t="str">
        <f ca="true">+IF(OFFSET('Sanitation Data'!$I$30,0,10*ROW('Sanitation Data'!I63))="","",OFFSET('Sanitation Data'!$I$30,0,10*ROW('Sanitation Data'!I63)))</f>
        <v/>
      </c>
      <c r="DM69" s="302" t="str">
        <f ca="true">+IF(OFFSET('Sanitation Data'!$I$31,0,10*ROW('Sanitation Data'!I63))="","",OFFSET('Sanitation Data'!$I$31,0,10*ROW('Sanitation Data'!I63)))</f>
        <v/>
      </c>
      <c r="DN69" s="302" t="str">
        <f ca="true">+IF(OFFSET('Sanitation Data'!$I$32,0,10*ROW('Sanitation Data'!I63))="","",OFFSET('Sanitation Data'!$I$32,0,10*ROW('Sanitation Data'!I63)))</f>
        <v/>
      </c>
      <c r="DO69" s="302" t="str">
        <f ca="true">+IF(OFFSET('Hygiene Data'!$D$11,0,10*ROW('Hygiene Data'!D63))="","",OFFSET('Hygiene Data'!$D$11,0,10*ROW('Hygiene Data'!D63)))</f>
        <v/>
      </c>
      <c r="DP69" s="302" t="str">
        <f ca="true">+IF(OFFSET('Hygiene Data'!$D$12,0,10*ROW('Hygiene Data'!D63))="","",OFFSET('Hygiene Data'!$D$12,0,10*ROW('Hygiene Data'!D63)))</f>
        <v/>
      </c>
      <c r="DQ69" s="302" t="str">
        <f ca="true">+IF(OFFSET('Hygiene Data'!$D$13,0,10*ROW('Hygiene Data'!D63))="","",OFFSET('Hygiene Data'!$D$13,0,10*ROW('Hygiene Data'!D63)))</f>
        <v/>
      </c>
      <c r="DR69" s="302" t="str">
        <f ca="true">+IF(OFFSET('Hygiene Data'!$E$11,0,10*ROW('Hygiene Data'!E63))="","",OFFSET('Hygiene Data'!$E$11,0,10*ROW('Hygiene Data'!E63)))</f>
        <v/>
      </c>
      <c r="DS69" s="302" t="str">
        <f ca="true">+IF(OFFSET('Hygiene Data'!$E$12,0,10*ROW('Hygiene Data'!E63))="","",OFFSET('Hygiene Data'!$E$12,0,10*ROW('Hygiene Data'!E63)))</f>
        <v/>
      </c>
      <c r="DT69" s="302" t="str">
        <f ca="true">+IF(OFFSET('Hygiene Data'!$E$13,0,10*ROW('Hygiene Data'!E63))="","",OFFSET('Hygiene Data'!$E$13,0,10*ROW('Hygiene Data'!E63)))</f>
        <v/>
      </c>
      <c r="DU69" s="302" t="str">
        <f ca="true">+IF(OFFSET('Hygiene Data'!$F$11,0,10*ROW('Hygiene Data'!F63))="","",OFFSET('Hygiene Data'!$F$11,0,10*ROW('Hygiene Data'!F63)))</f>
        <v/>
      </c>
      <c r="DV69" s="302" t="str">
        <f ca="true">+IF(OFFSET('Hygiene Data'!$F$12,0,10*ROW('Hygiene Data'!F63))="","",OFFSET('Hygiene Data'!$F$12,0,10*ROW('Hygiene Data'!F63)))</f>
        <v/>
      </c>
      <c r="DW69" s="302" t="str">
        <f ca="true">+IF(OFFSET('Hygiene Data'!$F$13,0,10*ROW('Hygiene Data'!F63))="","",OFFSET('Hygiene Data'!$F$13,0,10*ROW('Hygiene Data'!F63)))</f>
        <v/>
      </c>
      <c r="DX69" s="302" t="str">
        <f ca="true">+IF(OFFSET('Hygiene Data'!$G$11,0,10*ROW('Hygiene Data'!G63))="","",OFFSET('Hygiene Data'!$G$11,0,10*ROW('Hygiene Data'!G63)))</f>
        <v/>
      </c>
      <c r="DY69" s="302" t="str">
        <f ca="true">+IF(OFFSET('Hygiene Data'!$G$12,0,10*ROW('Hygiene Data'!G63))="","",OFFSET('Hygiene Data'!$G$12,0,10*ROW('Hygiene Data'!G63)))</f>
        <v/>
      </c>
      <c r="DZ69" s="302" t="str">
        <f ca="true">+IF(OFFSET('Hygiene Data'!$G$13,0,10*ROW('Hygiene Data'!G63))="","",OFFSET('Hygiene Data'!$G$13,0,10*ROW('Hygiene Data'!G63)))</f>
        <v/>
      </c>
      <c r="EA69" s="302" t="str">
        <f ca="true">+IF(OFFSET('Hygiene Data'!$H$11,0,10*ROW('Hygiene Data'!H63))="","",OFFSET('Hygiene Data'!$H$11,0,10*ROW('Hygiene Data'!H63)))</f>
        <v/>
      </c>
      <c r="EB69" s="302" t="str">
        <f ca="true">+IF(OFFSET('Hygiene Data'!$H$12,0,10*ROW('Hygiene Data'!H63))="","",OFFSET('Hygiene Data'!$H$12,0,10*ROW('Hygiene Data'!H63)))</f>
        <v/>
      </c>
      <c r="EC69" s="302" t="str">
        <f ca="true">+IF(OFFSET('Hygiene Data'!$H$13,0,10*ROW('Hygiene Data'!H63))="","",OFFSET('Hygiene Data'!$H$13,0,10*ROW('Hygiene Data'!H63)))</f>
        <v/>
      </c>
      <c r="ED69" s="302" t="str">
        <f ca="true">+IF(OFFSET('Hygiene Data'!$I$11,0,10*ROW('Hygiene Data'!I63))="","",OFFSET('Hygiene Data'!$I$11,0,10*ROW('Hygiene Data'!I63)))</f>
        <v/>
      </c>
      <c r="EE69" s="302" t="str">
        <f ca="true">+IF(OFFSET('Hygiene Data'!$I$12,0,10*ROW('Hygiene Data'!I63))="","",OFFSET('Hygiene Data'!$I$12,0,10*ROW('Hygiene Data'!I63)))</f>
        <v/>
      </c>
      <c r="EF69" s="30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57"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302"/>
      <c r="BS70" s="302" t="str">
        <f ca="true">+IF(OFFSET('Water Data'!$D$27,0,10*ROW('Water Data'!D64))="","",OFFSET('Water Data'!$D$27,0,10*ROW('Water Data'!D64)))</f>
        <v/>
      </c>
      <c r="BT70" s="302" t="str">
        <f ca="true">+IF(OFFSET('Water Data'!$D$28,0,10*ROW('Water Data'!D64))="","",OFFSET('Water Data'!$D$28,0,10*ROW('Water Data'!D64)))</f>
        <v/>
      </c>
      <c r="BU70" s="302" t="str">
        <f ca="true">+IF(OFFSET('Water Data'!$D$29,0,10*ROW('Water Data'!D64))="","",OFFSET('Water Data'!$D$29,0,10*ROW('Water Data'!D64)))</f>
        <v/>
      </c>
      <c r="BV70" s="302" t="str">
        <f ca="true">+IF(OFFSET('Water Data'!$E$27,0,10*ROW('Water Data'!E64))="","",OFFSET('Water Data'!$E$27,0,10*ROW('Water Data'!E64)))</f>
        <v/>
      </c>
      <c r="BW70" s="302" t="str">
        <f ca="true">+IF(OFFSET('Water Data'!$E$28,0,10*ROW('Water Data'!E64))="","",OFFSET('Water Data'!$E$28,0,10*ROW('Water Data'!E64)))</f>
        <v/>
      </c>
      <c r="BX70" s="302" t="str">
        <f ca="true">+IF(OFFSET('Water Data'!$E$29,0,10*ROW('Water Data'!E64))="","",OFFSET('Water Data'!$E$29,0,10*ROW('Water Data'!E64)))</f>
        <v/>
      </c>
      <c r="BY70" s="302" t="str">
        <f ca="true">+IF(OFFSET('Water Data'!$F$27,0,10*ROW('Water Data'!F64))="","",OFFSET('Water Data'!$F$27,0,10*ROW('Water Data'!F64)))</f>
        <v/>
      </c>
      <c r="BZ70" s="302" t="str">
        <f ca="true">+IF(OFFSET('Water Data'!$F$28,0,10*ROW('Water Data'!F64))="","",OFFSET('Water Data'!$F$28,0,10*ROW('Water Data'!F64)))</f>
        <v/>
      </c>
      <c r="CA70" s="302" t="str">
        <f ca="true">+IF(OFFSET('Water Data'!$F$29,0,10*ROW('Water Data'!F64))="","",OFFSET('Water Data'!$F$29,0,10*ROW('Water Data'!F64)))</f>
        <v/>
      </c>
      <c r="CB70" s="302" t="str">
        <f ca="true">+IF(OFFSET('Water Data'!$G$27,0,10*ROW('Water Data'!G64))="","",OFFSET('Water Data'!$G$27,0,10*ROW('Water Data'!G64)))</f>
        <v/>
      </c>
      <c r="CC70" s="302" t="str">
        <f ca="true">+IF(OFFSET('Water Data'!$G$28,0,10*ROW('Water Data'!G64))="","",OFFSET('Water Data'!$G$28,0,10*ROW('Water Data'!G64)))</f>
        <v/>
      </c>
      <c r="CD70" s="302" t="str">
        <f ca="true">+IF(OFFSET('Water Data'!$G$29,0,10*ROW('Water Data'!G64))="","",OFFSET('Water Data'!$G$29,0,10*ROW('Water Data'!G64)))</f>
        <v/>
      </c>
      <c r="CE70" s="302" t="str">
        <f ca="true">+IF(OFFSET('Water Data'!$H$27,0,10*ROW('Water Data'!H64))="","",OFFSET('Water Data'!$H$27,0,10*ROW('Water Data'!H64)))</f>
        <v/>
      </c>
      <c r="CF70" s="302" t="str">
        <f ca="true">+IF(OFFSET('Water Data'!$H$28,0,10*ROW('Water Data'!H64))="","",OFFSET('Water Data'!$H$28,0,10*ROW('Water Data'!H64)))</f>
        <v/>
      </c>
      <c r="CG70" s="302" t="str">
        <f ca="true">+IF(OFFSET('Water Data'!$H$29,0,10*ROW('Water Data'!H64))="","",OFFSET('Water Data'!$H$29,0,10*ROW('Water Data'!H64)))</f>
        <v/>
      </c>
      <c r="CH70" s="302" t="str">
        <f ca="true">+IF(OFFSET('Water Data'!$I$27,0,10*ROW('Water Data'!I64))="","",OFFSET('Water Data'!$I$27,0,10*ROW('Water Data'!I64)))</f>
        <v/>
      </c>
      <c r="CI70" s="302" t="str">
        <f ca="true">+IF(OFFSET('Water Data'!$I$28,0,10*ROW('Water Data'!I64))="","",OFFSET('Water Data'!$I$28,0,10*ROW('Water Data'!I64)))</f>
        <v/>
      </c>
      <c r="CJ70" s="302" t="str">
        <f ca="true">+IF(OFFSET('Water Data'!$I$29,0,10*ROW('Water Data'!I64))="","",OFFSET('Water Data'!$I$29,0,10*ROW('Water Data'!I64)))</f>
        <v/>
      </c>
      <c r="CK70" s="302" t="str">
        <f ca="true">+IF(OFFSET('Sanitation Data'!$D$28,0,10*ROW('Sanitation Data'!D64))="","",OFFSET('Sanitation Data'!$D$28,0,10*ROW('Sanitation Data'!D64)))</f>
        <v/>
      </c>
      <c r="CL70" s="302" t="str">
        <f ca="true">+IF(OFFSET('Sanitation Data'!$D$29,0,10*ROW('Sanitation Data'!D64))="","",OFFSET('Sanitation Data'!$D$29,0,10*ROW('Sanitation Data'!D64)))</f>
        <v/>
      </c>
      <c r="CM70" s="302" t="str">
        <f ca="true">+IF(OFFSET('Sanitation Data'!$D$30,0,10*ROW('Sanitation Data'!D64))="","",OFFSET('Sanitation Data'!$D$30,0,10*ROW('Sanitation Data'!D64)))</f>
        <v/>
      </c>
      <c r="CN70" s="302" t="str">
        <f ca="true">+IF(OFFSET('Sanitation Data'!$D$31,0,10*ROW('Sanitation Data'!D64))="","",OFFSET('Sanitation Data'!$D$31,0,10*ROW('Sanitation Data'!D64)))</f>
        <v/>
      </c>
      <c r="CO70" s="302" t="str">
        <f ca="true">+IF(OFFSET('Sanitation Data'!$D$32,0,10*ROW('Sanitation Data'!D64))="","",OFFSET('Sanitation Data'!$D$32,0,10*ROW('Sanitation Data'!D64)))</f>
        <v/>
      </c>
      <c r="CP70" s="302" t="str">
        <f ca="true">+IF(OFFSET('Sanitation Data'!$E$28,0,10*ROW('Sanitation Data'!E64))="","",OFFSET('Sanitation Data'!$E$28,0,10*ROW('Sanitation Data'!E64)))</f>
        <v/>
      </c>
      <c r="CQ70" s="302" t="str">
        <f ca="true">+IF(OFFSET('Sanitation Data'!$E$29,0,10*ROW('Sanitation Data'!E64))="","",OFFSET('Sanitation Data'!$E$29,0,10*ROW('Sanitation Data'!E64)))</f>
        <v/>
      </c>
      <c r="CR70" s="302" t="str">
        <f ca="true">+IF(OFFSET('Sanitation Data'!$E$30,0,10*ROW('Sanitation Data'!E64))="","",OFFSET('Sanitation Data'!$E$30,0,10*ROW('Sanitation Data'!E64)))</f>
        <v/>
      </c>
      <c r="CS70" s="302" t="str">
        <f ca="true">+IF(OFFSET('Sanitation Data'!$E$31,0,10*ROW('Sanitation Data'!E64))="","",OFFSET('Sanitation Data'!$E$31,0,10*ROW('Sanitation Data'!E64)))</f>
        <v/>
      </c>
      <c r="CT70" s="302" t="str">
        <f ca="true">+IF(OFFSET('Sanitation Data'!$E$32,0,10*ROW('Sanitation Data'!E64))="","",OFFSET('Sanitation Data'!$E$32,0,10*ROW('Sanitation Data'!E64)))</f>
        <v/>
      </c>
      <c r="CU70" s="302" t="str">
        <f ca="true">+IF(OFFSET('Sanitation Data'!$F$28,0,10*ROW('Sanitation Data'!F64))="","",OFFSET('Sanitation Data'!$F$28,0,10*ROW('Sanitation Data'!F64)))</f>
        <v/>
      </c>
      <c r="CV70" s="302" t="str">
        <f ca="true">+IF(OFFSET('Sanitation Data'!$F$29,0,10*ROW('Sanitation Data'!F64))="","",OFFSET('Sanitation Data'!$F$29,0,10*ROW('Sanitation Data'!F64)))</f>
        <v/>
      </c>
      <c r="CW70" s="302" t="str">
        <f ca="true">+IF(OFFSET('Sanitation Data'!$F$30,0,10*ROW('Sanitation Data'!F64))="","",OFFSET('Sanitation Data'!$F$30,0,10*ROW('Sanitation Data'!F64)))</f>
        <v/>
      </c>
      <c r="CX70" s="302" t="str">
        <f ca="true">+IF(OFFSET('Sanitation Data'!$F$31,0,10*ROW('Sanitation Data'!F64))="","",OFFSET('Sanitation Data'!$F$31,0,10*ROW('Sanitation Data'!F64)))</f>
        <v/>
      </c>
      <c r="CY70" s="302" t="str">
        <f ca="true">+IF(OFFSET('Sanitation Data'!$F$32,0,10*ROW('Sanitation Data'!F64))="","",OFFSET('Sanitation Data'!$F$32,0,10*ROW('Sanitation Data'!F64)))</f>
        <v/>
      </c>
      <c r="CZ70" s="302" t="str">
        <f ca="true">+IF(OFFSET('Sanitation Data'!$G$28,0,10*ROW('Sanitation Data'!G64))="","",OFFSET('Sanitation Data'!$G$28,0,10*ROW('Sanitation Data'!G64)))</f>
        <v/>
      </c>
      <c r="DA70" s="302" t="str">
        <f ca="true">+IF(OFFSET('Sanitation Data'!$G$29,0,10*ROW('Sanitation Data'!G64))="","",OFFSET('Sanitation Data'!$G$29,0,10*ROW('Sanitation Data'!G64)))</f>
        <v/>
      </c>
      <c r="DB70" s="302" t="str">
        <f ca="true">+IF(OFFSET('Sanitation Data'!$G$30,0,10*ROW('Sanitation Data'!G64))="","",OFFSET('Sanitation Data'!$G$30,0,10*ROW('Sanitation Data'!G64)))</f>
        <v/>
      </c>
      <c r="DC70" s="302" t="str">
        <f ca="true">+IF(OFFSET('Sanitation Data'!$G$31,0,10*ROW('Sanitation Data'!G64))="","",OFFSET('Sanitation Data'!$G$31,0,10*ROW('Sanitation Data'!G64)))</f>
        <v/>
      </c>
      <c r="DD70" s="302" t="str">
        <f ca="true">+IF(OFFSET('Sanitation Data'!$G$32,0,10*ROW('Sanitation Data'!G64))="","",OFFSET('Sanitation Data'!$G$32,0,10*ROW('Sanitation Data'!G64)))</f>
        <v/>
      </c>
      <c r="DE70" s="302" t="str">
        <f ca="true">+IF(OFFSET('Sanitation Data'!$H$28,0,10*ROW('Sanitation Data'!H64))="","",OFFSET('Sanitation Data'!$H$28,0,10*ROW('Sanitation Data'!H64)))</f>
        <v/>
      </c>
      <c r="DF70" s="302" t="str">
        <f ca="true">+IF(OFFSET('Sanitation Data'!$H$29,0,10*ROW('Sanitation Data'!H64))="","",OFFSET('Sanitation Data'!$H$29,0,10*ROW('Sanitation Data'!H64)))</f>
        <v/>
      </c>
      <c r="DG70" s="302" t="str">
        <f ca="true">+IF(OFFSET('Sanitation Data'!$H$30,0,10*ROW('Sanitation Data'!H64))="","",OFFSET('Sanitation Data'!$H$30,0,10*ROW('Sanitation Data'!H64)))</f>
        <v/>
      </c>
      <c r="DH70" s="302" t="str">
        <f ca="true">+IF(OFFSET('Sanitation Data'!$H$31,0,10*ROW('Sanitation Data'!H64))="","",OFFSET('Sanitation Data'!$H$31,0,10*ROW('Sanitation Data'!H64)))</f>
        <v/>
      </c>
      <c r="DI70" s="302" t="str">
        <f ca="true">+IF(OFFSET('Sanitation Data'!$H$32,0,10*ROW('Sanitation Data'!H64))="","",OFFSET('Sanitation Data'!$H$32,0,10*ROW('Sanitation Data'!H64)))</f>
        <v/>
      </c>
      <c r="DJ70" s="302" t="str">
        <f ca="true">+IF(OFFSET('Sanitation Data'!$I$28,0,10*ROW('Sanitation Data'!I64))="","",OFFSET('Sanitation Data'!$I$28,0,10*ROW('Sanitation Data'!I64)))</f>
        <v/>
      </c>
      <c r="DK70" s="302" t="str">
        <f ca="true">+IF(OFFSET('Sanitation Data'!$I$29,0,10*ROW('Sanitation Data'!I64))="","",OFFSET('Sanitation Data'!$I$29,0,10*ROW('Sanitation Data'!I64)))</f>
        <v/>
      </c>
      <c r="DL70" s="302" t="str">
        <f ca="true">+IF(OFFSET('Sanitation Data'!$I$30,0,10*ROW('Sanitation Data'!I64))="","",OFFSET('Sanitation Data'!$I$30,0,10*ROW('Sanitation Data'!I64)))</f>
        <v/>
      </c>
      <c r="DM70" s="302" t="str">
        <f ca="true">+IF(OFFSET('Sanitation Data'!$I$31,0,10*ROW('Sanitation Data'!I64))="","",OFFSET('Sanitation Data'!$I$31,0,10*ROW('Sanitation Data'!I64)))</f>
        <v/>
      </c>
      <c r="DN70" s="302" t="str">
        <f ca="true">+IF(OFFSET('Sanitation Data'!$I$32,0,10*ROW('Sanitation Data'!I64))="","",OFFSET('Sanitation Data'!$I$32,0,10*ROW('Sanitation Data'!I64)))</f>
        <v/>
      </c>
      <c r="DO70" s="302" t="str">
        <f ca="true">+IF(OFFSET('Hygiene Data'!$D$11,0,10*ROW('Hygiene Data'!D64))="","",OFFSET('Hygiene Data'!$D$11,0,10*ROW('Hygiene Data'!D64)))</f>
        <v/>
      </c>
      <c r="DP70" s="302" t="str">
        <f ca="true">+IF(OFFSET('Hygiene Data'!$D$12,0,10*ROW('Hygiene Data'!D64))="","",OFFSET('Hygiene Data'!$D$12,0,10*ROW('Hygiene Data'!D64)))</f>
        <v/>
      </c>
      <c r="DQ70" s="302" t="str">
        <f ca="true">+IF(OFFSET('Hygiene Data'!$D$13,0,10*ROW('Hygiene Data'!D64))="","",OFFSET('Hygiene Data'!$D$13,0,10*ROW('Hygiene Data'!D64)))</f>
        <v/>
      </c>
      <c r="DR70" s="302" t="str">
        <f ca="true">+IF(OFFSET('Hygiene Data'!$E$11,0,10*ROW('Hygiene Data'!E64))="","",OFFSET('Hygiene Data'!$E$11,0,10*ROW('Hygiene Data'!E64)))</f>
        <v/>
      </c>
      <c r="DS70" s="302" t="str">
        <f ca="true">+IF(OFFSET('Hygiene Data'!$E$12,0,10*ROW('Hygiene Data'!E64))="","",OFFSET('Hygiene Data'!$E$12,0,10*ROW('Hygiene Data'!E64)))</f>
        <v/>
      </c>
      <c r="DT70" s="302" t="str">
        <f ca="true">+IF(OFFSET('Hygiene Data'!$E$13,0,10*ROW('Hygiene Data'!E64))="","",OFFSET('Hygiene Data'!$E$13,0,10*ROW('Hygiene Data'!E64)))</f>
        <v/>
      </c>
      <c r="DU70" s="302" t="str">
        <f ca="true">+IF(OFFSET('Hygiene Data'!$F$11,0,10*ROW('Hygiene Data'!F64))="","",OFFSET('Hygiene Data'!$F$11,0,10*ROW('Hygiene Data'!F64)))</f>
        <v/>
      </c>
      <c r="DV70" s="302" t="str">
        <f ca="true">+IF(OFFSET('Hygiene Data'!$F$12,0,10*ROW('Hygiene Data'!F64))="","",OFFSET('Hygiene Data'!$F$12,0,10*ROW('Hygiene Data'!F64)))</f>
        <v/>
      </c>
      <c r="DW70" s="302" t="str">
        <f ca="true">+IF(OFFSET('Hygiene Data'!$F$13,0,10*ROW('Hygiene Data'!F64))="","",OFFSET('Hygiene Data'!$F$13,0,10*ROW('Hygiene Data'!F64)))</f>
        <v/>
      </c>
      <c r="DX70" s="302" t="str">
        <f ca="true">+IF(OFFSET('Hygiene Data'!$G$11,0,10*ROW('Hygiene Data'!G64))="","",OFFSET('Hygiene Data'!$G$11,0,10*ROW('Hygiene Data'!G64)))</f>
        <v/>
      </c>
      <c r="DY70" s="302" t="str">
        <f ca="true">+IF(OFFSET('Hygiene Data'!$G$12,0,10*ROW('Hygiene Data'!G64))="","",OFFSET('Hygiene Data'!$G$12,0,10*ROW('Hygiene Data'!G64)))</f>
        <v/>
      </c>
      <c r="DZ70" s="302" t="str">
        <f ca="true">+IF(OFFSET('Hygiene Data'!$G$13,0,10*ROW('Hygiene Data'!G64))="","",OFFSET('Hygiene Data'!$G$13,0,10*ROW('Hygiene Data'!G64)))</f>
        <v/>
      </c>
      <c r="EA70" s="302" t="str">
        <f ca="true">+IF(OFFSET('Hygiene Data'!$H$11,0,10*ROW('Hygiene Data'!H64))="","",OFFSET('Hygiene Data'!$H$11,0,10*ROW('Hygiene Data'!H64)))</f>
        <v/>
      </c>
      <c r="EB70" s="302" t="str">
        <f ca="true">+IF(OFFSET('Hygiene Data'!$H$12,0,10*ROW('Hygiene Data'!H64))="","",OFFSET('Hygiene Data'!$H$12,0,10*ROW('Hygiene Data'!H64)))</f>
        <v/>
      </c>
      <c r="EC70" s="302" t="str">
        <f ca="true">+IF(OFFSET('Hygiene Data'!$H$13,0,10*ROW('Hygiene Data'!H64))="","",OFFSET('Hygiene Data'!$H$13,0,10*ROW('Hygiene Data'!H64)))</f>
        <v/>
      </c>
      <c r="ED70" s="302" t="str">
        <f ca="true">+IF(OFFSET('Hygiene Data'!$I$11,0,10*ROW('Hygiene Data'!I64))="","",OFFSET('Hygiene Data'!$I$11,0,10*ROW('Hygiene Data'!I64)))</f>
        <v/>
      </c>
      <c r="EE70" s="302" t="str">
        <f ca="true">+IF(OFFSET('Hygiene Data'!$I$12,0,10*ROW('Hygiene Data'!I64))="","",OFFSET('Hygiene Data'!$I$12,0,10*ROW('Hygiene Data'!I64)))</f>
        <v/>
      </c>
      <c r="EF70" s="30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57"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302"/>
      <c r="BS71" s="302" t="str">
        <f ca="true">+IF(OFFSET('Water Data'!$D$27,0,10*ROW('Water Data'!D65))="","",OFFSET('Water Data'!$D$27,0,10*ROW('Water Data'!D65)))</f>
        <v/>
      </c>
      <c r="BT71" s="302" t="str">
        <f ca="true">+IF(OFFSET('Water Data'!$D$28,0,10*ROW('Water Data'!D65))="","",OFFSET('Water Data'!$D$28,0,10*ROW('Water Data'!D65)))</f>
        <v/>
      </c>
      <c r="BU71" s="302" t="str">
        <f ca="true">+IF(OFFSET('Water Data'!$D$29,0,10*ROW('Water Data'!D65))="","",OFFSET('Water Data'!$D$29,0,10*ROW('Water Data'!D65)))</f>
        <v/>
      </c>
      <c r="BV71" s="302" t="str">
        <f ca="true">+IF(OFFSET('Water Data'!$E$27,0,10*ROW('Water Data'!E65))="","",OFFSET('Water Data'!$E$27,0,10*ROW('Water Data'!E65)))</f>
        <v/>
      </c>
      <c r="BW71" s="302" t="str">
        <f ca="true">+IF(OFFSET('Water Data'!$E$28,0,10*ROW('Water Data'!E65))="","",OFFSET('Water Data'!$E$28,0,10*ROW('Water Data'!E65)))</f>
        <v/>
      </c>
      <c r="BX71" s="302" t="str">
        <f ca="true">+IF(OFFSET('Water Data'!$E$29,0,10*ROW('Water Data'!E65))="","",OFFSET('Water Data'!$E$29,0,10*ROW('Water Data'!E65)))</f>
        <v/>
      </c>
      <c r="BY71" s="302" t="str">
        <f ca="true">+IF(OFFSET('Water Data'!$F$27,0,10*ROW('Water Data'!F65))="","",OFFSET('Water Data'!$F$27,0,10*ROW('Water Data'!F65)))</f>
        <v/>
      </c>
      <c r="BZ71" s="302" t="str">
        <f ca="true">+IF(OFFSET('Water Data'!$F$28,0,10*ROW('Water Data'!F65))="","",OFFSET('Water Data'!$F$28,0,10*ROW('Water Data'!F65)))</f>
        <v/>
      </c>
      <c r="CA71" s="302" t="str">
        <f ca="true">+IF(OFFSET('Water Data'!$F$29,0,10*ROW('Water Data'!F65))="","",OFFSET('Water Data'!$F$29,0,10*ROW('Water Data'!F65)))</f>
        <v/>
      </c>
      <c r="CB71" s="302" t="str">
        <f ca="true">+IF(OFFSET('Water Data'!$G$27,0,10*ROW('Water Data'!G65))="","",OFFSET('Water Data'!$G$27,0,10*ROW('Water Data'!G65)))</f>
        <v/>
      </c>
      <c r="CC71" s="302" t="str">
        <f ca="true">+IF(OFFSET('Water Data'!$G$28,0,10*ROW('Water Data'!G65))="","",OFFSET('Water Data'!$G$28,0,10*ROW('Water Data'!G65)))</f>
        <v/>
      </c>
      <c r="CD71" s="302" t="str">
        <f ca="true">+IF(OFFSET('Water Data'!$G$29,0,10*ROW('Water Data'!G65))="","",OFFSET('Water Data'!$G$29,0,10*ROW('Water Data'!G65)))</f>
        <v/>
      </c>
      <c r="CE71" s="302" t="str">
        <f ca="true">+IF(OFFSET('Water Data'!$H$27,0,10*ROW('Water Data'!H65))="","",OFFSET('Water Data'!$H$27,0,10*ROW('Water Data'!H65)))</f>
        <v/>
      </c>
      <c r="CF71" s="302" t="str">
        <f ca="true">+IF(OFFSET('Water Data'!$H$28,0,10*ROW('Water Data'!H65))="","",OFFSET('Water Data'!$H$28,0,10*ROW('Water Data'!H65)))</f>
        <v/>
      </c>
      <c r="CG71" s="302" t="str">
        <f ca="true">+IF(OFFSET('Water Data'!$H$29,0,10*ROW('Water Data'!H65))="","",OFFSET('Water Data'!$H$29,0,10*ROW('Water Data'!H65)))</f>
        <v/>
      </c>
      <c r="CH71" s="302" t="str">
        <f ca="true">+IF(OFFSET('Water Data'!$I$27,0,10*ROW('Water Data'!I65))="","",OFFSET('Water Data'!$I$27,0,10*ROW('Water Data'!I65)))</f>
        <v/>
      </c>
      <c r="CI71" s="302" t="str">
        <f ca="true">+IF(OFFSET('Water Data'!$I$28,0,10*ROW('Water Data'!I65))="","",OFFSET('Water Data'!$I$28,0,10*ROW('Water Data'!I65)))</f>
        <v/>
      </c>
      <c r="CJ71" s="302" t="str">
        <f ca="true">+IF(OFFSET('Water Data'!$I$29,0,10*ROW('Water Data'!I65))="","",OFFSET('Water Data'!$I$29,0,10*ROW('Water Data'!I65)))</f>
        <v/>
      </c>
      <c r="CK71" s="302" t="str">
        <f ca="true">+IF(OFFSET('Sanitation Data'!$D$28,0,10*ROW('Sanitation Data'!D65))="","",OFFSET('Sanitation Data'!$D$28,0,10*ROW('Sanitation Data'!D65)))</f>
        <v/>
      </c>
      <c r="CL71" s="302" t="str">
        <f ca="true">+IF(OFFSET('Sanitation Data'!$D$29,0,10*ROW('Sanitation Data'!D65))="","",OFFSET('Sanitation Data'!$D$29,0,10*ROW('Sanitation Data'!D65)))</f>
        <v/>
      </c>
      <c r="CM71" s="302" t="str">
        <f ca="true">+IF(OFFSET('Sanitation Data'!$D$30,0,10*ROW('Sanitation Data'!D65))="","",OFFSET('Sanitation Data'!$D$30,0,10*ROW('Sanitation Data'!D65)))</f>
        <v/>
      </c>
      <c r="CN71" s="302" t="str">
        <f ca="true">+IF(OFFSET('Sanitation Data'!$D$31,0,10*ROW('Sanitation Data'!D65))="","",OFFSET('Sanitation Data'!$D$31,0,10*ROW('Sanitation Data'!D65)))</f>
        <v/>
      </c>
      <c r="CO71" s="302" t="str">
        <f ca="true">+IF(OFFSET('Sanitation Data'!$D$32,0,10*ROW('Sanitation Data'!D65))="","",OFFSET('Sanitation Data'!$D$32,0,10*ROW('Sanitation Data'!D65)))</f>
        <v/>
      </c>
      <c r="CP71" s="302" t="str">
        <f ca="true">+IF(OFFSET('Sanitation Data'!$E$28,0,10*ROW('Sanitation Data'!E65))="","",OFFSET('Sanitation Data'!$E$28,0,10*ROW('Sanitation Data'!E65)))</f>
        <v/>
      </c>
      <c r="CQ71" s="302" t="str">
        <f ca="true">+IF(OFFSET('Sanitation Data'!$E$29,0,10*ROW('Sanitation Data'!E65))="","",OFFSET('Sanitation Data'!$E$29,0,10*ROW('Sanitation Data'!E65)))</f>
        <v/>
      </c>
      <c r="CR71" s="302" t="str">
        <f ca="true">+IF(OFFSET('Sanitation Data'!$E$30,0,10*ROW('Sanitation Data'!E65))="","",OFFSET('Sanitation Data'!$E$30,0,10*ROW('Sanitation Data'!E65)))</f>
        <v/>
      </c>
      <c r="CS71" s="302" t="str">
        <f ca="true">+IF(OFFSET('Sanitation Data'!$E$31,0,10*ROW('Sanitation Data'!E65))="","",OFFSET('Sanitation Data'!$E$31,0,10*ROW('Sanitation Data'!E65)))</f>
        <v/>
      </c>
      <c r="CT71" s="302" t="str">
        <f ca="true">+IF(OFFSET('Sanitation Data'!$E$32,0,10*ROW('Sanitation Data'!E65))="","",OFFSET('Sanitation Data'!$E$32,0,10*ROW('Sanitation Data'!E65)))</f>
        <v/>
      </c>
      <c r="CU71" s="302" t="str">
        <f ca="true">+IF(OFFSET('Sanitation Data'!$F$28,0,10*ROW('Sanitation Data'!F65))="","",OFFSET('Sanitation Data'!$F$28,0,10*ROW('Sanitation Data'!F65)))</f>
        <v/>
      </c>
      <c r="CV71" s="302" t="str">
        <f ca="true">+IF(OFFSET('Sanitation Data'!$F$29,0,10*ROW('Sanitation Data'!F65))="","",OFFSET('Sanitation Data'!$F$29,0,10*ROW('Sanitation Data'!F65)))</f>
        <v/>
      </c>
      <c r="CW71" s="302" t="str">
        <f ca="true">+IF(OFFSET('Sanitation Data'!$F$30,0,10*ROW('Sanitation Data'!F65))="","",OFFSET('Sanitation Data'!$F$30,0,10*ROW('Sanitation Data'!F65)))</f>
        <v/>
      </c>
      <c r="CX71" s="302" t="str">
        <f ca="true">+IF(OFFSET('Sanitation Data'!$F$31,0,10*ROW('Sanitation Data'!F65))="","",OFFSET('Sanitation Data'!$F$31,0,10*ROW('Sanitation Data'!F65)))</f>
        <v/>
      </c>
      <c r="CY71" s="302" t="str">
        <f ca="true">+IF(OFFSET('Sanitation Data'!$F$32,0,10*ROW('Sanitation Data'!F65))="","",OFFSET('Sanitation Data'!$F$32,0,10*ROW('Sanitation Data'!F65)))</f>
        <v/>
      </c>
      <c r="CZ71" s="302" t="str">
        <f ca="true">+IF(OFFSET('Sanitation Data'!$G$28,0,10*ROW('Sanitation Data'!G65))="","",OFFSET('Sanitation Data'!$G$28,0,10*ROW('Sanitation Data'!G65)))</f>
        <v/>
      </c>
      <c r="DA71" s="302" t="str">
        <f ca="true">+IF(OFFSET('Sanitation Data'!$G$29,0,10*ROW('Sanitation Data'!G65))="","",OFFSET('Sanitation Data'!$G$29,0,10*ROW('Sanitation Data'!G65)))</f>
        <v/>
      </c>
      <c r="DB71" s="302" t="str">
        <f ca="true">+IF(OFFSET('Sanitation Data'!$G$30,0,10*ROW('Sanitation Data'!G65))="","",OFFSET('Sanitation Data'!$G$30,0,10*ROW('Sanitation Data'!G65)))</f>
        <v/>
      </c>
      <c r="DC71" s="302" t="str">
        <f ca="true">+IF(OFFSET('Sanitation Data'!$G$31,0,10*ROW('Sanitation Data'!G65))="","",OFFSET('Sanitation Data'!$G$31,0,10*ROW('Sanitation Data'!G65)))</f>
        <v/>
      </c>
      <c r="DD71" s="302" t="str">
        <f ca="true">+IF(OFFSET('Sanitation Data'!$G$32,0,10*ROW('Sanitation Data'!G65))="","",OFFSET('Sanitation Data'!$G$32,0,10*ROW('Sanitation Data'!G65)))</f>
        <v/>
      </c>
      <c r="DE71" s="302" t="str">
        <f ca="true">+IF(OFFSET('Sanitation Data'!$H$28,0,10*ROW('Sanitation Data'!H65))="","",OFFSET('Sanitation Data'!$H$28,0,10*ROW('Sanitation Data'!H65)))</f>
        <v/>
      </c>
      <c r="DF71" s="302" t="str">
        <f ca="true">+IF(OFFSET('Sanitation Data'!$H$29,0,10*ROW('Sanitation Data'!H65))="","",OFFSET('Sanitation Data'!$H$29,0,10*ROW('Sanitation Data'!H65)))</f>
        <v/>
      </c>
      <c r="DG71" s="302" t="str">
        <f ca="true">+IF(OFFSET('Sanitation Data'!$H$30,0,10*ROW('Sanitation Data'!H65))="","",OFFSET('Sanitation Data'!$H$30,0,10*ROW('Sanitation Data'!H65)))</f>
        <v/>
      </c>
      <c r="DH71" s="302" t="str">
        <f ca="true">+IF(OFFSET('Sanitation Data'!$H$31,0,10*ROW('Sanitation Data'!H65))="","",OFFSET('Sanitation Data'!$H$31,0,10*ROW('Sanitation Data'!H65)))</f>
        <v/>
      </c>
      <c r="DI71" s="302" t="str">
        <f ca="true">+IF(OFFSET('Sanitation Data'!$H$32,0,10*ROW('Sanitation Data'!H65))="","",OFFSET('Sanitation Data'!$H$32,0,10*ROW('Sanitation Data'!H65)))</f>
        <v/>
      </c>
      <c r="DJ71" s="302" t="str">
        <f ca="true">+IF(OFFSET('Sanitation Data'!$I$28,0,10*ROW('Sanitation Data'!I65))="","",OFFSET('Sanitation Data'!$I$28,0,10*ROW('Sanitation Data'!I65)))</f>
        <v/>
      </c>
      <c r="DK71" s="302" t="str">
        <f ca="true">+IF(OFFSET('Sanitation Data'!$I$29,0,10*ROW('Sanitation Data'!I65))="","",OFFSET('Sanitation Data'!$I$29,0,10*ROW('Sanitation Data'!I65)))</f>
        <v/>
      </c>
      <c r="DL71" s="302" t="str">
        <f ca="true">+IF(OFFSET('Sanitation Data'!$I$30,0,10*ROW('Sanitation Data'!I65))="","",OFFSET('Sanitation Data'!$I$30,0,10*ROW('Sanitation Data'!I65)))</f>
        <v/>
      </c>
      <c r="DM71" s="302" t="str">
        <f ca="true">+IF(OFFSET('Sanitation Data'!$I$31,0,10*ROW('Sanitation Data'!I65))="","",OFFSET('Sanitation Data'!$I$31,0,10*ROW('Sanitation Data'!I65)))</f>
        <v/>
      </c>
      <c r="DN71" s="302" t="str">
        <f ca="true">+IF(OFFSET('Sanitation Data'!$I$32,0,10*ROW('Sanitation Data'!I65))="","",OFFSET('Sanitation Data'!$I$32,0,10*ROW('Sanitation Data'!I65)))</f>
        <v/>
      </c>
      <c r="DO71" s="302" t="str">
        <f ca="true">+IF(OFFSET('Hygiene Data'!$D$11,0,10*ROW('Hygiene Data'!D65))="","",OFFSET('Hygiene Data'!$D$11,0,10*ROW('Hygiene Data'!D65)))</f>
        <v/>
      </c>
      <c r="DP71" s="302" t="str">
        <f ca="true">+IF(OFFSET('Hygiene Data'!$D$12,0,10*ROW('Hygiene Data'!D65))="","",OFFSET('Hygiene Data'!$D$12,0,10*ROW('Hygiene Data'!D65)))</f>
        <v/>
      </c>
      <c r="DQ71" s="302" t="str">
        <f ca="true">+IF(OFFSET('Hygiene Data'!$D$13,0,10*ROW('Hygiene Data'!D65))="","",OFFSET('Hygiene Data'!$D$13,0,10*ROW('Hygiene Data'!D65)))</f>
        <v/>
      </c>
      <c r="DR71" s="302" t="str">
        <f ca="true">+IF(OFFSET('Hygiene Data'!$E$11,0,10*ROW('Hygiene Data'!E65))="","",OFFSET('Hygiene Data'!$E$11,0,10*ROW('Hygiene Data'!E65)))</f>
        <v/>
      </c>
      <c r="DS71" s="302" t="str">
        <f ca="true">+IF(OFFSET('Hygiene Data'!$E$12,0,10*ROW('Hygiene Data'!E65))="","",OFFSET('Hygiene Data'!$E$12,0,10*ROW('Hygiene Data'!E65)))</f>
        <v/>
      </c>
      <c r="DT71" s="302" t="str">
        <f ca="true">+IF(OFFSET('Hygiene Data'!$E$13,0,10*ROW('Hygiene Data'!E65))="","",OFFSET('Hygiene Data'!$E$13,0,10*ROW('Hygiene Data'!E65)))</f>
        <v/>
      </c>
      <c r="DU71" s="302" t="str">
        <f ca="true">+IF(OFFSET('Hygiene Data'!$F$11,0,10*ROW('Hygiene Data'!F65))="","",OFFSET('Hygiene Data'!$F$11,0,10*ROW('Hygiene Data'!F65)))</f>
        <v/>
      </c>
      <c r="DV71" s="302" t="str">
        <f ca="true">+IF(OFFSET('Hygiene Data'!$F$12,0,10*ROW('Hygiene Data'!F65))="","",OFFSET('Hygiene Data'!$F$12,0,10*ROW('Hygiene Data'!F65)))</f>
        <v/>
      </c>
      <c r="DW71" s="302" t="str">
        <f ca="true">+IF(OFFSET('Hygiene Data'!$F$13,0,10*ROW('Hygiene Data'!F65))="","",OFFSET('Hygiene Data'!$F$13,0,10*ROW('Hygiene Data'!F65)))</f>
        <v/>
      </c>
      <c r="DX71" s="302" t="str">
        <f ca="true">+IF(OFFSET('Hygiene Data'!$G$11,0,10*ROW('Hygiene Data'!G65))="","",OFFSET('Hygiene Data'!$G$11,0,10*ROW('Hygiene Data'!G65)))</f>
        <v/>
      </c>
      <c r="DY71" s="302" t="str">
        <f ca="true">+IF(OFFSET('Hygiene Data'!$G$12,0,10*ROW('Hygiene Data'!G65))="","",OFFSET('Hygiene Data'!$G$12,0,10*ROW('Hygiene Data'!G65)))</f>
        <v/>
      </c>
      <c r="DZ71" s="302" t="str">
        <f ca="true">+IF(OFFSET('Hygiene Data'!$G$13,0,10*ROW('Hygiene Data'!G65))="","",OFFSET('Hygiene Data'!$G$13,0,10*ROW('Hygiene Data'!G65)))</f>
        <v/>
      </c>
      <c r="EA71" s="302" t="str">
        <f ca="true">+IF(OFFSET('Hygiene Data'!$H$11,0,10*ROW('Hygiene Data'!H65))="","",OFFSET('Hygiene Data'!$H$11,0,10*ROW('Hygiene Data'!H65)))</f>
        <v/>
      </c>
      <c r="EB71" s="302" t="str">
        <f ca="true">+IF(OFFSET('Hygiene Data'!$H$12,0,10*ROW('Hygiene Data'!H65))="","",OFFSET('Hygiene Data'!$H$12,0,10*ROW('Hygiene Data'!H65)))</f>
        <v/>
      </c>
      <c r="EC71" s="302" t="str">
        <f ca="true">+IF(OFFSET('Hygiene Data'!$H$13,0,10*ROW('Hygiene Data'!H65))="","",OFFSET('Hygiene Data'!$H$13,0,10*ROW('Hygiene Data'!H65)))</f>
        <v/>
      </c>
      <c r="ED71" s="302" t="str">
        <f ca="true">+IF(OFFSET('Hygiene Data'!$I$11,0,10*ROW('Hygiene Data'!I65))="","",OFFSET('Hygiene Data'!$I$11,0,10*ROW('Hygiene Data'!I65)))</f>
        <v/>
      </c>
      <c r="EE71" s="302" t="str">
        <f ca="true">+IF(OFFSET('Hygiene Data'!$I$12,0,10*ROW('Hygiene Data'!I65))="","",OFFSET('Hygiene Data'!$I$12,0,10*ROW('Hygiene Data'!I65)))</f>
        <v/>
      </c>
      <c r="EF71" s="30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57"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302"/>
      <c r="BS72" s="302" t="str">
        <f ca="true">+IF(OFFSET('Water Data'!$D$27,0,10*ROW('Water Data'!D66))="","",OFFSET('Water Data'!$D$27,0,10*ROW('Water Data'!D66)))</f>
        <v/>
      </c>
      <c r="BT72" s="302" t="str">
        <f ca="true">+IF(OFFSET('Water Data'!$D$28,0,10*ROW('Water Data'!D66))="","",OFFSET('Water Data'!$D$28,0,10*ROW('Water Data'!D66)))</f>
        <v/>
      </c>
      <c r="BU72" s="302" t="str">
        <f ca="true">+IF(OFFSET('Water Data'!$D$29,0,10*ROW('Water Data'!D66))="","",OFFSET('Water Data'!$D$29,0,10*ROW('Water Data'!D66)))</f>
        <v/>
      </c>
      <c r="BV72" s="302" t="str">
        <f ca="true">+IF(OFFSET('Water Data'!$E$27,0,10*ROW('Water Data'!E66))="","",OFFSET('Water Data'!$E$27,0,10*ROW('Water Data'!E66)))</f>
        <v/>
      </c>
      <c r="BW72" s="302" t="str">
        <f ca="true">+IF(OFFSET('Water Data'!$E$28,0,10*ROW('Water Data'!E66))="","",OFFSET('Water Data'!$E$28,0,10*ROW('Water Data'!E66)))</f>
        <v/>
      </c>
      <c r="BX72" s="302" t="str">
        <f ca="true">+IF(OFFSET('Water Data'!$E$29,0,10*ROW('Water Data'!E66))="","",OFFSET('Water Data'!$E$29,0,10*ROW('Water Data'!E66)))</f>
        <v/>
      </c>
      <c r="BY72" s="302" t="str">
        <f ca="true">+IF(OFFSET('Water Data'!$F$27,0,10*ROW('Water Data'!F66))="","",OFFSET('Water Data'!$F$27,0,10*ROW('Water Data'!F66)))</f>
        <v/>
      </c>
      <c r="BZ72" s="302" t="str">
        <f ca="true">+IF(OFFSET('Water Data'!$F$28,0,10*ROW('Water Data'!F66))="","",OFFSET('Water Data'!$F$28,0,10*ROW('Water Data'!F66)))</f>
        <v/>
      </c>
      <c r="CA72" s="302" t="str">
        <f ca="true">+IF(OFFSET('Water Data'!$F$29,0,10*ROW('Water Data'!F66))="","",OFFSET('Water Data'!$F$29,0,10*ROW('Water Data'!F66)))</f>
        <v/>
      </c>
      <c r="CB72" s="302" t="str">
        <f ca="true">+IF(OFFSET('Water Data'!$G$27,0,10*ROW('Water Data'!G66))="","",OFFSET('Water Data'!$G$27,0,10*ROW('Water Data'!G66)))</f>
        <v/>
      </c>
      <c r="CC72" s="302" t="str">
        <f ca="true">+IF(OFFSET('Water Data'!$G$28,0,10*ROW('Water Data'!G66))="","",OFFSET('Water Data'!$G$28,0,10*ROW('Water Data'!G66)))</f>
        <v/>
      </c>
      <c r="CD72" s="302" t="str">
        <f ca="true">+IF(OFFSET('Water Data'!$G$29,0,10*ROW('Water Data'!G66))="","",OFFSET('Water Data'!$G$29,0,10*ROW('Water Data'!G66)))</f>
        <v/>
      </c>
      <c r="CE72" s="302" t="str">
        <f ca="true">+IF(OFFSET('Water Data'!$H$27,0,10*ROW('Water Data'!H66))="","",OFFSET('Water Data'!$H$27,0,10*ROW('Water Data'!H66)))</f>
        <v/>
      </c>
      <c r="CF72" s="302" t="str">
        <f ca="true">+IF(OFFSET('Water Data'!$H$28,0,10*ROW('Water Data'!H66))="","",OFFSET('Water Data'!$H$28,0,10*ROW('Water Data'!H66)))</f>
        <v/>
      </c>
      <c r="CG72" s="302" t="str">
        <f ca="true">+IF(OFFSET('Water Data'!$H$29,0,10*ROW('Water Data'!H66))="","",OFFSET('Water Data'!$H$29,0,10*ROW('Water Data'!H66)))</f>
        <v/>
      </c>
      <c r="CH72" s="302" t="str">
        <f ca="true">+IF(OFFSET('Water Data'!$I$27,0,10*ROW('Water Data'!I66))="","",OFFSET('Water Data'!$I$27,0,10*ROW('Water Data'!I66)))</f>
        <v/>
      </c>
      <c r="CI72" s="302" t="str">
        <f ca="true">+IF(OFFSET('Water Data'!$I$28,0,10*ROW('Water Data'!I66))="","",OFFSET('Water Data'!$I$28,0,10*ROW('Water Data'!I66)))</f>
        <v/>
      </c>
      <c r="CJ72" s="302" t="str">
        <f ca="true">+IF(OFFSET('Water Data'!$I$29,0,10*ROW('Water Data'!I66))="","",OFFSET('Water Data'!$I$29,0,10*ROW('Water Data'!I66)))</f>
        <v/>
      </c>
      <c r="CK72" s="302" t="str">
        <f ca="true">+IF(OFFSET('Sanitation Data'!$D$28,0,10*ROW('Sanitation Data'!D66))="","",OFFSET('Sanitation Data'!$D$28,0,10*ROW('Sanitation Data'!D66)))</f>
        <v/>
      </c>
      <c r="CL72" s="302" t="str">
        <f ca="true">+IF(OFFSET('Sanitation Data'!$D$29,0,10*ROW('Sanitation Data'!D66))="","",OFFSET('Sanitation Data'!$D$29,0,10*ROW('Sanitation Data'!D66)))</f>
        <v/>
      </c>
      <c r="CM72" s="302" t="str">
        <f ca="true">+IF(OFFSET('Sanitation Data'!$D$30,0,10*ROW('Sanitation Data'!D66))="","",OFFSET('Sanitation Data'!$D$30,0,10*ROW('Sanitation Data'!D66)))</f>
        <v/>
      </c>
      <c r="CN72" s="302" t="str">
        <f ca="true">+IF(OFFSET('Sanitation Data'!$D$31,0,10*ROW('Sanitation Data'!D66))="","",OFFSET('Sanitation Data'!$D$31,0,10*ROW('Sanitation Data'!D66)))</f>
        <v/>
      </c>
      <c r="CO72" s="302" t="str">
        <f ca="true">+IF(OFFSET('Sanitation Data'!$D$32,0,10*ROW('Sanitation Data'!D66))="","",OFFSET('Sanitation Data'!$D$32,0,10*ROW('Sanitation Data'!D66)))</f>
        <v/>
      </c>
      <c r="CP72" s="302" t="str">
        <f ca="true">+IF(OFFSET('Sanitation Data'!$E$28,0,10*ROW('Sanitation Data'!E66))="","",OFFSET('Sanitation Data'!$E$28,0,10*ROW('Sanitation Data'!E66)))</f>
        <v/>
      </c>
      <c r="CQ72" s="302" t="str">
        <f ca="true">+IF(OFFSET('Sanitation Data'!$E$29,0,10*ROW('Sanitation Data'!E66))="","",OFFSET('Sanitation Data'!$E$29,0,10*ROW('Sanitation Data'!E66)))</f>
        <v/>
      </c>
      <c r="CR72" s="302" t="str">
        <f ca="true">+IF(OFFSET('Sanitation Data'!$E$30,0,10*ROW('Sanitation Data'!E66))="","",OFFSET('Sanitation Data'!$E$30,0,10*ROW('Sanitation Data'!E66)))</f>
        <v/>
      </c>
      <c r="CS72" s="302" t="str">
        <f ca="true">+IF(OFFSET('Sanitation Data'!$E$31,0,10*ROW('Sanitation Data'!E66))="","",OFFSET('Sanitation Data'!$E$31,0,10*ROW('Sanitation Data'!E66)))</f>
        <v/>
      </c>
      <c r="CT72" s="302" t="str">
        <f ca="true">+IF(OFFSET('Sanitation Data'!$E$32,0,10*ROW('Sanitation Data'!E66))="","",OFFSET('Sanitation Data'!$E$32,0,10*ROW('Sanitation Data'!E66)))</f>
        <v/>
      </c>
      <c r="CU72" s="302" t="str">
        <f ca="true">+IF(OFFSET('Sanitation Data'!$F$28,0,10*ROW('Sanitation Data'!F66))="","",OFFSET('Sanitation Data'!$F$28,0,10*ROW('Sanitation Data'!F66)))</f>
        <v/>
      </c>
      <c r="CV72" s="302" t="str">
        <f ca="true">+IF(OFFSET('Sanitation Data'!$F$29,0,10*ROW('Sanitation Data'!F66))="","",OFFSET('Sanitation Data'!$F$29,0,10*ROW('Sanitation Data'!F66)))</f>
        <v/>
      </c>
      <c r="CW72" s="302" t="str">
        <f ca="true">+IF(OFFSET('Sanitation Data'!$F$30,0,10*ROW('Sanitation Data'!F66))="","",OFFSET('Sanitation Data'!$F$30,0,10*ROW('Sanitation Data'!F66)))</f>
        <v/>
      </c>
      <c r="CX72" s="302" t="str">
        <f ca="true">+IF(OFFSET('Sanitation Data'!$F$31,0,10*ROW('Sanitation Data'!F66))="","",OFFSET('Sanitation Data'!$F$31,0,10*ROW('Sanitation Data'!F66)))</f>
        <v/>
      </c>
      <c r="CY72" s="302" t="str">
        <f ca="true">+IF(OFFSET('Sanitation Data'!$F$32,0,10*ROW('Sanitation Data'!F66))="","",OFFSET('Sanitation Data'!$F$32,0,10*ROW('Sanitation Data'!F66)))</f>
        <v/>
      </c>
      <c r="CZ72" s="302" t="str">
        <f ca="true">+IF(OFFSET('Sanitation Data'!$G$28,0,10*ROW('Sanitation Data'!G66))="","",OFFSET('Sanitation Data'!$G$28,0,10*ROW('Sanitation Data'!G66)))</f>
        <v/>
      </c>
      <c r="DA72" s="302" t="str">
        <f ca="true">+IF(OFFSET('Sanitation Data'!$G$29,0,10*ROW('Sanitation Data'!G66))="","",OFFSET('Sanitation Data'!$G$29,0,10*ROW('Sanitation Data'!G66)))</f>
        <v/>
      </c>
      <c r="DB72" s="302" t="str">
        <f ca="true">+IF(OFFSET('Sanitation Data'!$G$30,0,10*ROW('Sanitation Data'!G66))="","",OFFSET('Sanitation Data'!$G$30,0,10*ROW('Sanitation Data'!G66)))</f>
        <v/>
      </c>
      <c r="DC72" s="302" t="str">
        <f ca="true">+IF(OFFSET('Sanitation Data'!$G$31,0,10*ROW('Sanitation Data'!G66))="","",OFFSET('Sanitation Data'!$G$31,0,10*ROW('Sanitation Data'!G66)))</f>
        <v/>
      </c>
      <c r="DD72" s="302" t="str">
        <f ca="true">+IF(OFFSET('Sanitation Data'!$G$32,0,10*ROW('Sanitation Data'!G66))="","",OFFSET('Sanitation Data'!$G$32,0,10*ROW('Sanitation Data'!G66)))</f>
        <v/>
      </c>
      <c r="DE72" s="302" t="str">
        <f ca="true">+IF(OFFSET('Sanitation Data'!$H$28,0,10*ROW('Sanitation Data'!H66))="","",OFFSET('Sanitation Data'!$H$28,0,10*ROW('Sanitation Data'!H66)))</f>
        <v/>
      </c>
      <c r="DF72" s="302" t="str">
        <f ca="true">+IF(OFFSET('Sanitation Data'!$H$29,0,10*ROW('Sanitation Data'!H66))="","",OFFSET('Sanitation Data'!$H$29,0,10*ROW('Sanitation Data'!H66)))</f>
        <v/>
      </c>
      <c r="DG72" s="302" t="str">
        <f ca="true">+IF(OFFSET('Sanitation Data'!$H$30,0,10*ROW('Sanitation Data'!H66))="","",OFFSET('Sanitation Data'!$H$30,0,10*ROW('Sanitation Data'!H66)))</f>
        <v/>
      </c>
      <c r="DH72" s="302" t="str">
        <f ca="true">+IF(OFFSET('Sanitation Data'!$H$31,0,10*ROW('Sanitation Data'!H66))="","",OFFSET('Sanitation Data'!$H$31,0,10*ROW('Sanitation Data'!H66)))</f>
        <v/>
      </c>
      <c r="DI72" s="302" t="str">
        <f ca="true">+IF(OFFSET('Sanitation Data'!$H$32,0,10*ROW('Sanitation Data'!H66))="","",OFFSET('Sanitation Data'!$H$32,0,10*ROW('Sanitation Data'!H66)))</f>
        <v/>
      </c>
      <c r="DJ72" s="302" t="str">
        <f ca="true">+IF(OFFSET('Sanitation Data'!$I$28,0,10*ROW('Sanitation Data'!I66))="","",OFFSET('Sanitation Data'!$I$28,0,10*ROW('Sanitation Data'!I66)))</f>
        <v/>
      </c>
      <c r="DK72" s="302" t="str">
        <f ca="true">+IF(OFFSET('Sanitation Data'!$I$29,0,10*ROW('Sanitation Data'!I66))="","",OFFSET('Sanitation Data'!$I$29,0,10*ROW('Sanitation Data'!I66)))</f>
        <v/>
      </c>
      <c r="DL72" s="302" t="str">
        <f ca="true">+IF(OFFSET('Sanitation Data'!$I$30,0,10*ROW('Sanitation Data'!I66))="","",OFFSET('Sanitation Data'!$I$30,0,10*ROW('Sanitation Data'!I66)))</f>
        <v/>
      </c>
      <c r="DM72" s="302" t="str">
        <f ca="true">+IF(OFFSET('Sanitation Data'!$I$31,0,10*ROW('Sanitation Data'!I66))="","",OFFSET('Sanitation Data'!$I$31,0,10*ROW('Sanitation Data'!I66)))</f>
        <v/>
      </c>
      <c r="DN72" s="302" t="str">
        <f ca="true">+IF(OFFSET('Sanitation Data'!$I$32,0,10*ROW('Sanitation Data'!I66))="","",OFFSET('Sanitation Data'!$I$32,0,10*ROW('Sanitation Data'!I66)))</f>
        <v/>
      </c>
      <c r="DO72" s="302" t="str">
        <f ca="true">+IF(OFFSET('Hygiene Data'!$D$11,0,10*ROW('Hygiene Data'!D66))="","",OFFSET('Hygiene Data'!$D$11,0,10*ROW('Hygiene Data'!D66)))</f>
        <v/>
      </c>
      <c r="DP72" s="302" t="str">
        <f ca="true">+IF(OFFSET('Hygiene Data'!$D$12,0,10*ROW('Hygiene Data'!D66))="","",OFFSET('Hygiene Data'!$D$12,0,10*ROW('Hygiene Data'!D66)))</f>
        <v/>
      </c>
      <c r="DQ72" s="302" t="str">
        <f ca="true">+IF(OFFSET('Hygiene Data'!$D$13,0,10*ROW('Hygiene Data'!D66))="","",OFFSET('Hygiene Data'!$D$13,0,10*ROW('Hygiene Data'!D66)))</f>
        <v/>
      </c>
      <c r="DR72" s="302" t="str">
        <f ca="true">+IF(OFFSET('Hygiene Data'!$E$11,0,10*ROW('Hygiene Data'!E66))="","",OFFSET('Hygiene Data'!$E$11,0,10*ROW('Hygiene Data'!E66)))</f>
        <v/>
      </c>
      <c r="DS72" s="302" t="str">
        <f ca="true">+IF(OFFSET('Hygiene Data'!$E$12,0,10*ROW('Hygiene Data'!E66))="","",OFFSET('Hygiene Data'!$E$12,0,10*ROW('Hygiene Data'!E66)))</f>
        <v/>
      </c>
      <c r="DT72" s="302" t="str">
        <f ca="true">+IF(OFFSET('Hygiene Data'!$E$13,0,10*ROW('Hygiene Data'!E66))="","",OFFSET('Hygiene Data'!$E$13,0,10*ROW('Hygiene Data'!E66)))</f>
        <v/>
      </c>
      <c r="DU72" s="302" t="str">
        <f ca="true">+IF(OFFSET('Hygiene Data'!$F$11,0,10*ROW('Hygiene Data'!F66))="","",OFFSET('Hygiene Data'!$F$11,0,10*ROW('Hygiene Data'!F66)))</f>
        <v/>
      </c>
      <c r="DV72" s="302" t="str">
        <f ca="true">+IF(OFFSET('Hygiene Data'!$F$12,0,10*ROW('Hygiene Data'!F66))="","",OFFSET('Hygiene Data'!$F$12,0,10*ROW('Hygiene Data'!F66)))</f>
        <v/>
      </c>
      <c r="DW72" s="302" t="str">
        <f ca="true">+IF(OFFSET('Hygiene Data'!$F$13,0,10*ROW('Hygiene Data'!F66))="","",OFFSET('Hygiene Data'!$F$13,0,10*ROW('Hygiene Data'!F66)))</f>
        <v/>
      </c>
      <c r="DX72" s="302" t="str">
        <f ca="true">+IF(OFFSET('Hygiene Data'!$G$11,0,10*ROW('Hygiene Data'!G66))="","",OFFSET('Hygiene Data'!$G$11,0,10*ROW('Hygiene Data'!G66)))</f>
        <v/>
      </c>
      <c r="DY72" s="302" t="str">
        <f ca="true">+IF(OFFSET('Hygiene Data'!$G$12,0,10*ROW('Hygiene Data'!G66))="","",OFFSET('Hygiene Data'!$G$12,0,10*ROW('Hygiene Data'!G66)))</f>
        <v/>
      </c>
      <c r="DZ72" s="302" t="str">
        <f ca="true">+IF(OFFSET('Hygiene Data'!$G$13,0,10*ROW('Hygiene Data'!G66))="","",OFFSET('Hygiene Data'!$G$13,0,10*ROW('Hygiene Data'!G66)))</f>
        <v/>
      </c>
      <c r="EA72" s="302" t="str">
        <f ca="true">+IF(OFFSET('Hygiene Data'!$H$11,0,10*ROW('Hygiene Data'!H66))="","",OFFSET('Hygiene Data'!$H$11,0,10*ROW('Hygiene Data'!H66)))</f>
        <v/>
      </c>
      <c r="EB72" s="302" t="str">
        <f ca="true">+IF(OFFSET('Hygiene Data'!$H$12,0,10*ROW('Hygiene Data'!H66))="","",OFFSET('Hygiene Data'!$H$12,0,10*ROW('Hygiene Data'!H66)))</f>
        <v/>
      </c>
      <c r="EC72" s="302" t="str">
        <f ca="true">+IF(OFFSET('Hygiene Data'!$H$13,0,10*ROW('Hygiene Data'!H66))="","",OFFSET('Hygiene Data'!$H$13,0,10*ROW('Hygiene Data'!H66)))</f>
        <v/>
      </c>
      <c r="ED72" s="302" t="str">
        <f ca="true">+IF(OFFSET('Hygiene Data'!$I$11,0,10*ROW('Hygiene Data'!I66))="","",OFFSET('Hygiene Data'!$I$11,0,10*ROW('Hygiene Data'!I66)))</f>
        <v/>
      </c>
      <c r="EE72" s="302" t="str">
        <f ca="true">+IF(OFFSET('Hygiene Data'!$I$12,0,10*ROW('Hygiene Data'!I66))="","",OFFSET('Hygiene Data'!$I$12,0,10*ROW('Hygiene Data'!I66)))</f>
        <v/>
      </c>
      <c r="EF72" s="30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57"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302"/>
      <c r="BS73" s="302" t="str">
        <f ca="true">+IF(OFFSET('Water Data'!$D$27,0,10*ROW('Water Data'!D67))="","",OFFSET('Water Data'!$D$27,0,10*ROW('Water Data'!D67)))</f>
        <v/>
      </c>
      <c r="BT73" s="302" t="str">
        <f ca="true">+IF(OFFSET('Water Data'!$D$28,0,10*ROW('Water Data'!D67))="","",OFFSET('Water Data'!$D$28,0,10*ROW('Water Data'!D67)))</f>
        <v/>
      </c>
      <c r="BU73" s="302" t="str">
        <f ca="true">+IF(OFFSET('Water Data'!$D$29,0,10*ROW('Water Data'!D67))="","",OFFSET('Water Data'!$D$29,0,10*ROW('Water Data'!D67)))</f>
        <v/>
      </c>
      <c r="BV73" s="302" t="str">
        <f ca="true">+IF(OFFSET('Water Data'!$E$27,0,10*ROW('Water Data'!E67))="","",OFFSET('Water Data'!$E$27,0,10*ROW('Water Data'!E67)))</f>
        <v/>
      </c>
      <c r="BW73" s="302" t="str">
        <f ca="true">+IF(OFFSET('Water Data'!$E$28,0,10*ROW('Water Data'!E67))="","",OFFSET('Water Data'!$E$28,0,10*ROW('Water Data'!E67)))</f>
        <v/>
      </c>
      <c r="BX73" s="302" t="str">
        <f ca="true">+IF(OFFSET('Water Data'!$E$29,0,10*ROW('Water Data'!E67))="","",OFFSET('Water Data'!$E$29,0,10*ROW('Water Data'!E67)))</f>
        <v/>
      </c>
      <c r="BY73" s="302" t="str">
        <f ca="true">+IF(OFFSET('Water Data'!$F$27,0,10*ROW('Water Data'!F67))="","",OFFSET('Water Data'!$F$27,0,10*ROW('Water Data'!F67)))</f>
        <v/>
      </c>
      <c r="BZ73" s="302" t="str">
        <f ca="true">+IF(OFFSET('Water Data'!$F$28,0,10*ROW('Water Data'!F67))="","",OFFSET('Water Data'!$F$28,0,10*ROW('Water Data'!F67)))</f>
        <v/>
      </c>
      <c r="CA73" s="302" t="str">
        <f ca="true">+IF(OFFSET('Water Data'!$F$29,0,10*ROW('Water Data'!F67))="","",OFFSET('Water Data'!$F$29,0,10*ROW('Water Data'!F67)))</f>
        <v/>
      </c>
      <c r="CB73" s="302" t="str">
        <f ca="true">+IF(OFFSET('Water Data'!$G$27,0,10*ROW('Water Data'!G67))="","",OFFSET('Water Data'!$G$27,0,10*ROW('Water Data'!G67)))</f>
        <v/>
      </c>
      <c r="CC73" s="302" t="str">
        <f ca="true">+IF(OFFSET('Water Data'!$G$28,0,10*ROW('Water Data'!G67))="","",OFFSET('Water Data'!$G$28,0,10*ROW('Water Data'!G67)))</f>
        <v/>
      </c>
      <c r="CD73" s="302" t="str">
        <f ca="true">+IF(OFFSET('Water Data'!$G$29,0,10*ROW('Water Data'!G67))="","",OFFSET('Water Data'!$G$29,0,10*ROW('Water Data'!G67)))</f>
        <v/>
      </c>
      <c r="CE73" s="302" t="str">
        <f ca="true">+IF(OFFSET('Water Data'!$H$27,0,10*ROW('Water Data'!H67))="","",OFFSET('Water Data'!$H$27,0,10*ROW('Water Data'!H67)))</f>
        <v/>
      </c>
      <c r="CF73" s="302" t="str">
        <f ca="true">+IF(OFFSET('Water Data'!$H$28,0,10*ROW('Water Data'!H67))="","",OFFSET('Water Data'!$H$28,0,10*ROW('Water Data'!H67)))</f>
        <v/>
      </c>
      <c r="CG73" s="302" t="str">
        <f ca="true">+IF(OFFSET('Water Data'!$H$29,0,10*ROW('Water Data'!H67))="","",OFFSET('Water Data'!$H$29,0,10*ROW('Water Data'!H67)))</f>
        <v/>
      </c>
      <c r="CH73" s="302" t="str">
        <f ca="true">+IF(OFFSET('Water Data'!$I$27,0,10*ROW('Water Data'!I67))="","",OFFSET('Water Data'!$I$27,0,10*ROW('Water Data'!I67)))</f>
        <v/>
      </c>
      <c r="CI73" s="302" t="str">
        <f ca="true">+IF(OFFSET('Water Data'!$I$28,0,10*ROW('Water Data'!I67))="","",OFFSET('Water Data'!$I$28,0,10*ROW('Water Data'!I67)))</f>
        <v/>
      </c>
      <c r="CJ73" s="302" t="str">
        <f ca="true">+IF(OFFSET('Water Data'!$I$29,0,10*ROW('Water Data'!I67))="","",OFFSET('Water Data'!$I$29,0,10*ROW('Water Data'!I67)))</f>
        <v/>
      </c>
      <c r="CK73" s="302" t="str">
        <f ca="true">+IF(OFFSET('Sanitation Data'!$D$28,0,10*ROW('Sanitation Data'!D67))="","",OFFSET('Sanitation Data'!$D$28,0,10*ROW('Sanitation Data'!D67)))</f>
        <v/>
      </c>
      <c r="CL73" s="302" t="str">
        <f ca="true">+IF(OFFSET('Sanitation Data'!$D$29,0,10*ROW('Sanitation Data'!D67))="","",OFFSET('Sanitation Data'!$D$29,0,10*ROW('Sanitation Data'!D67)))</f>
        <v/>
      </c>
      <c r="CM73" s="302" t="str">
        <f ca="true">+IF(OFFSET('Sanitation Data'!$D$30,0,10*ROW('Sanitation Data'!D67))="","",OFFSET('Sanitation Data'!$D$30,0,10*ROW('Sanitation Data'!D67)))</f>
        <v/>
      </c>
      <c r="CN73" s="302" t="str">
        <f ca="true">+IF(OFFSET('Sanitation Data'!$D$31,0,10*ROW('Sanitation Data'!D67))="","",OFFSET('Sanitation Data'!$D$31,0,10*ROW('Sanitation Data'!D67)))</f>
        <v/>
      </c>
      <c r="CO73" s="302" t="str">
        <f ca="true">+IF(OFFSET('Sanitation Data'!$D$32,0,10*ROW('Sanitation Data'!D67))="","",OFFSET('Sanitation Data'!$D$32,0,10*ROW('Sanitation Data'!D67)))</f>
        <v/>
      </c>
      <c r="CP73" s="302" t="str">
        <f ca="true">+IF(OFFSET('Sanitation Data'!$E$28,0,10*ROW('Sanitation Data'!E67))="","",OFFSET('Sanitation Data'!$E$28,0,10*ROW('Sanitation Data'!E67)))</f>
        <v/>
      </c>
      <c r="CQ73" s="302" t="str">
        <f ca="true">+IF(OFFSET('Sanitation Data'!$E$29,0,10*ROW('Sanitation Data'!E67))="","",OFFSET('Sanitation Data'!$E$29,0,10*ROW('Sanitation Data'!E67)))</f>
        <v/>
      </c>
      <c r="CR73" s="302" t="str">
        <f ca="true">+IF(OFFSET('Sanitation Data'!$E$30,0,10*ROW('Sanitation Data'!E67))="","",OFFSET('Sanitation Data'!$E$30,0,10*ROW('Sanitation Data'!E67)))</f>
        <v/>
      </c>
      <c r="CS73" s="302" t="str">
        <f ca="true">+IF(OFFSET('Sanitation Data'!$E$31,0,10*ROW('Sanitation Data'!E67))="","",OFFSET('Sanitation Data'!$E$31,0,10*ROW('Sanitation Data'!E67)))</f>
        <v/>
      </c>
      <c r="CT73" s="302" t="str">
        <f ca="true">+IF(OFFSET('Sanitation Data'!$E$32,0,10*ROW('Sanitation Data'!E67))="","",OFFSET('Sanitation Data'!$E$32,0,10*ROW('Sanitation Data'!E67)))</f>
        <v/>
      </c>
      <c r="CU73" s="302" t="str">
        <f ca="true">+IF(OFFSET('Sanitation Data'!$F$28,0,10*ROW('Sanitation Data'!F67))="","",OFFSET('Sanitation Data'!$F$28,0,10*ROW('Sanitation Data'!F67)))</f>
        <v/>
      </c>
      <c r="CV73" s="302" t="str">
        <f ca="true">+IF(OFFSET('Sanitation Data'!$F$29,0,10*ROW('Sanitation Data'!F67))="","",OFFSET('Sanitation Data'!$F$29,0,10*ROW('Sanitation Data'!F67)))</f>
        <v/>
      </c>
      <c r="CW73" s="302" t="str">
        <f ca="true">+IF(OFFSET('Sanitation Data'!$F$30,0,10*ROW('Sanitation Data'!F67))="","",OFFSET('Sanitation Data'!$F$30,0,10*ROW('Sanitation Data'!F67)))</f>
        <v/>
      </c>
      <c r="CX73" s="302" t="str">
        <f ca="true">+IF(OFFSET('Sanitation Data'!$F$31,0,10*ROW('Sanitation Data'!F67))="","",OFFSET('Sanitation Data'!$F$31,0,10*ROW('Sanitation Data'!F67)))</f>
        <v/>
      </c>
      <c r="CY73" s="302" t="str">
        <f ca="true">+IF(OFFSET('Sanitation Data'!$F$32,0,10*ROW('Sanitation Data'!F67))="","",OFFSET('Sanitation Data'!$F$32,0,10*ROW('Sanitation Data'!F67)))</f>
        <v/>
      </c>
      <c r="CZ73" s="302" t="str">
        <f ca="true">+IF(OFFSET('Sanitation Data'!$G$28,0,10*ROW('Sanitation Data'!G67))="","",OFFSET('Sanitation Data'!$G$28,0,10*ROW('Sanitation Data'!G67)))</f>
        <v/>
      </c>
      <c r="DA73" s="302" t="str">
        <f ca="true">+IF(OFFSET('Sanitation Data'!$G$29,0,10*ROW('Sanitation Data'!G67))="","",OFFSET('Sanitation Data'!$G$29,0,10*ROW('Sanitation Data'!G67)))</f>
        <v/>
      </c>
      <c r="DB73" s="302" t="str">
        <f ca="true">+IF(OFFSET('Sanitation Data'!$G$30,0,10*ROW('Sanitation Data'!G67))="","",OFFSET('Sanitation Data'!$G$30,0,10*ROW('Sanitation Data'!G67)))</f>
        <v/>
      </c>
      <c r="DC73" s="302" t="str">
        <f ca="true">+IF(OFFSET('Sanitation Data'!$G$31,0,10*ROW('Sanitation Data'!G67))="","",OFFSET('Sanitation Data'!$G$31,0,10*ROW('Sanitation Data'!G67)))</f>
        <v/>
      </c>
      <c r="DD73" s="302" t="str">
        <f ca="true">+IF(OFFSET('Sanitation Data'!$G$32,0,10*ROW('Sanitation Data'!G67))="","",OFFSET('Sanitation Data'!$G$32,0,10*ROW('Sanitation Data'!G67)))</f>
        <v/>
      </c>
      <c r="DE73" s="302" t="str">
        <f ca="true">+IF(OFFSET('Sanitation Data'!$H$28,0,10*ROW('Sanitation Data'!H67))="","",OFFSET('Sanitation Data'!$H$28,0,10*ROW('Sanitation Data'!H67)))</f>
        <v/>
      </c>
      <c r="DF73" s="302" t="str">
        <f ca="true">+IF(OFFSET('Sanitation Data'!$H$29,0,10*ROW('Sanitation Data'!H67))="","",OFFSET('Sanitation Data'!$H$29,0,10*ROW('Sanitation Data'!H67)))</f>
        <v/>
      </c>
      <c r="DG73" s="302" t="str">
        <f ca="true">+IF(OFFSET('Sanitation Data'!$H$30,0,10*ROW('Sanitation Data'!H67))="","",OFFSET('Sanitation Data'!$H$30,0,10*ROW('Sanitation Data'!H67)))</f>
        <v/>
      </c>
      <c r="DH73" s="302" t="str">
        <f ca="true">+IF(OFFSET('Sanitation Data'!$H$31,0,10*ROW('Sanitation Data'!H67))="","",OFFSET('Sanitation Data'!$H$31,0,10*ROW('Sanitation Data'!H67)))</f>
        <v/>
      </c>
      <c r="DI73" s="302" t="str">
        <f ca="true">+IF(OFFSET('Sanitation Data'!$H$32,0,10*ROW('Sanitation Data'!H67))="","",OFFSET('Sanitation Data'!$H$32,0,10*ROW('Sanitation Data'!H67)))</f>
        <v/>
      </c>
      <c r="DJ73" s="302" t="str">
        <f ca="true">+IF(OFFSET('Sanitation Data'!$I$28,0,10*ROW('Sanitation Data'!I67))="","",OFFSET('Sanitation Data'!$I$28,0,10*ROW('Sanitation Data'!I67)))</f>
        <v/>
      </c>
      <c r="DK73" s="302" t="str">
        <f ca="true">+IF(OFFSET('Sanitation Data'!$I$29,0,10*ROW('Sanitation Data'!I67))="","",OFFSET('Sanitation Data'!$I$29,0,10*ROW('Sanitation Data'!I67)))</f>
        <v/>
      </c>
      <c r="DL73" s="302" t="str">
        <f ca="true">+IF(OFFSET('Sanitation Data'!$I$30,0,10*ROW('Sanitation Data'!I67))="","",OFFSET('Sanitation Data'!$I$30,0,10*ROW('Sanitation Data'!I67)))</f>
        <v/>
      </c>
      <c r="DM73" s="302" t="str">
        <f ca="true">+IF(OFFSET('Sanitation Data'!$I$31,0,10*ROW('Sanitation Data'!I67))="","",OFFSET('Sanitation Data'!$I$31,0,10*ROW('Sanitation Data'!I67)))</f>
        <v/>
      </c>
      <c r="DN73" s="302" t="str">
        <f ca="true">+IF(OFFSET('Sanitation Data'!$I$32,0,10*ROW('Sanitation Data'!I67))="","",OFFSET('Sanitation Data'!$I$32,0,10*ROW('Sanitation Data'!I67)))</f>
        <v/>
      </c>
      <c r="DO73" s="302" t="str">
        <f ca="true">+IF(OFFSET('Hygiene Data'!$D$11,0,10*ROW('Hygiene Data'!D67))="","",OFFSET('Hygiene Data'!$D$11,0,10*ROW('Hygiene Data'!D67)))</f>
        <v/>
      </c>
      <c r="DP73" s="302" t="str">
        <f ca="true">+IF(OFFSET('Hygiene Data'!$D$12,0,10*ROW('Hygiene Data'!D67))="","",OFFSET('Hygiene Data'!$D$12,0,10*ROW('Hygiene Data'!D67)))</f>
        <v/>
      </c>
      <c r="DQ73" s="302" t="str">
        <f ca="true">+IF(OFFSET('Hygiene Data'!$D$13,0,10*ROW('Hygiene Data'!D67))="","",OFFSET('Hygiene Data'!$D$13,0,10*ROW('Hygiene Data'!D67)))</f>
        <v/>
      </c>
      <c r="DR73" s="302" t="str">
        <f ca="true">+IF(OFFSET('Hygiene Data'!$E$11,0,10*ROW('Hygiene Data'!E67))="","",OFFSET('Hygiene Data'!$E$11,0,10*ROW('Hygiene Data'!E67)))</f>
        <v/>
      </c>
      <c r="DS73" s="302" t="str">
        <f ca="true">+IF(OFFSET('Hygiene Data'!$E$12,0,10*ROW('Hygiene Data'!E67))="","",OFFSET('Hygiene Data'!$E$12,0,10*ROW('Hygiene Data'!E67)))</f>
        <v/>
      </c>
      <c r="DT73" s="302" t="str">
        <f ca="true">+IF(OFFSET('Hygiene Data'!$E$13,0,10*ROW('Hygiene Data'!E67))="","",OFFSET('Hygiene Data'!$E$13,0,10*ROW('Hygiene Data'!E67)))</f>
        <v/>
      </c>
      <c r="DU73" s="302" t="str">
        <f ca="true">+IF(OFFSET('Hygiene Data'!$F$11,0,10*ROW('Hygiene Data'!F67))="","",OFFSET('Hygiene Data'!$F$11,0,10*ROW('Hygiene Data'!F67)))</f>
        <v/>
      </c>
      <c r="DV73" s="302" t="str">
        <f ca="true">+IF(OFFSET('Hygiene Data'!$F$12,0,10*ROW('Hygiene Data'!F67))="","",OFFSET('Hygiene Data'!$F$12,0,10*ROW('Hygiene Data'!F67)))</f>
        <v/>
      </c>
      <c r="DW73" s="302" t="str">
        <f ca="true">+IF(OFFSET('Hygiene Data'!$F$13,0,10*ROW('Hygiene Data'!F67))="","",OFFSET('Hygiene Data'!$F$13,0,10*ROW('Hygiene Data'!F67)))</f>
        <v/>
      </c>
      <c r="DX73" s="302" t="str">
        <f ca="true">+IF(OFFSET('Hygiene Data'!$G$11,0,10*ROW('Hygiene Data'!G67))="","",OFFSET('Hygiene Data'!$G$11,0,10*ROW('Hygiene Data'!G67)))</f>
        <v/>
      </c>
      <c r="DY73" s="302" t="str">
        <f ca="true">+IF(OFFSET('Hygiene Data'!$G$12,0,10*ROW('Hygiene Data'!G67))="","",OFFSET('Hygiene Data'!$G$12,0,10*ROW('Hygiene Data'!G67)))</f>
        <v/>
      </c>
      <c r="DZ73" s="302" t="str">
        <f ca="true">+IF(OFFSET('Hygiene Data'!$G$13,0,10*ROW('Hygiene Data'!G67))="","",OFFSET('Hygiene Data'!$G$13,0,10*ROW('Hygiene Data'!G67)))</f>
        <v/>
      </c>
      <c r="EA73" s="302" t="str">
        <f ca="true">+IF(OFFSET('Hygiene Data'!$H$11,0,10*ROW('Hygiene Data'!H67))="","",OFFSET('Hygiene Data'!$H$11,0,10*ROW('Hygiene Data'!H67)))</f>
        <v/>
      </c>
      <c r="EB73" s="302" t="str">
        <f ca="true">+IF(OFFSET('Hygiene Data'!$H$12,0,10*ROW('Hygiene Data'!H67))="","",OFFSET('Hygiene Data'!$H$12,0,10*ROW('Hygiene Data'!H67)))</f>
        <v/>
      </c>
      <c r="EC73" s="302" t="str">
        <f ca="true">+IF(OFFSET('Hygiene Data'!$H$13,0,10*ROW('Hygiene Data'!H67))="","",OFFSET('Hygiene Data'!$H$13,0,10*ROW('Hygiene Data'!H67)))</f>
        <v/>
      </c>
      <c r="ED73" s="302" t="str">
        <f ca="true">+IF(OFFSET('Hygiene Data'!$I$11,0,10*ROW('Hygiene Data'!I67))="","",OFFSET('Hygiene Data'!$I$11,0,10*ROW('Hygiene Data'!I67)))</f>
        <v/>
      </c>
      <c r="EE73" s="302" t="str">
        <f ca="true">+IF(OFFSET('Hygiene Data'!$I$12,0,10*ROW('Hygiene Data'!I67))="","",OFFSET('Hygiene Data'!$I$12,0,10*ROW('Hygiene Data'!I67)))</f>
        <v/>
      </c>
      <c r="EF73" s="30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57"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302"/>
      <c r="BS74" s="302" t="str">
        <f ca="true">+IF(OFFSET('Water Data'!$D$27,0,10*ROW('Water Data'!D68))="","",OFFSET('Water Data'!$D$27,0,10*ROW('Water Data'!D68)))</f>
        <v/>
      </c>
      <c r="BT74" s="302" t="str">
        <f ca="true">+IF(OFFSET('Water Data'!$D$28,0,10*ROW('Water Data'!D68))="","",OFFSET('Water Data'!$D$28,0,10*ROW('Water Data'!D68)))</f>
        <v/>
      </c>
      <c r="BU74" s="302" t="str">
        <f ca="true">+IF(OFFSET('Water Data'!$D$29,0,10*ROW('Water Data'!D68))="","",OFFSET('Water Data'!$D$29,0,10*ROW('Water Data'!D68)))</f>
        <v/>
      </c>
      <c r="BV74" s="302" t="str">
        <f ca="true">+IF(OFFSET('Water Data'!$E$27,0,10*ROW('Water Data'!E68))="","",OFFSET('Water Data'!$E$27,0,10*ROW('Water Data'!E68)))</f>
        <v/>
      </c>
      <c r="BW74" s="302" t="str">
        <f ca="true">+IF(OFFSET('Water Data'!$E$28,0,10*ROW('Water Data'!E68))="","",OFFSET('Water Data'!$E$28,0,10*ROW('Water Data'!E68)))</f>
        <v/>
      </c>
      <c r="BX74" s="302" t="str">
        <f ca="true">+IF(OFFSET('Water Data'!$E$29,0,10*ROW('Water Data'!E68))="","",OFFSET('Water Data'!$E$29,0,10*ROW('Water Data'!E68)))</f>
        <v/>
      </c>
      <c r="BY74" s="302" t="str">
        <f ca="true">+IF(OFFSET('Water Data'!$F$27,0,10*ROW('Water Data'!F68))="","",OFFSET('Water Data'!$F$27,0,10*ROW('Water Data'!F68)))</f>
        <v/>
      </c>
      <c r="BZ74" s="302" t="str">
        <f ca="true">+IF(OFFSET('Water Data'!$F$28,0,10*ROW('Water Data'!F68))="","",OFFSET('Water Data'!$F$28,0,10*ROW('Water Data'!F68)))</f>
        <v/>
      </c>
      <c r="CA74" s="302" t="str">
        <f ca="true">+IF(OFFSET('Water Data'!$F$29,0,10*ROW('Water Data'!F68))="","",OFFSET('Water Data'!$F$29,0,10*ROW('Water Data'!F68)))</f>
        <v/>
      </c>
      <c r="CB74" s="302" t="str">
        <f ca="true">+IF(OFFSET('Water Data'!$G$27,0,10*ROW('Water Data'!G68))="","",OFFSET('Water Data'!$G$27,0,10*ROW('Water Data'!G68)))</f>
        <v/>
      </c>
      <c r="CC74" s="302" t="str">
        <f ca="true">+IF(OFFSET('Water Data'!$G$28,0,10*ROW('Water Data'!G68))="","",OFFSET('Water Data'!$G$28,0,10*ROW('Water Data'!G68)))</f>
        <v/>
      </c>
      <c r="CD74" s="302" t="str">
        <f ca="true">+IF(OFFSET('Water Data'!$G$29,0,10*ROW('Water Data'!G68))="","",OFFSET('Water Data'!$G$29,0,10*ROW('Water Data'!G68)))</f>
        <v/>
      </c>
      <c r="CE74" s="302" t="str">
        <f ca="true">+IF(OFFSET('Water Data'!$H$27,0,10*ROW('Water Data'!H68))="","",OFFSET('Water Data'!$H$27,0,10*ROW('Water Data'!H68)))</f>
        <v/>
      </c>
      <c r="CF74" s="302" t="str">
        <f ca="true">+IF(OFFSET('Water Data'!$H$28,0,10*ROW('Water Data'!H68))="","",OFFSET('Water Data'!$H$28,0,10*ROW('Water Data'!H68)))</f>
        <v/>
      </c>
      <c r="CG74" s="302" t="str">
        <f ca="true">+IF(OFFSET('Water Data'!$H$29,0,10*ROW('Water Data'!H68))="","",OFFSET('Water Data'!$H$29,0,10*ROW('Water Data'!H68)))</f>
        <v/>
      </c>
      <c r="CH74" s="302" t="str">
        <f ca="true">+IF(OFFSET('Water Data'!$I$27,0,10*ROW('Water Data'!I68))="","",OFFSET('Water Data'!$I$27,0,10*ROW('Water Data'!I68)))</f>
        <v/>
      </c>
      <c r="CI74" s="302" t="str">
        <f ca="true">+IF(OFFSET('Water Data'!$I$28,0,10*ROW('Water Data'!I68))="","",OFFSET('Water Data'!$I$28,0,10*ROW('Water Data'!I68)))</f>
        <v/>
      </c>
      <c r="CJ74" s="302" t="str">
        <f ca="true">+IF(OFFSET('Water Data'!$I$29,0,10*ROW('Water Data'!I68))="","",OFFSET('Water Data'!$I$29,0,10*ROW('Water Data'!I68)))</f>
        <v/>
      </c>
      <c r="CK74" s="302" t="str">
        <f ca="true">+IF(OFFSET('Sanitation Data'!$D$28,0,10*ROW('Sanitation Data'!D68))="","",OFFSET('Sanitation Data'!$D$28,0,10*ROW('Sanitation Data'!D68)))</f>
        <v/>
      </c>
      <c r="CL74" s="302" t="str">
        <f ca="true">+IF(OFFSET('Sanitation Data'!$D$29,0,10*ROW('Sanitation Data'!D68))="","",OFFSET('Sanitation Data'!$D$29,0,10*ROW('Sanitation Data'!D68)))</f>
        <v/>
      </c>
      <c r="CM74" s="302" t="str">
        <f ca="true">+IF(OFFSET('Sanitation Data'!$D$30,0,10*ROW('Sanitation Data'!D68))="","",OFFSET('Sanitation Data'!$D$30,0,10*ROW('Sanitation Data'!D68)))</f>
        <v/>
      </c>
      <c r="CN74" s="302" t="str">
        <f ca="true">+IF(OFFSET('Sanitation Data'!$D$31,0,10*ROW('Sanitation Data'!D68))="","",OFFSET('Sanitation Data'!$D$31,0,10*ROW('Sanitation Data'!D68)))</f>
        <v/>
      </c>
      <c r="CO74" s="302" t="str">
        <f ca="true">+IF(OFFSET('Sanitation Data'!$D$32,0,10*ROW('Sanitation Data'!D68))="","",OFFSET('Sanitation Data'!$D$32,0,10*ROW('Sanitation Data'!D68)))</f>
        <v/>
      </c>
      <c r="CP74" s="302" t="str">
        <f ca="true">+IF(OFFSET('Sanitation Data'!$E$28,0,10*ROW('Sanitation Data'!E68))="","",OFFSET('Sanitation Data'!$E$28,0,10*ROW('Sanitation Data'!E68)))</f>
        <v/>
      </c>
      <c r="CQ74" s="302" t="str">
        <f ca="true">+IF(OFFSET('Sanitation Data'!$E$29,0,10*ROW('Sanitation Data'!E68))="","",OFFSET('Sanitation Data'!$E$29,0,10*ROW('Sanitation Data'!E68)))</f>
        <v/>
      </c>
      <c r="CR74" s="302" t="str">
        <f ca="true">+IF(OFFSET('Sanitation Data'!$E$30,0,10*ROW('Sanitation Data'!E68))="","",OFFSET('Sanitation Data'!$E$30,0,10*ROW('Sanitation Data'!E68)))</f>
        <v/>
      </c>
      <c r="CS74" s="302" t="str">
        <f ca="true">+IF(OFFSET('Sanitation Data'!$E$31,0,10*ROW('Sanitation Data'!E68))="","",OFFSET('Sanitation Data'!$E$31,0,10*ROW('Sanitation Data'!E68)))</f>
        <v/>
      </c>
      <c r="CT74" s="302" t="str">
        <f ca="true">+IF(OFFSET('Sanitation Data'!$E$32,0,10*ROW('Sanitation Data'!E68))="","",OFFSET('Sanitation Data'!$E$32,0,10*ROW('Sanitation Data'!E68)))</f>
        <v/>
      </c>
      <c r="CU74" s="302" t="str">
        <f ca="true">+IF(OFFSET('Sanitation Data'!$F$28,0,10*ROW('Sanitation Data'!F68))="","",OFFSET('Sanitation Data'!$F$28,0,10*ROW('Sanitation Data'!F68)))</f>
        <v/>
      </c>
      <c r="CV74" s="302" t="str">
        <f ca="true">+IF(OFFSET('Sanitation Data'!$F$29,0,10*ROW('Sanitation Data'!F68))="","",OFFSET('Sanitation Data'!$F$29,0,10*ROW('Sanitation Data'!F68)))</f>
        <v/>
      </c>
      <c r="CW74" s="302" t="str">
        <f ca="true">+IF(OFFSET('Sanitation Data'!$F$30,0,10*ROW('Sanitation Data'!F68))="","",OFFSET('Sanitation Data'!$F$30,0,10*ROW('Sanitation Data'!F68)))</f>
        <v/>
      </c>
      <c r="CX74" s="302" t="str">
        <f ca="true">+IF(OFFSET('Sanitation Data'!$F$31,0,10*ROW('Sanitation Data'!F68))="","",OFFSET('Sanitation Data'!$F$31,0,10*ROW('Sanitation Data'!F68)))</f>
        <v/>
      </c>
      <c r="CY74" s="302" t="str">
        <f ca="true">+IF(OFFSET('Sanitation Data'!$F$32,0,10*ROW('Sanitation Data'!F68))="","",OFFSET('Sanitation Data'!$F$32,0,10*ROW('Sanitation Data'!F68)))</f>
        <v/>
      </c>
      <c r="CZ74" s="302" t="str">
        <f ca="true">+IF(OFFSET('Sanitation Data'!$G$28,0,10*ROW('Sanitation Data'!G68))="","",OFFSET('Sanitation Data'!$G$28,0,10*ROW('Sanitation Data'!G68)))</f>
        <v/>
      </c>
      <c r="DA74" s="302" t="str">
        <f ca="true">+IF(OFFSET('Sanitation Data'!$G$29,0,10*ROW('Sanitation Data'!G68))="","",OFFSET('Sanitation Data'!$G$29,0,10*ROW('Sanitation Data'!G68)))</f>
        <v/>
      </c>
      <c r="DB74" s="302" t="str">
        <f ca="true">+IF(OFFSET('Sanitation Data'!$G$30,0,10*ROW('Sanitation Data'!G68))="","",OFFSET('Sanitation Data'!$G$30,0,10*ROW('Sanitation Data'!G68)))</f>
        <v/>
      </c>
      <c r="DC74" s="302" t="str">
        <f ca="true">+IF(OFFSET('Sanitation Data'!$G$31,0,10*ROW('Sanitation Data'!G68))="","",OFFSET('Sanitation Data'!$G$31,0,10*ROW('Sanitation Data'!G68)))</f>
        <v/>
      </c>
      <c r="DD74" s="302" t="str">
        <f ca="true">+IF(OFFSET('Sanitation Data'!$G$32,0,10*ROW('Sanitation Data'!G68))="","",OFFSET('Sanitation Data'!$G$32,0,10*ROW('Sanitation Data'!G68)))</f>
        <v/>
      </c>
      <c r="DE74" s="302" t="str">
        <f ca="true">+IF(OFFSET('Sanitation Data'!$H$28,0,10*ROW('Sanitation Data'!H68))="","",OFFSET('Sanitation Data'!$H$28,0,10*ROW('Sanitation Data'!H68)))</f>
        <v/>
      </c>
      <c r="DF74" s="302" t="str">
        <f ca="true">+IF(OFFSET('Sanitation Data'!$H$29,0,10*ROW('Sanitation Data'!H68))="","",OFFSET('Sanitation Data'!$H$29,0,10*ROW('Sanitation Data'!H68)))</f>
        <v/>
      </c>
      <c r="DG74" s="302" t="str">
        <f ca="true">+IF(OFFSET('Sanitation Data'!$H$30,0,10*ROW('Sanitation Data'!H68))="","",OFFSET('Sanitation Data'!$H$30,0,10*ROW('Sanitation Data'!H68)))</f>
        <v/>
      </c>
      <c r="DH74" s="302" t="str">
        <f ca="true">+IF(OFFSET('Sanitation Data'!$H$31,0,10*ROW('Sanitation Data'!H68))="","",OFFSET('Sanitation Data'!$H$31,0,10*ROW('Sanitation Data'!H68)))</f>
        <v/>
      </c>
      <c r="DI74" s="302" t="str">
        <f ca="true">+IF(OFFSET('Sanitation Data'!$H$32,0,10*ROW('Sanitation Data'!H68))="","",OFFSET('Sanitation Data'!$H$32,0,10*ROW('Sanitation Data'!H68)))</f>
        <v/>
      </c>
      <c r="DJ74" s="302" t="str">
        <f ca="true">+IF(OFFSET('Sanitation Data'!$I$28,0,10*ROW('Sanitation Data'!I68))="","",OFFSET('Sanitation Data'!$I$28,0,10*ROW('Sanitation Data'!I68)))</f>
        <v/>
      </c>
      <c r="DK74" s="302" t="str">
        <f ca="true">+IF(OFFSET('Sanitation Data'!$I$29,0,10*ROW('Sanitation Data'!I68))="","",OFFSET('Sanitation Data'!$I$29,0,10*ROW('Sanitation Data'!I68)))</f>
        <v/>
      </c>
      <c r="DL74" s="302" t="str">
        <f ca="true">+IF(OFFSET('Sanitation Data'!$I$30,0,10*ROW('Sanitation Data'!I68))="","",OFFSET('Sanitation Data'!$I$30,0,10*ROW('Sanitation Data'!I68)))</f>
        <v/>
      </c>
      <c r="DM74" s="302" t="str">
        <f ca="true">+IF(OFFSET('Sanitation Data'!$I$31,0,10*ROW('Sanitation Data'!I68))="","",OFFSET('Sanitation Data'!$I$31,0,10*ROW('Sanitation Data'!I68)))</f>
        <v/>
      </c>
      <c r="DN74" s="302" t="str">
        <f ca="true">+IF(OFFSET('Sanitation Data'!$I$32,0,10*ROW('Sanitation Data'!I68))="","",OFFSET('Sanitation Data'!$I$32,0,10*ROW('Sanitation Data'!I68)))</f>
        <v/>
      </c>
      <c r="DO74" s="302" t="str">
        <f ca="true">+IF(OFFSET('Hygiene Data'!$D$11,0,10*ROW('Hygiene Data'!D68))="","",OFFSET('Hygiene Data'!$D$11,0,10*ROW('Hygiene Data'!D68)))</f>
        <v/>
      </c>
      <c r="DP74" s="302" t="str">
        <f ca="true">+IF(OFFSET('Hygiene Data'!$D$12,0,10*ROW('Hygiene Data'!D68))="","",OFFSET('Hygiene Data'!$D$12,0,10*ROW('Hygiene Data'!D68)))</f>
        <v/>
      </c>
      <c r="DQ74" s="302" t="str">
        <f ca="true">+IF(OFFSET('Hygiene Data'!$D$13,0,10*ROW('Hygiene Data'!D68))="","",OFFSET('Hygiene Data'!$D$13,0,10*ROW('Hygiene Data'!D68)))</f>
        <v/>
      </c>
      <c r="DR74" s="302" t="str">
        <f ca="true">+IF(OFFSET('Hygiene Data'!$E$11,0,10*ROW('Hygiene Data'!E68))="","",OFFSET('Hygiene Data'!$E$11,0,10*ROW('Hygiene Data'!E68)))</f>
        <v/>
      </c>
      <c r="DS74" s="302" t="str">
        <f ca="true">+IF(OFFSET('Hygiene Data'!$E$12,0,10*ROW('Hygiene Data'!E68))="","",OFFSET('Hygiene Data'!$E$12,0,10*ROW('Hygiene Data'!E68)))</f>
        <v/>
      </c>
      <c r="DT74" s="302" t="str">
        <f ca="true">+IF(OFFSET('Hygiene Data'!$E$13,0,10*ROW('Hygiene Data'!E68))="","",OFFSET('Hygiene Data'!$E$13,0,10*ROW('Hygiene Data'!E68)))</f>
        <v/>
      </c>
      <c r="DU74" s="302" t="str">
        <f ca="true">+IF(OFFSET('Hygiene Data'!$F$11,0,10*ROW('Hygiene Data'!F68))="","",OFFSET('Hygiene Data'!$F$11,0,10*ROW('Hygiene Data'!F68)))</f>
        <v/>
      </c>
      <c r="DV74" s="302" t="str">
        <f ca="true">+IF(OFFSET('Hygiene Data'!$F$12,0,10*ROW('Hygiene Data'!F68))="","",OFFSET('Hygiene Data'!$F$12,0,10*ROW('Hygiene Data'!F68)))</f>
        <v/>
      </c>
      <c r="DW74" s="302" t="str">
        <f ca="true">+IF(OFFSET('Hygiene Data'!$F$13,0,10*ROW('Hygiene Data'!F68))="","",OFFSET('Hygiene Data'!$F$13,0,10*ROW('Hygiene Data'!F68)))</f>
        <v/>
      </c>
      <c r="DX74" s="302" t="str">
        <f ca="true">+IF(OFFSET('Hygiene Data'!$G$11,0,10*ROW('Hygiene Data'!G68))="","",OFFSET('Hygiene Data'!$G$11,0,10*ROW('Hygiene Data'!G68)))</f>
        <v/>
      </c>
      <c r="DY74" s="302" t="str">
        <f ca="true">+IF(OFFSET('Hygiene Data'!$G$12,0,10*ROW('Hygiene Data'!G68))="","",OFFSET('Hygiene Data'!$G$12,0,10*ROW('Hygiene Data'!G68)))</f>
        <v/>
      </c>
      <c r="DZ74" s="302" t="str">
        <f ca="true">+IF(OFFSET('Hygiene Data'!$G$13,0,10*ROW('Hygiene Data'!G68))="","",OFFSET('Hygiene Data'!$G$13,0,10*ROW('Hygiene Data'!G68)))</f>
        <v/>
      </c>
      <c r="EA74" s="302" t="str">
        <f ca="true">+IF(OFFSET('Hygiene Data'!$H$11,0,10*ROW('Hygiene Data'!H68))="","",OFFSET('Hygiene Data'!$H$11,0,10*ROW('Hygiene Data'!H68)))</f>
        <v/>
      </c>
      <c r="EB74" s="302" t="str">
        <f ca="true">+IF(OFFSET('Hygiene Data'!$H$12,0,10*ROW('Hygiene Data'!H68))="","",OFFSET('Hygiene Data'!$H$12,0,10*ROW('Hygiene Data'!H68)))</f>
        <v/>
      </c>
      <c r="EC74" s="302" t="str">
        <f ca="true">+IF(OFFSET('Hygiene Data'!$H$13,0,10*ROW('Hygiene Data'!H68))="","",OFFSET('Hygiene Data'!$H$13,0,10*ROW('Hygiene Data'!H68)))</f>
        <v/>
      </c>
      <c r="ED74" s="302" t="str">
        <f ca="true">+IF(OFFSET('Hygiene Data'!$I$11,0,10*ROW('Hygiene Data'!I68))="","",OFFSET('Hygiene Data'!$I$11,0,10*ROW('Hygiene Data'!I68)))</f>
        <v/>
      </c>
      <c r="EE74" s="302" t="str">
        <f ca="true">+IF(OFFSET('Hygiene Data'!$I$12,0,10*ROW('Hygiene Data'!I68))="","",OFFSET('Hygiene Data'!$I$12,0,10*ROW('Hygiene Data'!I68)))</f>
        <v/>
      </c>
      <c r="EF74" s="30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57"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302"/>
      <c r="BS75" s="302" t="str">
        <f ca="true">+IF(OFFSET('Water Data'!$D$27,0,10*ROW('Water Data'!D69))="","",OFFSET('Water Data'!$D$27,0,10*ROW('Water Data'!D69)))</f>
        <v/>
      </c>
      <c r="BT75" s="302" t="str">
        <f ca="true">+IF(OFFSET('Water Data'!$D$28,0,10*ROW('Water Data'!D69))="","",OFFSET('Water Data'!$D$28,0,10*ROW('Water Data'!D69)))</f>
        <v/>
      </c>
      <c r="BU75" s="302" t="str">
        <f ca="true">+IF(OFFSET('Water Data'!$D$29,0,10*ROW('Water Data'!D69))="","",OFFSET('Water Data'!$D$29,0,10*ROW('Water Data'!D69)))</f>
        <v/>
      </c>
      <c r="BV75" s="302" t="str">
        <f ca="true">+IF(OFFSET('Water Data'!$E$27,0,10*ROW('Water Data'!E69))="","",OFFSET('Water Data'!$E$27,0,10*ROW('Water Data'!E69)))</f>
        <v/>
      </c>
      <c r="BW75" s="302" t="str">
        <f ca="true">+IF(OFFSET('Water Data'!$E$28,0,10*ROW('Water Data'!E69))="","",OFFSET('Water Data'!$E$28,0,10*ROW('Water Data'!E69)))</f>
        <v/>
      </c>
      <c r="BX75" s="302" t="str">
        <f ca="true">+IF(OFFSET('Water Data'!$E$29,0,10*ROW('Water Data'!E69))="","",OFFSET('Water Data'!$E$29,0,10*ROW('Water Data'!E69)))</f>
        <v/>
      </c>
      <c r="BY75" s="302" t="str">
        <f ca="true">+IF(OFFSET('Water Data'!$F$27,0,10*ROW('Water Data'!F69))="","",OFFSET('Water Data'!$F$27,0,10*ROW('Water Data'!F69)))</f>
        <v/>
      </c>
      <c r="BZ75" s="302" t="str">
        <f ca="true">+IF(OFFSET('Water Data'!$F$28,0,10*ROW('Water Data'!F69))="","",OFFSET('Water Data'!$F$28,0,10*ROW('Water Data'!F69)))</f>
        <v/>
      </c>
      <c r="CA75" s="302" t="str">
        <f ca="true">+IF(OFFSET('Water Data'!$F$29,0,10*ROW('Water Data'!F69))="","",OFFSET('Water Data'!$F$29,0,10*ROW('Water Data'!F69)))</f>
        <v/>
      </c>
      <c r="CB75" s="302" t="str">
        <f ca="true">+IF(OFFSET('Water Data'!$G$27,0,10*ROW('Water Data'!G69))="","",OFFSET('Water Data'!$G$27,0,10*ROW('Water Data'!G69)))</f>
        <v/>
      </c>
      <c r="CC75" s="302" t="str">
        <f ca="true">+IF(OFFSET('Water Data'!$G$28,0,10*ROW('Water Data'!G69))="","",OFFSET('Water Data'!$G$28,0,10*ROW('Water Data'!G69)))</f>
        <v/>
      </c>
      <c r="CD75" s="302" t="str">
        <f ca="true">+IF(OFFSET('Water Data'!$G$29,0,10*ROW('Water Data'!G69))="","",OFFSET('Water Data'!$G$29,0,10*ROW('Water Data'!G69)))</f>
        <v/>
      </c>
      <c r="CE75" s="302" t="str">
        <f ca="true">+IF(OFFSET('Water Data'!$H$27,0,10*ROW('Water Data'!H69))="","",OFFSET('Water Data'!$H$27,0,10*ROW('Water Data'!H69)))</f>
        <v/>
      </c>
      <c r="CF75" s="302" t="str">
        <f ca="true">+IF(OFFSET('Water Data'!$H$28,0,10*ROW('Water Data'!H69))="","",OFFSET('Water Data'!$H$28,0,10*ROW('Water Data'!H69)))</f>
        <v/>
      </c>
      <c r="CG75" s="302" t="str">
        <f ca="true">+IF(OFFSET('Water Data'!$H$29,0,10*ROW('Water Data'!H69))="","",OFFSET('Water Data'!$H$29,0,10*ROW('Water Data'!H69)))</f>
        <v/>
      </c>
      <c r="CH75" s="302" t="str">
        <f ca="true">+IF(OFFSET('Water Data'!$I$27,0,10*ROW('Water Data'!I69))="","",OFFSET('Water Data'!$I$27,0,10*ROW('Water Data'!I69)))</f>
        <v/>
      </c>
      <c r="CI75" s="302" t="str">
        <f ca="true">+IF(OFFSET('Water Data'!$I$28,0,10*ROW('Water Data'!I69))="","",OFFSET('Water Data'!$I$28,0,10*ROW('Water Data'!I69)))</f>
        <v/>
      </c>
      <c r="CJ75" s="302" t="str">
        <f ca="true">+IF(OFFSET('Water Data'!$I$29,0,10*ROW('Water Data'!I69))="","",OFFSET('Water Data'!$I$29,0,10*ROW('Water Data'!I69)))</f>
        <v/>
      </c>
      <c r="CK75" s="302" t="str">
        <f ca="true">+IF(OFFSET('Sanitation Data'!$D$28,0,10*ROW('Sanitation Data'!D69))="","",OFFSET('Sanitation Data'!$D$28,0,10*ROW('Sanitation Data'!D69)))</f>
        <v/>
      </c>
      <c r="CL75" s="302" t="str">
        <f ca="true">+IF(OFFSET('Sanitation Data'!$D$29,0,10*ROW('Sanitation Data'!D69))="","",OFFSET('Sanitation Data'!$D$29,0,10*ROW('Sanitation Data'!D69)))</f>
        <v/>
      </c>
      <c r="CM75" s="302" t="str">
        <f ca="true">+IF(OFFSET('Sanitation Data'!$D$30,0,10*ROW('Sanitation Data'!D69))="","",OFFSET('Sanitation Data'!$D$30,0,10*ROW('Sanitation Data'!D69)))</f>
        <v/>
      </c>
      <c r="CN75" s="302" t="str">
        <f ca="true">+IF(OFFSET('Sanitation Data'!$D$31,0,10*ROW('Sanitation Data'!D69))="","",OFFSET('Sanitation Data'!$D$31,0,10*ROW('Sanitation Data'!D69)))</f>
        <v/>
      </c>
      <c r="CO75" s="302" t="str">
        <f ca="true">+IF(OFFSET('Sanitation Data'!$D$32,0,10*ROW('Sanitation Data'!D69))="","",OFFSET('Sanitation Data'!$D$32,0,10*ROW('Sanitation Data'!D69)))</f>
        <v/>
      </c>
      <c r="CP75" s="302" t="str">
        <f ca="true">+IF(OFFSET('Sanitation Data'!$E$28,0,10*ROW('Sanitation Data'!E69))="","",OFFSET('Sanitation Data'!$E$28,0,10*ROW('Sanitation Data'!E69)))</f>
        <v/>
      </c>
      <c r="CQ75" s="302" t="str">
        <f ca="true">+IF(OFFSET('Sanitation Data'!$E$29,0,10*ROW('Sanitation Data'!E69))="","",OFFSET('Sanitation Data'!$E$29,0,10*ROW('Sanitation Data'!E69)))</f>
        <v/>
      </c>
      <c r="CR75" s="302" t="str">
        <f ca="true">+IF(OFFSET('Sanitation Data'!$E$30,0,10*ROW('Sanitation Data'!E69))="","",OFFSET('Sanitation Data'!$E$30,0,10*ROW('Sanitation Data'!E69)))</f>
        <v/>
      </c>
      <c r="CS75" s="302" t="str">
        <f ca="true">+IF(OFFSET('Sanitation Data'!$E$31,0,10*ROW('Sanitation Data'!E69))="","",OFFSET('Sanitation Data'!$E$31,0,10*ROW('Sanitation Data'!E69)))</f>
        <v/>
      </c>
      <c r="CT75" s="302" t="str">
        <f ca="true">+IF(OFFSET('Sanitation Data'!$E$32,0,10*ROW('Sanitation Data'!E69))="","",OFFSET('Sanitation Data'!$E$32,0,10*ROW('Sanitation Data'!E69)))</f>
        <v/>
      </c>
      <c r="CU75" s="302" t="str">
        <f ca="true">+IF(OFFSET('Sanitation Data'!$F$28,0,10*ROW('Sanitation Data'!F69))="","",OFFSET('Sanitation Data'!$F$28,0,10*ROW('Sanitation Data'!F69)))</f>
        <v/>
      </c>
      <c r="CV75" s="302" t="str">
        <f ca="true">+IF(OFFSET('Sanitation Data'!$F$29,0,10*ROW('Sanitation Data'!F69))="","",OFFSET('Sanitation Data'!$F$29,0,10*ROW('Sanitation Data'!F69)))</f>
        <v/>
      </c>
      <c r="CW75" s="302" t="str">
        <f ca="true">+IF(OFFSET('Sanitation Data'!$F$30,0,10*ROW('Sanitation Data'!F69))="","",OFFSET('Sanitation Data'!$F$30,0,10*ROW('Sanitation Data'!F69)))</f>
        <v/>
      </c>
      <c r="CX75" s="302" t="str">
        <f ca="true">+IF(OFFSET('Sanitation Data'!$F$31,0,10*ROW('Sanitation Data'!F69))="","",OFFSET('Sanitation Data'!$F$31,0,10*ROW('Sanitation Data'!F69)))</f>
        <v/>
      </c>
      <c r="CY75" s="302" t="str">
        <f ca="true">+IF(OFFSET('Sanitation Data'!$F$32,0,10*ROW('Sanitation Data'!F69))="","",OFFSET('Sanitation Data'!$F$32,0,10*ROW('Sanitation Data'!F69)))</f>
        <v/>
      </c>
      <c r="CZ75" s="302" t="str">
        <f ca="true">+IF(OFFSET('Sanitation Data'!$G$28,0,10*ROW('Sanitation Data'!G69))="","",OFFSET('Sanitation Data'!$G$28,0,10*ROW('Sanitation Data'!G69)))</f>
        <v/>
      </c>
      <c r="DA75" s="302" t="str">
        <f ca="true">+IF(OFFSET('Sanitation Data'!$G$29,0,10*ROW('Sanitation Data'!G69))="","",OFFSET('Sanitation Data'!$G$29,0,10*ROW('Sanitation Data'!G69)))</f>
        <v/>
      </c>
      <c r="DB75" s="302" t="str">
        <f ca="true">+IF(OFFSET('Sanitation Data'!$G$30,0,10*ROW('Sanitation Data'!G69))="","",OFFSET('Sanitation Data'!$G$30,0,10*ROW('Sanitation Data'!G69)))</f>
        <v/>
      </c>
      <c r="DC75" s="302" t="str">
        <f ca="true">+IF(OFFSET('Sanitation Data'!$G$31,0,10*ROW('Sanitation Data'!G69))="","",OFFSET('Sanitation Data'!$G$31,0,10*ROW('Sanitation Data'!G69)))</f>
        <v/>
      </c>
      <c r="DD75" s="302" t="str">
        <f ca="true">+IF(OFFSET('Sanitation Data'!$G$32,0,10*ROW('Sanitation Data'!G69))="","",OFFSET('Sanitation Data'!$G$32,0,10*ROW('Sanitation Data'!G69)))</f>
        <v/>
      </c>
      <c r="DE75" s="302" t="str">
        <f ca="true">+IF(OFFSET('Sanitation Data'!$H$28,0,10*ROW('Sanitation Data'!H69))="","",OFFSET('Sanitation Data'!$H$28,0,10*ROW('Sanitation Data'!H69)))</f>
        <v/>
      </c>
      <c r="DF75" s="302" t="str">
        <f ca="true">+IF(OFFSET('Sanitation Data'!$H$29,0,10*ROW('Sanitation Data'!H69))="","",OFFSET('Sanitation Data'!$H$29,0,10*ROW('Sanitation Data'!H69)))</f>
        <v/>
      </c>
      <c r="DG75" s="302" t="str">
        <f ca="true">+IF(OFFSET('Sanitation Data'!$H$30,0,10*ROW('Sanitation Data'!H69))="","",OFFSET('Sanitation Data'!$H$30,0,10*ROW('Sanitation Data'!H69)))</f>
        <v/>
      </c>
      <c r="DH75" s="302" t="str">
        <f ca="true">+IF(OFFSET('Sanitation Data'!$H$31,0,10*ROW('Sanitation Data'!H69))="","",OFFSET('Sanitation Data'!$H$31,0,10*ROW('Sanitation Data'!H69)))</f>
        <v/>
      </c>
      <c r="DI75" s="302" t="str">
        <f ca="true">+IF(OFFSET('Sanitation Data'!$H$32,0,10*ROW('Sanitation Data'!H69))="","",OFFSET('Sanitation Data'!$H$32,0,10*ROW('Sanitation Data'!H69)))</f>
        <v/>
      </c>
      <c r="DJ75" s="302" t="str">
        <f ca="true">+IF(OFFSET('Sanitation Data'!$I$28,0,10*ROW('Sanitation Data'!I69))="","",OFFSET('Sanitation Data'!$I$28,0,10*ROW('Sanitation Data'!I69)))</f>
        <v/>
      </c>
      <c r="DK75" s="302" t="str">
        <f ca="true">+IF(OFFSET('Sanitation Data'!$I$29,0,10*ROW('Sanitation Data'!I69))="","",OFFSET('Sanitation Data'!$I$29,0,10*ROW('Sanitation Data'!I69)))</f>
        <v/>
      </c>
      <c r="DL75" s="302" t="str">
        <f ca="true">+IF(OFFSET('Sanitation Data'!$I$30,0,10*ROW('Sanitation Data'!I69))="","",OFFSET('Sanitation Data'!$I$30,0,10*ROW('Sanitation Data'!I69)))</f>
        <v/>
      </c>
      <c r="DM75" s="302" t="str">
        <f ca="true">+IF(OFFSET('Sanitation Data'!$I$31,0,10*ROW('Sanitation Data'!I69))="","",OFFSET('Sanitation Data'!$I$31,0,10*ROW('Sanitation Data'!I69)))</f>
        <v/>
      </c>
      <c r="DN75" s="302" t="str">
        <f ca="true">+IF(OFFSET('Sanitation Data'!$I$32,0,10*ROW('Sanitation Data'!I69))="","",OFFSET('Sanitation Data'!$I$32,0,10*ROW('Sanitation Data'!I69)))</f>
        <v/>
      </c>
      <c r="DO75" s="302" t="str">
        <f ca="true">+IF(OFFSET('Hygiene Data'!$D$11,0,10*ROW('Hygiene Data'!D69))="","",OFFSET('Hygiene Data'!$D$11,0,10*ROW('Hygiene Data'!D69)))</f>
        <v/>
      </c>
      <c r="DP75" s="302" t="str">
        <f ca="true">+IF(OFFSET('Hygiene Data'!$D$12,0,10*ROW('Hygiene Data'!D69))="","",OFFSET('Hygiene Data'!$D$12,0,10*ROW('Hygiene Data'!D69)))</f>
        <v/>
      </c>
      <c r="DQ75" s="302" t="str">
        <f ca="true">+IF(OFFSET('Hygiene Data'!$D$13,0,10*ROW('Hygiene Data'!D69))="","",OFFSET('Hygiene Data'!$D$13,0,10*ROW('Hygiene Data'!D69)))</f>
        <v/>
      </c>
      <c r="DR75" s="302" t="str">
        <f ca="true">+IF(OFFSET('Hygiene Data'!$E$11,0,10*ROW('Hygiene Data'!E69))="","",OFFSET('Hygiene Data'!$E$11,0,10*ROW('Hygiene Data'!E69)))</f>
        <v/>
      </c>
      <c r="DS75" s="302" t="str">
        <f ca="true">+IF(OFFSET('Hygiene Data'!$E$12,0,10*ROW('Hygiene Data'!E69))="","",OFFSET('Hygiene Data'!$E$12,0,10*ROW('Hygiene Data'!E69)))</f>
        <v/>
      </c>
      <c r="DT75" s="302" t="str">
        <f ca="true">+IF(OFFSET('Hygiene Data'!$E$13,0,10*ROW('Hygiene Data'!E69))="","",OFFSET('Hygiene Data'!$E$13,0,10*ROW('Hygiene Data'!E69)))</f>
        <v/>
      </c>
      <c r="DU75" s="302" t="str">
        <f ca="true">+IF(OFFSET('Hygiene Data'!$F$11,0,10*ROW('Hygiene Data'!F69))="","",OFFSET('Hygiene Data'!$F$11,0,10*ROW('Hygiene Data'!F69)))</f>
        <v/>
      </c>
      <c r="DV75" s="302" t="str">
        <f ca="true">+IF(OFFSET('Hygiene Data'!$F$12,0,10*ROW('Hygiene Data'!F69))="","",OFFSET('Hygiene Data'!$F$12,0,10*ROW('Hygiene Data'!F69)))</f>
        <v/>
      </c>
      <c r="DW75" s="302" t="str">
        <f ca="true">+IF(OFFSET('Hygiene Data'!$F$13,0,10*ROW('Hygiene Data'!F69))="","",OFFSET('Hygiene Data'!$F$13,0,10*ROW('Hygiene Data'!F69)))</f>
        <v/>
      </c>
      <c r="DX75" s="302" t="str">
        <f ca="true">+IF(OFFSET('Hygiene Data'!$G$11,0,10*ROW('Hygiene Data'!G69))="","",OFFSET('Hygiene Data'!$G$11,0,10*ROW('Hygiene Data'!G69)))</f>
        <v/>
      </c>
      <c r="DY75" s="302" t="str">
        <f ca="true">+IF(OFFSET('Hygiene Data'!$G$12,0,10*ROW('Hygiene Data'!G69))="","",OFFSET('Hygiene Data'!$G$12,0,10*ROW('Hygiene Data'!G69)))</f>
        <v/>
      </c>
      <c r="DZ75" s="302" t="str">
        <f ca="true">+IF(OFFSET('Hygiene Data'!$G$13,0,10*ROW('Hygiene Data'!G69))="","",OFFSET('Hygiene Data'!$G$13,0,10*ROW('Hygiene Data'!G69)))</f>
        <v/>
      </c>
      <c r="EA75" s="302" t="str">
        <f ca="true">+IF(OFFSET('Hygiene Data'!$H$11,0,10*ROW('Hygiene Data'!H69))="","",OFFSET('Hygiene Data'!$H$11,0,10*ROW('Hygiene Data'!H69)))</f>
        <v/>
      </c>
      <c r="EB75" s="302" t="str">
        <f ca="true">+IF(OFFSET('Hygiene Data'!$H$12,0,10*ROW('Hygiene Data'!H69))="","",OFFSET('Hygiene Data'!$H$12,0,10*ROW('Hygiene Data'!H69)))</f>
        <v/>
      </c>
      <c r="EC75" s="302" t="str">
        <f ca="true">+IF(OFFSET('Hygiene Data'!$H$13,0,10*ROW('Hygiene Data'!H69))="","",OFFSET('Hygiene Data'!$H$13,0,10*ROW('Hygiene Data'!H69)))</f>
        <v/>
      </c>
      <c r="ED75" s="302" t="str">
        <f ca="true">+IF(OFFSET('Hygiene Data'!$I$11,0,10*ROW('Hygiene Data'!I69))="","",OFFSET('Hygiene Data'!$I$11,0,10*ROW('Hygiene Data'!I69)))</f>
        <v/>
      </c>
      <c r="EE75" s="302" t="str">
        <f ca="true">+IF(OFFSET('Hygiene Data'!$I$12,0,10*ROW('Hygiene Data'!I69))="","",OFFSET('Hygiene Data'!$I$12,0,10*ROW('Hygiene Data'!I69)))</f>
        <v/>
      </c>
      <c r="EF75" s="30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57"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302"/>
      <c r="BS76" s="302" t="str">
        <f ca="true">+IF(OFFSET('Water Data'!$D$27,0,10*ROW('Water Data'!D70))="","",OFFSET('Water Data'!$D$27,0,10*ROW('Water Data'!D70)))</f>
        <v/>
      </c>
      <c r="BT76" s="302" t="str">
        <f ca="true">+IF(OFFSET('Water Data'!$D$28,0,10*ROW('Water Data'!D70))="","",OFFSET('Water Data'!$D$28,0,10*ROW('Water Data'!D70)))</f>
        <v/>
      </c>
      <c r="BU76" s="302" t="str">
        <f ca="true">+IF(OFFSET('Water Data'!$D$29,0,10*ROW('Water Data'!D70))="","",OFFSET('Water Data'!$D$29,0,10*ROW('Water Data'!D70)))</f>
        <v/>
      </c>
      <c r="BV76" s="302" t="str">
        <f ca="true">+IF(OFFSET('Water Data'!$E$27,0,10*ROW('Water Data'!E70))="","",OFFSET('Water Data'!$E$27,0,10*ROW('Water Data'!E70)))</f>
        <v/>
      </c>
      <c r="BW76" s="302" t="str">
        <f ca="true">+IF(OFFSET('Water Data'!$E$28,0,10*ROW('Water Data'!E70))="","",OFFSET('Water Data'!$E$28,0,10*ROW('Water Data'!E70)))</f>
        <v/>
      </c>
      <c r="BX76" s="302" t="str">
        <f ca="true">+IF(OFFSET('Water Data'!$E$29,0,10*ROW('Water Data'!E70))="","",OFFSET('Water Data'!$E$29,0,10*ROW('Water Data'!E70)))</f>
        <v/>
      </c>
      <c r="BY76" s="302" t="str">
        <f ca="true">+IF(OFFSET('Water Data'!$F$27,0,10*ROW('Water Data'!F70))="","",OFFSET('Water Data'!$F$27,0,10*ROW('Water Data'!F70)))</f>
        <v/>
      </c>
      <c r="BZ76" s="302" t="str">
        <f ca="true">+IF(OFFSET('Water Data'!$F$28,0,10*ROW('Water Data'!F70))="","",OFFSET('Water Data'!$F$28,0,10*ROW('Water Data'!F70)))</f>
        <v/>
      </c>
      <c r="CA76" s="302" t="str">
        <f ca="true">+IF(OFFSET('Water Data'!$F$29,0,10*ROW('Water Data'!F70))="","",OFFSET('Water Data'!$F$29,0,10*ROW('Water Data'!F70)))</f>
        <v/>
      </c>
      <c r="CB76" s="302" t="str">
        <f ca="true">+IF(OFFSET('Water Data'!$G$27,0,10*ROW('Water Data'!G70))="","",OFFSET('Water Data'!$G$27,0,10*ROW('Water Data'!G70)))</f>
        <v/>
      </c>
      <c r="CC76" s="302" t="str">
        <f ca="true">+IF(OFFSET('Water Data'!$G$28,0,10*ROW('Water Data'!G70))="","",OFFSET('Water Data'!$G$28,0,10*ROW('Water Data'!G70)))</f>
        <v/>
      </c>
      <c r="CD76" s="302" t="str">
        <f ca="true">+IF(OFFSET('Water Data'!$G$29,0,10*ROW('Water Data'!G70))="","",OFFSET('Water Data'!$G$29,0,10*ROW('Water Data'!G70)))</f>
        <v/>
      </c>
      <c r="CE76" s="302" t="str">
        <f ca="true">+IF(OFFSET('Water Data'!$H$27,0,10*ROW('Water Data'!H70))="","",OFFSET('Water Data'!$H$27,0,10*ROW('Water Data'!H70)))</f>
        <v/>
      </c>
      <c r="CF76" s="302" t="str">
        <f ca="true">+IF(OFFSET('Water Data'!$H$28,0,10*ROW('Water Data'!H70))="","",OFFSET('Water Data'!$H$28,0,10*ROW('Water Data'!H70)))</f>
        <v/>
      </c>
      <c r="CG76" s="302" t="str">
        <f ca="true">+IF(OFFSET('Water Data'!$H$29,0,10*ROW('Water Data'!H70))="","",OFFSET('Water Data'!$H$29,0,10*ROW('Water Data'!H70)))</f>
        <v/>
      </c>
      <c r="CH76" s="302" t="str">
        <f ca="true">+IF(OFFSET('Water Data'!$I$27,0,10*ROW('Water Data'!I70))="","",OFFSET('Water Data'!$I$27,0,10*ROW('Water Data'!I70)))</f>
        <v/>
      </c>
      <c r="CI76" s="302" t="str">
        <f ca="true">+IF(OFFSET('Water Data'!$I$28,0,10*ROW('Water Data'!I70))="","",OFFSET('Water Data'!$I$28,0,10*ROW('Water Data'!I70)))</f>
        <v/>
      </c>
      <c r="CJ76" s="302" t="str">
        <f ca="true">+IF(OFFSET('Water Data'!$I$29,0,10*ROW('Water Data'!I70))="","",OFFSET('Water Data'!$I$29,0,10*ROW('Water Data'!I70)))</f>
        <v/>
      </c>
      <c r="CK76" s="302" t="str">
        <f ca="true">+IF(OFFSET('Sanitation Data'!$D$28,0,10*ROW('Sanitation Data'!D70))="","",OFFSET('Sanitation Data'!$D$28,0,10*ROW('Sanitation Data'!D70)))</f>
        <v/>
      </c>
      <c r="CL76" s="302" t="str">
        <f ca="true">+IF(OFFSET('Sanitation Data'!$D$29,0,10*ROW('Sanitation Data'!D70))="","",OFFSET('Sanitation Data'!$D$29,0,10*ROW('Sanitation Data'!D70)))</f>
        <v/>
      </c>
      <c r="CM76" s="302" t="str">
        <f ca="true">+IF(OFFSET('Sanitation Data'!$D$30,0,10*ROW('Sanitation Data'!D70))="","",OFFSET('Sanitation Data'!$D$30,0,10*ROW('Sanitation Data'!D70)))</f>
        <v/>
      </c>
      <c r="CN76" s="302" t="str">
        <f ca="true">+IF(OFFSET('Sanitation Data'!$D$31,0,10*ROW('Sanitation Data'!D70))="","",OFFSET('Sanitation Data'!$D$31,0,10*ROW('Sanitation Data'!D70)))</f>
        <v/>
      </c>
      <c r="CO76" s="302" t="str">
        <f ca="true">+IF(OFFSET('Sanitation Data'!$D$32,0,10*ROW('Sanitation Data'!D70))="","",OFFSET('Sanitation Data'!$D$32,0,10*ROW('Sanitation Data'!D70)))</f>
        <v/>
      </c>
      <c r="CP76" s="302" t="str">
        <f ca="true">+IF(OFFSET('Sanitation Data'!$E$28,0,10*ROW('Sanitation Data'!E70))="","",OFFSET('Sanitation Data'!$E$28,0,10*ROW('Sanitation Data'!E70)))</f>
        <v/>
      </c>
      <c r="CQ76" s="302" t="str">
        <f ca="true">+IF(OFFSET('Sanitation Data'!$E$29,0,10*ROW('Sanitation Data'!E70))="","",OFFSET('Sanitation Data'!$E$29,0,10*ROW('Sanitation Data'!E70)))</f>
        <v/>
      </c>
      <c r="CR76" s="302" t="str">
        <f ca="true">+IF(OFFSET('Sanitation Data'!$E$30,0,10*ROW('Sanitation Data'!E70))="","",OFFSET('Sanitation Data'!$E$30,0,10*ROW('Sanitation Data'!E70)))</f>
        <v/>
      </c>
      <c r="CS76" s="302" t="str">
        <f ca="true">+IF(OFFSET('Sanitation Data'!$E$31,0,10*ROW('Sanitation Data'!E70))="","",OFFSET('Sanitation Data'!$E$31,0,10*ROW('Sanitation Data'!E70)))</f>
        <v/>
      </c>
      <c r="CT76" s="302" t="str">
        <f ca="true">+IF(OFFSET('Sanitation Data'!$E$32,0,10*ROW('Sanitation Data'!E70))="","",OFFSET('Sanitation Data'!$E$32,0,10*ROW('Sanitation Data'!E70)))</f>
        <v/>
      </c>
      <c r="CU76" s="302" t="str">
        <f ca="true">+IF(OFFSET('Sanitation Data'!$F$28,0,10*ROW('Sanitation Data'!F70))="","",OFFSET('Sanitation Data'!$F$28,0,10*ROW('Sanitation Data'!F70)))</f>
        <v/>
      </c>
      <c r="CV76" s="302" t="str">
        <f ca="true">+IF(OFFSET('Sanitation Data'!$F$29,0,10*ROW('Sanitation Data'!F70))="","",OFFSET('Sanitation Data'!$F$29,0,10*ROW('Sanitation Data'!F70)))</f>
        <v/>
      </c>
      <c r="CW76" s="302" t="str">
        <f ca="true">+IF(OFFSET('Sanitation Data'!$F$30,0,10*ROW('Sanitation Data'!F70))="","",OFFSET('Sanitation Data'!$F$30,0,10*ROW('Sanitation Data'!F70)))</f>
        <v/>
      </c>
      <c r="CX76" s="302" t="str">
        <f ca="true">+IF(OFFSET('Sanitation Data'!$F$31,0,10*ROW('Sanitation Data'!F70))="","",OFFSET('Sanitation Data'!$F$31,0,10*ROW('Sanitation Data'!F70)))</f>
        <v/>
      </c>
      <c r="CY76" s="302" t="str">
        <f ca="true">+IF(OFFSET('Sanitation Data'!$F$32,0,10*ROW('Sanitation Data'!F70))="","",OFFSET('Sanitation Data'!$F$32,0,10*ROW('Sanitation Data'!F70)))</f>
        <v/>
      </c>
      <c r="CZ76" s="302" t="str">
        <f ca="true">+IF(OFFSET('Sanitation Data'!$G$28,0,10*ROW('Sanitation Data'!G70))="","",OFFSET('Sanitation Data'!$G$28,0,10*ROW('Sanitation Data'!G70)))</f>
        <v/>
      </c>
      <c r="DA76" s="302" t="str">
        <f ca="true">+IF(OFFSET('Sanitation Data'!$G$29,0,10*ROW('Sanitation Data'!G70))="","",OFFSET('Sanitation Data'!$G$29,0,10*ROW('Sanitation Data'!G70)))</f>
        <v/>
      </c>
      <c r="DB76" s="302" t="str">
        <f ca="true">+IF(OFFSET('Sanitation Data'!$G$30,0,10*ROW('Sanitation Data'!G70))="","",OFFSET('Sanitation Data'!$G$30,0,10*ROW('Sanitation Data'!G70)))</f>
        <v/>
      </c>
      <c r="DC76" s="302" t="str">
        <f ca="true">+IF(OFFSET('Sanitation Data'!$G$31,0,10*ROW('Sanitation Data'!G70))="","",OFFSET('Sanitation Data'!$G$31,0,10*ROW('Sanitation Data'!G70)))</f>
        <v/>
      </c>
      <c r="DD76" s="302" t="str">
        <f ca="true">+IF(OFFSET('Sanitation Data'!$G$32,0,10*ROW('Sanitation Data'!G70))="","",OFFSET('Sanitation Data'!$G$32,0,10*ROW('Sanitation Data'!G70)))</f>
        <v/>
      </c>
      <c r="DE76" s="302" t="str">
        <f ca="true">+IF(OFFSET('Sanitation Data'!$H$28,0,10*ROW('Sanitation Data'!H70))="","",OFFSET('Sanitation Data'!$H$28,0,10*ROW('Sanitation Data'!H70)))</f>
        <v/>
      </c>
      <c r="DF76" s="302" t="str">
        <f ca="true">+IF(OFFSET('Sanitation Data'!$H$29,0,10*ROW('Sanitation Data'!H70))="","",OFFSET('Sanitation Data'!$H$29,0,10*ROW('Sanitation Data'!H70)))</f>
        <v/>
      </c>
      <c r="DG76" s="302" t="str">
        <f ca="true">+IF(OFFSET('Sanitation Data'!$H$30,0,10*ROW('Sanitation Data'!H70))="","",OFFSET('Sanitation Data'!$H$30,0,10*ROW('Sanitation Data'!H70)))</f>
        <v/>
      </c>
      <c r="DH76" s="302" t="str">
        <f ca="true">+IF(OFFSET('Sanitation Data'!$H$31,0,10*ROW('Sanitation Data'!H70))="","",OFFSET('Sanitation Data'!$H$31,0,10*ROW('Sanitation Data'!H70)))</f>
        <v/>
      </c>
      <c r="DI76" s="302" t="str">
        <f ca="true">+IF(OFFSET('Sanitation Data'!$H$32,0,10*ROW('Sanitation Data'!H70))="","",OFFSET('Sanitation Data'!$H$32,0,10*ROW('Sanitation Data'!H70)))</f>
        <v/>
      </c>
      <c r="DJ76" s="302" t="str">
        <f ca="true">+IF(OFFSET('Sanitation Data'!$I$28,0,10*ROW('Sanitation Data'!I70))="","",OFFSET('Sanitation Data'!$I$28,0,10*ROW('Sanitation Data'!I70)))</f>
        <v/>
      </c>
      <c r="DK76" s="302" t="str">
        <f ca="true">+IF(OFFSET('Sanitation Data'!$I$29,0,10*ROW('Sanitation Data'!I70))="","",OFFSET('Sanitation Data'!$I$29,0,10*ROW('Sanitation Data'!I70)))</f>
        <v/>
      </c>
      <c r="DL76" s="302" t="str">
        <f ca="true">+IF(OFFSET('Sanitation Data'!$I$30,0,10*ROW('Sanitation Data'!I70))="","",OFFSET('Sanitation Data'!$I$30,0,10*ROW('Sanitation Data'!I70)))</f>
        <v/>
      </c>
      <c r="DM76" s="302" t="str">
        <f ca="true">+IF(OFFSET('Sanitation Data'!$I$31,0,10*ROW('Sanitation Data'!I70))="","",OFFSET('Sanitation Data'!$I$31,0,10*ROW('Sanitation Data'!I70)))</f>
        <v/>
      </c>
      <c r="DN76" s="302" t="str">
        <f ca="true">+IF(OFFSET('Sanitation Data'!$I$32,0,10*ROW('Sanitation Data'!I70))="","",OFFSET('Sanitation Data'!$I$32,0,10*ROW('Sanitation Data'!I70)))</f>
        <v/>
      </c>
      <c r="DO76" s="302" t="str">
        <f ca="true">+IF(OFFSET('Hygiene Data'!$D$11,0,10*ROW('Hygiene Data'!D70))="","",OFFSET('Hygiene Data'!$D$11,0,10*ROW('Hygiene Data'!D70)))</f>
        <v/>
      </c>
      <c r="DP76" s="302" t="str">
        <f ca="true">+IF(OFFSET('Hygiene Data'!$D$12,0,10*ROW('Hygiene Data'!D70))="","",OFFSET('Hygiene Data'!$D$12,0,10*ROW('Hygiene Data'!D70)))</f>
        <v/>
      </c>
      <c r="DQ76" s="302" t="str">
        <f ca="true">+IF(OFFSET('Hygiene Data'!$D$13,0,10*ROW('Hygiene Data'!D70))="","",OFFSET('Hygiene Data'!$D$13,0,10*ROW('Hygiene Data'!D70)))</f>
        <v/>
      </c>
      <c r="DR76" s="302" t="str">
        <f ca="true">+IF(OFFSET('Hygiene Data'!$E$11,0,10*ROW('Hygiene Data'!E70))="","",OFFSET('Hygiene Data'!$E$11,0,10*ROW('Hygiene Data'!E70)))</f>
        <v/>
      </c>
      <c r="DS76" s="302" t="str">
        <f ca="true">+IF(OFFSET('Hygiene Data'!$E$12,0,10*ROW('Hygiene Data'!E70))="","",OFFSET('Hygiene Data'!$E$12,0,10*ROW('Hygiene Data'!E70)))</f>
        <v/>
      </c>
      <c r="DT76" s="302" t="str">
        <f ca="true">+IF(OFFSET('Hygiene Data'!$E$13,0,10*ROW('Hygiene Data'!E70))="","",OFFSET('Hygiene Data'!$E$13,0,10*ROW('Hygiene Data'!E70)))</f>
        <v/>
      </c>
      <c r="DU76" s="302" t="str">
        <f ca="true">+IF(OFFSET('Hygiene Data'!$F$11,0,10*ROW('Hygiene Data'!F70))="","",OFFSET('Hygiene Data'!$F$11,0,10*ROW('Hygiene Data'!F70)))</f>
        <v/>
      </c>
      <c r="DV76" s="302" t="str">
        <f ca="true">+IF(OFFSET('Hygiene Data'!$F$12,0,10*ROW('Hygiene Data'!F70))="","",OFFSET('Hygiene Data'!$F$12,0,10*ROW('Hygiene Data'!F70)))</f>
        <v/>
      </c>
      <c r="DW76" s="302" t="str">
        <f ca="true">+IF(OFFSET('Hygiene Data'!$F$13,0,10*ROW('Hygiene Data'!F70))="","",OFFSET('Hygiene Data'!$F$13,0,10*ROW('Hygiene Data'!F70)))</f>
        <v/>
      </c>
      <c r="DX76" s="302" t="str">
        <f ca="true">+IF(OFFSET('Hygiene Data'!$G$11,0,10*ROW('Hygiene Data'!G70))="","",OFFSET('Hygiene Data'!$G$11,0,10*ROW('Hygiene Data'!G70)))</f>
        <v/>
      </c>
      <c r="DY76" s="302" t="str">
        <f ca="true">+IF(OFFSET('Hygiene Data'!$G$12,0,10*ROW('Hygiene Data'!G70))="","",OFFSET('Hygiene Data'!$G$12,0,10*ROW('Hygiene Data'!G70)))</f>
        <v/>
      </c>
      <c r="DZ76" s="302" t="str">
        <f ca="true">+IF(OFFSET('Hygiene Data'!$G$13,0,10*ROW('Hygiene Data'!G70))="","",OFFSET('Hygiene Data'!$G$13,0,10*ROW('Hygiene Data'!G70)))</f>
        <v/>
      </c>
      <c r="EA76" s="302" t="str">
        <f ca="true">+IF(OFFSET('Hygiene Data'!$H$11,0,10*ROW('Hygiene Data'!H70))="","",OFFSET('Hygiene Data'!$H$11,0,10*ROW('Hygiene Data'!H70)))</f>
        <v/>
      </c>
      <c r="EB76" s="302" t="str">
        <f ca="true">+IF(OFFSET('Hygiene Data'!$H$12,0,10*ROW('Hygiene Data'!H70))="","",OFFSET('Hygiene Data'!$H$12,0,10*ROW('Hygiene Data'!H70)))</f>
        <v/>
      </c>
      <c r="EC76" s="302" t="str">
        <f ca="true">+IF(OFFSET('Hygiene Data'!$H$13,0,10*ROW('Hygiene Data'!H70))="","",OFFSET('Hygiene Data'!$H$13,0,10*ROW('Hygiene Data'!H70)))</f>
        <v/>
      </c>
      <c r="ED76" s="302" t="str">
        <f ca="true">+IF(OFFSET('Hygiene Data'!$I$11,0,10*ROW('Hygiene Data'!I70))="","",OFFSET('Hygiene Data'!$I$11,0,10*ROW('Hygiene Data'!I70)))</f>
        <v/>
      </c>
      <c r="EE76" s="302" t="str">
        <f ca="true">+IF(OFFSET('Hygiene Data'!$I$12,0,10*ROW('Hygiene Data'!I70))="","",OFFSET('Hygiene Data'!$I$12,0,10*ROW('Hygiene Data'!I70)))</f>
        <v/>
      </c>
      <c r="EF76" s="30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57"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302"/>
      <c r="BS77" s="302" t="str">
        <f ca="true">+IF(OFFSET('Water Data'!$D$27,0,10*ROW('Water Data'!D71))="","",OFFSET('Water Data'!$D$27,0,10*ROW('Water Data'!D71)))</f>
        <v/>
      </c>
      <c r="BT77" s="302" t="str">
        <f ca="true">+IF(OFFSET('Water Data'!$D$28,0,10*ROW('Water Data'!D71))="","",OFFSET('Water Data'!$D$28,0,10*ROW('Water Data'!D71)))</f>
        <v/>
      </c>
      <c r="BU77" s="302" t="str">
        <f ca="true">+IF(OFFSET('Water Data'!$D$29,0,10*ROW('Water Data'!D71))="","",OFFSET('Water Data'!$D$29,0,10*ROW('Water Data'!D71)))</f>
        <v/>
      </c>
      <c r="BV77" s="302" t="str">
        <f ca="true">+IF(OFFSET('Water Data'!$E$27,0,10*ROW('Water Data'!E71))="","",OFFSET('Water Data'!$E$27,0,10*ROW('Water Data'!E71)))</f>
        <v/>
      </c>
      <c r="BW77" s="302" t="str">
        <f ca="true">+IF(OFFSET('Water Data'!$E$28,0,10*ROW('Water Data'!E71))="","",OFFSET('Water Data'!$E$28,0,10*ROW('Water Data'!E71)))</f>
        <v/>
      </c>
      <c r="BX77" s="302" t="str">
        <f ca="true">+IF(OFFSET('Water Data'!$E$29,0,10*ROW('Water Data'!E71))="","",OFFSET('Water Data'!$E$29,0,10*ROW('Water Data'!E71)))</f>
        <v/>
      </c>
      <c r="BY77" s="302" t="str">
        <f ca="true">+IF(OFFSET('Water Data'!$F$27,0,10*ROW('Water Data'!F71))="","",OFFSET('Water Data'!$F$27,0,10*ROW('Water Data'!F71)))</f>
        <v/>
      </c>
      <c r="BZ77" s="302" t="str">
        <f ca="true">+IF(OFFSET('Water Data'!$F$28,0,10*ROW('Water Data'!F71))="","",OFFSET('Water Data'!$F$28,0,10*ROW('Water Data'!F71)))</f>
        <v/>
      </c>
      <c r="CA77" s="302" t="str">
        <f ca="true">+IF(OFFSET('Water Data'!$F$29,0,10*ROW('Water Data'!F71))="","",OFFSET('Water Data'!$F$29,0,10*ROW('Water Data'!F71)))</f>
        <v/>
      </c>
      <c r="CB77" s="302" t="str">
        <f ca="true">+IF(OFFSET('Water Data'!$G$27,0,10*ROW('Water Data'!G71))="","",OFFSET('Water Data'!$G$27,0,10*ROW('Water Data'!G71)))</f>
        <v/>
      </c>
      <c r="CC77" s="302" t="str">
        <f ca="true">+IF(OFFSET('Water Data'!$G$28,0,10*ROW('Water Data'!G71))="","",OFFSET('Water Data'!$G$28,0,10*ROW('Water Data'!G71)))</f>
        <v/>
      </c>
      <c r="CD77" s="302" t="str">
        <f ca="true">+IF(OFFSET('Water Data'!$G$29,0,10*ROW('Water Data'!G71))="","",OFFSET('Water Data'!$G$29,0,10*ROW('Water Data'!G71)))</f>
        <v/>
      </c>
      <c r="CE77" s="302" t="str">
        <f ca="true">+IF(OFFSET('Water Data'!$H$27,0,10*ROW('Water Data'!H71))="","",OFFSET('Water Data'!$H$27,0,10*ROW('Water Data'!H71)))</f>
        <v/>
      </c>
      <c r="CF77" s="302" t="str">
        <f ca="true">+IF(OFFSET('Water Data'!$H$28,0,10*ROW('Water Data'!H71))="","",OFFSET('Water Data'!$H$28,0,10*ROW('Water Data'!H71)))</f>
        <v/>
      </c>
      <c r="CG77" s="302" t="str">
        <f ca="true">+IF(OFFSET('Water Data'!$H$29,0,10*ROW('Water Data'!H71))="","",OFFSET('Water Data'!$H$29,0,10*ROW('Water Data'!H71)))</f>
        <v/>
      </c>
      <c r="CH77" s="302" t="str">
        <f ca="true">+IF(OFFSET('Water Data'!$I$27,0,10*ROW('Water Data'!I71))="","",OFFSET('Water Data'!$I$27,0,10*ROW('Water Data'!I71)))</f>
        <v/>
      </c>
      <c r="CI77" s="302" t="str">
        <f ca="true">+IF(OFFSET('Water Data'!$I$28,0,10*ROW('Water Data'!I71))="","",OFFSET('Water Data'!$I$28,0,10*ROW('Water Data'!I71)))</f>
        <v/>
      </c>
      <c r="CJ77" s="302" t="str">
        <f ca="true">+IF(OFFSET('Water Data'!$I$29,0,10*ROW('Water Data'!I71))="","",OFFSET('Water Data'!$I$29,0,10*ROW('Water Data'!I71)))</f>
        <v/>
      </c>
      <c r="CK77" s="302" t="str">
        <f ca="true">+IF(OFFSET('Sanitation Data'!$D$28,0,10*ROW('Sanitation Data'!D71))="","",OFFSET('Sanitation Data'!$D$28,0,10*ROW('Sanitation Data'!D71)))</f>
        <v/>
      </c>
      <c r="CL77" s="302" t="str">
        <f ca="true">+IF(OFFSET('Sanitation Data'!$D$29,0,10*ROW('Sanitation Data'!D71))="","",OFFSET('Sanitation Data'!$D$29,0,10*ROW('Sanitation Data'!D71)))</f>
        <v/>
      </c>
      <c r="CM77" s="302" t="str">
        <f ca="true">+IF(OFFSET('Sanitation Data'!$D$30,0,10*ROW('Sanitation Data'!D71))="","",OFFSET('Sanitation Data'!$D$30,0,10*ROW('Sanitation Data'!D71)))</f>
        <v/>
      </c>
      <c r="CN77" s="302" t="str">
        <f ca="true">+IF(OFFSET('Sanitation Data'!$D$31,0,10*ROW('Sanitation Data'!D71))="","",OFFSET('Sanitation Data'!$D$31,0,10*ROW('Sanitation Data'!D71)))</f>
        <v/>
      </c>
      <c r="CO77" s="302" t="str">
        <f ca="true">+IF(OFFSET('Sanitation Data'!$D$32,0,10*ROW('Sanitation Data'!D71))="","",OFFSET('Sanitation Data'!$D$32,0,10*ROW('Sanitation Data'!D71)))</f>
        <v/>
      </c>
      <c r="CP77" s="302" t="str">
        <f ca="true">+IF(OFFSET('Sanitation Data'!$E$28,0,10*ROW('Sanitation Data'!E71))="","",OFFSET('Sanitation Data'!$E$28,0,10*ROW('Sanitation Data'!E71)))</f>
        <v/>
      </c>
      <c r="CQ77" s="302" t="str">
        <f ca="true">+IF(OFFSET('Sanitation Data'!$E$29,0,10*ROW('Sanitation Data'!E71))="","",OFFSET('Sanitation Data'!$E$29,0,10*ROW('Sanitation Data'!E71)))</f>
        <v/>
      </c>
      <c r="CR77" s="302" t="str">
        <f ca="true">+IF(OFFSET('Sanitation Data'!$E$30,0,10*ROW('Sanitation Data'!E71))="","",OFFSET('Sanitation Data'!$E$30,0,10*ROW('Sanitation Data'!E71)))</f>
        <v/>
      </c>
      <c r="CS77" s="302" t="str">
        <f ca="true">+IF(OFFSET('Sanitation Data'!$E$31,0,10*ROW('Sanitation Data'!E71))="","",OFFSET('Sanitation Data'!$E$31,0,10*ROW('Sanitation Data'!E71)))</f>
        <v/>
      </c>
      <c r="CT77" s="302" t="str">
        <f ca="true">+IF(OFFSET('Sanitation Data'!$E$32,0,10*ROW('Sanitation Data'!E71))="","",OFFSET('Sanitation Data'!$E$32,0,10*ROW('Sanitation Data'!E71)))</f>
        <v/>
      </c>
      <c r="CU77" s="302" t="str">
        <f ca="true">+IF(OFFSET('Sanitation Data'!$F$28,0,10*ROW('Sanitation Data'!F71))="","",OFFSET('Sanitation Data'!$F$28,0,10*ROW('Sanitation Data'!F71)))</f>
        <v/>
      </c>
      <c r="CV77" s="302" t="str">
        <f ca="true">+IF(OFFSET('Sanitation Data'!$F$29,0,10*ROW('Sanitation Data'!F71))="","",OFFSET('Sanitation Data'!$F$29,0,10*ROW('Sanitation Data'!F71)))</f>
        <v/>
      </c>
      <c r="CW77" s="302" t="str">
        <f ca="true">+IF(OFFSET('Sanitation Data'!$F$30,0,10*ROW('Sanitation Data'!F71))="","",OFFSET('Sanitation Data'!$F$30,0,10*ROW('Sanitation Data'!F71)))</f>
        <v/>
      </c>
      <c r="CX77" s="302" t="str">
        <f ca="true">+IF(OFFSET('Sanitation Data'!$F$31,0,10*ROW('Sanitation Data'!F71))="","",OFFSET('Sanitation Data'!$F$31,0,10*ROW('Sanitation Data'!F71)))</f>
        <v/>
      </c>
      <c r="CY77" s="302" t="str">
        <f ca="true">+IF(OFFSET('Sanitation Data'!$F$32,0,10*ROW('Sanitation Data'!F71))="","",OFFSET('Sanitation Data'!$F$32,0,10*ROW('Sanitation Data'!F71)))</f>
        <v/>
      </c>
      <c r="CZ77" s="302" t="str">
        <f ca="true">+IF(OFFSET('Sanitation Data'!$G$28,0,10*ROW('Sanitation Data'!G71))="","",OFFSET('Sanitation Data'!$G$28,0,10*ROW('Sanitation Data'!G71)))</f>
        <v/>
      </c>
      <c r="DA77" s="302" t="str">
        <f ca="true">+IF(OFFSET('Sanitation Data'!$G$29,0,10*ROW('Sanitation Data'!G71))="","",OFFSET('Sanitation Data'!$G$29,0,10*ROW('Sanitation Data'!G71)))</f>
        <v/>
      </c>
      <c r="DB77" s="302" t="str">
        <f ca="true">+IF(OFFSET('Sanitation Data'!$G$30,0,10*ROW('Sanitation Data'!G71))="","",OFFSET('Sanitation Data'!$G$30,0,10*ROW('Sanitation Data'!G71)))</f>
        <v/>
      </c>
      <c r="DC77" s="302" t="str">
        <f ca="true">+IF(OFFSET('Sanitation Data'!$G$31,0,10*ROW('Sanitation Data'!G71))="","",OFFSET('Sanitation Data'!$G$31,0,10*ROW('Sanitation Data'!G71)))</f>
        <v/>
      </c>
      <c r="DD77" s="302" t="str">
        <f ca="true">+IF(OFFSET('Sanitation Data'!$G$32,0,10*ROW('Sanitation Data'!G71))="","",OFFSET('Sanitation Data'!$G$32,0,10*ROW('Sanitation Data'!G71)))</f>
        <v/>
      </c>
      <c r="DE77" s="302" t="str">
        <f ca="true">+IF(OFFSET('Sanitation Data'!$H$28,0,10*ROW('Sanitation Data'!H71))="","",OFFSET('Sanitation Data'!$H$28,0,10*ROW('Sanitation Data'!H71)))</f>
        <v/>
      </c>
      <c r="DF77" s="302" t="str">
        <f ca="true">+IF(OFFSET('Sanitation Data'!$H$29,0,10*ROW('Sanitation Data'!H71))="","",OFFSET('Sanitation Data'!$H$29,0,10*ROW('Sanitation Data'!H71)))</f>
        <v/>
      </c>
      <c r="DG77" s="302" t="str">
        <f ca="true">+IF(OFFSET('Sanitation Data'!$H$30,0,10*ROW('Sanitation Data'!H71))="","",OFFSET('Sanitation Data'!$H$30,0,10*ROW('Sanitation Data'!H71)))</f>
        <v/>
      </c>
      <c r="DH77" s="302" t="str">
        <f ca="true">+IF(OFFSET('Sanitation Data'!$H$31,0,10*ROW('Sanitation Data'!H71))="","",OFFSET('Sanitation Data'!$H$31,0,10*ROW('Sanitation Data'!H71)))</f>
        <v/>
      </c>
      <c r="DI77" s="302" t="str">
        <f ca="true">+IF(OFFSET('Sanitation Data'!$H$32,0,10*ROW('Sanitation Data'!H71))="","",OFFSET('Sanitation Data'!$H$32,0,10*ROW('Sanitation Data'!H71)))</f>
        <v/>
      </c>
      <c r="DJ77" s="302" t="str">
        <f ca="true">+IF(OFFSET('Sanitation Data'!$I$28,0,10*ROW('Sanitation Data'!I71))="","",OFFSET('Sanitation Data'!$I$28,0,10*ROW('Sanitation Data'!I71)))</f>
        <v/>
      </c>
      <c r="DK77" s="302" t="str">
        <f ca="true">+IF(OFFSET('Sanitation Data'!$I$29,0,10*ROW('Sanitation Data'!I71))="","",OFFSET('Sanitation Data'!$I$29,0,10*ROW('Sanitation Data'!I71)))</f>
        <v/>
      </c>
      <c r="DL77" s="302" t="str">
        <f ca="true">+IF(OFFSET('Sanitation Data'!$I$30,0,10*ROW('Sanitation Data'!I71))="","",OFFSET('Sanitation Data'!$I$30,0,10*ROW('Sanitation Data'!I71)))</f>
        <v/>
      </c>
      <c r="DM77" s="302" t="str">
        <f ca="true">+IF(OFFSET('Sanitation Data'!$I$31,0,10*ROW('Sanitation Data'!I71))="","",OFFSET('Sanitation Data'!$I$31,0,10*ROW('Sanitation Data'!I71)))</f>
        <v/>
      </c>
      <c r="DN77" s="302" t="str">
        <f ca="true">+IF(OFFSET('Sanitation Data'!$I$32,0,10*ROW('Sanitation Data'!I71))="","",OFFSET('Sanitation Data'!$I$32,0,10*ROW('Sanitation Data'!I71)))</f>
        <v/>
      </c>
      <c r="DO77" s="302" t="str">
        <f ca="true">+IF(OFFSET('Hygiene Data'!$D$11,0,10*ROW('Hygiene Data'!D71))="","",OFFSET('Hygiene Data'!$D$11,0,10*ROW('Hygiene Data'!D71)))</f>
        <v/>
      </c>
      <c r="DP77" s="302" t="str">
        <f ca="true">+IF(OFFSET('Hygiene Data'!$D$12,0,10*ROW('Hygiene Data'!D71))="","",OFFSET('Hygiene Data'!$D$12,0,10*ROW('Hygiene Data'!D71)))</f>
        <v/>
      </c>
      <c r="DQ77" s="302" t="str">
        <f ca="true">+IF(OFFSET('Hygiene Data'!$D$13,0,10*ROW('Hygiene Data'!D71))="","",OFFSET('Hygiene Data'!$D$13,0,10*ROW('Hygiene Data'!D71)))</f>
        <v/>
      </c>
      <c r="DR77" s="302" t="str">
        <f ca="true">+IF(OFFSET('Hygiene Data'!$E$11,0,10*ROW('Hygiene Data'!E71))="","",OFFSET('Hygiene Data'!$E$11,0,10*ROW('Hygiene Data'!E71)))</f>
        <v/>
      </c>
      <c r="DS77" s="302" t="str">
        <f ca="true">+IF(OFFSET('Hygiene Data'!$E$12,0,10*ROW('Hygiene Data'!E71))="","",OFFSET('Hygiene Data'!$E$12,0,10*ROW('Hygiene Data'!E71)))</f>
        <v/>
      </c>
      <c r="DT77" s="302" t="str">
        <f ca="true">+IF(OFFSET('Hygiene Data'!$E$13,0,10*ROW('Hygiene Data'!E71))="","",OFFSET('Hygiene Data'!$E$13,0,10*ROW('Hygiene Data'!E71)))</f>
        <v/>
      </c>
      <c r="DU77" s="302" t="str">
        <f ca="true">+IF(OFFSET('Hygiene Data'!$F$11,0,10*ROW('Hygiene Data'!F71))="","",OFFSET('Hygiene Data'!$F$11,0,10*ROW('Hygiene Data'!F71)))</f>
        <v/>
      </c>
      <c r="DV77" s="302" t="str">
        <f ca="true">+IF(OFFSET('Hygiene Data'!$F$12,0,10*ROW('Hygiene Data'!F71))="","",OFFSET('Hygiene Data'!$F$12,0,10*ROW('Hygiene Data'!F71)))</f>
        <v/>
      </c>
      <c r="DW77" s="302" t="str">
        <f ca="true">+IF(OFFSET('Hygiene Data'!$F$13,0,10*ROW('Hygiene Data'!F71))="","",OFFSET('Hygiene Data'!$F$13,0,10*ROW('Hygiene Data'!F71)))</f>
        <v/>
      </c>
      <c r="DX77" s="302" t="str">
        <f ca="true">+IF(OFFSET('Hygiene Data'!$G$11,0,10*ROW('Hygiene Data'!G71))="","",OFFSET('Hygiene Data'!$G$11,0,10*ROW('Hygiene Data'!G71)))</f>
        <v/>
      </c>
      <c r="DY77" s="302" t="str">
        <f ca="true">+IF(OFFSET('Hygiene Data'!$G$12,0,10*ROW('Hygiene Data'!G71))="","",OFFSET('Hygiene Data'!$G$12,0,10*ROW('Hygiene Data'!G71)))</f>
        <v/>
      </c>
      <c r="DZ77" s="302" t="str">
        <f ca="true">+IF(OFFSET('Hygiene Data'!$G$13,0,10*ROW('Hygiene Data'!G71))="","",OFFSET('Hygiene Data'!$G$13,0,10*ROW('Hygiene Data'!G71)))</f>
        <v/>
      </c>
      <c r="EA77" s="302" t="str">
        <f ca="true">+IF(OFFSET('Hygiene Data'!$H$11,0,10*ROW('Hygiene Data'!H71))="","",OFFSET('Hygiene Data'!$H$11,0,10*ROW('Hygiene Data'!H71)))</f>
        <v/>
      </c>
      <c r="EB77" s="302" t="str">
        <f ca="true">+IF(OFFSET('Hygiene Data'!$H$12,0,10*ROW('Hygiene Data'!H71))="","",OFFSET('Hygiene Data'!$H$12,0,10*ROW('Hygiene Data'!H71)))</f>
        <v/>
      </c>
      <c r="EC77" s="302" t="str">
        <f ca="true">+IF(OFFSET('Hygiene Data'!$H$13,0,10*ROW('Hygiene Data'!H71))="","",OFFSET('Hygiene Data'!$H$13,0,10*ROW('Hygiene Data'!H71)))</f>
        <v/>
      </c>
      <c r="ED77" s="302" t="str">
        <f ca="true">+IF(OFFSET('Hygiene Data'!$I$11,0,10*ROW('Hygiene Data'!I71))="","",OFFSET('Hygiene Data'!$I$11,0,10*ROW('Hygiene Data'!I71)))</f>
        <v/>
      </c>
      <c r="EE77" s="302" t="str">
        <f ca="true">+IF(OFFSET('Hygiene Data'!$I$12,0,10*ROW('Hygiene Data'!I71))="","",OFFSET('Hygiene Data'!$I$12,0,10*ROW('Hygiene Data'!I71)))</f>
        <v/>
      </c>
      <c r="EF77" s="30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57"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302"/>
      <c r="BS78" s="302" t="str">
        <f ca="true">+IF(OFFSET('Water Data'!$D$27,0,10*ROW('Water Data'!D72))="","",OFFSET('Water Data'!$D$27,0,10*ROW('Water Data'!D72)))</f>
        <v/>
      </c>
      <c r="BT78" s="302" t="str">
        <f ca="true">+IF(OFFSET('Water Data'!$D$28,0,10*ROW('Water Data'!D72))="","",OFFSET('Water Data'!$D$28,0,10*ROW('Water Data'!D72)))</f>
        <v/>
      </c>
      <c r="BU78" s="302" t="str">
        <f ca="true">+IF(OFFSET('Water Data'!$D$29,0,10*ROW('Water Data'!D72))="","",OFFSET('Water Data'!$D$29,0,10*ROW('Water Data'!D72)))</f>
        <v/>
      </c>
      <c r="BV78" s="302" t="str">
        <f ca="true">+IF(OFFSET('Water Data'!$E$27,0,10*ROW('Water Data'!E72))="","",OFFSET('Water Data'!$E$27,0,10*ROW('Water Data'!E72)))</f>
        <v/>
      </c>
      <c r="BW78" s="302" t="str">
        <f ca="true">+IF(OFFSET('Water Data'!$E$28,0,10*ROW('Water Data'!E72))="","",OFFSET('Water Data'!$E$28,0,10*ROW('Water Data'!E72)))</f>
        <v/>
      </c>
      <c r="BX78" s="302" t="str">
        <f ca="true">+IF(OFFSET('Water Data'!$E$29,0,10*ROW('Water Data'!E72))="","",OFFSET('Water Data'!$E$29,0,10*ROW('Water Data'!E72)))</f>
        <v/>
      </c>
      <c r="BY78" s="302" t="str">
        <f ca="true">+IF(OFFSET('Water Data'!$F$27,0,10*ROW('Water Data'!F72))="","",OFFSET('Water Data'!$F$27,0,10*ROW('Water Data'!F72)))</f>
        <v/>
      </c>
      <c r="BZ78" s="302" t="str">
        <f ca="true">+IF(OFFSET('Water Data'!$F$28,0,10*ROW('Water Data'!F72))="","",OFFSET('Water Data'!$F$28,0,10*ROW('Water Data'!F72)))</f>
        <v/>
      </c>
      <c r="CA78" s="302" t="str">
        <f ca="true">+IF(OFFSET('Water Data'!$F$29,0,10*ROW('Water Data'!F72))="","",OFFSET('Water Data'!$F$29,0,10*ROW('Water Data'!F72)))</f>
        <v/>
      </c>
      <c r="CB78" s="302" t="str">
        <f ca="true">+IF(OFFSET('Water Data'!$G$27,0,10*ROW('Water Data'!G72))="","",OFFSET('Water Data'!$G$27,0,10*ROW('Water Data'!G72)))</f>
        <v/>
      </c>
      <c r="CC78" s="302" t="str">
        <f ca="true">+IF(OFFSET('Water Data'!$G$28,0,10*ROW('Water Data'!G72))="","",OFFSET('Water Data'!$G$28,0,10*ROW('Water Data'!G72)))</f>
        <v/>
      </c>
      <c r="CD78" s="302" t="str">
        <f ca="true">+IF(OFFSET('Water Data'!$G$29,0,10*ROW('Water Data'!G72))="","",OFFSET('Water Data'!$G$29,0,10*ROW('Water Data'!G72)))</f>
        <v/>
      </c>
      <c r="CE78" s="302" t="str">
        <f ca="true">+IF(OFFSET('Water Data'!$H$27,0,10*ROW('Water Data'!H72))="","",OFFSET('Water Data'!$H$27,0,10*ROW('Water Data'!H72)))</f>
        <v/>
      </c>
      <c r="CF78" s="302" t="str">
        <f ca="true">+IF(OFFSET('Water Data'!$H$28,0,10*ROW('Water Data'!H72))="","",OFFSET('Water Data'!$H$28,0,10*ROW('Water Data'!H72)))</f>
        <v/>
      </c>
      <c r="CG78" s="302" t="str">
        <f ca="true">+IF(OFFSET('Water Data'!$H$29,0,10*ROW('Water Data'!H72))="","",OFFSET('Water Data'!$H$29,0,10*ROW('Water Data'!H72)))</f>
        <v/>
      </c>
      <c r="CH78" s="302" t="str">
        <f ca="true">+IF(OFFSET('Water Data'!$I$27,0,10*ROW('Water Data'!I72))="","",OFFSET('Water Data'!$I$27,0,10*ROW('Water Data'!I72)))</f>
        <v/>
      </c>
      <c r="CI78" s="302" t="str">
        <f ca="true">+IF(OFFSET('Water Data'!$I$28,0,10*ROW('Water Data'!I72))="","",OFFSET('Water Data'!$I$28,0,10*ROW('Water Data'!I72)))</f>
        <v/>
      </c>
      <c r="CJ78" s="302" t="str">
        <f ca="true">+IF(OFFSET('Water Data'!$I$29,0,10*ROW('Water Data'!I72))="","",OFFSET('Water Data'!$I$29,0,10*ROW('Water Data'!I72)))</f>
        <v/>
      </c>
      <c r="CK78" s="302" t="str">
        <f ca="true">+IF(OFFSET('Sanitation Data'!$D$28,0,10*ROW('Sanitation Data'!D72))="","",OFFSET('Sanitation Data'!$D$28,0,10*ROW('Sanitation Data'!D72)))</f>
        <v/>
      </c>
      <c r="CL78" s="302" t="str">
        <f ca="true">+IF(OFFSET('Sanitation Data'!$D$29,0,10*ROW('Sanitation Data'!D72))="","",OFFSET('Sanitation Data'!$D$29,0,10*ROW('Sanitation Data'!D72)))</f>
        <v/>
      </c>
      <c r="CM78" s="302" t="str">
        <f ca="true">+IF(OFFSET('Sanitation Data'!$D$30,0,10*ROW('Sanitation Data'!D72))="","",OFFSET('Sanitation Data'!$D$30,0,10*ROW('Sanitation Data'!D72)))</f>
        <v/>
      </c>
      <c r="CN78" s="302" t="str">
        <f ca="true">+IF(OFFSET('Sanitation Data'!$D$31,0,10*ROW('Sanitation Data'!D72))="","",OFFSET('Sanitation Data'!$D$31,0,10*ROW('Sanitation Data'!D72)))</f>
        <v/>
      </c>
      <c r="CO78" s="302" t="str">
        <f ca="true">+IF(OFFSET('Sanitation Data'!$D$32,0,10*ROW('Sanitation Data'!D72))="","",OFFSET('Sanitation Data'!$D$32,0,10*ROW('Sanitation Data'!D72)))</f>
        <v/>
      </c>
      <c r="CP78" s="302" t="str">
        <f ca="true">+IF(OFFSET('Sanitation Data'!$E$28,0,10*ROW('Sanitation Data'!E72))="","",OFFSET('Sanitation Data'!$E$28,0,10*ROW('Sanitation Data'!E72)))</f>
        <v/>
      </c>
      <c r="CQ78" s="302" t="str">
        <f ca="true">+IF(OFFSET('Sanitation Data'!$E$29,0,10*ROW('Sanitation Data'!E72))="","",OFFSET('Sanitation Data'!$E$29,0,10*ROW('Sanitation Data'!E72)))</f>
        <v/>
      </c>
      <c r="CR78" s="302" t="str">
        <f ca="true">+IF(OFFSET('Sanitation Data'!$E$30,0,10*ROW('Sanitation Data'!E72))="","",OFFSET('Sanitation Data'!$E$30,0,10*ROW('Sanitation Data'!E72)))</f>
        <v/>
      </c>
      <c r="CS78" s="302" t="str">
        <f ca="true">+IF(OFFSET('Sanitation Data'!$E$31,0,10*ROW('Sanitation Data'!E72))="","",OFFSET('Sanitation Data'!$E$31,0,10*ROW('Sanitation Data'!E72)))</f>
        <v/>
      </c>
      <c r="CT78" s="302" t="str">
        <f ca="true">+IF(OFFSET('Sanitation Data'!$E$32,0,10*ROW('Sanitation Data'!E72))="","",OFFSET('Sanitation Data'!$E$32,0,10*ROW('Sanitation Data'!E72)))</f>
        <v/>
      </c>
      <c r="CU78" s="302" t="str">
        <f ca="true">+IF(OFFSET('Sanitation Data'!$F$28,0,10*ROW('Sanitation Data'!F72))="","",OFFSET('Sanitation Data'!$F$28,0,10*ROW('Sanitation Data'!F72)))</f>
        <v/>
      </c>
      <c r="CV78" s="302" t="str">
        <f ca="true">+IF(OFFSET('Sanitation Data'!$F$29,0,10*ROW('Sanitation Data'!F72))="","",OFFSET('Sanitation Data'!$F$29,0,10*ROW('Sanitation Data'!F72)))</f>
        <v/>
      </c>
      <c r="CW78" s="302" t="str">
        <f ca="true">+IF(OFFSET('Sanitation Data'!$F$30,0,10*ROW('Sanitation Data'!F72))="","",OFFSET('Sanitation Data'!$F$30,0,10*ROW('Sanitation Data'!F72)))</f>
        <v/>
      </c>
      <c r="CX78" s="302" t="str">
        <f ca="true">+IF(OFFSET('Sanitation Data'!$F$31,0,10*ROW('Sanitation Data'!F72))="","",OFFSET('Sanitation Data'!$F$31,0,10*ROW('Sanitation Data'!F72)))</f>
        <v/>
      </c>
      <c r="CY78" s="302" t="str">
        <f ca="true">+IF(OFFSET('Sanitation Data'!$F$32,0,10*ROW('Sanitation Data'!F72))="","",OFFSET('Sanitation Data'!$F$32,0,10*ROW('Sanitation Data'!F72)))</f>
        <v/>
      </c>
      <c r="CZ78" s="302" t="str">
        <f ca="true">+IF(OFFSET('Sanitation Data'!$G$28,0,10*ROW('Sanitation Data'!G72))="","",OFFSET('Sanitation Data'!$G$28,0,10*ROW('Sanitation Data'!G72)))</f>
        <v/>
      </c>
      <c r="DA78" s="302" t="str">
        <f ca="true">+IF(OFFSET('Sanitation Data'!$G$29,0,10*ROW('Sanitation Data'!G72))="","",OFFSET('Sanitation Data'!$G$29,0,10*ROW('Sanitation Data'!G72)))</f>
        <v/>
      </c>
      <c r="DB78" s="302" t="str">
        <f ca="true">+IF(OFFSET('Sanitation Data'!$G$30,0,10*ROW('Sanitation Data'!G72))="","",OFFSET('Sanitation Data'!$G$30,0,10*ROW('Sanitation Data'!G72)))</f>
        <v/>
      </c>
      <c r="DC78" s="302" t="str">
        <f ca="true">+IF(OFFSET('Sanitation Data'!$G$31,0,10*ROW('Sanitation Data'!G72))="","",OFFSET('Sanitation Data'!$G$31,0,10*ROW('Sanitation Data'!G72)))</f>
        <v/>
      </c>
      <c r="DD78" s="302" t="str">
        <f ca="true">+IF(OFFSET('Sanitation Data'!$G$32,0,10*ROW('Sanitation Data'!G72))="","",OFFSET('Sanitation Data'!$G$32,0,10*ROW('Sanitation Data'!G72)))</f>
        <v/>
      </c>
      <c r="DE78" s="302" t="str">
        <f ca="true">+IF(OFFSET('Sanitation Data'!$H$28,0,10*ROW('Sanitation Data'!H72))="","",OFFSET('Sanitation Data'!$H$28,0,10*ROW('Sanitation Data'!H72)))</f>
        <v/>
      </c>
      <c r="DF78" s="302" t="str">
        <f ca="true">+IF(OFFSET('Sanitation Data'!$H$29,0,10*ROW('Sanitation Data'!H72))="","",OFFSET('Sanitation Data'!$H$29,0,10*ROW('Sanitation Data'!H72)))</f>
        <v/>
      </c>
      <c r="DG78" s="302" t="str">
        <f ca="true">+IF(OFFSET('Sanitation Data'!$H$30,0,10*ROW('Sanitation Data'!H72))="","",OFFSET('Sanitation Data'!$H$30,0,10*ROW('Sanitation Data'!H72)))</f>
        <v/>
      </c>
      <c r="DH78" s="302" t="str">
        <f ca="true">+IF(OFFSET('Sanitation Data'!$H$31,0,10*ROW('Sanitation Data'!H72))="","",OFFSET('Sanitation Data'!$H$31,0,10*ROW('Sanitation Data'!H72)))</f>
        <v/>
      </c>
      <c r="DI78" s="302" t="str">
        <f ca="true">+IF(OFFSET('Sanitation Data'!$H$32,0,10*ROW('Sanitation Data'!H72))="","",OFFSET('Sanitation Data'!$H$32,0,10*ROW('Sanitation Data'!H72)))</f>
        <v/>
      </c>
      <c r="DJ78" s="302" t="str">
        <f ca="true">+IF(OFFSET('Sanitation Data'!$I$28,0,10*ROW('Sanitation Data'!I72))="","",OFFSET('Sanitation Data'!$I$28,0,10*ROW('Sanitation Data'!I72)))</f>
        <v/>
      </c>
      <c r="DK78" s="302" t="str">
        <f ca="true">+IF(OFFSET('Sanitation Data'!$I$29,0,10*ROW('Sanitation Data'!I72))="","",OFFSET('Sanitation Data'!$I$29,0,10*ROW('Sanitation Data'!I72)))</f>
        <v/>
      </c>
      <c r="DL78" s="302" t="str">
        <f ca="true">+IF(OFFSET('Sanitation Data'!$I$30,0,10*ROW('Sanitation Data'!I72))="","",OFFSET('Sanitation Data'!$I$30,0,10*ROW('Sanitation Data'!I72)))</f>
        <v/>
      </c>
      <c r="DM78" s="302" t="str">
        <f ca="true">+IF(OFFSET('Sanitation Data'!$I$31,0,10*ROW('Sanitation Data'!I72))="","",OFFSET('Sanitation Data'!$I$31,0,10*ROW('Sanitation Data'!I72)))</f>
        <v/>
      </c>
      <c r="DN78" s="302" t="str">
        <f ca="true">+IF(OFFSET('Sanitation Data'!$I$32,0,10*ROW('Sanitation Data'!I72))="","",OFFSET('Sanitation Data'!$I$32,0,10*ROW('Sanitation Data'!I72)))</f>
        <v/>
      </c>
      <c r="DO78" s="302" t="str">
        <f ca="true">+IF(OFFSET('Hygiene Data'!$D$11,0,10*ROW('Hygiene Data'!D72))="","",OFFSET('Hygiene Data'!$D$11,0,10*ROW('Hygiene Data'!D72)))</f>
        <v/>
      </c>
      <c r="DP78" s="302" t="str">
        <f ca="true">+IF(OFFSET('Hygiene Data'!$D$12,0,10*ROW('Hygiene Data'!D72))="","",OFFSET('Hygiene Data'!$D$12,0,10*ROW('Hygiene Data'!D72)))</f>
        <v/>
      </c>
      <c r="DQ78" s="302" t="str">
        <f ca="true">+IF(OFFSET('Hygiene Data'!$D$13,0,10*ROW('Hygiene Data'!D72))="","",OFFSET('Hygiene Data'!$D$13,0,10*ROW('Hygiene Data'!D72)))</f>
        <v/>
      </c>
      <c r="DR78" s="302" t="str">
        <f ca="true">+IF(OFFSET('Hygiene Data'!$E$11,0,10*ROW('Hygiene Data'!E72))="","",OFFSET('Hygiene Data'!$E$11,0,10*ROW('Hygiene Data'!E72)))</f>
        <v/>
      </c>
      <c r="DS78" s="302" t="str">
        <f ca="true">+IF(OFFSET('Hygiene Data'!$E$12,0,10*ROW('Hygiene Data'!E72))="","",OFFSET('Hygiene Data'!$E$12,0,10*ROW('Hygiene Data'!E72)))</f>
        <v/>
      </c>
      <c r="DT78" s="302" t="str">
        <f ca="true">+IF(OFFSET('Hygiene Data'!$E$13,0,10*ROW('Hygiene Data'!E72))="","",OFFSET('Hygiene Data'!$E$13,0,10*ROW('Hygiene Data'!E72)))</f>
        <v/>
      </c>
      <c r="DU78" s="302" t="str">
        <f ca="true">+IF(OFFSET('Hygiene Data'!$F$11,0,10*ROW('Hygiene Data'!F72))="","",OFFSET('Hygiene Data'!$F$11,0,10*ROW('Hygiene Data'!F72)))</f>
        <v/>
      </c>
      <c r="DV78" s="302" t="str">
        <f ca="true">+IF(OFFSET('Hygiene Data'!$F$12,0,10*ROW('Hygiene Data'!F72))="","",OFFSET('Hygiene Data'!$F$12,0,10*ROW('Hygiene Data'!F72)))</f>
        <v/>
      </c>
      <c r="DW78" s="302" t="str">
        <f ca="true">+IF(OFFSET('Hygiene Data'!$F$13,0,10*ROW('Hygiene Data'!F72))="","",OFFSET('Hygiene Data'!$F$13,0,10*ROW('Hygiene Data'!F72)))</f>
        <v/>
      </c>
      <c r="DX78" s="302" t="str">
        <f ca="true">+IF(OFFSET('Hygiene Data'!$G$11,0,10*ROW('Hygiene Data'!G72))="","",OFFSET('Hygiene Data'!$G$11,0,10*ROW('Hygiene Data'!G72)))</f>
        <v/>
      </c>
      <c r="DY78" s="302" t="str">
        <f ca="true">+IF(OFFSET('Hygiene Data'!$G$12,0,10*ROW('Hygiene Data'!G72))="","",OFFSET('Hygiene Data'!$G$12,0,10*ROW('Hygiene Data'!G72)))</f>
        <v/>
      </c>
      <c r="DZ78" s="302" t="str">
        <f ca="true">+IF(OFFSET('Hygiene Data'!$G$13,0,10*ROW('Hygiene Data'!G72))="","",OFFSET('Hygiene Data'!$G$13,0,10*ROW('Hygiene Data'!G72)))</f>
        <v/>
      </c>
      <c r="EA78" s="302" t="str">
        <f ca="true">+IF(OFFSET('Hygiene Data'!$H$11,0,10*ROW('Hygiene Data'!H72))="","",OFFSET('Hygiene Data'!$H$11,0,10*ROW('Hygiene Data'!H72)))</f>
        <v/>
      </c>
      <c r="EB78" s="302" t="str">
        <f ca="true">+IF(OFFSET('Hygiene Data'!$H$12,0,10*ROW('Hygiene Data'!H72))="","",OFFSET('Hygiene Data'!$H$12,0,10*ROW('Hygiene Data'!H72)))</f>
        <v/>
      </c>
      <c r="EC78" s="302" t="str">
        <f ca="true">+IF(OFFSET('Hygiene Data'!$H$13,0,10*ROW('Hygiene Data'!H72))="","",OFFSET('Hygiene Data'!$H$13,0,10*ROW('Hygiene Data'!H72)))</f>
        <v/>
      </c>
      <c r="ED78" s="302" t="str">
        <f ca="true">+IF(OFFSET('Hygiene Data'!$I$11,0,10*ROW('Hygiene Data'!I72))="","",OFFSET('Hygiene Data'!$I$11,0,10*ROW('Hygiene Data'!I72)))</f>
        <v/>
      </c>
      <c r="EE78" s="302" t="str">
        <f ca="true">+IF(OFFSET('Hygiene Data'!$I$12,0,10*ROW('Hygiene Data'!I72))="","",OFFSET('Hygiene Data'!$I$12,0,10*ROW('Hygiene Data'!I72)))</f>
        <v/>
      </c>
      <c r="EF78" s="30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57"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302"/>
      <c r="BS79" s="302" t="str">
        <f ca="true">+IF(OFFSET('Water Data'!$D$27,0,10*ROW('Water Data'!D73))="","",OFFSET('Water Data'!$D$27,0,10*ROW('Water Data'!D73)))</f>
        <v/>
      </c>
      <c r="BT79" s="302" t="str">
        <f ca="true">+IF(OFFSET('Water Data'!$D$28,0,10*ROW('Water Data'!D73))="","",OFFSET('Water Data'!$D$28,0,10*ROW('Water Data'!D73)))</f>
        <v/>
      </c>
      <c r="BU79" s="302" t="str">
        <f ca="true">+IF(OFFSET('Water Data'!$D$29,0,10*ROW('Water Data'!D73))="","",OFFSET('Water Data'!$D$29,0,10*ROW('Water Data'!D73)))</f>
        <v/>
      </c>
      <c r="BV79" s="302" t="str">
        <f ca="true">+IF(OFFSET('Water Data'!$E$27,0,10*ROW('Water Data'!E73))="","",OFFSET('Water Data'!$E$27,0,10*ROW('Water Data'!E73)))</f>
        <v/>
      </c>
      <c r="BW79" s="302" t="str">
        <f ca="true">+IF(OFFSET('Water Data'!$E$28,0,10*ROW('Water Data'!E73))="","",OFFSET('Water Data'!$E$28,0,10*ROW('Water Data'!E73)))</f>
        <v/>
      </c>
      <c r="BX79" s="302" t="str">
        <f ca="true">+IF(OFFSET('Water Data'!$E$29,0,10*ROW('Water Data'!E73))="","",OFFSET('Water Data'!$E$29,0,10*ROW('Water Data'!E73)))</f>
        <v/>
      </c>
      <c r="BY79" s="302" t="str">
        <f ca="true">+IF(OFFSET('Water Data'!$F$27,0,10*ROW('Water Data'!F73))="","",OFFSET('Water Data'!$F$27,0,10*ROW('Water Data'!F73)))</f>
        <v/>
      </c>
      <c r="BZ79" s="302" t="str">
        <f ca="true">+IF(OFFSET('Water Data'!$F$28,0,10*ROW('Water Data'!F73))="","",OFFSET('Water Data'!$F$28,0,10*ROW('Water Data'!F73)))</f>
        <v/>
      </c>
      <c r="CA79" s="302" t="str">
        <f ca="true">+IF(OFFSET('Water Data'!$F$29,0,10*ROW('Water Data'!F73))="","",OFFSET('Water Data'!$F$29,0,10*ROW('Water Data'!F73)))</f>
        <v/>
      </c>
      <c r="CB79" s="302" t="str">
        <f ca="true">+IF(OFFSET('Water Data'!$G$27,0,10*ROW('Water Data'!G73))="","",OFFSET('Water Data'!$G$27,0,10*ROW('Water Data'!G73)))</f>
        <v/>
      </c>
      <c r="CC79" s="302" t="str">
        <f ca="true">+IF(OFFSET('Water Data'!$G$28,0,10*ROW('Water Data'!G73))="","",OFFSET('Water Data'!$G$28,0,10*ROW('Water Data'!G73)))</f>
        <v/>
      </c>
      <c r="CD79" s="302" t="str">
        <f ca="true">+IF(OFFSET('Water Data'!$G$29,0,10*ROW('Water Data'!G73))="","",OFFSET('Water Data'!$G$29,0,10*ROW('Water Data'!G73)))</f>
        <v/>
      </c>
      <c r="CE79" s="302" t="str">
        <f ca="true">+IF(OFFSET('Water Data'!$H$27,0,10*ROW('Water Data'!H73))="","",OFFSET('Water Data'!$H$27,0,10*ROW('Water Data'!H73)))</f>
        <v/>
      </c>
      <c r="CF79" s="302" t="str">
        <f ca="true">+IF(OFFSET('Water Data'!$H$28,0,10*ROW('Water Data'!H73))="","",OFFSET('Water Data'!$H$28,0,10*ROW('Water Data'!H73)))</f>
        <v/>
      </c>
      <c r="CG79" s="302" t="str">
        <f ca="true">+IF(OFFSET('Water Data'!$H$29,0,10*ROW('Water Data'!H73))="","",OFFSET('Water Data'!$H$29,0,10*ROW('Water Data'!H73)))</f>
        <v/>
      </c>
      <c r="CH79" s="302" t="str">
        <f ca="true">+IF(OFFSET('Water Data'!$I$27,0,10*ROW('Water Data'!I73))="","",OFFSET('Water Data'!$I$27,0,10*ROW('Water Data'!I73)))</f>
        <v/>
      </c>
      <c r="CI79" s="302" t="str">
        <f ca="true">+IF(OFFSET('Water Data'!$I$28,0,10*ROW('Water Data'!I73))="","",OFFSET('Water Data'!$I$28,0,10*ROW('Water Data'!I73)))</f>
        <v/>
      </c>
      <c r="CJ79" s="302" t="str">
        <f ca="true">+IF(OFFSET('Water Data'!$I$29,0,10*ROW('Water Data'!I73))="","",OFFSET('Water Data'!$I$29,0,10*ROW('Water Data'!I73)))</f>
        <v/>
      </c>
      <c r="CK79" s="302" t="str">
        <f ca="true">+IF(OFFSET('Sanitation Data'!$D$28,0,10*ROW('Sanitation Data'!D73))="","",OFFSET('Sanitation Data'!$D$28,0,10*ROW('Sanitation Data'!D73)))</f>
        <v/>
      </c>
      <c r="CL79" s="302" t="str">
        <f ca="true">+IF(OFFSET('Sanitation Data'!$D$29,0,10*ROW('Sanitation Data'!D73))="","",OFFSET('Sanitation Data'!$D$29,0,10*ROW('Sanitation Data'!D73)))</f>
        <v/>
      </c>
      <c r="CM79" s="302" t="str">
        <f ca="true">+IF(OFFSET('Sanitation Data'!$D$30,0,10*ROW('Sanitation Data'!D73))="","",OFFSET('Sanitation Data'!$D$30,0,10*ROW('Sanitation Data'!D73)))</f>
        <v/>
      </c>
      <c r="CN79" s="302" t="str">
        <f ca="true">+IF(OFFSET('Sanitation Data'!$D$31,0,10*ROW('Sanitation Data'!D73))="","",OFFSET('Sanitation Data'!$D$31,0,10*ROW('Sanitation Data'!D73)))</f>
        <v/>
      </c>
      <c r="CO79" s="302" t="str">
        <f ca="true">+IF(OFFSET('Sanitation Data'!$D$32,0,10*ROW('Sanitation Data'!D73))="","",OFFSET('Sanitation Data'!$D$32,0,10*ROW('Sanitation Data'!D73)))</f>
        <v/>
      </c>
      <c r="CP79" s="302" t="str">
        <f ca="true">+IF(OFFSET('Sanitation Data'!$E$28,0,10*ROW('Sanitation Data'!E73))="","",OFFSET('Sanitation Data'!$E$28,0,10*ROW('Sanitation Data'!E73)))</f>
        <v/>
      </c>
      <c r="CQ79" s="302" t="str">
        <f ca="true">+IF(OFFSET('Sanitation Data'!$E$29,0,10*ROW('Sanitation Data'!E73))="","",OFFSET('Sanitation Data'!$E$29,0,10*ROW('Sanitation Data'!E73)))</f>
        <v/>
      </c>
      <c r="CR79" s="302" t="str">
        <f ca="true">+IF(OFFSET('Sanitation Data'!$E$30,0,10*ROW('Sanitation Data'!E73))="","",OFFSET('Sanitation Data'!$E$30,0,10*ROW('Sanitation Data'!E73)))</f>
        <v/>
      </c>
      <c r="CS79" s="302" t="str">
        <f ca="true">+IF(OFFSET('Sanitation Data'!$E$31,0,10*ROW('Sanitation Data'!E73))="","",OFFSET('Sanitation Data'!$E$31,0,10*ROW('Sanitation Data'!E73)))</f>
        <v/>
      </c>
      <c r="CT79" s="302" t="str">
        <f ca="true">+IF(OFFSET('Sanitation Data'!$E$32,0,10*ROW('Sanitation Data'!E73))="","",OFFSET('Sanitation Data'!$E$32,0,10*ROW('Sanitation Data'!E73)))</f>
        <v/>
      </c>
      <c r="CU79" s="302" t="str">
        <f ca="true">+IF(OFFSET('Sanitation Data'!$F$28,0,10*ROW('Sanitation Data'!F73))="","",OFFSET('Sanitation Data'!$F$28,0,10*ROW('Sanitation Data'!F73)))</f>
        <v/>
      </c>
      <c r="CV79" s="302" t="str">
        <f ca="true">+IF(OFFSET('Sanitation Data'!$F$29,0,10*ROW('Sanitation Data'!F73))="","",OFFSET('Sanitation Data'!$F$29,0,10*ROW('Sanitation Data'!F73)))</f>
        <v/>
      </c>
      <c r="CW79" s="302" t="str">
        <f ca="true">+IF(OFFSET('Sanitation Data'!$F$30,0,10*ROW('Sanitation Data'!F73))="","",OFFSET('Sanitation Data'!$F$30,0,10*ROW('Sanitation Data'!F73)))</f>
        <v/>
      </c>
      <c r="CX79" s="302" t="str">
        <f ca="true">+IF(OFFSET('Sanitation Data'!$F$31,0,10*ROW('Sanitation Data'!F73))="","",OFFSET('Sanitation Data'!$F$31,0,10*ROW('Sanitation Data'!F73)))</f>
        <v/>
      </c>
      <c r="CY79" s="302" t="str">
        <f ca="true">+IF(OFFSET('Sanitation Data'!$F$32,0,10*ROW('Sanitation Data'!F73))="","",OFFSET('Sanitation Data'!$F$32,0,10*ROW('Sanitation Data'!F73)))</f>
        <v/>
      </c>
      <c r="CZ79" s="302" t="str">
        <f ca="true">+IF(OFFSET('Sanitation Data'!$G$28,0,10*ROW('Sanitation Data'!G73))="","",OFFSET('Sanitation Data'!$G$28,0,10*ROW('Sanitation Data'!G73)))</f>
        <v/>
      </c>
      <c r="DA79" s="302" t="str">
        <f ca="true">+IF(OFFSET('Sanitation Data'!$G$29,0,10*ROW('Sanitation Data'!G73))="","",OFFSET('Sanitation Data'!$G$29,0,10*ROW('Sanitation Data'!G73)))</f>
        <v/>
      </c>
      <c r="DB79" s="302" t="str">
        <f ca="true">+IF(OFFSET('Sanitation Data'!$G$30,0,10*ROW('Sanitation Data'!G73))="","",OFFSET('Sanitation Data'!$G$30,0,10*ROW('Sanitation Data'!G73)))</f>
        <v/>
      </c>
      <c r="DC79" s="302" t="str">
        <f ca="true">+IF(OFFSET('Sanitation Data'!$G$31,0,10*ROW('Sanitation Data'!G73))="","",OFFSET('Sanitation Data'!$G$31,0,10*ROW('Sanitation Data'!G73)))</f>
        <v/>
      </c>
      <c r="DD79" s="302" t="str">
        <f ca="true">+IF(OFFSET('Sanitation Data'!$G$32,0,10*ROW('Sanitation Data'!G73))="","",OFFSET('Sanitation Data'!$G$32,0,10*ROW('Sanitation Data'!G73)))</f>
        <v/>
      </c>
      <c r="DE79" s="302" t="str">
        <f ca="true">+IF(OFFSET('Sanitation Data'!$H$28,0,10*ROW('Sanitation Data'!H73))="","",OFFSET('Sanitation Data'!$H$28,0,10*ROW('Sanitation Data'!H73)))</f>
        <v/>
      </c>
      <c r="DF79" s="302" t="str">
        <f ca="true">+IF(OFFSET('Sanitation Data'!$H$29,0,10*ROW('Sanitation Data'!H73))="","",OFFSET('Sanitation Data'!$H$29,0,10*ROW('Sanitation Data'!H73)))</f>
        <v/>
      </c>
      <c r="DG79" s="302" t="str">
        <f ca="true">+IF(OFFSET('Sanitation Data'!$H$30,0,10*ROW('Sanitation Data'!H73))="","",OFFSET('Sanitation Data'!$H$30,0,10*ROW('Sanitation Data'!H73)))</f>
        <v/>
      </c>
      <c r="DH79" s="302" t="str">
        <f ca="true">+IF(OFFSET('Sanitation Data'!$H$31,0,10*ROW('Sanitation Data'!H73))="","",OFFSET('Sanitation Data'!$H$31,0,10*ROW('Sanitation Data'!H73)))</f>
        <v/>
      </c>
      <c r="DI79" s="302" t="str">
        <f ca="true">+IF(OFFSET('Sanitation Data'!$H$32,0,10*ROW('Sanitation Data'!H73))="","",OFFSET('Sanitation Data'!$H$32,0,10*ROW('Sanitation Data'!H73)))</f>
        <v/>
      </c>
      <c r="DJ79" s="302" t="str">
        <f ca="true">+IF(OFFSET('Sanitation Data'!$I$28,0,10*ROW('Sanitation Data'!I73))="","",OFFSET('Sanitation Data'!$I$28,0,10*ROW('Sanitation Data'!I73)))</f>
        <v/>
      </c>
      <c r="DK79" s="302" t="str">
        <f ca="true">+IF(OFFSET('Sanitation Data'!$I$29,0,10*ROW('Sanitation Data'!I73))="","",OFFSET('Sanitation Data'!$I$29,0,10*ROW('Sanitation Data'!I73)))</f>
        <v/>
      </c>
      <c r="DL79" s="302" t="str">
        <f ca="true">+IF(OFFSET('Sanitation Data'!$I$30,0,10*ROW('Sanitation Data'!I73))="","",OFFSET('Sanitation Data'!$I$30,0,10*ROW('Sanitation Data'!I73)))</f>
        <v/>
      </c>
      <c r="DM79" s="302" t="str">
        <f ca="true">+IF(OFFSET('Sanitation Data'!$I$31,0,10*ROW('Sanitation Data'!I73))="","",OFFSET('Sanitation Data'!$I$31,0,10*ROW('Sanitation Data'!I73)))</f>
        <v/>
      </c>
      <c r="DN79" s="302" t="str">
        <f ca="true">+IF(OFFSET('Sanitation Data'!$I$32,0,10*ROW('Sanitation Data'!I73))="","",OFFSET('Sanitation Data'!$I$32,0,10*ROW('Sanitation Data'!I73)))</f>
        <v/>
      </c>
      <c r="DO79" s="302" t="str">
        <f ca="true">+IF(OFFSET('Hygiene Data'!$D$11,0,10*ROW('Hygiene Data'!D73))="","",OFFSET('Hygiene Data'!$D$11,0,10*ROW('Hygiene Data'!D73)))</f>
        <v/>
      </c>
      <c r="DP79" s="302" t="str">
        <f ca="true">+IF(OFFSET('Hygiene Data'!$D$12,0,10*ROW('Hygiene Data'!D73))="","",OFFSET('Hygiene Data'!$D$12,0,10*ROW('Hygiene Data'!D73)))</f>
        <v/>
      </c>
      <c r="DQ79" s="302" t="str">
        <f ca="true">+IF(OFFSET('Hygiene Data'!$D$13,0,10*ROW('Hygiene Data'!D73))="","",OFFSET('Hygiene Data'!$D$13,0,10*ROW('Hygiene Data'!D73)))</f>
        <v/>
      </c>
      <c r="DR79" s="302" t="str">
        <f ca="true">+IF(OFFSET('Hygiene Data'!$E$11,0,10*ROW('Hygiene Data'!E73))="","",OFFSET('Hygiene Data'!$E$11,0,10*ROW('Hygiene Data'!E73)))</f>
        <v/>
      </c>
      <c r="DS79" s="302" t="str">
        <f ca="true">+IF(OFFSET('Hygiene Data'!$E$12,0,10*ROW('Hygiene Data'!E73))="","",OFFSET('Hygiene Data'!$E$12,0,10*ROW('Hygiene Data'!E73)))</f>
        <v/>
      </c>
      <c r="DT79" s="302" t="str">
        <f ca="true">+IF(OFFSET('Hygiene Data'!$E$13,0,10*ROW('Hygiene Data'!E73))="","",OFFSET('Hygiene Data'!$E$13,0,10*ROW('Hygiene Data'!E73)))</f>
        <v/>
      </c>
      <c r="DU79" s="302" t="str">
        <f ca="true">+IF(OFFSET('Hygiene Data'!$F$11,0,10*ROW('Hygiene Data'!F73))="","",OFFSET('Hygiene Data'!$F$11,0,10*ROW('Hygiene Data'!F73)))</f>
        <v/>
      </c>
      <c r="DV79" s="302" t="str">
        <f ca="true">+IF(OFFSET('Hygiene Data'!$F$12,0,10*ROW('Hygiene Data'!F73))="","",OFFSET('Hygiene Data'!$F$12,0,10*ROW('Hygiene Data'!F73)))</f>
        <v/>
      </c>
      <c r="DW79" s="302" t="str">
        <f ca="true">+IF(OFFSET('Hygiene Data'!$F$13,0,10*ROW('Hygiene Data'!F73))="","",OFFSET('Hygiene Data'!$F$13,0,10*ROW('Hygiene Data'!F73)))</f>
        <v/>
      </c>
      <c r="DX79" s="302" t="str">
        <f ca="true">+IF(OFFSET('Hygiene Data'!$G$11,0,10*ROW('Hygiene Data'!G73))="","",OFFSET('Hygiene Data'!$G$11,0,10*ROW('Hygiene Data'!G73)))</f>
        <v/>
      </c>
      <c r="DY79" s="302" t="str">
        <f ca="true">+IF(OFFSET('Hygiene Data'!$G$12,0,10*ROW('Hygiene Data'!G73))="","",OFFSET('Hygiene Data'!$G$12,0,10*ROW('Hygiene Data'!G73)))</f>
        <v/>
      </c>
      <c r="DZ79" s="302" t="str">
        <f ca="true">+IF(OFFSET('Hygiene Data'!$G$13,0,10*ROW('Hygiene Data'!G73))="","",OFFSET('Hygiene Data'!$G$13,0,10*ROW('Hygiene Data'!G73)))</f>
        <v/>
      </c>
      <c r="EA79" s="302" t="str">
        <f ca="true">+IF(OFFSET('Hygiene Data'!$H$11,0,10*ROW('Hygiene Data'!H73))="","",OFFSET('Hygiene Data'!$H$11,0,10*ROW('Hygiene Data'!H73)))</f>
        <v/>
      </c>
      <c r="EB79" s="302" t="str">
        <f ca="true">+IF(OFFSET('Hygiene Data'!$H$12,0,10*ROW('Hygiene Data'!H73))="","",OFFSET('Hygiene Data'!$H$12,0,10*ROW('Hygiene Data'!H73)))</f>
        <v/>
      </c>
      <c r="EC79" s="302" t="str">
        <f ca="true">+IF(OFFSET('Hygiene Data'!$H$13,0,10*ROW('Hygiene Data'!H73))="","",OFFSET('Hygiene Data'!$H$13,0,10*ROW('Hygiene Data'!H73)))</f>
        <v/>
      </c>
      <c r="ED79" s="302" t="str">
        <f ca="true">+IF(OFFSET('Hygiene Data'!$I$11,0,10*ROW('Hygiene Data'!I73))="","",OFFSET('Hygiene Data'!$I$11,0,10*ROW('Hygiene Data'!I73)))</f>
        <v/>
      </c>
      <c r="EE79" s="302" t="str">
        <f ca="true">+IF(OFFSET('Hygiene Data'!$I$12,0,10*ROW('Hygiene Data'!I73))="","",OFFSET('Hygiene Data'!$I$12,0,10*ROW('Hygiene Data'!I73)))</f>
        <v/>
      </c>
      <c r="EF79" s="30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57"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302"/>
      <c r="BS80" s="302" t="str">
        <f ca="true">+IF(OFFSET('Water Data'!$D$27,0,10*ROW('Water Data'!D74))="","",OFFSET('Water Data'!$D$27,0,10*ROW('Water Data'!D74)))</f>
        <v/>
      </c>
      <c r="BT80" s="302" t="str">
        <f ca="true">+IF(OFFSET('Water Data'!$D$28,0,10*ROW('Water Data'!D74))="","",OFFSET('Water Data'!$D$28,0,10*ROW('Water Data'!D74)))</f>
        <v/>
      </c>
      <c r="BU80" s="302" t="str">
        <f ca="true">+IF(OFFSET('Water Data'!$D$29,0,10*ROW('Water Data'!D74))="","",OFFSET('Water Data'!$D$29,0,10*ROW('Water Data'!D74)))</f>
        <v/>
      </c>
      <c r="BV80" s="302" t="str">
        <f ca="true">+IF(OFFSET('Water Data'!$E$27,0,10*ROW('Water Data'!E74))="","",OFFSET('Water Data'!$E$27,0,10*ROW('Water Data'!E74)))</f>
        <v/>
      </c>
      <c r="BW80" s="302" t="str">
        <f ca="true">+IF(OFFSET('Water Data'!$E$28,0,10*ROW('Water Data'!E74))="","",OFFSET('Water Data'!$E$28,0,10*ROW('Water Data'!E74)))</f>
        <v/>
      </c>
      <c r="BX80" s="302" t="str">
        <f ca="true">+IF(OFFSET('Water Data'!$E$29,0,10*ROW('Water Data'!E74))="","",OFFSET('Water Data'!$E$29,0,10*ROW('Water Data'!E74)))</f>
        <v/>
      </c>
      <c r="BY80" s="302" t="str">
        <f ca="true">+IF(OFFSET('Water Data'!$F$27,0,10*ROW('Water Data'!F74))="","",OFFSET('Water Data'!$F$27,0,10*ROW('Water Data'!F74)))</f>
        <v/>
      </c>
      <c r="BZ80" s="302" t="str">
        <f ca="true">+IF(OFFSET('Water Data'!$F$28,0,10*ROW('Water Data'!F74))="","",OFFSET('Water Data'!$F$28,0,10*ROW('Water Data'!F74)))</f>
        <v/>
      </c>
      <c r="CA80" s="302" t="str">
        <f ca="true">+IF(OFFSET('Water Data'!$F$29,0,10*ROW('Water Data'!F74))="","",OFFSET('Water Data'!$F$29,0,10*ROW('Water Data'!F74)))</f>
        <v/>
      </c>
      <c r="CB80" s="302" t="str">
        <f ca="true">+IF(OFFSET('Water Data'!$G$27,0,10*ROW('Water Data'!G74))="","",OFFSET('Water Data'!$G$27,0,10*ROW('Water Data'!G74)))</f>
        <v/>
      </c>
      <c r="CC80" s="302" t="str">
        <f ca="true">+IF(OFFSET('Water Data'!$G$28,0,10*ROW('Water Data'!G74))="","",OFFSET('Water Data'!$G$28,0,10*ROW('Water Data'!G74)))</f>
        <v/>
      </c>
      <c r="CD80" s="302" t="str">
        <f ca="true">+IF(OFFSET('Water Data'!$G$29,0,10*ROW('Water Data'!G74))="","",OFFSET('Water Data'!$G$29,0,10*ROW('Water Data'!G74)))</f>
        <v/>
      </c>
      <c r="CE80" s="302" t="str">
        <f ca="true">+IF(OFFSET('Water Data'!$H$27,0,10*ROW('Water Data'!H74))="","",OFFSET('Water Data'!$H$27,0,10*ROW('Water Data'!H74)))</f>
        <v/>
      </c>
      <c r="CF80" s="302" t="str">
        <f ca="true">+IF(OFFSET('Water Data'!$H$28,0,10*ROW('Water Data'!H74))="","",OFFSET('Water Data'!$H$28,0,10*ROW('Water Data'!H74)))</f>
        <v/>
      </c>
      <c r="CG80" s="302" t="str">
        <f ca="true">+IF(OFFSET('Water Data'!$H$29,0,10*ROW('Water Data'!H74))="","",OFFSET('Water Data'!$H$29,0,10*ROW('Water Data'!H74)))</f>
        <v/>
      </c>
      <c r="CH80" s="302" t="str">
        <f ca="true">+IF(OFFSET('Water Data'!$I$27,0,10*ROW('Water Data'!I74))="","",OFFSET('Water Data'!$I$27,0,10*ROW('Water Data'!I74)))</f>
        <v/>
      </c>
      <c r="CI80" s="302" t="str">
        <f ca="true">+IF(OFFSET('Water Data'!$I$28,0,10*ROW('Water Data'!I74))="","",OFFSET('Water Data'!$I$28,0,10*ROW('Water Data'!I74)))</f>
        <v/>
      </c>
      <c r="CJ80" s="302" t="str">
        <f ca="true">+IF(OFFSET('Water Data'!$I$29,0,10*ROW('Water Data'!I74))="","",OFFSET('Water Data'!$I$29,0,10*ROW('Water Data'!I74)))</f>
        <v/>
      </c>
      <c r="CK80" s="302" t="str">
        <f ca="true">+IF(OFFSET('Sanitation Data'!$D$28,0,10*ROW('Sanitation Data'!D74))="","",OFFSET('Sanitation Data'!$D$28,0,10*ROW('Sanitation Data'!D74)))</f>
        <v/>
      </c>
      <c r="CL80" s="302" t="str">
        <f ca="true">+IF(OFFSET('Sanitation Data'!$D$29,0,10*ROW('Sanitation Data'!D74))="","",OFFSET('Sanitation Data'!$D$29,0,10*ROW('Sanitation Data'!D74)))</f>
        <v/>
      </c>
      <c r="CM80" s="302" t="str">
        <f ca="true">+IF(OFFSET('Sanitation Data'!$D$30,0,10*ROW('Sanitation Data'!D74))="","",OFFSET('Sanitation Data'!$D$30,0,10*ROW('Sanitation Data'!D74)))</f>
        <v/>
      </c>
      <c r="CN80" s="302" t="str">
        <f ca="true">+IF(OFFSET('Sanitation Data'!$D$31,0,10*ROW('Sanitation Data'!D74))="","",OFFSET('Sanitation Data'!$D$31,0,10*ROW('Sanitation Data'!D74)))</f>
        <v/>
      </c>
      <c r="CO80" s="302" t="str">
        <f ca="true">+IF(OFFSET('Sanitation Data'!$D$32,0,10*ROW('Sanitation Data'!D74))="","",OFFSET('Sanitation Data'!$D$32,0,10*ROW('Sanitation Data'!D74)))</f>
        <v/>
      </c>
      <c r="CP80" s="302" t="str">
        <f ca="true">+IF(OFFSET('Sanitation Data'!$E$28,0,10*ROW('Sanitation Data'!E74))="","",OFFSET('Sanitation Data'!$E$28,0,10*ROW('Sanitation Data'!E74)))</f>
        <v/>
      </c>
      <c r="CQ80" s="302" t="str">
        <f ca="true">+IF(OFFSET('Sanitation Data'!$E$29,0,10*ROW('Sanitation Data'!E74))="","",OFFSET('Sanitation Data'!$E$29,0,10*ROW('Sanitation Data'!E74)))</f>
        <v/>
      </c>
      <c r="CR80" s="302" t="str">
        <f ca="true">+IF(OFFSET('Sanitation Data'!$E$30,0,10*ROW('Sanitation Data'!E74))="","",OFFSET('Sanitation Data'!$E$30,0,10*ROW('Sanitation Data'!E74)))</f>
        <v/>
      </c>
      <c r="CS80" s="302" t="str">
        <f ca="true">+IF(OFFSET('Sanitation Data'!$E$31,0,10*ROW('Sanitation Data'!E74))="","",OFFSET('Sanitation Data'!$E$31,0,10*ROW('Sanitation Data'!E74)))</f>
        <v/>
      </c>
      <c r="CT80" s="302" t="str">
        <f ca="true">+IF(OFFSET('Sanitation Data'!$E$32,0,10*ROW('Sanitation Data'!E74))="","",OFFSET('Sanitation Data'!$E$32,0,10*ROW('Sanitation Data'!E74)))</f>
        <v/>
      </c>
      <c r="CU80" s="302" t="str">
        <f ca="true">+IF(OFFSET('Sanitation Data'!$F$28,0,10*ROW('Sanitation Data'!F74))="","",OFFSET('Sanitation Data'!$F$28,0,10*ROW('Sanitation Data'!F74)))</f>
        <v/>
      </c>
      <c r="CV80" s="302" t="str">
        <f ca="true">+IF(OFFSET('Sanitation Data'!$F$29,0,10*ROW('Sanitation Data'!F74))="","",OFFSET('Sanitation Data'!$F$29,0,10*ROW('Sanitation Data'!F74)))</f>
        <v/>
      </c>
      <c r="CW80" s="302" t="str">
        <f ca="true">+IF(OFFSET('Sanitation Data'!$F$30,0,10*ROW('Sanitation Data'!F74))="","",OFFSET('Sanitation Data'!$F$30,0,10*ROW('Sanitation Data'!F74)))</f>
        <v/>
      </c>
      <c r="CX80" s="302" t="str">
        <f ca="true">+IF(OFFSET('Sanitation Data'!$F$31,0,10*ROW('Sanitation Data'!F74))="","",OFFSET('Sanitation Data'!$F$31,0,10*ROW('Sanitation Data'!F74)))</f>
        <v/>
      </c>
      <c r="CY80" s="302" t="str">
        <f ca="true">+IF(OFFSET('Sanitation Data'!$F$32,0,10*ROW('Sanitation Data'!F74))="","",OFFSET('Sanitation Data'!$F$32,0,10*ROW('Sanitation Data'!F74)))</f>
        <v/>
      </c>
      <c r="CZ80" s="302" t="str">
        <f ca="true">+IF(OFFSET('Sanitation Data'!$G$28,0,10*ROW('Sanitation Data'!G74))="","",OFFSET('Sanitation Data'!$G$28,0,10*ROW('Sanitation Data'!G74)))</f>
        <v/>
      </c>
      <c r="DA80" s="302" t="str">
        <f ca="true">+IF(OFFSET('Sanitation Data'!$G$29,0,10*ROW('Sanitation Data'!G74))="","",OFFSET('Sanitation Data'!$G$29,0,10*ROW('Sanitation Data'!G74)))</f>
        <v/>
      </c>
      <c r="DB80" s="302" t="str">
        <f ca="true">+IF(OFFSET('Sanitation Data'!$G$30,0,10*ROW('Sanitation Data'!G74))="","",OFFSET('Sanitation Data'!$G$30,0,10*ROW('Sanitation Data'!G74)))</f>
        <v/>
      </c>
      <c r="DC80" s="302" t="str">
        <f ca="true">+IF(OFFSET('Sanitation Data'!$G$31,0,10*ROW('Sanitation Data'!G74))="","",OFFSET('Sanitation Data'!$G$31,0,10*ROW('Sanitation Data'!G74)))</f>
        <v/>
      </c>
      <c r="DD80" s="302" t="str">
        <f ca="true">+IF(OFFSET('Sanitation Data'!$G$32,0,10*ROW('Sanitation Data'!G74))="","",OFFSET('Sanitation Data'!$G$32,0,10*ROW('Sanitation Data'!G74)))</f>
        <v/>
      </c>
      <c r="DE80" s="302" t="str">
        <f ca="true">+IF(OFFSET('Sanitation Data'!$H$28,0,10*ROW('Sanitation Data'!H74))="","",OFFSET('Sanitation Data'!$H$28,0,10*ROW('Sanitation Data'!H74)))</f>
        <v/>
      </c>
      <c r="DF80" s="302" t="str">
        <f ca="true">+IF(OFFSET('Sanitation Data'!$H$29,0,10*ROW('Sanitation Data'!H74))="","",OFFSET('Sanitation Data'!$H$29,0,10*ROW('Sanitation Data'!H74)))</f>
        <v/>
      </c>
      <c r="DG80" s="302" t="str">
        <f ca="true">+IF(OFFSET('Sanitation Data'!$H$30,0,10*ROW('Sanitation Data'!H74))="","",OFFSET('Sanitation Data'!$H$30,0,10*ROW('Sanitation Data'!H74)))</f>
        <v/>
      </c>
      <c r="DH80" s="302" t="str">
        <f ca="true">+IF(OFFSET('Sanitation Data'!$H$31,0,10*ROW('Sanitation Data'!H74))="","",OFFSET('Sanitation Data'!$H$31,0,10*ROW('Sanitation Data'!H74)))</f>
        <v/>
      </c>
      <c r="DI80" s="302" t="str">
        <f ca="true">+IF(OFFSET('Sanitation Data'!$H$32,0,10*ROW('Sanitation Data'!H74))="","",OFFSET('Sanitation Data'!$H$32,0,10*ROW('Sanitation Data'!H74)))</f>
        <v/>
      </c>
      <c r="DJ80" s="302" t="str">
        <f ca="true">+IF(OFFSET('Sanitation Data'!$I$28,0,10*ROW('Sanitation Data'!I74))="","",OFFSET('Sanitation Data'!$I$28,0,10*ROW('Sanitation Data'!I74)))</f>
        <v/>
      </c>
      <c r="DK80" s="302" t="str">
        <f ca="true">+IF(OFFSET('Sanitation Data'!$I$29,0,10*ROW('Sanitation Data'!I74))="","",OFFSET('Sanitation Data'!$I$29,0,10*ROW('Sanitation Data'!I74)))</f>
        <v/>
      </c>
      <c r="DL80" s="302" t="str">
        <f ca="true">+IF(OFFSET('Sanitation Data'!$I$30,0,10*ROW('Sanitation Data'!I74))="","",OFFSET('Sanitation Data'!$I$30,0,10*ROW('Sanitation Data'!I74)))</f>
        <v/>
      </c>
      <c r="DM80" s="302" t="str">
        <f ca="true">+IF(OFFSET('Sanitation Data'!$I$31,0,10*ROW('Sanitation Data'!I74))="","",OFFSET('Sanitation Data'!$I$31,0,10*ROW('Sanitation Data'!I74)))</f>
        <v/>
      </c>
      <c r="DN80" s="302" t="str">
        <f ca="true">+IF(OFFSET('Sanitation Data'!$I$32,0,10*ROW('Sanitation Data'!I74))="","",OFFSET('Sanitation Data'!$I$32,0,10*ROW('Sanitation Data'!I74)))</f>
        <v/>
      </c>
      <c r="DO80" s="302" t="str">
        <f ca="true">+IF(OFFSET('Hygiene Data'!$D$11,0,10*ROW('Hygiene Data'!D74))="","",OFFSET('Hygiene Data'!$D$11,0,10*ROW('Hygiene Data'!D74)))</f>
        <v/>
      </c>
      <c r="DP80" s="302" t="str">
        <f ca="true">+IF(OFFSET('Hygiene Data'!$D$12,0,10*ROW('Hygiene Data'!D74))="","",OFFSET('Hygiene Data'!$D$12,0,10*ROW('Hygiene Data'!D74)))</f>
        <v/>
      </c>
      <c r="DQ80" s="302" t="str">
        <f ca="true">+IF(OFFSET('Hygiene Data'!$D$13,0,10*ROW('Hygiene Data'!D74))="","",OFFSET('Hygiene Data'!$D$13,0,10*ROW('Hygiene Data'!D74)))</f>
        <v/>
      </c>
      <c r="DR80" s="302" t="str">
        <f ca="true">+IF(OFFSET('Hygiene Data'!$E$11,0,10*ROW('Hygiene Data'!E74))="","",OFFSET('Hygiene Data'!$E$11,0,10*ROW('Hygiene Data'!E74)))</f>
        <v/>
      </c>
      <c r="DS80" s="302" t="str">
        <f ca="true">+IF(OFFSET('Hygiene Data'!$E$12,0,10*ROW('Hygiene Data'!E74))="","",OFFSET('Hygiene Data'!$E$12,0,10*ROW('Hygiene Data'!E74)))</f>
        <v/>
      </c>
      <c r="DT80" s="302" t="str">
        <f ca="true">+IF(OFFSET('Hygiene Data'!$E$13,0,10*ROW('Hygiene Data'!E74))="","",OFFSET('Hygiene Data'!$E$13,0,10*ROW('Hygiene Data'!E74)))</f>
        <v/>
      </c>
      <c r="DU80" s="302" t="str">
        <f ca="true">+IF(OFFSET('Hygiene Data'!$F$11,0,10*ROW('Hygiene Data'!F74))="","",OFFSET('Hygiene Data'!$F$11,0,10*ROW('Hygiene Data'!F74)))</f>
        <v/>
      </c>
      <c r="DV80" s="302" t="str">
        <f ca="true">+IF(OFFSET('Hygiene Data'!$F$12,0,10*ROW('Hygiene Data'!F74))="","",OFFSET('Hygiene Data'!$F$12,0,10*ROW('Hygiene Data'!F74)))</f>
        <v/>
      </c>
      <c r="DW80" s="302" t="str">
        <f ca="true">+IF(OFFSET('Hygiene Data'!$F$13,0,10*ROW('Hygiene Data'!F74))="","",OFFSET('Hygiene Data'!$F$13,0,10*ROW('Hygiene Data'!F74)))</f>
        <v/>
      </c>
      <c r="DX80" s="302" t="str">
        <f ca="true">+IF(OFFSET('Hygiene Data'!$G$11,0,10*ROW('Hygiene Data'!G74))="","",OFFSET('Hygiene Data'!$G$11,0,10*ROW('Hygiene Data'!G74)))</f>
        <v/>
      </c>
      <c r="DY80" s="302" t="str">
        <f ca="true">+IF(OFFSET('Hygiene Data'!$G$12,0,10*ROW('Hygiene Data'!G74))="","",OFFSET('Hygiene Data'!$G$12,0,10*ROW('Hygiene Data'!G74)))</f>
        <v/>
      </c>
      <c r="DZ80" s="302" t="str">
        <f ca="true">+IF(OFFSET('Hygiene Data'!$G$13,0,10*ROW('Hygiene Data'!G74))="","",OFFSET('Hygiene Data'!$G$13,0,10*ROW('Hygiene Data'!G74)))</f>
        <v/>
      </c>
      <c r="EA80" s="302" t="str">
        <f ca="true">+IF(OFFSET('Hygiene Data'!$H$11,0,10*ROW('Hygiene Data'!H74))="","",OFFSET('Hygiene Data'!$H$11,0,10*ROW('Hygiene Data'!H74)))</f>
        <v/>
      </c>
      <c r="EB80" s="302" t="str">
        <f ca="true">+IF(OFFSET('Hygiene Data'!$H$12,0,10*ROW('Hygiene Data'!H74))="","",OFFSET('Hygiene Data'!$H$12,0,10*ROW('Hygiene Data'!H74)))</f>
        <v/>
      </c>
      <c r="EC80" s="302" t="str">
        <f ca="true">+IF(OFFSET('Hygiene Data'!$H$13,0,10*ROW('Hygiene Data'!H74))="","",OFFSET('Hygiene Data'!$H$13,0,10*ROW('Hygiene Data'!H74)))</f>
        <v/>
      </c>
      <c r="ED80" s="302" t="str">
        <f ca="true">+IF(OFFSET('Hygiene Data'!$I$11,0,10*ROW('Hygiene Data'!I74))="","",OFFSET('Hygiene Data'!$I$11,0,10*ROW('Hygiene Data'!I74)))</f>
        <v/>
      </c>
      <c r="EE80" s="302" t="str">
        <f ca="true">+IF(OFFSET('Hygiene Data'!$I$12,0,10*ROW('Hygiene Data'!I74))="","",OFFSET('Hygiene Data'!$I$12,0,10*ROW('Hygiene Data'!I74)))</f>
        <v/>
      </c>
      <c r="EF80" s="30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57"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302"/>
      <c r="BS81" s="302" t="str">
        <f ca="true">+IF(OFFSET('Water Data'!$D$27,0,10*ROW('Water Data'!D75))="","",OFFSET('Water Data'!$D$27,0,10*ROW('Water Data'!D75)))</f>
        <v/>
      </c>
      <c r="BT81" s="302" t="str">
        <f ca="true">+IF(OFFSET('Water Data'!$D$28,0,10*ROW('Water Data'!D75))="","",OFFSET('Water Data'!$D$28,0,10*ROW('Water Data'!D75)))</f>
        <v/>
      </c>
      <c r="BU81" s="302" t="str">
        <f ca="true">+IF(OFFSET('Water Data'!$D$29,0,10*ROW('Water Data'!D75))="","",OFFSET('Water Data'!$D$29,0,10*ROW('Water Data'!D75)))</f>
        <v/>
      </c>
      <c r="BV81" s="302" t="str">
        <f ca="true">+IF(OFFSET('Water Data'!$E$27,0,10*ROW('Water Data'!E75))="","",OFFSET('Water Data'!$E$27,0,10*ROW('Water Data'!E75)))</f>
        <v/>
      </c>
      <c r="BW81" s="302" t="str">
        <f ca="true">+IF(OFFSET('Water Data'!$E$28,0,10*ROW('Water Data'!E75))="","",OFFSET('Water Data'!$E$28,0,10*ROW('Water Data'!E75)))</f>
        <v/>
      </c>
      <c r="BX81" s="302" t="str">
        <f ca="true">+IF(OFFSET('Water Data'!$E$29,0,10*ROW('Water Data'!E75))="","",OFFSET('Water Data'!$E$29,0,10*ROW('Water Data'!E75)))</f>
        <v/>
      </c>
      <c r="BY81" s="302" t="str">
        <f ca="true">+IF(OFFSET('Water Data'!$F$27,0,10*ROW('Water Data'!F75))="","",OFFSET('Water Data'!$F$27,0,10*ROW('Water Data'!F75)))</f>
        <v/>
      </c>
      <c r="BZ81" s="302" t="str">
        <f ca="true">+IF(OFFSET('Water Data'!$F$28,0,10*ROW('Water Data'!F75))="","",OFFSET('Water Data'!$F$28,0,10*ROW('Water Data'!F75)))</f>
        <v/>
      </c>
      <c r="CA81" s="302" t="str">
        <f ca="true">+IF(OFFSET('Water Data'!$F$29,0,10*ROW('Water Data'!F75))="","",OFFSET('Water Data'!$F$29,0,10*ROW('Water Data'!F75)))</f>
        <v/>
      </c>
      <c r="CB81" s="302" t="str">
        <f ca="true">+IF(OFFSET('Water Data'!$G$27,0,10*ROW('Water Data'!G75))="","",OFFSET('Water Data'!$G$27,0,10*ROW('Water Data'!G75)))</f>
        <v/>
      </c>
      <c r="CC81" s="302" t="str">
        <f ca="true">+IF(OFFSET('Water Data'!$G$28,0,10*ROW('Water Data'!G75))="","",OFFSET('Water Data'!$G$28,0,10*ROW('Water Data'!G75)))</f>
        <v/>
      </c>
      <c r="CD81" s="302" t="str">
        <f ca="true">+IF(OFFSET('Water Data'!$G$29,0,10*ROW('Water Data'!G75))="","",OFFSET('Water Data'!$G$29,0,10*ROW('Water Data'!G75)))</f>
        <v/>
      </c>
      <c r="CE81" s="302" t="str">
        <f ca="true">+IF(OFFSET('Water Data'!$H$27,0,10*ROW('Water Data'!H75))="","",OFFSET('Water Data'!$H$27,0,10*ROW('Water Data'!H75)))</f>
        <v/>
      </c>
      <c r="CF81" s="302" t="str">
        <f ca="true">+IF(OFFSET('Water Data'!$H$28,0,10*ROW('Water Data'!H75))="","",OFFSET('Water Data'!$H$28,0,10*ROW('Water Data'!H75)))</f>
        <v/>
      </c>
      <c r="CG81" s="302" t="str">
        <f ca="true">+IF(OFFSET('Water Data'!$H$29,0,10*ROW('Water Data'!H75))="","",OFFSET('Water Data'!$H$29,0,10*ROW('Water Data'!H75)))</f>
        <v/>
      </c>
      <c r="CH81" s="302" t="str">
        <f ca="true">+IF(OFFSET('Water Data'!$I$27,0,10*ROW('Water Data'!I75))="","",OFFSET('Water Data'!$I$27,0,10*ROW('Water Data'!I75)))</f>
        <v/>
      </c>
      <c r="CI81" s="302" t="str">
        <f ca="true">+IF(OFFSET('Water Data'!$I$28,0,10*ROW('Water Data'!I75))="","",OFFSET('Water Data'!$I$28,0,10*ROW('Water Data'!I75)))</f>
        <v/>
      </c>
      <c r="CJ81" s="302" t="str">
        <f ca="true">+IF(OFFSET('Water Data'!$I$29,0,10*ROW('Water Data'!I75))="","",OFFSET('Water Data'!$I$29,0,10*ROW('Water Data'!I75)))</f>
        <v/>
      </c>
      <c r="CK81" s="302" t="str">
        <f ca="true">+IF(OFFSET('Sanitation Data'!$D$28,0,10*ROW('Sanitation Data'!D75))="","",OFFSET('Sanitation Data'!$D$28,0,10*ROW('Sanitation Data'!D75)))</f>
        <v/>
      </c>
      <c r="CL81" s="302" t="str">
        <f ca="true">+IF(OFFSET('Sanitation Data'!$D$29,0,10*ROW('Sanitation Data'!D75))="","",OFFSET('Sanitation Data'!$D$29,0,10*ROW('Sanitation Data'!D75)))</f>
        <v/>
      </c>
      <c r="CM81" s="302" t="str">
        <f ca="true">+IF(OFFSET('Sanitation Data'!$D$30,0,10*ROW('Sanitation Data'!D75))="","",OFFSET('Sanitation Data'!$D$30,0,10*ROW('Sanitation Data'!D75)))</f>
        <v/>
      </c>
      <c r="CN81" s="302" t="str">
        <f ca="true">+IF(OFFSET('Sanitation Data'!$D$31,0,10*ROW('Sanitation Data'!D75))="","",OFFSET('Sanitation Data'!$D$31,0,10*ROW('Sanitation Data'!D75)))</f>
        <v/>
      </c>
      <c r="CO81" s="302" t="str">
        <f ca="true">+IF(OFFSET('Sanitation Data'!$D$32,0,10*ROW('Sanitation Data'!D75))="","",OFFSET('Sanitation Data'!$D$32,0,10*ROW('Sanitation Data'!D75)))</f>
        <v/>
      </c>
      <c r="CP81" s="302" t="str">
        <f ca="true">+IF(OFFSET('Sanitation Data'!$E$28,0,10*ROW('Sanitation Data'!E75))="","",OFFSET('Sanitation Data'!$E$28,0,10*ROW('Sanitation Data'!E75)))</f>
        <v/>
      </c>
      <c r="CQ81" s="302" t="str">
        <f ca="true">+IF(OFFSET('Sanitation Data'!$E$29,0,10*ROW('Sanitation Data'!E75))="","",OFFSET('Sanitation Data'!$E$29,0,10*ROW('Sanitation Data'!E75)))</f>
        <v/>
      </c>
      <c r="CR81" s="302" t="str">
        <f ca="true">+IF(OFFSET('Sanitation Data'!$E$30,0,10*ROW('Sanitation Data'!E75))="","",OFFSET('Sanitation Data'!$E$30,0,10*ROW('Sanitation Data'!E75)))</f>
        <v/>
      </c>
      <c r="CS81" s="302" t="str">
        <f ca="true">+IF(OFFSET('Sanitation Data'!$E$31,0,10*ROW('Sanitation Data'!E75))="","",OFFSET('Sanitation Data'!$E$31,0,10*ROW('Sanitation Data'!E75)))</f>
        <v/>
      </c>
      <c r="CT81" s="302" t="str">
        <f ca="true">+IF(OFFSET('Sanitation Data'!$E$32,0,10*ROW('Sanitation Data'!E75))="","",OFFSET('Sanitation Data'!$E$32,0,10*ROW('Sanitation Data'!E75)))</f>
        <v/>
      </c>
      <c r="CU81" s="302" t="str">
        <f ca="true">+IF(OFFSET('Sanitation Data'!$F$28,0,10*ROW('Sanitation Data'!F75))="","",OFFSET('Sanitation Data'!$F$28,0,10*ROW('Sanitation Data'!F75)))</f>
        <v/>
      </c>
      <c r="CV81" s="302" t="str">
        <f ca="true">+IF(OFFSET('Sanitation Data'!$F$29,0,10*ROW('Sanitation Data'!F75))="","",OFFSET('Sanitation Data'!$F$29,0,10*ROW('Sanitation Data'!F75)))</f>
        <v/>
      </c>
      <c r="CW81" s="302" t="str">
        <f ca="true">+IF(OFFSET('Sanitation Data'!$F$30,0,10*ROW('Sanitation Data'!F75))="","",OFFSET('Sanitation Data'!$F$30,0,10*ROW('Sanitation Data'!F75)))</f>
        <v/>
      </c>
      <c r="CX81" s="302" t="str">
        <f ca="true">+IF(OFFSET('Sanitation Data'!$F$31,0,10*ROW('Sanitation Data'!F75))="","",OFFSET('Sanitation Data'!$F$31,0,10*ROW('Sanitation Data'!F75)))</f>
        <v/>
      </c>
      <c r="CY81" s="302" t="str">
        <f ca="true">+IF(OFFSET('Sanitation Data'!$F$32,0,10*ROW('Sanitation Data'!F75))="","",OFFSET('Sanitation Data'!$F$32,0,10*ROW('Sanitation Data'!F75)))</f>
        <v/>
      </c>
      <c r="CZ81" s="302" t="str">
        <f ca="true">+IF(OFFSET('Sanitation Data'!$G$28,0,10*ROW('Sanitation Data'!G75))="","",OFFSET('Sanitation Data'!$G$28,0,10*ROW('Sanitation Data'!G75)))</f>
        <v/>
      </c>
      <c r="DA81" s="302" t="str">
        <f ca="true">+IF(OFFSET('Sanitation Data'!$G$29,0,10*ROW('Sanitation Data'!G75))="","",OFFSET('Sanitation Data'!$G$29,0,10*ROW('Sanitation Data'!G75)))</f>
        <v/>
      </c>
      <c r="DB81" s="302" t="str">
        <f ca="true">+IF(OFFSET('Sanitation Data'!$G$30,0,10*ROW('Sanitation Data'!G75))="","",OFFSET('Sanitation Data'!$G$30,0,10*ROW('Sanitation Data'!G75)))</f>
        <v/>
      </c>
      <c r="DC81" s="302" t="str">
        <f ca="true">+IF(OFFSET('Sanitation Data'!$G$31,0,10*ROW('Sanitation Data'!G75))="","",OFFSET('Sanitation Data'!$G$31,0,10*ROW('Sanitation Data'!G75)))</f>
        <v/>
      </c>
      <c r="DD81" s="302" t="str">
        <f ca="true">+IF(OFFSET('Sanitation Data'!$G$32,0,10*ROW('Sanitation Data'!G75))="","",OFFSET('Sanitation Data'!$G$32,0,10*ROW('Sanitation Data'!G75)))</f>
        <v/>
      </c>
      <c r="DE81" s="302" t="str">
        <f ca="true">+IF(OFFSET('Sanitation Data'!$H$28,0,10*ROW('Sanitation Data'!H75))="","",OFFSET('Sanitation Data'!$H$28,0,10*ROW('Sanitation Data'!H75)))</f>
        <v/>
      </c>
      <c r="DF81" s="302" t="str">
        <f ca="true">+IF(OFFSET('Sanitation Data'!$H$29,0,10*ROW('Sanitation Data'!H75))="","",OFFSET('Sanitation Data'!$H$29,0,10*ROW('Sanitation Data'!H75)))</f>
        <v/>
      </c>
      <c r="DG81" s="302" t="str">
        <f ca="true">+IF(OFFSET('Sanitation Data'!$H$30,0,10*ROW('Sanitation Data'!H75))="","",OFFSET('Sanitation Data'!$H$30,0,10*ROW('Sanitation Data'!H75)))</f>
        <v/>
      </c>
      <c r="DH81" s="302" t="str">
        <f ca="true">+IF(OFFSET('Sanitation Data'!$H$31,0,10*ROW('Sanitation Data'!H75))="","",OFFSET('Sanitation Data'!$H$31,0,10*ROW('Sanitation Data'!H75)))</f>
        <v/>
      </c>
      <c r="DI81" s="302" t="str">
        <f ca="true">+IF(OFFSET('Sanitation Data'!$H$32,0,10*ROW('Sanitation Data'!H75))="","",OFFSET('Sanitation Data'!$H$32,0,10*ROW('Sanitation Data'!H75)))</f>
        <v/>
      </c>
      <c r="DJ81" s="302" t="str">
        <f ca="true">+IF(OFFSET('Sanitation Data'!$I$28,0,10*ROW('Sanitation Data'!I75))="","",OFFSET('Sanitation Data'!$I$28,0,10*ROW('Sanitation Data'!I75)))</f>
        <v/>
      </c>
      <c r="DK81" s="302" t="str">
        <f ca="true">+IF(OFFSET('Sanitation Data'!$I$29,0,10*ROW('Sanitation Data'!I75))="","",OFFSET('Sanitation Data'!$I$29,0,10*ROW('Sanitation Data'!I75)))</f>
        <v/>
      </c>
      <c r="DL81" s="302" t="str">
        <f ca="true">+IF(OFFSET('Sanitation Data'!$I$30,0,10*ROW('Sanitation Data'!I75))="","",OFFSET('Sanitation Data'!$I$30,0,10*ROW('Sanitation Data'!I75)))</f>
        <v/>
      </c>
      <c r="DM81" s="302" t="str">
        <f ca="true">+IF(OFFSET('Sanitation Data'!$I$31,0,10*ROW('Sanitation Data'!I75))="","",OFFSET('Sanitation Data'!$I$31,0,10*ROW('Sanitation Data'!I75)))</f>
        <v/>
      </c>
      <c r="DN81" s="302" t="str">
        <f ca="true">+IF(OFFSET('Sanitation Data'!$I$32,0,10*ROW('Sanitation Data'!I75))="","",OFFSET('Sanitation Data'!$I$32,0,10*ROW('Sanitation Data'!I75)))</f>
        <v/>
      </c>
      <c r="DO81" s="302" t="str">
        <f ca="true">+IF(OFFSET('Hygiene Data'!$D$11,0,10*ROW('Hygiene Data'!D75))="","",OFFSET('Hygiene Data'!$D$11,0,10*ROW('Hygiene Data'!D75)))</f>
        <v/>
      </c>
      <c r="DP81" s="302" t="str">
        <f ca="true">+IF(OFFSET('Hygiene Data'!$D$12,0,10*ROW('Hygiene Data'!D75))="","",OFFSET('Hygiene Data'!$D$12,0,10*ROW('Hygiene Data'!D75)))</f>
        <v/>
      </c>
      <c r="DQ81" s="302" t="str">
        <f ca="true">+IF(OFFSET('Hygiene Data'!$D$13,0,10*ROW('Hygiene Data'!D75))="","",OFFSET('Hygiene Data'!$D$13,0,10*ROW('Hygiene Data'!D75)))</f>
        <v/>
      </c>
      <c r="DR81" s="302" t="str">
        <f ca="true">+IF(OFFSET('Hygiene Data'!$E$11,0,10*ROW('Hygiene Data'!E75))="","",OFFSET('Hygiene Data'!$E$11,0,10*ROW('Hygiene Data'!E75)))</f>
        <v/>
      </c>
      <c r="DS81" s="302" t="str">
        <f ca="true">+IF(OFFSET('Hygiene Data'!$E$12,0,10*ROW('Hygiene Data'!E75))="","",OFFSET('Hygiene Data'!$E$12,0,10*ROW('Hygiene Data'!E75)))</f>
        <v/>
      </c>
      <c r="DT81" s="302" t="str">
        <f ca="true">+IF(OFFSET('Hygiene Data'!$E$13,0,10*ROW('Hygiene Data'!E75))="","",OFFSET('Hygiene Data'!$E$13,0,10*ROW('Hygiene Data'!E75)))</f>
        <v/>
      </c>
      <c r="DU81" s="302" t="str">
        <f ca="true">+IF(OFFSET('Hygiene Data'!$F$11,0,10*ROW('Hygiene Data'!F75))="","",OFFSET('Hygiene Data'!$F$11,0,10*ROW('Hygiene Data'!F75)))</f>
        <v/>
      </c>
      <c r="DV81" s="302" t="str">
        <f ca="true">+IF(OFFSET('Hygiene Data'!$F$12,0,10*ROW('Hygiene Data'!F75))="","",OFFSET('Hygiene Data'!$F$12,0,10*ROW('Hygiene Data'!F75)))</f>
        <v/>
      </c>
      <c r="DW81" s="302" t="str">
        <f ca="true">+IF(OFFSET('Hygiene Data'!$F$13,0,10*ROW('Hygiene Data'!F75))="","",OFFSET('Hygiene Data'!$F$13,0,10*ROW('Hygiene Data'!F75)))</f>
        <v/>
      </c>
      <c r="DX81" s="302" t="str">
        <f ca="true">+IF(OFFSET('Hygiene Data'!$G$11,0,10*ROW('Hygiene Data'!G75))="","",OFFSET('Hygiene Data'!$G$11,0,10*ROW('Hygiene Data'!G75)))</f>
        <v/>
      </c>
      <c r="DY81" s="302" t="str">
        <f ca="true">+IF(OFFSET('Hygiene Data'!$G$12,0,10*ROW('Hygiene Data'!G75))="","",OFFSET('Hygiene Data'!$G$12,0,10*ROW('Hygiene Data'!G75)))</f>
        <v/>
      </c>
      <c r="DZ81" s="302" t="str">
        <f ca="true">+IF(OFFSET('Hygiene Data'!$G$13,0,10*ROW('Hygiene Data'!G75))="","",OFFSET('Hygiene Data'!$G$13,0,10*ROW('Hygiene Data'!G75)))</f>
        <v/>
      </c>
      <c r="EA81" s="302" t="str">
        <f ca="true">+IF(OFFSET('Hygiene Data'!$H$11,0,10*ROW('Hygiene Data'!H75))="","",OFFSET('Hygiene Data'!$H$11,0,10*ROW('Hygiene Data'!H75)))</f>
        <v/>
      </c>
      <c r="EB81" s="302" t="str">
        <f ca="true">+IF(OFFSET('Hygiene Data'!$H$12,0,10*ROW('Hygiene Data'!H75))="","",OFFSET('Hygiene Data'!$H$12,0,10*ROW('Hygiene Data'!H75)))</f>
        <v/>
      </c>
      <c r="EC81" s="302" t="str">
        <f ca="true">+IF(OFFSET('Hygiene Data'!$H$13,0,10*ROW('Hygiene Data'!H75))="","",OFFSET('Hygiene Data'!$H$13,0,10*ROW('Hygiene Data'!H75)))</f>
        <v/>
      </c>
      <c r="ED81" s="302" t="str">
        <f ca="true">+IF(OFFSET('Hygiene Data'!$I$11,0,10*ROW('Hygiene Data'!I75))="","",OFFSET('Hygiene Data'!$I$11,0,10*ROW('Hygiene Data'!I75)))</f>
        <v/>
      </c>
      <c r="EE81" s="302" t="str">
        <f ca="true">+IF(OFFSET('Hygiene Data'!$I$12,0,10*ROW('Hygiene Data'!I75))="","",OFFSET('Hygiene Data'!$I$12,0,10*ROW('Hygiene Data'!I75)))</f>
        <v/>
      </c>
      <c r="EF81" s="30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57"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302"/>
      <c r="BS82" s="302" t="str">
        <f ca="true">+IF(OFFSET('Water Data'!$D$27,0,10*ROW('Water Data'!D76))="","",OFFSET('Water Data'!$D$27,0,10*ROW('Water Data'!D76)))</f>
        <v/>
      </c>
      <c r="BT82" s="302" t="str">
        <f ca="true">+IF(OFFSET('Water Data'!$D$28,0,10*ROW('Water Data'!D76))="","",OFFSET('Water Data'!$D$28,0,10*ROW('Water Data'!D76)))</f>
        <v/>
      </c>
      <c r="BU82" s="302" t="str">
        <f ca="true">+IF(OFFSET('Water Data'!$D$29,0,10*ROW('Water Data'!D76))="","",OFFSET('Water Data'!$D$29,0,10*ROW('Water Data'!D76)))</f>
        <v/>
      </c>
      <c r="BV82" s="302" t="str">
        <f ca="true">+IF(OFFSET('Water Data'!$E$27,0,10*ROW('Water Data'!E76))="","",OFFSET('Water Data'!$E$27,0,10*ROW('Water Data'!E76)))</f>
        <v/>
      </c>
      <c r="BW82" s="302" t="str">
        <f ca="true">+IF(OFFSET('Water Data'!$E$28,0,10*ROW('Water Data'!E76))="","",OFFSET('Water Data'!$E$28,0,10*ROW('Water Data'!E76)))</f>
        <v/>
      </c>
      <c r="BX82" s="302" t="str">
        <f ca="true">+IF(OFFSET('Water Data'!$E$29,0,10*ROW('Water Data'!E76))="","",OFFSET('Water Data'!$E$29,0,10*ROW('Water Data'!E76)))</f>
        <v/>
      </c>
      <c r="BY82" s="302" t="str">
        <f ca="true">+IF(OFFSET('Water Data'!$F$27,0,10*ROW('Water Data'!F76))="","",OFFSET('Water Data'!$F$27,0,10*ROW('Water Data'!F76)))</f>
        <v/>
      </c>
      <c r="BZ82" s="302" t="str">
        <f ca="true">+IF(OFFSET('Water Data'!$F$28,0,10*ROW('Water Data'!F76))="","",OFFSET('Water Data'!$F$28,0,10*ROW('Water Data'!F76)))</f>
        <v/>
      </c>
      <c r="CA82" s="302" t="str">
        <f ca="true">+IF(OFFSET('Water Data'!$F$29,0,10*ROW('Water Data'!F76))="","",OFFSET('Water Data'!$F$29,0,10*ROW('Water Data'!F76)))</f>
        <v/>
      </c>
      <c r="CB82" s="302" t="str">
        <f ca="true">+IF(OFFSET('Water Data'!$G$27,0,10*ROW('Water Data'!G76))="","",OFFSET('Water Data'!$G$27,0,10*ROW('Water Data'!G76)))</f>
        <v/>
      </c>
      <c r="CC82" s="302" t="str">
        <f ca="true">+IF(OFFSET('Water Data'!$G$28,0,10*ROW('Water Data'!G76))="","",OFFSET('Water Data'!$G$28,0,10*ROW('Water Data'!G76)))</f>
        <v/>
      </c>
      <c r="CD82" s="302" t="str">
        <f ca="true">+IF(OFFSET('Water Data'!$G$29,0,10*ROW('Water Data'!G76))="","",OFFSET('Water Data'!$G$29,0,10*ROW('Water Data'!G76)))</f>
        <v/>
      </c>
      <c r="CE82" s="302" t="str">
        <f ca="true">+IF(OFFSET('Water Data'!$H$27,0,10*ROW('Water Data'!H76))="","",OFFSET('Water Data'!$H$27,0,10*ROW('Water Data'!H76)))</f>
        <v/>
      </c>
      <c r="CF82" s="302" t="str">
        <f ca="true">+IF(OFFSET('Water Data'!$H$28,0,10*ROW('Water Data'!H76))="","",OFFSET('Water Data'!$H$28,0,10*ROW('Water Data'!H76)))</f>
        <v/>
      </c>
      <c r="CG82" s="302" t="str">
        <f ca="true">+IF(OFFSET('Water Data'!$H$29,0,10*ROW('Water Data'!H76))="","",OFFSET('Water Data'!$H$29,0,10*ROW('Water Data'!H76)))</f>
        <v/>
      </c>
      <c r="CH82" s="302" t="str">
        <f ca="true">+IF(OFFSET('Water Data'!$I$27,0,10*ROW('Water Data'!I76))="","",OFFSET('Water Data'!$I$27,0,10*ROW('Water Data'!I76)))</f>
        <v/>
      </c>
      <c r="CI82" s="302" t="str">
        <f ca="true">+IF(OFFSET('Water Data'!$I$28,0,10*ROW('Water Data'!I76))="","",OFFSET('Water Data'!$I$28,0,10*ROW('Water Data'!I76)))</f>
        <v/>
      </c>
      <c r="CJ82" s="302" t="str">
        <f ca="true">+IF(OFFSET('Water Data'!$I$29,0,10*ROW('Water Data'!I76))="","",OFFSET('Water Data'!$I$29,0,10*ROW('Water Data'!I76)))</f>
        <v/>
      </c>
      <c r="CK82" s="302" t="str">
        <f ca="true">+IF(OFFSET('Sanitation Data'!$D$28,0,10*ROW('Sanitation Data'!D76))="","",OFFSET('Sanitation Data'!$D$28,0,10*ROW('Sanitation Data'!D76)))</f>
        <v/>
      </c>
      <c r="CL82" s="302" t="str">
        <f ca="true">+IF(OFFSET('Sanitation Data'!$D$29,0,10*ROW('Sanitation Data'!D76))="","",OFFSET('Sanitation Data'!$D$29,0,10*ROW('Sanitation Data'!D76)))</f>
        <v/>
      </c>
      <c r="CM82" s="302" t="str">
        <f ca="true">+IF(OFFSET('Sanitation Data'!$D$30,0,10*ROW('Sanitation Data'!D76))="","",OFFSET('Sanitation Data'!$D$30,0,10*ROW('Sanitation Data'!D76)))</f>
        <v/>
      </c>
      <c r="CN82" s="302" t="str">
        <f ca="true">+IF(OFFSET('Sanitation Data'!$D$31,0,10*ROW('Sanitation Data'!D76))="","",OFFSET('Sanitation Data'!$D$31,0,10*ROW('Sanitation Data'!D76)))</f>
        <v/>
      </c>
      <c r="CO82" s="302" t="str">
        <f ca="true">+IF(OFFSET('Sanitation Data'!$D$32,0,10*ROW('Sanitation Data'!D76))="","",OFFSET('Sanitation Data'!$D$32,0,10*ROW('Sanitation Data'!D76)))</f>
        <v/>
      </c>
      <c r="CP82" s="302" t="str">
        <f ca="true">+IF(OFFSET('Sanitation Data'!$E$28,0,10*ROW('Sanitation Data'!E76))="","",OFFSET('Sanitation Data'!$E$28,0,10*ROW('Sanitation Data'!E76)))</f>
        <v/>
      </c>
      <c r="CQ82" s="302" t="str">
        <f ca="true">+IF(OFFSET('Sanitation Data'!$E$29,0,10*ROW('Sanitation Data'!E76))="","",OFFSET('Sanitation Data'!$E$29,0,10*ROW('Sanitation Data'!E76)))</f>
        <v/>
      </c>
      <c r="CR82" s="302" t="str">
        <f ca="true">+IF(OFFSET('Sanitation Data'!$E$30,0,10*ROW('Sanitation Data'!E76))="","",OFFSET('Sanitation Data'!$E$30,0,10*ROW('Sanitation Data'!E76)))</f>
        <v/>
      </c>
      <c r="CS82" s="302" t="str">
        <f ca="true">+IF(OFFSET('Sanitation Data'!$E$31,0,10*ROW('Sanitation Data'!E76))="","",OFFSET('Sanitation Data'!$E$31,0,10*ROW('Sanitation Data'!E76)))</f>
        <v/>
      </c>
      <c r="CT82" s="302" t="str">
        <f ca="true">+IF(OFFSET('Sanitation Data'!$E$32,0,10*ROW('Sanitation Data'!E76))="","",OFFSET('Sanitation Data'!$E$32,0,10*ROW('Sanitation Data'!E76)))</f>
        <v/>
      </c>
      <c r="CU82" s="302" t="str">
        <f ca="true">+IF(OFFSET('Sanitation Data'!$F$28,0,10*ROW('Sanitation Data'!F76))="","",OFFSET('Sanitation Data'!$F$28,0,10*ROW('Sanitation Data'!F76)))</f>
        <v/>
      </c>
      <c r="CV82" s="302" t="str">
        <f ca="true">+IF(OFFSET('Sanitation Data'!$F$29,0,10*ROW('Sanitation Data'!F76))="","",OFFSET('Sanitation Data'!$F$29,0,10*ROW('Sanitation Data'!F76)))</f>
        <v/>
      </c>
      <c r="CW82" s="302" t="str">
        <f ca="true">+IF(OFFSET('Sanitation Data'!$F$30,0,10*ROW('Sanitation Data'!F76))="","",OFFSET('Sanitation Data'!$F$30,0,10*ROW('Sanitation Data'!F76)))</f>
        <v/>
      </c>
      <c r="CX82" s="302" t="str">
        <f ca="true">+IF(OFFSET('Sanitation Data'!$F$31,0,10*ROW('Sanitation Data'!F76))="","",OFFSET('Sanitation Data'!$F$31,0,10*ROW('Sanitation Data'!F76)))</f>
        <v/>
      </c>
      <c r="CY82" s="302" t="str">
        <f ca="true">+IF(OFFSET('Sanitation Data'!$F$32,0,10*ROW('Sanitation Data'!F76))="","",OFFSET('Sanitation Data'!$F$32,0,10*ROW('Sanitation Data'!F76)))</f>
        <v/>
      </c>
      <c r="CZ82" s="302" t="str">
        <f ca="true">+IF(OFFSET('Sanitation Data'!$G$28,0,10*ROW('Sanitation Data'!G76))="","",OFFSET('Sanitation Data'!$G$28,0,10*ROW('Sanitation Data'!G76)))</f>
        <v/>
      </c>
      <c r="DA82" s="302" t="str">
        <f ca="true">+IF(OFFSET('Sanitation Data'!$G$29,0,10*ROW('Sanitation Data'!G76))="","",OFFSET('Sanitation Data'!$G$29,0,10*ROW('Sanitation Data'!G76)))</f>
        <v/>
      </c>
      <c r="DB82" s="302" t="str">
        <f ca="true">+IF(OFFSET('Sanitation Data'!$G$30,0,10*ROW('Sanitation Data'!G76))="","",OFFSET('Sanitation Data'!$G$30,0,10*ROW('Sanitation Data'!G76)))</f>
        <v/>
      </c>
      <c r="DC82" s="302" t="str">
        <f ca="true">+IF(OFFSET('Sanitation Data'!$G$31,0,10*ROW('Sanitation Data'!G76))="","",OFFSET('Sanitation Data'!$G$31,0,10*ROW('Sanitation Data'!G76)))</f>
        <v/>
      </c>
      <c r="DD82" s="302" t="str">
        <f ca="true">+IF(OFFSET('Sanitation Data'!$G$32,0,10*ROW('Sanitation Data'!G76))="","",OFFSET('Sanitation Data'!$G$32,0,10*ROW('Sanitation Data'!G76)))</f>
        <v/>
      </c>
      <c r="DE82" s="302" t="str">
        <f ca="true">+IF(OFFSET('Sanitation Data'!$H$28,0,10*ROW('Sanitation Data'!H76))="","",OFFSET('Sanitation Data'!$H$28,0,10*ROW('Sanitation Data'!H76)))</f>
        <v/>
      </c>
      <c r="DF82" s="302" t="str">
        <f ca="true">+IF(OFFSET('Sanitation Data'!$H$29,0,10*ROW('Sanitation Data'!H76))="","",OFFSET('Sanitation Data'!$H$29,0,10*ROW('Sanitation Data'!H76)))</f>
        <v/>
      </c>
      <c r="DG82" s="302" t="str">
        <f ca="true">+IF(OFFSET('Sanitation Data'!$H$30,0,10*ROW('Sanitation Data'!H76))="","",OFFSET('Sanitation Data'!$H$30,0,10*ROW('Sanitation Data'!H76)))</f>
        <v/>
      </c>
      <c r="DH82" s="302" t="str">
        <f ca="true">+IF(OFFSET('Sanitation Data'!$H$31,0,10*ROW('Sanitation Data'!H76))="","",OFFSET('Sanitation Data'!$H$31,0,10*ROW('Sanitation Data'!H76)))</f>
        <v/>
      </c>
      <c r="DI82" s="302" t="str">
        <f ca="true">+IF(OFFSET('Sanitation Data'!$H$32,0,10*ROW('Sanitation Data'!H76))="","",OFFSET('Sanitation Data'!$H$32,0,10*ROW('Sanitation Data'!H76)))</f>
        <v/>
      </c>
      <c r="DJ82" s="302" t="str">
        <f ca="true">+IF(OFFSET('Sanitation Data'!$I$28,0,10*ROW('Sanitation Data'!I76))="","",OFFSET('Sanitation Data'!$I$28,0,10*ROW('Sanitation Data'!I76)))</f>
        <v/>
      </c>
      <c r="DK82" s="302" t="str">
        <f ca="true">+IF(OFFSET('Sanitation Data'!$I$29,0,10*ROW('Sanitation Data'!I76))="","",OFFSET('Sanitation Data'!$I$29,0,10*ROW('Sanitation Data'!I76)))</f>
        <v/>
      </c>
      <c r="DL82" s="302" t="str">
        <f ca="true">+IF(OFFSET('Sanitation Data'!$I$30,0,10*ROW('Sanitation Data'!I76))="","",OFFSET('Sanitation Data'!$I$30,0,10*ROW('Sanitation Data'!I76)))</f>
        <v/>
      </c>
      <c r="DM82" s="302" t="str">
        <f ca="true">+IF(OFFSET('Sanitation Data'!$I$31,0,10*ROW('Sanitation Data'!I76))="","",OFFSET('Sanitation Data'!$I$31,0,10*ROW('Sanitation Data'!I76)))</f>
        <v/>
      </c>
      <c r="DN82" s="302" t="str">
        <f ca="true">+IF(OFFSET('Sanitation Data'!$I$32,0,10*ROW('Sanitation Data'!I76))="","",OFFSET('Sanitation Data'!$I$32,0,10*ROW('Sanitation Data'!I76)))</f>
        <v/>
      </c>
      <c r="DO82" s="302" t="str">
        <f ca="true">+IF(OFFSET('Hygiene Data'!$D$11,0,10*ROW('Hygiene Data'!D76))="","",OFFSET('Hygiene Data'!$D$11,0,10*ROW('Hygiene Data'!D76)))</f>
        <v/>
      </c>
      <c r="DP82" s="302" t="str">
        <f ca="true">+IF(OFFSET('Hygiene Data'!$D$12,0,10*ROW('Hygiene Data'!D76))="","",OFFSET('Hygiene Data'!$D$12,0,10*ROW('Hygiene Data'!D76)))</f>
        <v/>
      </c>
      <c r="DQ82" s="302" t="str">
        <f ca="true">+IF(OFFSET('Hygiene Data'!$D$13,0,10*ROW('Hygiene Data'!D76))="","",OFFSET('Hygiene Data'!$D$13,0,10*ROW('Hygiene Data'!D76)))</f>
        <v/>
      </c>
      <c r="DR82" s="302" t="str">
        <f ca="true">+IF(OFFSET('Hygiene Data'!$E$11,0,10*ROW('Hygiene Data'!E76))="","",OFFSET('Hygiene Data'!$E$11,0,10*ROW('Hygiene Data'!E76)))</f>
        <v/>
      </c>
      <c r="DS82" s="302" t="str">
        <f ca="true">+IF(OFFSET('Hygiene Data'!$E$12,0,10*ROW('Hygiene Data'!E76))="","",OFFSET('Hygiene Data'!$E$12,0,10*ROW('Hygiene Data'!E76)))</f>
        <v/>
      </c>
      <c r="DT82" s="302" t="str">
        <f ca="true">+IF(OFFSET('Hygiene Data'!$E$13,0,10*ROW('Hygiene Data'!E76))="","",OFFSET('Hygiene Data'!$E$13,0,10*ROW('Hygiene Data'!E76)))</f>
        <v/>
      </c>
      <c r="DU82" s="302" t="str">
        <f ca="true">+IF(OFFSET('Hygiene Data'!$F$11,0,10*ROW('Hygiene Data'!F76))="","",OFFSET('Hygiene Data'!$F$11,0,10*ROW('Hygiene Data'!F76)))</f>
        <v/>
      </c>
      <c r="DV82" s="302" t="str">
        <f ca="true">+IF(OFFSET('Hygiene Data'!$F$12,0,10*ROW('Hygiene Data'!F76))="","",OFFSET('Hygiene Data'!$F$12,0,10*ROW('Hygiene Data'!F76)))</f>
        <v/>
      </c>
      <c r="DW82" s="302" t="str">
        <f ca="true">+IF(OFFSET('Hygiene Data'!$F$13,0,10*ROW('Hygiene Data'!F76))="","",OFFSET('Hygiene Data'!$F$13,0,10*ROW('Hygiene Data'!F76)))</f>
        <v/>
      </c>
      <c r="DX82" s="302" t="str">
        <f ca="true">+IF(OFFSET('Hygiene Data'!$G$11,0,10*ROW('Hygiene Data'!G76))="","",OFFSET('Hygiene Data'!$G$11,0,10*ROW('Hygiene Data'!G76)))</f>
        <v/>
      </c>
      <c r="DY82" s="302" t="str">
        <f ca="true">+IF(OFFSET('Hygiene Data'!$G$12,0,10*ROW('Hygiene Data'!G76))="","",OFFSET('Hygiene Data'!$G$12,0,10*ROW('Hygiene Data'!G76)))</f>
        <v/>
      </c>
      <c r="DZ82" s="302" t="str">
        <f ca="true">+IF(OFFSET('Hygiene Data'!$G$13,0,10*ROW('Hygiene Data'!G76))="","",OFFSET('Hygiene Data'!$G$13,0,10*ROW('Hygiene Data'!G76)))</f>
        <v/>
      </c>
      <c r="EA82" s="302" t="str">
        <f ca="true">+IF(OFFSET('Hygiene Data'!$H$11,0,10*ROW('Hygiene Data'!H76))="","",OFFSET('Hygiene Data'!$H$11,0,10*ROW('Hygiene Data'!H76)))</f>
        <v/>
      </c>
      <c r="EB82" s="302" t="str">
        <f ca="true">+IF(OFFSET('Hygiene Data'!$H$12,0,10*ROW('Hygiene Data'!H76))="","",OFFSET('Hygiene Data'!$H$12,0,10*ROW('Hygiene Data'!H76)))</f>
        <v/>
      </c>
      <c r="EC82" s="302" t="str">
        <f ca="true">+IF(OFFSET('Hygiene Data'!$H$13,0,10*ROW('Hygiene Data'!H76))="","",OFFSET('Hygiene Data'!$H$13,0,10*ROW('Hygiene Data'!H76)))</f>
        <v/>
      </c>
      <c r="ED82" s="302" t="str">
        <f ca="true">+IF(OFFSET('Hygiene Data'!$I$11,0,10*ROW('Hygiene Data'!I76))="","",OFFSET('Hygiene Data'!$I$11,0,10*ROW('Hygiene Data'!I76)))</f>
        <v/>
      </c>
      <c r="EE82" s="302" t="str">
        <f ca="true">+IF(OFFSET('Hygiene Data'!$I$12,0,10*ROW('Hygiene Data'!I76))="","",OFFSET('Hygiene Data'!$I$12,0,10*ROW('Hygiene Data'!I76)))</f>
        <v/>
      </c>
      <c r="EF82" s="30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57"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302"/>
      <c r="BS83" s="302" t="str">
        <f ca="true">+IF(OFFSET('Water Data'!$D$27,0,10*ROW('Water Data'!D77))="","",OFFSET('Water Data'!$D$27,0,10*ROW('Water Data'!D77)))</f>
        <v/>
      </c>
      <c r="BT83" s="302" t="str">
        <f ca="true">+IF(OFFSET('Water Data'!$D$28,0,10*ROW('Water Data'!D77))="","",OFFSET('Water Data'!$D$28,0,10*ROW('Water Data'!D77)))</f>
        <v/>
      </c>
      <c r="BU83" s="302" t="str">
        <f ca="true">+IF(OFFSET('Water Data'!$D$29,0,10*ROW('Water Data'!D77))="","",OFFSET('Water Data'!$D$29,0,10*ROW('Water Data'!D77)))</f>
        <v/>
      </c>
      <c r="BV83" s="302" t="str">
        <f ca="true">+IF(OFFSET('Water Data'!$E$27,0,10*ROW('Water Data'!E77))="","",OFFSET('Water Data'!$E$27,0,10*ROW('Water Data'!E77)))</f>
        <v/>
      </c>
      <c r="BW83" s="302" t="str">
        <f ca="true">+IF(OFFSET('Water Data'!$E$28,0,10*ROW('Water Data'!E77))="","",OFFSET('Water Data'!$E$28,0,10*ROW('Water Data'!E77)))</f>
        <v/>
      </c>
      <c r="BX83" s="302" t="str">
        <f ca="true">+IF(OFFSET('Water Data'!$E$29,0,10*ROW('Water Data'!E77))="","",OFFSET('Water Data'!$E$29,0,10*ROW('Water Data'!E77)))</f>
        <v/>
      </c>
      <c r="BY83" s="302" t="str">
        <f ca="true">+IF(OFFSET('Water Data'!$F$27,0,10*ROW('Water Data'!F77))="","",OFFSET('Water Data'!$F$27,0,10*ROW('Water Data'!F77)))</f>
        <v/>
      </c>
      <c r="BZ83" s="302" t="str">
        <f ca="true">+IF(OFFSET('Water Data'!$F$28,0,10*ROW('Water Data'!F77))="","",OFFSET('Water Data'!$F$28,0,10*ROW('Water Data'!F77)))</f>
        <v/>
      </c>
      <c r="CA83" s="302" t="str">
        <f ca="true">+IF(OFFSET('Water Data'!$F$29,0,10*ROW('Water Data'!F77))="","",OFFSET('Water Data'!$F$29,0,10*ROW('Water Data'!F77)))</f>
        <v/>
      </c>
      <c r="CB83" s="302" t="str">
        <f ca="true">+IF(OFFSET('Water Data'!$G$27,0,10*ROW('Water Data'!G77))="","",OFFSET('Water Data'!$G$27,0,10*ROW('Water Data'!G77)))</f>
        <v/>
      </c>
      <c r="CC83" s="302" t="str">
        <f ca="true">+IF(OFFSET('Water Data'!$G$28,0,10*ROW('Water Data'!G77))="","",OFFSET('Water Data'!$G$28,0,10*ROW('Water Data'!G77)))</f>
        <v/>
      </c>
      <c r="CD83" s="302" t="str">
        <f ca="true">+IF(OFFSET('Water Data'!$G$29,0,10*ROW('Water Data'!G77))="","",OFFSET('Water Data'!$G$29,0,10*ROW('Water Data'!G77)))</f>
        <v/>
      </c>
      <c r="CE83" s="302" t="str">
        <f ca="true">+IF(OFFSET('Water Data'!$H$27,0,10*ROW('Water Data'!H77))="","",OFFSET('Water Data'!$H$27,0,10*ROW('Water Data'!H77)))</f>
        <v/>
      </c>
      <c r="CF83" s="302" t="str">
        <f ca="true">+IF(OFFSET('Water Data'!$H$28,0,10*ROW('Water Data'!H77))="","",OFFSET('Water Data'!$H$28,0,10*ROW('Water Data'!H77)))</f>
        <v/>
      </c>
      <c r="CG83" s="302" t="str">
        <f ca="true">+IF(OFFSET('Water Data'!$H$29,0,10*ROW('Water Data'!H77))="","",OFFSET('Water Data'!$H$29,0,10*ROW('Water Data'!H77)))</f>
        <v/>
      </c>
      <c r="CH83" s="302" t="str">
        <f ca="true">+IF(OFFSET('Water Data'!$I$27,0,10*ROW('Water Data'!I77))="","",OFFSET('Water Data'!$I$27,0,10*ROW('Water Data'!I77)))</f>
        <v/>
      </c>
      <c r="CI83" s="302" t="str">
        <f ca="true">+IF(OFFSET('Water Data'!$I$28,0,10*ROW('Water Data'!I77))="","",OFFSET('Water Data'!$I$28,0,10*ROW('Water Data'!I77)))</f>
        <v/>
      </c>
      <c r="CJ83" s="302" t="str">
        <f ca="true">+IF(OFFSET('Water Data'!$I$29,0,10*ROW('Water Data'!I77))="","",OFFSET('Water Data'!$I$29,0,10*ROW('Water Data'!I77)))</f>
        <v/>
      </c>
      <c r="CK83" s="302" t="str">
        <f ca="true">+IF(OFFSET('Sanitation Data'!$D$28,0,10*ROW('Sanitation Data'!D77))="","",OFFSET('Sanitation Data'!$D$28,0,10*ROW('Sanitation Data'!D77)))</f>
        <v/>
      </c>
      <c r="CL83" s="302" t="str">
        <f ca="true">+IF(OFFSET('Sanitation Data'!$D$29,0,10*ROW('Sanitation Data'!D77))="","",OFFSET('Sanitation Data'!$D$29,0,10*ROW('Sanitation Data'!D77)))</f>
        <v/>
      </c>
      <c r="CM83" s="302" t="str">
        <f ca="true">+IF(OFFSET('Sanitation Data'!$D$30,0,10*ROW('Sanitation Data'!D77))="","",OFFSET('Sanitation Data'!$D$30,0,10*ROW('Sanitation Data'!D77)))</f>
        <v/>
      </c>
      <c r="CN83" s="302" t="str">
        <f ca="true">+IF(OFFSET('Sanitation Data'!$D$31,0,10*ROW('Sanitation Data'!D77))="","",OFFSET('Sanitation Data'!$D$31,0,10*ROW('Sanitation Data'!D77)))</f>
        <v/>
      </c>
      <c r="CO83" s="302" t="str">
        <f ca="true">+IF(OFFSET('Sanitation Data'!$D$32,0,10*ROW('Sanitation Data'!D77))="","",OFFSET('Sanitation Data'!$D$32,0,10*ROW('Sanitation Data'!D77)))</f>
        <v/>
      </c>
      <c r="CP83" s="302" t="str">
        <f ca="true">+IF(OFFSET('Sanitation Data'!$E$28,0,10*ROW('Sanitation Data'!E77))="","",OFFSET('Sanitation Data'!$E$28,0,10*ROW('Sanitation Data'!E77)))</f>
        <v/>
      </c>
      <c r="CQ83" s="302" t="str">
        <f ca="true">+IF(OFFSET('Sanitation Data'!$E$29,0,10*ROW('Sanitation Data'!E77))="","",OFFSET('Sanitation Data'!$E$29,0,10*ROW('Sanitation Data'!E77)))</f>
        <v/>
      </c>
      <c r="CR83" s="302" t="str">
        <f ca="true">+IF(OFFSET('Sanitation Data'!$E$30,0,10*ROW('Sanitation Data'!E77))="","",OFFSET('Sanitation Data'!$E$30,0,10*ROW('Sanitation Data'!E77)))</f>
        <v/>
      </c>
      <c r="CS83" s="302" t="str">
        <f ca="true">+IF(OFFSET('Sanitation Data'!$E$31,0,10*ROW('Sanitation Data'!E77))="","",OFFSET('Sanitation Data'!$E$31,0,10*ROW('Sanitation Data'!E77)))</f>
        <v/>
      </c>
      <c r="CT83" s="302" t="str">
        <f ca="true">+IF(OFFSET('Sanitation Data'!$E$32,0,10*ROW('Sanitation Data'!E77))="","",OFFSET('Sanitation Data'!$E$32,0,10*ROW('Sanitation Data'!E77)))</f>
        <v/>
      </c>
      <c r="CU83" s="302" t="str">
        <f ca="true">+IF(OFFSET('Sanitation Data'!$F$28,0,10*ROW('Sanitation Data'!F77))="","",OFFSET('Sanitation Data'!$F$28,0,10*ROW('Sanitation Data'!F77)))</f>
        <v/>
      </c>
      <c r="CV83" s="302" t="str">
        <f ca="true">+IF(OFFSET('Sanitation Data'!$F$29,0,10*ROW('Sanitation Data'!F77))="","",OFFSET('Sanitation Data'!$F$29,0,10*ROW('Sanitation Data'!F77)))</f>
        <v/>
      </c>
      <c r="CW83" s="302" t="str">
        <f ca="true">+IF(OFFSET('Sanitation Data'!$F$30,0,10*ROW('Sanitation Data'!F77))="","",OFFSET('Sanitation Data'!$F$30,0,10*ROW('Sanitation Data'!F77)))</f>
        <v/>
      </c>
      <c r="CX83" s="302" t="str">
        <f ca="true">+IF(OFFSET('Sanitation Data'!$F$31,0,10*ROW('Sanitation Data'!F77))="","",OFFSET('Sanitation Data'!$F$31,0,10*ROW('Sanitation Data'!F77)))</f>
        <v/>
      </c>
      <c r="CY83" s="302" t="str">
        <f ca="true">+IF(OFFSET('Sanitation Data'!$F$32,0,10*ROW('Sanitation Data'!F77))="","",OFFSET('Sanitation Data'!$F$32,0,10*ROW('Sanitation Data'!F77)))</f>
        <v/>
      </c>
      <c r="CZ83" s="302" t="str">
        <f ca="true">+IF(OFFSET('Sanitation Data'!$G$28,0,10*ROW('Sanitation Data'!G77))="","",OFFSET('Sanitation Data'!$G$28,0,10*ROW('Sanitation Data'!G77)))</f>
        <v/>
      </c>
      <c r="DA83" s="302" t="str">
        <f ca="true">+IF(OFFSET('Sanitation Data'!$G$29,0,10*ROW('Sanitation Data'!G77))="","",OFFSET('Sanitation Data'!$G$29,0,10*ROW('Sanitation Data'!G77)))</f>
        <v/>
      </c>
      <c r="DB83" s="302" t="str">
        <f ca="true">+IF(OFFSET('Sanitation Data'!$G$30,0,10*ROW('Sanitation Data'!G77))="","",OFFSET('Sanitation Data'!$G$30,0,10*ROW('Sanitation Data'!G77)))</f>
        <v/>
      </c>
      <c r="DC83" s="302" t="str">
        <f ca="true">+IF(OFFSET('Sanitation Data'!$G$31,0,10*ROW('Sanitation Data'!G77))="","",OFFSET('Sanitation Data'!$G$31,0,10*ROW('Sanitation Data'!G77)))</f>
        <v/>
      </c>
      <c r="DD83" s="302" t="str">
        <f ca="true">+IF(OFFSET('Sanitation Data'!$G$32,0,10*ROW('Sanitation Data'!G77))="","",OFFSET('Sanitation Data'!$G$32,0,10*ROW('Sanitation Data'!G77)))</f>
        <v/>
      </c>
      <c r="DE83" s="302" t="str">
        <f ca="true">+IF(OFFSET('Sanitation Data'!$H$28,0,10*ROW('Sanitation Data'!H77))="","",OFFSET('Sanitation Data'!$H$28,0,10*ROW('Sanitation Data'!H77)))</f>
        <v/>
      </c>
      <c r="DF83" s="302" t="str">
        <f ca="true">+IF(OFFSET('Sanitation Data'!$H$29,0,10*ROW('Sanitation Data'!H77))="","",OFFSET('Sanitation Data'!$H$29,0,10*ROW('Sanitation Data'!H77)))</f>
        <v/>
      </c>
      <c r="DG83" s="302" t="str">
        <f ca="true">+IF(OFFSET('Sanitation Data'!$H$30,0,10*ROW('Sanitation Data'!H77))="","",OFFSET('Sanitation Data'!$H$30,0,10*ROW('Sanitation Data'!H77)))</f>
        <v/>
      </c>
      <c r="DH83" s="302" t="str">
        <f ca="true">+IF(OFFSET('Sanitation Data'!$H$31,0,10*ROW('Sanitation Data'!H77))="","",OFFSET('Sanitation Data'!$H$31,0,10*ROW('Sanitation Data'!H77)))</f>
        <v/>
      </c>
      <c r="DI83" s="302" t="str">
        <f ca="true">+IF(OFFSET('Sanitation Data'!$H$32,0,10*ROW('Sanitation Data'!H77))="","",OFFSET('Sanitation Data'!$H$32,0,10*ROW('Sanitation Data'!H77)))</f>
        <v/>
      </c>
      <c r="DJ83" s="302" t="str">
        <f ca="true">+IF(OFFSET('Sanitation Data'!$I$28,0,10*ROW('Sanitation Data'!I77))="","",OFFSET('Sanitation Data'!$I$28,0,10*ROW('Sanitation Data'!I77)))</f>
        <v/>
      </c>
      <c r="DK83" s="302" t="str">
        <f ca="true">+IF(OFFSET('Sanitation Data'!$I$29,0,10*ROW('Sanitation Data'!I77))="","",OFFSET('Sanitation Data'!$I$29,0,10*ROW('Sanitation Data'!I77)))</f>
        <v/>
      </c>
      <c r="DL83" s="302" t="str">
        <f ca="true">+IF(OFFSET('Sanitation Data'!$I$30,0,10*ROW('Sanitation Data'!I77))="","",OFFSET('Sanitation Data'!$I$30,0,10*ROW('Sanitation Data'!I77)))</f>
        <v/>
      </c>
      <c r="DM83" s="302" t="str">
        <f ca="true">+IF(OFFSET('Sanitation Data'!$I$31,0,10*ROW('Sanitation Data'!I77))="","",OFFSET('Sanitation Data'!$I$31,0,10*ROW('Sanitation Data'!I77)))</f>
        <v/>
      </c>
      <c r="DN83" s="302" t="str">
        <f ca="true">+IF(OFFSET('Sanitation Data'!$I$32,0,10*ROW('Sanitation Data'!I77))="","",OFFSET('Sanitation Data'!$I$32,0,10*ROW('Sanitation Data'!I77)))</f>
        <v/>
      </c>
      <c r="DO83" s="302" t="str">
        <f ca="true">+IF(OFFSET('Hygiene Data'!$D$11,0,10*ROW('Hygiene Data'!D77))="","",OFFSET('Hygiene Data'!$D$11,0,10*ROW('Hygiene Data'!D77)))</f>
        <v/>
      </c>
      <c r="DP83" s="302" t="str">
        <f ca="true">+IF(OFFSET('Hygiene Data'!$D$12,0,10*ROW('Hygiene Data'!D77))="","",OFFSET('Hygiene Data'!$D$12,0,10*ROW('Hygiene Data'!D77)))</f>
        <v/>
      </c>
      <c r="DQ83" s="302" t="str">
        <f ca="true">+IF(OFFSET('Hygiene Data'!$D$13,0,10*ROW('Hygiene Data'!D77))="","",OFFSET('Hygiene Data'!$D$13,0,10*ROW('Hygiene Data'!D77)))</f>
        <v/>
      </c>
      <c r="DR83" s="302" t="str">
        <f ca="true">+IF(OFFSET('Hygiene Data'!$E$11,0,10*ROW('Hygiene Data'!E77))="","",OFFSET('Hygiene Data'!$E$11,0,10*ROW('Hygiene Data'!E77)))</f>
        <v/>
      </c>
      <c r="DS83" s="302" t="str">
        <f ca="true">+IF(OFFSET('Hygiene Data'!$E$12,0,10*ROW('Hygiene Data'!E77))="","",OFFSET('Hygiene Data'!$E$12,0,10*ROW('Hygiene Data'!E77)))</f>
        <v/>
      </c>
      <c r="DT83" s="302" t="str">
        <f ca="true">+IF(OFFSET('Hygiene Data'!$E$13,0,10*ROW('Hygiene Data'!E77))="","",OFFSET('Hygiene Data'!$E$13,0,10*ROW('Hygiene Data'!E77)))</f>
        <v/>
      </c>
      <c r="DU83" s="302" t="str">
        <f ca="true">+IF(OFFSET('Hygiene Data'!$F$11,0,10*ROW('Hygiene Data'!F77))="","",OFFSET('Hygiene Data'!$F$11,0,10*ROW('Hygiene Data'!F77)))</f>
        <v/>
      </c>
      <c r="DV83" s="302" t="str">
        <f ca="true">+IF(OFFSET('Hygiene Data'!$F$12,0,10*ROW('Hygiene Data'!F77))="","",OFFSET('Hygiene Data'!$F$12,0,10*ROW('Hygiene Data'!F77)))</f>
        <v/>
      </c>
      <c r="DW83" s="302" t="str">
        <f ca="true">+IF(OFFSET('Hygiene Data'!$F$13,0,10*ROW('Hygiene Data'!F77))="","",OFFSET('Hygiene Data'!$F$13,0,10*ROW('Hygiene Data'!F77)))</f>
        <v/>
      </c>
      <c r="DX83" s="302" t="str">
        <f ca="true">+IF(OFFSET('Hygiene Data'!$G$11,0,10*ROW('Hygiene Data'!G77))="","",OFFSET('Hygiene Data'!$G$11,0,10*ROW('Hygiene Data'!G77)))</f>
        <v/>
      </c>
      <c r="DY83" s="302" t="str">
        <f ca="true">+IF(OFFSET('Hygiene Data'!$G$12,0,10*ROW('Hygiene Data'!G77))="","",OFFSET('Hygiene Data'!$G$12,0,10*ROW('Hygiene Data'!G77)))</f>
        <v/>
      </c>
      <c r="DZ83" s="302" t="str">
        <f ca="true">+IF(OFFSET('Hygiene Data'!$G$13,0,10*ROW('Hygiene Data'!G77))="","",OFFSET('Hygiene Data'!$G$13,0,10*ROW('Hygiene Data'!G77)))</f>
        <v/>
      </c>
      <c r="EA83" s="302" t="str">
        <f ca="true">+IF(OFFSET('Hygiene Data'!$H$11,0,10*ROW('Hygiene Data'!H77))="","",OFFSET('Hygiene Data'!$H$11,0,10*ROW('Hygiene Data'!H77)))</f>
        <v/>
      </c>
      <c r="EB83" s="302" t="str">
        <f ca="true">+IF(OFFSET('Hygiene Data'!$H$12,0,10*ROW('Hygiene Data'!H77))="","",OFFSET('Hygiene Data'!$H$12,0,10*ROW('Hygiene Data'!H77)))</f>
        <v/>
      </c>
      <c r="EC83" s="302" t="str">
        <f ca="true">+IF(OFFSET('Hygiene Data'!$H$13,0,10*ROW('Hygiene Data'!H77))="","",OFFSET('Hygiene Data'!$H$13,0,10*ROW('Hygiene Data'!H77)))</f>
        <v/>
      </c>
      <c r="ED83" s="302" t="str">
        <f ca="true">+IF(OFFSET('Hygiene Data'!$I$11,0,10*ROW('Hygiene Data'!I77))="","",OFFSET('Hygiene Data'!$I$11,0,10*ROW('Hygiene Data'!I77)))</f>
        <v/>
      </c>
      <c r="EE83" s="302" t="str">
        <f ca="true">+IF(OFFSET('Hygiene Data'!$I$12,0,10*ROW('Hygiene Data'!I77))="","",OFFSET('Hygiene Data'!$I$12,0,10*ROW('Hygiene Data'!I77)))</f>
        <v/>
      </c>
      <c r="EF83" s="30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57"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302"/>
      <c r="BS84" s="302" t="str">
        <f ca="true">+IF(OFFSET('Water Data'!$D$27,0,10*ROW('Water Data'!D78))="","",OFFSET('Water Data'!$D$27,0,10*ROW('Water Data'!D78)))</f>
        <v/>
      </c>
      <c r="BT84" s="302" t="str">
        <f ca="true">+IF(OFFSET('Water Data'!$D$28,0,10*ROW('Water Data'!D78))="","",OFFSET('Water Data'!$D$28,0,10*ROW('Water Data'!D78)))</f>
        <v/>
      </c>
      <c r="BU84" s="302" t="str">
        <f ca="true">+IF(OFFSET('Water Data'!$D$29,0,10*ROW('Water Data'!D78))="","",OFFSET('Water Data'!$D$29,0,10*ROW('Water Data'!D78)))</f>
        <v/>
      </c>
      <c r="BV84" s="302" t="str">
        <f ca="true">+IF(OFFSET('Water Data'!$E$27,0,10*ROW('Water Data'!E78))="","",OFFSET('Water Data'!$E$27,0,10*ROW('Water Data'!E78)))</f>
        <v/>
      </c>
      <c r="BW84" s="302" t="str">
        <f ca="true">+IF(OFFSET('Water Data'!$E$28,0,10*ROW('Water Data'!E78))="","",OFFSET('Water Data'!$E$28,0,10*ROW('Water Data'!E78)))</f>
        <v/>
      </c>
      <c r="BX84" s="302" t="str">
        <f ca="true">+IF(OFFSET('Water Data'!$E$29,0,10*ROW('Water Data'!E78))="","",OFFSET('Water Data'!$E$29,0,10*ROW('Water Data'!E78)))</f>
        <v/>
      </c>
      <c r="BY84" s="302" t="str">
        <f ca="true">+IF(OFFSET('Water Data'!$F$27,0,10*ROW('Water Data'!F78))="","",OFFSET('Water Data'!$F$27,0,10*ROW('Water Data'!F78)))</f>
        <v/>
      </c>
      <c r="BZ84" s="302" t="str">
        <f ca="true">+IF(OFFSET('Water Data'!$F$28,0,10*ROW('Water Data'!F78))="","",OFFSET('Water Data'!$F$28,0,10*ROW('Water Data'!F78)))</f>
        <v/>
      </c>
      <c r="CA84" s="302" t="str">
        <f ca="true">+IF(OFFSET('Water Data'!$F$29,0,10*ROW('Water Data'!F78))="","",OFFSET('Water Data'!$F$29,0,10*ROW('Water Data'!F78)))</f>
        <v/>
      </c>
      <c r="CB84" s="302" t="str">
        <f ca="true">+IF(OFFSET('Water Data'!$G$27,0,10*ROW('Water Data'!G78))="","",OFFSET('Water Data'!$G$27,0,10*ROW('Water Data'!G78)))</f>
        <v/>
      </c>
      <c r="CC84" s="302" t="str">
        <f ca="true">+IF(OFFSET('Water Data'!$G$28,0,10*ROW('Water Data'!G78))="","",OFFSET('Water Data'!$G$28,0,10*ROW('Water Data'!G78)))</f>
        <v/>
      </c>
      <c r="CD84" s="302" t="str">
        <f ca="true">+IF(OFFSET('Water Data'!$G$29,0,10*ROW('Water Data'!G78))="","",OFFSET('Water Data'!$G$29,0,10*ROW('Water Data'!G78)))</f>
        <v/>
      </c>
      <c r="CE84" s="302" t="str">
        <f ca="true">+IF(OFFSET('Water Data'!$H$27,0,10*ROW('Water Data'!H78))="","",OFFSET('Water Data'!$H$27,0,10*ROW('Water Data'!H78)))</f>
        <v/>
      </c>
      <c r="CF84" s="302" t="str">
        <f ca="true">+IF(OFFSET('Water Data'!$H$28,0,10*ROW('Water Data'!H78))="","",OFFSET('Water Data'!$H$28,0,10*ROW('Water Data'!H78)))</f>
        <v/>
      </c>
      <c r="CG84" s="302" t="str">
        <f ca="true">+IF(OFFSET('Water Data'!$H$29,0,10*ROW('Water Data'!H78))="","",OFFSET('Water Data'!$H$29,0,10*ROW('Water Data'!H78)))</f>
        <v/>
      </c>
      <c r="CH84" s="302" t="str">
        <f ca="true">+IF(OFFSET('Water Data'!$I$27,0,10*ROW('Water Data'!I78))="","",OFFSET('Water Data'!$I$27,0,10*ROW('Water Data'!I78)))</f>
        <v/>
      </c>
      <c r="CI84" s="302" t="str">
        <f ca="true">+IF(OFFSET('Water Data'!$I$28,0,10*ROW('Water Data'!I78))="","",OFFSET('Water Data'!$I$28,0,10*ROW('Water Data'!I78)))</f>
        <v/>
      </c>
      <c r="CJ84" s="302" t="str">
        <f ca="true">+IF(OFFSET('Water Data'!$I$29,0,10*ROW('Water Data'!I78))="","",OFFSET('Water Data'!$I$29,0,10*ROW('Water Data'!I78)))</f>
        <v/>
      </c>
      <c r="CK84" s="302" t="str">
        <f ca="true">+IF(OFFSET('Sanitation Data'!$D$28,0,10*ROW('Sanitation Data'!D78))="","",OFFSET('Sanitation Data'!$D$28,0,10*ROW('Sanitation Data'!D78)))</f>
        <v/>
      </c>
      <c r="CL84" s="302" t="str">
        <f ca="true">+IF(OFFSET('Sanitation Data'!$D$29,0,10*ROW('Sanitation Data'!D78))="","",OFFSET('Sanitation Data'!$D$29,0,10*ROW('Sanitation Data'!D78)))</f>
        <v/>
      </c>
      <c r="CM84" s="302" t="str">
        <f ca="true">+IF(OFFSET('Sanitation Data'!$D$30,0,10*ROW('Sanitation Data'!D78))="","",OFFSET('Sanitation Data'!$D$30,0,10*ROW('Sanitation Data'!D78)))</f>
        <v/>
      </c>
      <c r="CN84" s="302" t="str">
        <f ca="true">+IF(OFFSET('Sanitation Data'!$D$31,0,10*ROW('Sanitation Data'!D78))="","",OFFSET('Sanitation Data'!$D$31,0,10*ROW('Sanitation Data'!D78)))</f>
        <v/>
      </c>
      <c r="CO84" s="302" t="str">
        <f ca="true">+IF(OFFSET('Sanitation Data'!$D$32,0,10*ROW('Sanitation Data'!D78))="","",OFFSET('Sanitation Data'!$D$32,0,10*ROW('Sanitation Data'!D78)))</f>
        <v/>
      </c>
      <c r="CP84" s="302" t="str">
        <f ca="true">+IF(OFFSET('Sanitation Data'!$E$28,0,10*ROW('Sanitation Data'!E78))="","",OFFSET('Sanitation Data'!$E$28,0,10*ROW('Sanitation Data'!E78)))</f>
        <v/>
      </c>
      <c r="CQ84" s="302" t="str">
        <f ca="true">+IF(OFFSET('Sanitation Data'!$E$29,0,10*ROW('Sanitation Data'!E78))="","",OFFSET('Sanitation Data'!$E$29,0,10*ROW('Sanitation Data'!E78)))</f>
        <v/>
      </c>
      <c r="CR84" s="302" t="str">
        <f ca="true">+IF(OFFSET('Sanitation Data'!$E$30,0,10*ROW('Sanitation Data'!E78))="","",OFFSET('Sanitation Data'!$E$30,0,10*ROW('Sanitation Data'!E78)))</f>
        <v/>
      </c>
      <c r="CS84" s="302" t="str">
        <f ca="true">+IF(OFFSET('Sanitation Data'!$E$31,0,10*ROW('Sanitation Data'!E78))="","",OFFSET('Sanitation Data'!$E$31,0,10*ROW('Sanitation Data'!E78)))</f>
        <v/>
      </c>
      <c r="CT84" s="302" t="str">
        <f ca="true">+IF(OFFSET('Sanitation Data'!$E$32,0,10*ROW('Sanitation Data'!E78))="","",OFFSET('Sanitation Data'!$E$32,0,10*ROW('Sanitation Data'!E78)))</f>
        <v/>
      </c>
      <c r="CU84" s="302" t="str">
        <f ca="true">+IF(OFFSET('Sanitation Data'!$F$28,0,10*ROW('Sanitation Data'!F78))="","",OFFSET('Sanitation Data'!$F$28,0,10*ROW('Sanitation Data'!F78)))</f>
        <v/>
      </c>
      <c r="CV84" s="302" t="str">
        <f ca="true">+IF(OFFSET('Sanitation Data'!$F$29,0,10*ROW('Sanitation Data'!F78))="","",OFFSET('Sanitation Data'!$F$29,0,10*ROW('Sanitation Data'!F78)))</f>
        <v/>
      </c>
      <c r="CW84" s="302" t="str">
        <f ca="true">+IF(OFFSET('Sanitation Data'!$F$30,0,10*ROW('Sanitation Data'!F78))="","",OFFSET('Sanitation Data'!$F$30,0,10*ROW('Sanitation Data'!F78)))</f>
        <v/>
      </c>
      <c r="CX84" s="302" t="str">
        <f ca="true">+IF(OFFSET('Sanitation Data'!$F$31,0,10*ROW('Sanitation Data'!F78))="","",OFFSET('Sanitation Data'!$F$31,0,10*ROW('Sanitation Data'!F78)))</f>
        <v/>
      </c>
      <c r="CY84" s="302" t="str">
        <f ca="true">+IF(OFFSET('Sanitation Data'!$F$32,0,10*ROW('Sanitation Data'!F78))="","",OFFSET('Sanitation Data'!$F$32,0,10*ROW('Sanitation Data'!F78)))</f>
        <v/>
      </c>
      <c r="CZ84" s="302" t="str">
        <f ca="true">+IF(OFFSET('Sanitation Data'!$G$28,0,10*ROW('Sanitation Data'!G78))="","",OFFSET('Sanitation Data'!$G$28,0,10*ROW('Sanitation Data'!G78)))</f>
        <v/>
      </c>
      <c r="DA84" s="302" t="str">
        <f ca="true">+IF(OFFSET('Sanitation Data'!$G$29,0,10*ROW('Sanitation Data'!G78))="","",OFFSET('Sanitation Data'!$G$29,0,10*ROW('Sanitation Data'!G78)))</f>
        <v/>
      </c>
      <c r="DB84" s="302" t="str">
        <f ca="true">+IF(OFFSET('Sanitation Data'!$G$30,0,10*ROW('Sanitation Data'!G78))="","",OFFSET('Sanitation Data'!$G$30,0,10*ROW('Sanitation Data'!G78)))</f>
        <v/>
      </c>
      <c r="DC84" s="302" t="str">
        <f ca="true">+IF(OFFSET('Sanitation Data'!$G$31,0,10*ROW('Sanitation Data'!G78))="","",OFFSET('Sanitation Data'!$G$31,0,10*ROW('Sanitation Data'!G78)))</f>
        <v/>
      </c>
      <c r="DD84" s="302" t="str">
        <f ca="true">+IF(OFFSET('Sanitation Data'!$G$32,0,10*ROW('Sanitation Data'!G78))="","",OFFSET('Sanitation Data'!$G$32,0,10*ROW('Sanitation Data'!G78)))</f>
        <v/>
      </c>
      <c r="DE84" s="302" t="str">
        <f ca="true">+IF(OFFSET('Sanitation Data'!$H$28,0,10*ROW('Sanitation Data'!H78))="","",OFFSET('Sanitation Data'!$H$28,0,10*ROW('Sanitation Data'!H78)))</f>
        <v/>
      </c>
      <c r="DF84" s="302" t="str">
        <f ca="true">+IF(OFFSET('Sanitation Data'!$H$29,0,10*ROW('Sanitation Data'!H78))="","",OFFSET('Sanitation Data'!$H$29,0,10*ROW('Sanitation Data'!H78)))</f>
        <v/>
      </c>
      <c r="DG84" s="302" t="str">
        <f ca="true">+IF(OFFSET('Sanitation Data'!$H$30,0,10*ROW('Sanitation Data'!H78))="","",OFFSET('Sanitation Data'!$H$30,0,10*ROW('Sanitation Data'!H78)))</f>
        <v/>
      </c>
      <c r="DH84" s="302" t="str">
        <f ca="true">+IF(OFFSET('Sanitation Data'!$H$31,0,10*ROW('Sanitation Data'!H78))="","",OFFSET('Sanitation Data'!$H$31,0,10*ROW('Sanitation Data'!H78)))</f>
        <v/>
      </c>
      <c r="DI84" s="302" t="str">
        <f ca="true">+IF(OFFSET('Sanitation Data'!$H$32,0,10*ROW('Sanitation Data'!H78))="","",OFFSET('Sanitation Data'!$H$32,0,10*ROW('Sanitation Data'!H78)))</f>
        <v/>
      </c>
      <c r="DJ84" s="302" t="str">
        <f ca="true">+IF(OFFSET('Sanitation Data'!$I$28,0,10*ROW('Sanitation Data'!I78))="","",OFFSET('Sanitation Data'!$I$28,0,10*ROW('Sanitation Data'!I78)))</f>
        <v/>
      </c>
      <c r="DK84" s="302" t="str">
        <f ca="true">+IF(OFFSET('Sanitation Data'!$I$29,0,10*ROW('Sanitation Data'!I78))="","",OFFSET('Sanitation Data'!$I$29,0,10*ROW('Sanitation Data'!I78)))</f>
        <v/>
      </c>
      <c r="DL84" s="302" t="str">
        <f ca="true">+IF(OFFSET('Sanitation Data'!$I$30,0,10*ROW('Sanitation Data'!I78))="","",OFFSET('Sanitation Data'!$I$30,0,10*ROW('Sanitation Data'!I78)))</f>
        <v/>
      </c>
      <c r="DM84" s="302" t="str">
        <f ca="true">+IF(OFFSET('Sanitation Data'!$I$31,0,10*ROW('Sanitation Data'!I78))="","",OFFSET('Sanitation Data'!$I$31,0,10*ROW('Sanitation Data'!I78)))</f>
        <v/>
      </c>
      <c r="DN84" s="302" t="str">
        <f ca="true">+IF(OFFSET('Sanitation Data'!$I$32,0,10*ROW('Sanitation Data'!I78))="","",OFFSET('Sanitation Data'!$I$32,0,10*ROW('Sanitation Data'!I78)))</f>
        <v/>
      </c>
      <c r="DO84" s="302" t="str">
        <f ca="true">+IF(OFFSET('Hygiene Data'!$D$11,0,10*ROW('Hygiene Data'!D78))="","",OFFSET('Hygiene Data'!$D$11,0,10*ROW('Hygiene Data'!D78)))</f>
        <v/>
      </c>
      <c r="DP84" s="302" t="str">
        <f ca="true">+IF(OFFSET('Hygiene Data'!$D$12,0,10*ROW('Hygiene Data'!D78))="","",OFFSET('Hygiene Data'!$D$12,0,10*ROW('Hygiene Data'!D78)))</f>
        <v/>
      </c>
      <c r="DQ84" s="302" t="str">
        <f ca="true">+IF(OFFSET('Hygiene Data'!$D$13,0,10*ROW('Hygiene Data'!D78))="","",OFFSET('Hygiene Data'!$D$13,0,10*ROW('Hygiene Data'!D78)))</f>
        <v/>
      </c>
      <c r="DR84" s="302" t="str">
        <f ca="true">+IF(OFFSET('Hygiene Data'!$E$11,0,10*ROW('Hygiene Data'!E78))="","",OFFSET('Hygiene Data'!$E$11,0,10*ROW('Hygiene Data'!E78)))</f>
        <v/>
      </c>
      <c r="DS84" s="302" t="str">
        <f ca="true">+IF(OFFSET('Hygiene Data'!$E$12,0,10*ROW('Hygiene Data'!E78))="","",OFFSET('Hygiene Data'!$E$12,0,10*ROW('Hygiene Data'!E78)))</f>
        <v/>
      </c>
      <c r="DT84" s="302" t="str">
        <f ca="true">+IF(OFFSET('Hygiene Data'!$E$13,0,10*ROW('Hygiene Data'!E78))="","",OFFSET('Hygiene Data'!$E$13,0,10*ROW('Hygiene Data'!E78)))</f>
        <v/>
      </c>
      <c r="DU84" s="302" t="str">
        <f ca="true">+IF(OFFSET('Hygiene Data'!$F$11,0,10*ROW('Hygiene Data'!F78))="","",OFFSET('Hygiene Data'!$F$11,0,10*ROW('Hygiene Data'!F78)))</f>
        <v/>
      </c>
      <c r="DV84" s="302" t="str">
        <f ca="true">+IF(OFFSET('Hygiene Data'!$F$12,0,10*ROW('Hygiene Data'!F78))="","",OFFSET('Hygiene Data'!$F$12,0,10*ROW('Hygiene Data'!F78)))</f>
        <v/>
      </c>
      <c r="DW84" s="302" t="str">
        <f ca="true">+IF(OFFSET('Hygiene Data'!$F$13,0,10*ROW('Hygiene Data'!F78))="","",OFFSET('Hygiene Data'!$F$13,0,10*ROW('Hygiene Data'!F78)))</f>
        <v/>
      </c>
      <c r="DX84" s="302" t="str">
        <f ca="true">+IF(OFFSET('Hygiene Data'!$G$11,0,10*ROW('Hygiene Data'!G78))="","",OFFSET('Hygiene Data'!$G$11,0,10*ROW('Hygiene Data'!G78)))</f>
        <v/>
      </c>
      <c r="DY84" s="302" t="str">
        <f ca="true">+IF(OFFSET('Hygiene Data'!$G$12,0,10*ROW('Hygiene Data'!G78))="","",OFFSET('Hygiene Data'!$G$12,0,10*ROW('Hygiene Data'!G78)))</f>
        <v/>
      </c>
      <c r="DZ84" s="302" t="str">
        <f ca="true">+IF(OFFSET('Hygiene Data'!$G$13,0,10*ROW('Hygiene Data'!G78))="","",OFFSET('Hygiene Data'!$G$13,0,10*ROW('Hygiene Data'!G78)))</f>
        <v/>
      </c>
      <c r="EA84" s="302" t="str">
        <f ca="true">+IF(OFFSET('Hygiene Data'!$H$11,0,10*ROW('Hygiene Data'!H78))="","",OFFSET('Hygiene Data'!$H$11,0,10*ROW('Hygiene Data'!H78)))</f>
        <v/>
      </c>
      <c r="EB84" s="302" t="str">
        <f ca="true">+IF(OFFSET('Hygiene Data'!$H$12,0,10*ROW('Hygiene Data'!H78))="","",OFFSET('Hygiene Data'!$H$12,0,10*ROW('Hygiene Data'!H78)))</f>
        <v/>
      </c>
      <c r="EC84" s="302" t="str">
        <f ca="true">+IF(OFFSET('Hygiene Data'!$H$13,0,10*ROW('Hygiene Data'!H78))="","",OFFSET('Hygiene Data'!$H$13,0,10*ROW('Hygiene Data'!H78)))</f>
        <v/>
      </c>
      <c r="ED84" s="302" t="str">
        <f ca="true">+IF(OFFSET('Hygiene Data'!$I$11,0,10*ROW('Hygiene Data'!I78))="","",OFFSET('Hygiene Data'!$I$11,0,10*ROW('Hygiene Data'!I78)))</f>
        <v/>
      </c>
      <c r="EE84" s="302" t="str">
        <f ca="true">+IF(OFFSET('Hygiene Data'!$I$12,0,10*ROW('Hygiene Data'!I78))="","",OFFSET('Hygiene Data'!$I$12,0,10*ROW('Hygiene Data'!I78)))</f>
        <v/>
      </c>
      <c r="EF84" s="30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57"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302"/>
      <c r="BS85" s="302" t="str">
        <f ca="true">+IF(OFFSET('Water Data'!$D$27,0,10*ROW('Water Data'!D79))="","",OFFSET('Water Data'!$D$27,0,10*ROW('Water Data'!D79)))</f>
        <v/>
      </c>
      <c r="BT85" s="302" t="str">
        <f ca="true">+IF(OFFSET('Water Data'!$D$28,0,10*ROW('Water Data'!D79))="","",OFFSET('Water Data'!$D$28,0,10*ROW('Water Data'!D79)))</f>
        <v/>
      </c>
      <c r="BU85" s="302" t="str">
        <f ca="true">+IF(OFFSET('Water Data'!$D$29,0,10*ROW('Water Data'!D79))="","",OFFSET('Water Data'!$D$29,0,10*ROW('Water Data'!D79)))</f>
        <v/>
      </c>
      <c r="BV85" s="302" t="str">
        <f ca="true">+IF(OFFSET('Water Data'!$E$27,0,10*ROW('Water Data'!E79))="","",OFFSET('Water Data'!$E$27,0,10*ROW('Water Data'!E79)))</f>
        <v/>
      </c>
      <c r="BW85" s="302" t="str">
        <f ca="true">+IF(OFFSET('Water Data'!$E$28,0,10*ROW('Water Data'!E79))="","",OFFSET('Water Data'!$E$28,0,10*ROW('Water Data'!E79)))</f>
        <v/>
      </c>
      <c r="BX85" s="302" t="str">
        <f ca="true">+IF(OFFSET('Water Data'!$E$29,0,10*ROW('Water Data'!E79))="","",OFFSET('Water Data'!$E$29,0,10*ROW('Water Data'!E79)))</f>
        <v/>
      </c>
      <c r="BY85" s="302" t="str">
        <f ca="true">+IF(OFFSET('Water Data'!$F$27,0,10*ROW('Water Data'!F79))="","",OFFSET('Water Data'!$F$27,0,10*ROW('Water Data'!F79)))</f>
        <v/>
      </c>
      <c r="BZ85" s="302" t="str">
        <f ca="true">+IF(OFFSET('Water Data'!$F$28,0,10*ROW('Water Data'!F79))="","",OFFSET('Water Data'!$F$28,0,10*ROW('Water Data'!F79)))</f>
        <v/>
      </c>
      <c r="CA85" s="302" t="str">
        <f ca="true">+IF(OFFSET('Water Data'!$F$29,0,10*ROW('Water Data'!F79))="","",OFFSET('Water Data'!$F$29,0,10*ROW('Water Data'!F79)))</f>
        <v/>
      </c>
      <c r="CB85" s="302" t="str">
        <f ca="true">+IF(OFFSET('Water Data'!$G$27,0,10*ROW('Water Data'!G79))="","",OFFSET('Water Data'!$G$27,0,10*ROW('Water Data'!G79)))</f>
        <v/>
      </c>
      <c r="CC85" s="302" t="str">
        <f ca="true">+IF(OFFSET('Water Data'!$G$28,0,10*ROW('Water Data'!G79))="","",OFFSET('Water Data'!$G$28,0,10*ROW('Water Data'!G79)))</f>
        <v/>
      </c>
      <c r="CD85" s="302" t="str">
        <f ca="true">+IF(OFFSET('Water Data'!$G$29,0,10*ROW('Water Data'!G79))="","",OFFSET('Water Data'!$G$29,0,10*ROW('Water Data'!G79)))</f>
        <v/>
      </c>
      <c r="CE85" s="302" t="str">
        <f ca="true">+IF(OFFSET('Water Data'!$H$27,0,10*ROW('Water Data'!H79))="","",OFFSET('Water Data'!$H$27,0,10*ROW('Water Data'!H79)))</f>
        <v/>
      </c>
      <c r="CF85" s="302" t="str">
        <f ca="true">+IF(OFFSET('Water Data'!$H$28,0,10*ROW('Water Data'!H79))="","",OFFSET('Water Data'!$H$28,0,10*ROW('Water Data'!H79)))</f>
        <v/>
      </c>
      <c r="CG85" s="302" t="str">
        <f ca="true">+IF(OFFSET('Water Data'!$H$29,0,10*ROW('Water Data'!H79))="","",OFFSET('Water Data'!$H$29,0,10*ROW('Water Data'!H79)))</f>
        <v/>
      </c>
      <c r="CH85" s="302" t="str">
        <f ca="true">+IF(OFFSET('Water Data'!$I$27,0,10*ROW('Water Data'!I79))="","",OFFSET('Water Data'!$I$27,0,10*ROW('Water Data'!I79)))</f>
        <v/>
      </c>
      <c r="CI85" s="302" t="str">
        <f ca="true">+IF(OFFSET('Water Data'!$I$28,0,10*ROW('Water Data'!I79))="","",OFFSET('Water Data'!$I$28,0,10*ROW('Water Data'!I79)))</f>
        <v/>
      </c>
      <c r="CJ85" s="302" t="str">
        <f ca="true">+IF(OFFSET('Water Data'!$I$29,0,10*ROW('Water Data'!I79))="","",OFFSET('Water Data'!$I$29,0,10*ROW('Water Data'!I79)))</f>
        <v/>
      </c>
      <c r="CK85" s="302" t="str">
        <f ca="true">+IF(OFFSET('Sanitation Data'!$D$28,0,10*ROW('Sanitation Data'!D79))="","",OFFSET('Sanitation Data'!$D$28,0,10*ROW('Sanitation Data'!D79)))</f>
        <v/>
      </c>
      <c r="CL85" s="302" t="str">
        <f ca="true">+IF(OFFSET('Sanitation Data'!$D$29,0,10*ROW('Sanitation Data'!D79))="","",OFFSET('Sanitation Data'!$D$29,0,10*ROW('Sanitation Data'!D79)))</f>
        <v/>
      </c>
      <c r="CM85" s="302" t="str">
        <f ca="true">+IF(OFFSET('Sanitation Data'!$D$30,0,10*ROW('Sanitation Data'!D79))="","",OFFSET('Sanitation Data'!$D$30,0,10*ROW('Sanitation Data'!D79)))</f>
        <v/>
      </c>
      <c r="CN85" s="302" t="str">
        <f ca="true">+IF(OFFSET('Sanitation Data'!$D$31,0,10*ROW('Sanitation Data'!D79))="","",OFFSET('Sanitation Data'!$D$31,0,10*ROW('Sanitation Data'!D79)))</f>
        <v/>
      </c>
      <c r="CO85" s="302" t="str">
        <f ca="true">+IF(OFFSET('Sanitation Data'!$D$32,0,10*ROW('Sanitation Data'!D79))="","",OFFSET('Sanitation Data'!$D$32,0,10*ROW('Sanitation Data'!D79)))</f>
        <v/>
      </c>
      <c r="CP85" s="302" t="str">
        <f ca="true">+IF(OFFSET('Sanitation Data'!$E$28,0,10*ROW('Sanitation Data'!E79))="","",OFFSET('Sanitation Data'!$E$28,0,10*ROW('Sanitation Data'!E79)))</f>
        <v/>
      </c>
      <c r="CQ85" s="302" t="str">
        <f ca="true">+IF(OFFSET('Sanitation Data'!$E$29,0,10*ROW('Sanitation Data'!E79))="","",OFFSET('Sanitation Data'!$E$29,0,10*ROW('Sanitation Data'!E79)))</f>
        <v/>
      </c>
      <c r="CR85" s="302" t="str">
        <f ca="true">+IF(OFFSET('Sanitation Data'!$E$30,0,10*ROW('Sanitation Data'!E79))="","",OFFSET('Sanitation Data'!$E$30,0,10*ROW('Sanitation Data'!E79)))</f>
        <v/>
      </c>
      <c r="CS85" s="302" t="str">
        <f ca="true">+IF(OFFSET('Sanitation Data'!$E$31,0,10*ROW('Sanitation Data'!E79))="","",OFFSET('Sanitation Data'!$E$31,0,10*ROW('Sanitation Data'!E79)))</f>
        <v/>
      </c>
      <c r="CT85" s="302" t="str">
        <f ca="true">+IF(OFFSET('Sanitation Data'!$E$32,0,10*ROW('Sanitation Data'!E79))="","",OFFSET('Sanitation Data'!$E$32,0,10*ROW('Sanitation Data'!E79)))</f>
        <v/>
      </c>
      <c r="CU85" s="302" t="str">
        <f ca="true">+IF(OFFSET('Sanitation Data'!$F$28,0,10*ROW('Sanitation Data'!F79))="","",OFFSET('Sanitation Data'!$F$28,0,10*ROW('Sanitation Data'!F79)))</f>
        <v/>
      </c>
      <c r="CV85" s="302" t="str">
        <f ca="true">+IF(OFFSET('Sanitation Data'!$F$29,0,10*ROW('Sanitation Data'!F79))="","",OFFSET('Sanitation Data'!$F$29,0,10*ROW('Sanitation Data'!F79)))</f>
        <v/>
      </c>
      <c r="CW85" s="302" t="str">
        <f ca="true">+IF(OFFSET('Sanitation Data'!$F$30,0,10*ROW('Sanitation Data'!F79))="","",OFFSET('Sanitation Data'!$F$30,0,10*ROW('Sanitation Data'!F79)))</f>
        <v/>
      </c>
      <c r="CX85" s="302" t="str">
        <f ca="true">+IF(OFFSET('Sanitation Data'!$F$31,0,10*ROW('Sanitation Data'!F79))="","",OFFSET('Sanitation Data'!$F$31,0,10*ROW('Sanitation Data'!F79)))</f>
        <v/>
      </c>
      <c r="CY85" s="302" t="str">
        <f ca="true">+IF(OFFSET('Sanitation Data'!$F$32,0,10*ROW('Sanitation Data'!F79))="","",OFFSET('Sanitation Data'!$F$32,0,10*ROW('Sanitation Data'!F79)))</f>
        <v/>
      </c>
      <c r="CZ85" s="302" t="str">
        <f ca="true">+IF(OFFSET('Sanitation Data'!$G$28,0,10*ROW('Sanitation Data'!G79))="","",OFFSET('Sanitation Data'!$G$28,0,10*ROW('Sanitation Data'!G79)))</f>
        <v/>
      </c>
      <c r="DA85" s="302" t="str">
        <f ca="true">+IF(OFFSET('Sanitation Data'!$G$29,0,10*ROW('Sanitation Data'!G79))="","",OFFSET('Sanitation Data'!$G$29,0,10*ROW('Sanitation Data'!G79)))</f>
        <v/>
      </c>
      <c r="DB85" s="302" t="str">
        <f ca="true">+IF(OFFSET('Sanitation Data'!$G$30,0,10*ROW('Sanitation Data'!G79))="","",OFFSET('Sanitation Data'!$G$30,0,10*ROW('Sanitation Data'!G79)))</f>
        <v/>
      </c>
      <c r="DC85" s="302" t="str">
        <f ca="true">+IF(OFFSET('Sanitation Data'!$G$31,0,10*ROW('Sanitation Data'!G79))="","",OFFSET('Sanitation Data'!$G$31,0,10*ROW('Sanitation Data'!G79)))</f>
        <v/>
      </c>
      <c r="DD85" s="302" t="str">
        <f ca="true">+IF(OFFSET('Sanitation Data'!$G$32,0,10*ROW('Sanitation Data'!G79))="","",OFFSET('Sanitation Data'!$G$32,0,10*ROW('Sanitation Data'!G79)))</f>
        <v/>
      </c>
      <c r="DE85" s="302" t="str">
        <f ca="true">+IF(OFFSET('Sanitation Data'!$H$28,0,10*ROW('Sanitation Data'!H79))="","",OFFSET('Sanitation Data'!$H$28,0,10*ROW('Sanitation Data'!H79)))</f>
        <v/>
      </c>
      <c r="DF85" s="302" t="str">
        <f ca="true">+IF(OFFSET('Sanitation Data'!$H$29,0,10*ROW('Sanitation Data'!H79))="","",OFFSET('Sanitation Data'!$H$29,0,10*ROW('Sanitation Data'!H79)))</f>
        <v/>
      </c>
      <c r="DG85" s="302" t="str">
        <f ca="true">+IF(OFFSET('Sanitation Data'!$H$30,0,10*ROW('Sanitation Data'!H79))="","",OFFSET('Sanitation Data'!$H$30,0,10*ROW('Sanitation Data'!H79)))</f>
        <v/>
      </c>
      <c r="DH85" s="302" t="str">
        <f ca="true">+IF(OFFSET('Sanitation Data'!$H$31,0,10*ROW('Sanitation Data'!H79))="","",OFFSET('Sanitation Data'!$H$31,0,10*ROW('Sanitation Data'!H79)))</f>
        <v/>
      </c>
      <c r="DI85" s="302" t="str">
        <f ca="true">+IF(OFFSET('Sanitation Data'!$H$32,0,10*ROW('Sanitation Data'!H79))="","",OFFSET('Sanitation Data'!$H$32,0,10*ROW('Sanitation Data'!H79)))</f>
        <v/>
      </c>
      <c r="DJ85" s="302" t="str">
        <f ca="true">+IF(OFFSET('Sanitation Data'!$I$28,0,10*ROW('Sanitation Data'!I79))="","",OFFSET('Sanitation Data'!$I$28,0,10*ROW('Sanitation Data'!I79)))</f>
        <v/>
      </c>
      <c r="DK85" s="302" t="str">
        <f ca="true">+IF(OFFSET('Sanitation Data'!$I$29,0,10*ROW('Sanitation Data'!I79))="","",OFFSET('Sanitation Data'!$I$29,0,10*ROW('Sanitation Data'!I79)))</f>
        <v/>
      </c>
      <c r="DL85" s="302" t="str">
        <f ca="true">+IF(OFFSET('Sanitation Data'!$I$30,0,10*ROW('Sanitation Data'!I79))="","",OFFSET('Sanitation Data'!$I$30,0,10*ROW('Sanitation Data'!I79)))</f>
        <v/>
      </c>
      <c r="DM85" s="302" t="str">
        <f ca="true">+IF(OFFSET('Sanitation Data'!$I$31,0,10*ROW('Sanitation Data'!I79))="","",OFFSET('Sanitation Data'!$I$31,0,10*ROW('Sanitation Data'!I79)))</f>
        <v/>
      </c>
      <c r="DN85" s="302" t="str">
        <f ca="true">+IF(OFFSET('Sanitation Data'!$I$32,0,10*ROW('Sanitation Data'!I79))="","",OFFSET('Sanitation Data'!$I$32,0,10*ROW('Sanitation Data'!I79)))</f>
        <v/>
      </c>
      <c r="DO85" s="302" t="str">
        <f ca="true">+IF(OFFSET('Hygiene Data'!$D$11,0,10*ROW('Hygiene Data'!D79))="","",OFFSET('Hygiene Data'!$D$11,0,10*ROW('Hygiene Data'!D79)))</f>
        <v/>
      </c>
      <c r="DP85" s="302" t="str">
        <f ca="true">+IF(OFFSET('Hygiene Data'!$D$12,0,10*ROW('Hygiene Data'!D79))="","",OFFSET('Hygiene Data'!$D$12,0,10*ROW('Hygiene Data'!D79)))</f>
        <v/>
      </c>
      <c r="DQ85" s="302" t="str">
        <f ca="true">+IF(OFFSET('Hygiene Data'!$D$13,0,10*ROW('Hygiene Data'!D79))="","",OFFSET('Hygiene Data'!$D$13,0,10*ROW('Hygiene Data'!D79)))</f>
        <v/>
      </c>
      <c r="DR85" s="302" t="str">
        <f ca="true">+IF(OFFSET('Hygiene Data'!$E$11,0,10*ROW('Hygiene Data'!E79))="","",OFFSET('Hygiene Data'!$E$11,0,10*ROW('Hygiene Data'!E79)))</f>
        <v/>
      </c>
      <c r="DS85" s="302" t="str">
        <f ca="true">+IF(OFFSET('Hygiene Data'!$E$12,0,10*ROW('Hygiene Data'!E79))="","",OFFSET('Hygiene Data'!$E$12,0,10*ROW('Hygiene Data'!E79)))</f>
        <v/>
      </c>
      <c r="DT85" s="302" t="str">
        <f ca="true">+IF(OFFSET('Hygiene Data'!$E$13,0,10*ROW('Hygiene Data'!E79))="","",OFFSET('Hygiene Data'!$E$13,0,10*ROW('Hygiene Data'!E79)))</f>
        <v/>
      </c>
      <c r="DU85" s="302" t="str">
        <f ca="true">+IF(OFFSET('Hygiene Data'!$F$11,0,10*ROW('Hygiene Data'!F79))="","",OFFSET('Hygiene Data'!$F$11,0,10*ROW('Hygiene Data'!F79)))</f>
        <v/>
      </c>
      <c r="DV85" s="302" t="str">
        <f ca="true">+IF(OFFSET('Hygiene Data'!$F$12,0,10*ROW('Hygiene Data'!F79))="","",OFFSET('Hygiene Data'!$F$12,0,10*ROW('Hygiene Data'!F79)))</f>
        <v/>
      </c>
      <c r="DW85" s="302" t="str">
        <f ca="true">+IF(OFFSET('Hygiene Data'!$F$13,0,10*ROW('Hygiene Data'!F79))="","",OFFSET('Hygiene Data'!$F$13,0,10*ROW('Hygiene Data'!F79)))</f>
        <v/>
      </c>
      <c r="DX85" s="302" t="str">
        <f ca="true">+IF(OFFSET('Hygiene Data'!$G$11,0,10*ROW('Hygiene Data'!G79))="","",OFFSET('Hygiene Data'!$G$11,0,10*ROW('Hygiene Data'!G79)))</f>
        <v/>
      </c>
      <c r="DY85" s="302" t="str">
        <f ca="true">+IF(OFFSET('Hygiene Data'!$G$12,0,10*ROW('Hygiene Data'!G79))="","",OFFSET('Hygiene Data'!$G$12,0,10*ROW('Hygiene Data'!G79)))</f>
        <v/>
      </c>
      <c r="DZ85" s="302" t="str">
        <f ca="true">+IF(OFFSET('Hygiene Data'!$G$13,0,10*ROW('Hygiene Data'!G79))="","",OFFSET('Hygiene Data'!$G$13,0,10*ROW('Hygiene Data'!G79)))</f>
        <v/>
      </c>
      <c r="EA85" s="302" t="str">
        <f ca="true">+IF(OFFSET('Hygiene Data'!$H$11,0,10*ROW('Hygiene Data'!H79))="","",OFFSET('Hygiene Data'!$H$11,0,10*ROW('Hygiene Data'!H79)))</f>
        <v/>
      </c>
      <c r="EB85" s="302" t="str">
        <f ca="true">+IF(OFFSET('Hygiene Data'!$H$12,0,10*ROW('Hygiene Data'!H79))="","",OFFSET('Hygiene Data'!$H$12,0,10*ROW('Hygiene Data'!H79)))</f>
        <v/>
      </c>
      <c r="EC85" s="302" t="str">
        <f ca="true">+IF(OFFSET('Hygiene Data'!$H$13,0,10*ROW('Hygiene Data'!H79))="","",OFFSET('Hygiene Data'!$H$13,0,10*ROW('Hygiene Data'!H79)))</f>
        <v/>
      </c>
      <c r="ED85" s="302" t="str">
        <f ca="true">+IF(OFFSET('Hygiene Data'!$I$11,0,10*ROW('Hygiene Data'!I79))="","",OFFSET('Hygiene Data'!$I$11,0,10*ROW('Hygiene Data'!I79)))</f>
        <v/>
      </c>
      <c r="EE85" s="302" t="str">
        <f ca="true">+IF(OFFSET('Hygiene Data'!$I$12,0,10*ROW('Hygiene Data'!I79))="","",OFFSET('Hygiene Data'!$I$12,0,10*ROW('Hygiene Data'!I79)))</f>
        <v/>
      </c>
      <c r="EF85" s="30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57"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302"/>
      <c r="BS86" s="302" t="str">
        <f ca="true">+IF(OFFSET('Water Data'!$D$27,0,10*ROW('Water Data'!D80))="","",OFFSET('Water Data'!$D$27,0,10*ROW('Water Data'!D80)))</f>
        <v/>
      </c>
      <c r="BT86" s="302" t="str">
        <f ca="true">+IF(OFFSET('Water Data'!$D$28,0,10*ROW('Water Data'!D80))="","",OFFSET('Water Data'!$D$28,0,10*ROW('Water Data'!D80)))</f>
        <v/>
      </c>
      <c r="BU86" s="302" t="str">
        <f ca="true">+IF(OFFSET('Water Data'!$D$29,0,10*ROW('Water Data'!D80))="","",OFFSET('Water Data'!$D$29,0,10*ROW('Water Data'!D80)))</f>
        <v/>
      </c>
      <c r="BV86" s="302" t="str">
        <f ca="true">+IF(OFFSET('Water Data'!$E$27,0,10*ROW('Water Data'!E80))="","",OFFSET('Water Data'!$E$27,0,10*ROW('Water Data'!E80)))</f>
        <v/>
      </c>
      <c r="BW86" s="302" t="str">
        <f ca="true">+IF(OFFSET('Water Data'!$E$28,0,10*ROW('Water Data'!E80))="","",OFFSET('Water Data'!$E$28,0,10*ROW('Water Data'!E80)))</f>
        <v/>
      </c>
      <c r="BX86" s="302" t="str">
        <f ca="true">+IF(OFFSET('Water Data'!$E$29,0,10*ROW('Water Data'!E80))="","",OFFSET('Water Data'!$E$29,0,10*ROW('Water Data'!E80)))</f>
        <v/>
      </c>
      <c r="BY86" s="302" t="str">
        <f ca="true">+IF(OFFSET('Water Data'!$F$27,0,10*ROW('Water Data'!F80))="","",OFFSET('Water Data'!$F$27,0,10*ROW('Water Data'!F80)))</f>
        <v/>
      </c>
      <c r="BZ86" s="302" t="str">
        <f ca="true">+IF(OFFSET('Water Data'!$F$28,0,10*ROW('Water Data'!F80))="","",OFFSET('Water Data'!$F$28,0,10*ROW('Water Data'!F80)))</f>
        <v/>
      </c>
      <c r="CA86" s="302" t="str">
        <f ca="true">+IF(OFFSET('Water Data'!$F$29,0,10*ROW('Water Data'!F80))="","",OFFSET('Water Data'!$F$29,0,10*ROW('Water Data'!F80)))</f>
        <v/>
      </c>
      <c r="CB86" s="302" t="str">
        <f ca="true">+IF(OFFSET('Water Data'!$G$27,0,10*ROW('Water Data'!G80))="","",OFFSET('Water Data'!$G$27,0,10*ROW('Water Data'!G80)))</f>
        <v/>
      </c>
      <c r="CC86" s="302" t="str">
        <f ca="true">+IF(OFFSET('Water Data'!$G$28,0,10*ROW('Water Data'!G80))="","",OFFSET('Water Data'!$G$28,0,10*ROW('Water Data'!G80)))</f>
        <v/>
      </c>
      <c r="CD86" s="302" t="str">
        <f ca="true">+IF(OFFSET('Water Data'!$G$29,0,10*ROW('Water Data'!G80))="","",OFFSET('Water Data'!$G$29,0,10*ROW('Water Data'!G80)))</f>
        <v/>
      </c>
      <c r="CE86" s="302" t="str">
        <f ca="true">+IF(OFFSET('Water Data'!$H$27,0,10*ROW('Water Data'!H80))="","",OFFSET('Water Data'!$H$27,0,10*ROW('Water Data'!H80)))</f>
        <v/>
      </c>
      <c r="CF86" s="302" t="str">
        <f ca="true">+IF(OFFSET('Water Data'!$H$28,0,10*ROW('Water Data'!H80))="","",OFFSET('Water Data'!$H$28,0,10*ROW('Water Data'!H80)))</f>
        <v/>
      </c>
      <c r="CG86" s="302" t="str">
        <f ca="true">+IF(OFFSET('Water Data'!$H$29,0,10*ROW('Water Data'!H80))="","",OFFSET('Water Data'!$H$29,0,10*ROW('Water Data'!H80)))</f>
        <v/>
      </c>
      <c r="CH86" s="302" t="str">
        <f ca="true">+IF(OFFSET('Water Data'!$I$27,0,10*ROW('Water Data'!I80))="","",OFFSET('Water Data'!$I$27,0,10*ROW('Water Data'!I80)))</f>
        <v/>
      </c>
      <c r="CI86" s="302" t="str">
        <f ca="true">+IF(OFFSET('Water Data'!$I$28,0,10*ROW('Water Data'!I80))="","",OFFSET('Water Data'!$I$28,0,10*ROW('Water Data'!I80)))</f>
        <v/>
      </c>
      <c r="CJ86" s="302" t="str">
        <f ca="true">+IF(OFFSET('Water Data'!$I$29,0,10*ROW('Water Data'!I80))="","",OFFSET('Water Data'!$I$29,0,10*ROW('Water Data'!I80)))</f>
        <v/>
      </c>
      <c r="CK86" s="302" t="str">
        <f ca="true">+IF(OFFSET('Sanitation Data'!$D$28,0,10*ROW('Sanitation Data'!D80))="","",OFFSET('Sanitation Data'!$D$28,0,10*ROW('Sanitation Data'!D80)))</f>
        <v/>
      </c>
      <c r="CL86" s="302" t="str">
        <f ca="true">+IF(OFFSET('Sanitation Data'!$D$29,0,10*ROW('Sanitation Data'!D80))="","",OFFSET('Sanitation Data'!$D$29,0,10*ROW('Sanitation Data'!D80)))</f>
        <v/>
      </c>
      <c r="CM86" s="302" t="str">
        <f ca="true">+IF(OFFSET('Sanitation Data'!$D$30,0,10*ROW('Sanitation Data'!D80))="","",OFFSET('Sanitation Data'!$D$30,0,10*ROW('Sanitation Data'!D80)))</f>
        <v/>
      </c>
      <c r="CN86" s="302" t="str">
        <f ca="true">+IF(OFFSET('Sanitation Data'!$D$31,0,10*ROW('Sanitation Data'!D80))="","",OFFSET('Sanitation Data'!$D$31,0,10*ROW('Sanitation Data'!D80)))</f>
        <v/>
      </c>
      <c r="CO86" s="302" t="str">
        <f ca="true">+IF(OFFSET('Sanitation Data'!$D$32,0,10*ROW('Sanitation Data'!D80))="","",OFFSET('Sanitation Data'!$D$32,0,10*ROW('Sanitation Data'!D80)))</f>
        <v/>
      </c>
      <c r="CP86" s="302" t="str">
        <f ca="true">+IF(OFFSET('Sanitation Data'!$E$28,0,10*ROW('Sanitation Data'!E80))="","",OFFSET('Sanitation Data'!$E$28,0,10*ROW('Sanitation Data'!E80)))</f>
        <v/>
      </c>
      <c r="CQ86" s="302" t="str">
        <f ca="true">+IF(OFFSET('Sanitation Data'!$E$29,0,10*ROW('Sanitation Data'!E80))="","",OFFSET('Sanitation Data'!$E$29,0,10*ROW('Sanitation Data'!E80)))</f>
        <v/>
      </c>
      <c r="CR86" s="302" t="str">
        <f ca="true">+IF(OFFSET('Sanitation Data'!$E$30,0,10*ROW('Sanitation Data'!E80))="","",OFFSET('Sanitation Data'!$E$30,0,10*ROW('Sanitation Data'!E80)))</f>
        <v/>
      </c>
      <c r="CS86" s="302" t="str">
        <f ca="true">+IF(OFFSET('Sanitation Data'!$E$31,0,10*ROW('Sanitation Data'!E80))="","",OFFSET('Sanitation Data'!$E$31,0,10*ROW('Sanitation Data'!E80)))</f>
        <v/>
      </c>
      <c r="CT86" s="302" t="str">
        <f ca="true">+IF(OFFSET('Sanitation Data'!$E$32,0,10*ROW('Sanitation Data'!E80))="","",OFFSET('Sanitation Data'!$E$32,0,10*ROW('Sanitation Data'!E80)))</f>
        <v/>
      </c>
      <c r="CU86" s="302" t="str">
        <f ca="true">+IF(OFFSET('Sanitation Data'!$F$28,0,10*ROW('Sanitation Data'!F80))="","",OFFSET('Sanitation Data'!$F$28,0,10*ROW('Sanitation Data'!F80)))</f>
        <v/>
      </c>
      <c r="CV86" s="302" t="str">
        <f ca="true">+IF(OFFSET('Sanitation Data'!$F$29,0,10*ROW('Sanitation Data'!F80))="","",OFFSET('Sanitation Data'!$F$29,0,10*ROW('Sanitation Data'!F80)))</f>
        <v/>
      </c>
      <c r="CW86" s="302" t="str">
        <f ca="true">+IF(OFFSET('Sanitation Data'!$F$30,0,10*ROW('Sanitation Data'!F80))="","",OFFSET('Sanitation Data'!$F$30,0,10*ROW('Sanitation Data'!F80)))</f>
        <v/>
      </c>
      <c r="CX86" s="302" t="str">
        <f ca="true">+IF(OFFSET('Sanitation Data'!$F$31,0,10*ROW('Sanitation Data'!F80))="","",OFFSET('Sanitation Data'!$F$31,0,10*ROW('Sanitation Data'!F80)))</f>
        <v/>
      </c>
      <c r="CY86" s="302" t="str">
        <f ca="true">+IF(OFFSET('Sanitation Data'!$F$32,0,10*ROW('Sanitation Data'!F80))="","",OFFSET('Sanitation Data'!$F$32,0,10*ROW('Sanitation Data'!F80)))</f>
        <v/>
      </c>
      <c r="CZ86" s="302" t="str">
        <f ca="true">+IF(OFFSET('Sanitation Data'!$G$28,0,10*ROW('Sanitation Data'!G80))="","",OFFSET('Sanitation Data'!$G$28,0,10*ROW('Sanitation Data'!G80)))</f>
        <v/>
      </c>
      <c r="DA86" s="302" t="str">
        <f ca="true">+IF(OFFSET('Sanitation Data'!$G$29,0,10*ROW('Sanitation Data'!G80))="","",OFFSET('Sanitation Data'!$G$29,0,10*ROW('Sanitation Data'!G80)))</f>
        <v/>
      </c>
      <c r="DB86" s="302" t="str">
        <f ca="true">+IF(OFFSET('Sanitation Data'!$G$30,0,10*ROW('Sanitation Data'!G80))="","",OFFSET('Sanitation Data'!$G$30,0,10*ROW('Sanitation Data'!G80)))</f>
        <v/>
      </c>
      <c r="DC86" s="302" t="str">
        <f ca="true">+IF(OFFSET('Sanitation Data'!$G$31,0,10*ROW('Sanitation Data'!G80))="","",OFFSET('Sanitation Data'!$G$31,0,10*ROW('Sanitation Data'!G80)))</f>
        <v/>
      </c>
      <c r="DD86" s="302" t="str">
        <f ca="true">+IF(OFFSET('Sanitation Data'!$G$32,0,10*ROW('Sanitation Data'!G80))="","",OFFSET('Sanitation Data'!$G$32,0,10*ROW('Sanitation Data'!G80)))</f>
        <v/>
      </c>
      <c r="DE86" s="302" t="str">
        <f ca="true">+IF(OFFSET('Sanitation Data'!$H$28,0,10*ROW('Sanitation Data'!H80))="","",OFFSET('Sanitation Data'!$H$28,0,10*ROW('Sanitation Data'!H80)))</f>
        <v/>
      </c>
      <c r="DF86" s="302" t="str">
        <f ca="true">+IF(OFFSET('Sanitation Data'!$H$29,0,10*ROW('Sanitation Data'!H80))="","",OFFSET('Sanitation Data'!$H$29,0,10*ROW('Sanitation Data'!H80)))</f>
        <v/>
      </c>
      <c r="DG86" s="302" t="str">
        <f ca="true">+IF(OFFSET('Sanitation Data'!$H$30,0,10*ROW('Sanitation Data'!H80))="","",OFFSET('Sanitation Data'!$H$30,0,10*ROW('Sanitation Data'!H80)))</f>
        <v/>
      </c>
      <c r="DH86" s="302" t="str">
        <f ca="true">+IF(OFFSET('Sanitation Data'!$H$31,0,10*ROW('Sanitation Data'!H80))="","",OFFSET('Sanitation Data'!$H$31,0,10*ROW('Sanitation Data'!H80)))</f>
        <v/>
      </c>
      <c r="DI86" s="302" t="str">
        <f ca="true">+IF(OFFSET('Sanitation Data'!$H$32,0,10*ROW('Sanitation Data'!H80))="","",OFFSET('Sanitation Data'!$H$32,0,10*ROW('Sanitation Data'!H80)))</f>
        <v/>
      </c>
      <c r="DJ86" s="302" t="str">
        <f ca="true">+IF(OFFSET('Sanitation Data'!$I$28,0,10*ROW('Sanitation Data'!I80))="","",OFFSET('Sanitation Data'!$I$28,0,10*ROW('Sanitation Data'!I80)))</f>
        <v/>
      </c>
      <c r="DK86" s="302" t="str">
        <f ca="true">+IF(OFFSET('Sanitation Data'!$I$29,0,10*ROW('Sanitation Data'!I80))="","",OFFSET('Sanitation Data'!$I$29,0,10*ROW('Sanitation Data'!I80)))</f>
        <v/>
      </c>
      <c r="DL86" s="302" t="str">
        <f ca="true">+IF(OFFSET('Sanitation Data'!$I$30,0,10*ROW('Sanitation Data'!I80))="","",OFFSET('Sanitation Data'!$I$30,0,10*ROW('Sanitation Data'!I80)))</f>
        <v/>
      </c>
      <c r="DM86" s="302" t="str">
        <f ca="true">+IF(OFFSET('Sanitation Data'!$I$31,0,10*ROW('Sanitation Data'!I80))="","",OFFSET('Sanitation Data'!$I$31,0,10*ROW('Sanitation Data'!I80)))</f>
        <v/>
      </c>
      <c r="DN86" s="302" t="str">
        <f ca="true">+IF(OFFSET('Sanitation Data'!$I$32,0,10*ROW('Sanitation Data'!I80))="","",OFFSET('Sanitation Data'!$I$32,0,10*ROW('Sanitation Data'!I80)))</f>
        <v/>
      </c>
      <c r="DO86" s="302" t="str">
        <f ca="true">+IF(OFFSET('Hygiene Data'!$D$11,0,10*ROW('Hygiene Data'!D80))="","",OFFSET('Hygiene Data'!$D$11,0,10*ROW('Hygiene Data'!D80)))</f>
        <v/>
      </c>
      <c r="DP86" s="302" t="str">
        <f ca="true">+IF(OFFSET('Hygiene Data'!$D$12,0,10*ROW('Hygiene Data'!D80))="","",OFFSET('Hygiene Data'!$D$12,0,10*ROW('Hygiene Data'!D80)))</f>
        <v/>
      </c>
      <c r="DQ86" s="302" t="str">
        <f ca="true">+IF(OFFSET('Hygiene Data'!$D$13,0,10*ROW('Hygiene Data'!D80))="","",OFFSET('Hygiene Data'!$D$13,0,10*ROW('Hygiene Data'!D80)))</f>
        <v/>
      </c>
      <c r="DR86" s="302" t="str">
        <f ca="true">+IF(OFFSET('Hygiene Data'!$E$11,0,10*ROW('Hygiene Data'!E80))="","",OFFSET('Hygiene Data'!$E$11,0,10*ROW('Hygiene Data'!E80)))</f>
        <v/>
      </c>
      <c r="DS86" s="302" t="str">
        <f ca="true">+IF(OFFSET('Hygiene Data'!$E$12,0,10*ROW('Hygiene Data'!E80))="","",OFFSET('Hygiene Data'!$E$12,0,10*ROW('Hygiene Data'!E80)))</f>
        <v/>
      </c>
      <c r="DT86" s="302" t="str">
        <f ca="true">+IF(OFFSET('Hygiene Data'!$E$13,0,10*ROW('Hygiene Data'!E80))="","",OFFSET('Hygiene Data'!$E$13,0,10*ROW('Hygiene Data'!E80)))</f>
        <v/>
      </c>
      <c r="DU86" s="302" t="str">
        <f ca="true">+IF(OFFSET('Hygiene Data'!$F$11,0,10*ROW('Hygiene Data'!F80))="","",OFFSET('Hygiene Data'!$F$11,0,10*ROW('Hygiene Data'!F80)))</f>
        <v/>
      </c>
      <c r="DV86" s="302" t="str">
        <f ca="true">+IF(OFFSET('Hygiene Data'!$F$12,0,10*ROW('Hygiene Data'!F80))="","",OFFSET('Hygiene Data'!$F$12,0,10*ROW('Hygiene Data'!F80)))</f>
        <v/>
      </c>
      <c r="DW86" s="302" t="str">
        <f ca="true">+IF(OFFSET('Hygiene Data'!$F$13,0,10*ROW('Hygiene Data'!F80))="","",OFFSET('Hygiene Data'!$F$13,0,10*ROW('Hygiene Data'!F80)))</f>
        <v/>
      </c>
      <c r="DX86" s="302" t="str">
        <f ca="true">+IF(OFFSET('Hygiene Data'!$G$11,0,10*ROW('Hygiene Data'!G80))="","",OFFSET('Hygiene Data'!$G$11,0,10*ROW('Hygiene Data'!G80)))</f>
        <v/>
      </c>
      <c r="DY86" s="302" t="str">
        <f ca="true">+IF(OFFSET('Hygiene Data'!$G$12,0,10*ROW('Hygiene Data'!G80))="","",OFFSET('Hygiene Data'!$G$12,0,10*ROW('Hygiene Data'!G80)))</f>
        <v/>
      </c>
      <c r="DZ86" s="302" t="str">
        <f ca="true">+IF(OFFSET('Hygiene Data'!$G$13,0,10*ROW('Hygiene Data'!G80))="","",OFFSET('Hygiene Data'!$G$13,0,10*ROW('Hygiene Data'!G80)))</f>
        <v/>
      </c>
      <c r="EA86" s="302" t="str">
        <f ca="true">+IF(OFFSET('Hygiene Data'!$H$11,0,10*ROW('Hygiene Data'!H80))="","",OFFSET('Hygiene Data'!$H$11,0,10*ROW('Hygiene Data'!H80)))</f>
        <v/>
      </c>
      <c r="EB86" s="302" t="str">
        <f ca="true">+IF(OFFSET('Hygiene Data'!$H$12,0,10*ROW('Hygiene Data'!H80))="","",OFFSET('Hygiene Data'!$H$12,0,10*ROW('Hygiene Data'!H80)))</f>
        <v/>
      </c>
      <c r="EC86" s="302" t="str">
        <f ca="true">+IF(OFFSET('Hygiene Data'!$H$13,0,10*ROW('Hygiene Data'!H80))="","",OFFSET('Hygiene Data'!$H$13,0,10*ROW('Hygiene Data'!H80)))</f>
        <v/>
      </c>
      <c r="ED86" s="302" t="str">
        <f ca="true">+IF(OFFSET('Hygiene Data'!$I$11,0,10*ROW('Hygiene Data'!I80))="","",OFFSET('Hygiene Data'!$I$11,0,10*ROW('Hygiene Data'!I80)))</f>
        <v/>
      </c>
      <c r="EE86" s="302" t="str">
        <f ca="true">+IF(OFFSET('Hygiene Data'!$I$12,0,10*ROW('Hygiene Data'!I80))="","",OFFSET('Hygiene Data'!$I$12,0,10*ROW('Hygiene Data'!I80)))</f>
        <v/>
      </c>
      <c r="EF86" s="30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57"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302"/>
      <c r="BS87" s="302" t="str">
        <f ca="true">+IF(OFFSET('Water Data'!$D$27,0,10*ROW('Water Data'!D81))="","",OFFSET('Water Data'!$D$27,0,10*ROW('Water Data'!D81)))</f>
        <v/>
      </c>
      <c r="BT87" s="302" t="str">
        <f ca="true">+IF(OFFSET('Water Data'!$D$28,0,10*ROW('Water Data'!D81))="","",OFFSET('Water Data'!$D$28,0,10*ROW('Water Data'!D81)))</f>
        <v/>
      </c>
      <c r="BU87" s="302" t="str">
        <f ca="true">+IF(OFFSET('Water Data'!$D$29,0,10*ROW('Water Data'!D81))="","",OFFSET('Water Data'!$D$29,0,10*ROW('Water Data'!D81)))</f>
        <v/>
      </c>
      <c r="BV87" s="302" t="str">
        <f ca="true">+IF(OFFSET('Water Data'!$E$27,0,10*ROW('Water Data'!E81))="","",OFFSET('Water Data'!$E$27,0,10*ROW('Water Data'!E81)))</f>
        <v/>
      </c>
      <c r="BW87" s="302" t="str">
        <f ca="true">+IF(OFFSET('Water Data'!$E$28,0,10*ROW('Water Data'!E81))="","",OFFSET('Water Data'!$E$28,0,10*ROW('Water Data'!E81)))</f>
        <v/>
      </c>
      <c r="BX87" s="302" t="str">
        <f ca="true">+IF(OFFSET('Water Data'!$E$29,0,10*ROW('Water Data'!E81))="","",OFFSET('Water Data'!$E$29,0,10*ROW('Water Data'!E81)))</f>
        <v/>
      </c>
      <c r="BY87" s="302" t="str">
        <f ca="true">+IF(OFFSET('Water Data'!$F$27,0,10*ROW('Water Data'!F81))="","",OFFSET('Water Data'!$F$27,0,10*ROW('Water Data'!F81)))</f>
        <v/>
      </c>
      <c r="BZ87" s="302" t="str">
        <f ca="true">+IF(OFFSET('Water Data'!$F$28,0,10*ROW('Water Data'!F81))="","",OFFSET('Water Data'!$F$28,0,10*ROW('Water Data'!F81)))</f>
        <v/>
      </c>
      <c r="CA87" s="302" t="str">
        <f ca="true">+IF(OFFSET('Water Data'!$F$29,0,10*ROW('Water Data'!F81))="","",OFFSET('Water Data'!$F$29,0,10*ROW('Water Data'!F81)))</f>
        <v/>
      </c>
      <c r="CB87" s="302" t="str">
        <f ca="true">+IF(OFFSET('Water Data'!$G$27,0,10*ROW('Water Data'!G81))="","",OFFSET('Water Data'!$G$27,0,10*ROW('Water Data'!G81)))</f>
        <v/>
      </c>
      <c r="CC87" s="302" t="str">
        <f ca="true">+IF(OFFSET('Water Data'!$G$28,0,10*ROW('Water Data'!G81))="","",OFFSET('Water Data'!$G$28,0,10*ROW('Water Data'!G81)))</f>
        <v/>
      </c>
      <c r="CD87" s="302" t="str">
        <f ca="true">+IF(OFFSET('Water Data'!$G$29,0,10*ROW('Water Data'!G81))="","",OFFSET('Water Data'!$G$29,0,10*ROW('Water Data'!G81)))</f>
        <v/>
      </c>
      <c r="CE87" s="302" t="str">
        <f ca="true">+IF(OFFSET('Water Data'!$H$27,0,10*ROW('Water Data'!H81))="","",OFFSET('Water Data'!$H$27,0,10*ROW('Water Data'!H81)))</f>
        <v/>
      </c>
      <c r="CF87" s="302" t="str">
        <f ca="true">+IF(OFFSET('Water Data'!$H$28,0,10*ROW('Water Data'!H81))="","",OFFSET('Water Data'!$H$28,0,10*ROW('Water Data'!H81)))</f>
        <v/>
      </c>
      <c r="CG87" s="302" t="str">
        <f ca="true">+IF(OFFSET('Water Data'!$H$29,0,10*ROW('Water Data'!H81))="","",OFFSET('Water Data'!$H$29,0,10*ROW('Water Data'!H81)))</f>
        <v/>
      </c>
      <c r="CH87" s="302" t="str">
        <f ca="true">+IF(OFFSET('Water Data'!$I$27,0,10*ROW('Water Data'!I81))="","",OFFSET('Water Data'!$I$27,0,10*ROW('Water Data'!I81)))</f>
        <v/>
      </c>
      <c r="CI87" s="302" t="str">
        <f ca="true">+IF(OFFSET('Water Data'!$I$28,0,10*ROW('Water Data'!I81))="","",OFFSET('Water Data'!$I$28,0,10*ROW('Water Data'!I81)))</f>
        <v/>
      </c>
      <c r="CJ87" s="302" t="str">
        <f ca="true">+IF(OFFSET('Water Data'!$I$29,0,10*ROW('Water Data'!I81))="","",OFFSET('Water Data'!$I$29,0,10*ROW('Water Data'!I81)))</f>
        <v/>
      </c>
      <c r="CK87" s="302" t="str">
        <f ca="true">+IF(OFFSET('Sanitation Data'!$D$28,0,10*ROW('Sanitation Data'!D81))="","",OFFSET('Sanitation Data'!$D$28,0,10*ROW('Sanitation Data'!D81)))</f>
        <v/>
      </c>
      <c r="CL87" s="302" t="str">
        <f ca="true">+IF(OFFSET('Sanitation Data'!$D$29,0,10*ROW('Sanitation Data'!D81))="","",OFFSET('Sanitation Data'!$D$29,0,10*ROW('Sanitation Data'!D81)))</f>
        <v/>
      </c>
      <c r="CM87" s="302" t="str">
        <f ca="true">+IF(OFFSET('Sanitation Data'!$D$30,0,10*ROW('Sanitation Data'!D81))="","",OFFSET('Sanitation Data'!$D$30,0,10*ROW('Sanitation Data'!D81)))</f>
        <v/>
      </c>
      <c r="CN87" s="302" t="str">
        <f ca="true">+IF(OFFSET('Sanitation Data'!$D$31,0,10*ROW('Sanitation Data'!D81))="","",OFFSET('Sanitation Data'!$D$31,0,10*ROW('Sanitation Data'!D81)))</f>
        <v/>
      </c>
      <c r="CO87" s="302" t="str">
        <f ca="true">+IF(OFFSET('Sanitation Data'!$D$32,0,10*ROW('Sanitation Data'!D81))="","",OFFSET('Sanitation Data'!$D$32,0,10*ROW('Sanitation Data'!D81)))</f>
        <v/>
      </c>
      <c r="CP87" s="302" t="str">
        <f ca="true">+IF(OFFSET('Sanitation Data'!$E$28,0,10*ROW('Sanitation Data'!E81))="","",OFFSET('Sanitation Data'!$E$28,0,10*ROW('Sanitation Data'!E81)))</f>
        <v/>
      </c>
      <c r="CQ87" s="302" t="str">
        <f ca="true">+IF(OFFSET('Sanitation Data'!$E$29,0,10*ROW('Sanitation Data'!E81))="","",OFFSET('Sanitation Data'!$E$29,0,10*ROW('Sanitation Data'!E81)))</f>
        <v/>
      </c>
      <c r="CR87" s="302" t="str">
        <f ca="true">+IF(OFFSET('Sanitation Data'!$E$30,0,10*ROW('Sanitation Data'!E81))="","",OFFSET('Sanitation Data'!$E$30,0,10*ROW('Sanitation Data'!E81)))</f>
        <v/>
      </c>
      <c r="CS87" s="302" t="str">
        <f ca="true">+IF(OFFSET('Sanitation Data'!$E$31,0,10*ROW('Sanitation Data'!E81))="","",OFFSET('Sanitation Data'!$E$31,0,10*ROW('Sanitation Data'!E81)))</f>
        <v/>
      </c>
      <c r="CT87" s="302" t="str">
        <f ca="true">+IF(OFFSET('Sanitation Data'!$E$32,0,10*ROW('Sanitation Data'!E81))="","",OFFSET('Sanitation Data'!$E$32,0,10*ROW('Sanitation Data'!E81)))</f>
        <v/>
      </c>
      <c r="CU87" s="302" t="str">
        <f ca="true">+IF(OFFSET('Sanitation Data'!$F$28,0,10*ROW('Sanitation Data'!F81))="","",OFFSET('Sanitation Data'!$F$28,0,10*ROW('Sanitation Data'!F81)))</f>
        <v/>
      </c>
      <c r="CV87" s="302" t="str">
        <f ca="true">+IF(OFFSET('Sanitation Data'!$F$29,0,10*ROW('Sanitation Data'!F81))="","",OFFSET('Sanitation Data'!$F$29,0,10*ROW('Sanitation Data'!F81)))</f>
        <v/>
      </c>
      <c r="CW87" s="302" t="str">
        <f ca="true">+IF(OFFSET('Sanitation Data'!$F$30,0,10*ROW('Sanitation Data'!F81))="","",OFFSET('Sanitation Data'!$F$30,0,10*ROW('Sanitation Data'!F81)))</f>
        <v/>
      </c>
      <c r="CX87" s="302" t="str">
        <f ca="true">+IF(OFFSET('Sanitation Data'!$F$31,0,10*ROW('Sanitation Data'!F81))="","",OFFSET('Sanitation Data'!$F$31,0,10*ROW('Sanitation Data'!F81)))</f>
        <v/>
      </c>
      <c r="CY87" s="302" t="str">
        <f ca="true">+IF(OFFSET('Sanitation Data'!$F$32,0,10*ROW('Sanitation Data'!F81))="","",OFFSET('Sanitation Data'!$F$32,0,10*ROW('Sanitation Data'!F81)))</f>
        <v/>
      </c>
      <c r="CZ87" s="302" t="str">
        <f ca="true">+IF(OFFSET('Sanitation Data'!$G$28,0,10*ROW('Sanitation Data'!G81))="","",OFFSET('Sanitation Data'!$G$28,0,10*ROW('Sanitation Data'!G81)))</f>
        <v/>
      </c>
      <c r="DA87" s="302" t="str">
        <f ca="true">+IF(OFFSET('Sanitation Data'!$G$29,0,10*ROW('Sanitation Data'!G81))="","",OFFSET('Sanitation Data'!$G$29,0,10*ROW('Sanitation Data'!G81)))</f>
        <v/>
      </c>
      <c r="DB87" s="302" t="str">
        <f ca="true">+IF(OFFSET('Sanitation Data'!$G$30,0,10*ROW('Sanitation Data'!G81))="","",OFFSET('Sanitation Data'!$G$30,0,10*ROW('Sanitation Data'!G81)))</f>
        <v/>
      </c>
      <c r="DC87" s="302" t="str">
        <f ca="true">+IF(OFFSET('Sanitation Data'!$G$31,0,10*ROW('Sanitation Data'!G81))="","",OFFSET('Sanitation Data'!$G$31,0,10*ROW('Sanitation Data'!G81)))</f>
        <v/>
      </c>
      <c r="DD87" s="302" t="str">
        <f ca="true">+IF(OFFSET('Sanitation Data'!$G$32,0,10*ROW('Sanitation Data'!G81))="","",OFFSET('Sanitation Data'!$G$32,0,10*ROW('Sanitation Data'!G81)))</f>
        <v/>
      </c>
      <c r="DE87" s="302" t="str">
        <f ca="true">+IF(OFFSET('Sanitation Data'!$H$28,0,10*ROW('Sanitation Data'!H81))="","",OFFSET('Sanitation Data'!$H$28,0,10*ROW('Sanitation Data'!H81)))</f>
        <v/>
      </c>
      <c r="DF87" s="302" t="str">
        <f ca="true">+IF(OFFSET('Sanitation Data'!$H$29,0,10*ROW('Sanitation Data'!H81))="","",OFFSET('Sanitation Data'!$H$29,0,10*ROW('Sanitation Data'!H81)))</f>
        <v/>
      </c>
      <c r="DG87" s="302" t="str">
        <f ca="true">+IF(OFFSET('Sanitation Data'!$H$30,0,10*ROW('Sanitation Data'!H81))="","",OFFSET('Sanitation Data'!$H$30,0,10*ROW('Sanitation Data'!H81)))</f>
        <v/>
      </c>
      <c r="DH87" s="302" t="str">
        <f ca="true">+IF(OFFSET('Sanitation Data'!$H$31,0,10*ROW('Sanitation Data'!H81))="","",OFFSET('Sanitation Data'!$H$31,0,10*ROW('Sanitation Data'!H81)))</f>
        <v/>
      </c>
      <c r="DI87" s="302" t="str">
        <f ca="true">+IF(OFFSET('Sanitation Data'!$H$32,0,10*ROW('Sanitation Data'!H81))="","",OFFSET('Sanitation Data'!$H$32,0,10*ROW('Sanitation Data'!H81)))</f>
        <v/>
      </c>
      <c r="DJ87" s="302" t="str">
        <f ca="true">+IF(OFFSET('Sanitation Data'!$I$28,0,10*ROW('Sanitation Data'!I81))="","",OFFSET('Sanitation Data'!$I$28,0,10*ROW('Sanitation Data'!I81)))</f>
        <v/>
      </c>
      <c r="DK87" s="302" t="str">
        <f ca="true">+IF(OFFSET('Sanitation Data'!$I$29,0,10*ROW('Sanitation Data'!I81))="","",OFFSET('Sanitation Data'!$I$29,0,10*ROW('Sanitation Data'!I81)))</f>
        <v/>
      </c>
      <c r="DL87" s="302" t="str">
        <f ca="true">+IF(OFFSET('Sanitation Data'!$I$30,0,10*ROW('Sanitation Data'!I81))="","",OFFSET('Sanitation Data'!$I$30,0,10*ROW('Sanitation Data'!I81)))</f>
        <v/>
      </c>
      <c r="DM87" s="302" t="str">
        <f ca="true">+IF(OFFSET('Sanitation Data'!$I$31,0,10*ROW('Sanitation Data'!I81))="","",OFFSET('Sanitation Data'!$I$31,0,10*ROW('Sanitation Data'!I81)))</f>
        <v/>
      </c>
      <c r="DN87" s="302" t="str">
        <f ca="true">+IF(OFFSET('Sanitation Data'!$I$32,0,10*ROW('Sanitation Data'!I81))="","",OFFSET('Sanitation Data'!$I$32,0,10*ROW('Sanitation Data'!I81)))</f>
        <v/>
      </c>
      <c r="DO87" s="302" t="str">
        <f ca="true">+IF(OFFSET('Hygiene Data'!$D$11,0,10*ROW('Hygiene Data'!D81))="","",OFFSET('Hygiene Data'!$D$11,0,10*ROW('Hygiene Data'!D81)))</f>
        <v/>
      </c>
      <c r="DP87" s="302" t="str">
        <f ca="true">+IF(OFFSET('Hygiene Data'!$D$12,0,10*ROW('Hygiene Data'!D81))="","",OFFSET('Hygiene Data'!$D$12,0,10*ROW('Hygiene Data'!D81)))</f>
        <v/>
      </c>
      <c r="DQ87" s="302" t="str">
        <f ca="true">+IF(OFFSET('Hygiene Data'!$D$13,0,10*ROW('Hygiene Data'!D81))="","",OFFSET('Hygiene Data'!$D$13,0,10*ROW('Hygiene Data'!D81)))</f>
        <v/>
      </c>
      <c r="DR87" s="302" t="str">
        <f ca="true">+IF(OFFSET('Hygiene Data'!$E$11,0,10*ROW('Hygiene Data'!E81))="","",OFFSET('Hygiene Data'!$E$11,0,10*ROW('Hygiene Data'!E81)))</f>
        <v/>
      </c>
      <c r="DS87" s="302" t="str">
        <f ca="true">+IF(OFFSET('Hygiene Data'!$E$12,0,10*ROW('Hygiene Data'!E81))="","",OFFSET('Hygiene Data'!$E$12,0,10*ROW('Hygiene Data'!E81)))</f>
        <v/>
      </c>
      <c r="DT87" s="302" t="str">
        <f ca="true">+IF(OFFSET('Hygiene Data'!$E$13,0,10*ROW('Hygiene Data'!E81))="","",OFFSET('Hygiene Data'!$E$13,0,10*ROW('Hygiene Data'!E81)))</f>
        <v/>
      </c>
      <c r="DU87" s="302" t="str">
        <f ca="true">+IF(OFFSET('Hygiene Data'!$F$11,0,10*ROW('Hygiene Data'!F81))="","",OFFSET('Hygiene Data'!$F$11,0,10*ROW('Hygiene Data'!F81)))</f>
        <v/>
      </c>
      <c r="DV87" s="302" t="str">
        <f ca="true">+IF(OFFSET('Hygiene Data'!$F$12,0,10*ROW('Hygiene Data'!F81))="","",OFFSET('Hygiene Data'!$F$12,0,10*ROW('Hygiene Data'!F81)))</f>
        <v/>
      </c>
      <c r="DW87" s="302" t="str">
        <f ca="true">+IF(OFFSET('Hygiene Data'!$F$13,0,10*ROW('Hygiene Data'!F81))="","",OFFSET('Hygiene Data'!$F$13,0,10*ROW('Hygiene Data'!F81)))</f>
        <v/>
      </c>
      <c r="DX87" s="302" t="str">
        <f ca="true">+IF(OFFSET('Hygiene Data'!$G$11,0,10*ROW('Hygiene Data'!G81))="","",OFFSET('Hygiene Data'!$G$11,0,10*ROW('Hygiene Data'!G81)))</f>
        <v/>
      </c>
      <c r="DY87" s="302" t="str">
        <f ca="true">+IF(OFFSET('Hygiene Data'!$G$12,0,10*ROW('Hygiene Data'!G81))="","",OFFSET('Hygiene Data'!$G$12,0,10*ROW('Hygiene Data'!G81)))</f>
        <v/>
      </c>
      <c r="DZ87" s="302" t="str">
        <f ca="true">+IF(OFFSET('Hygiene Data'!$G$13,0,10*ROW('Hygiene Data'!G81))="","",OFFSET('Hygiene Data'!$G$13,0,10*ROW('Hygiene Data'!G81)))</f>
        <v/>
      </c>
      <c r="EA87" s="302" t="str">
        <f ca="true">+IF(OFFSET('Hygiene Data'!$H$11,0,10*ROW('Hygiene Data'!H81))="","",OFFSET('Hygiene Data'!$H$11,0,10*ROW('Hygiene Data'!H81)))</f>
        <v/>
      </c>
      <c r="EB87" s="302" t="str">
        <f ca="true">+IF(OFFSET('Hygiene Data'!$H$12,0,10*ROW('Hygiene Data'!H81))="","",OFFSET('Hygiene Data'!$H$12,0,10*ROW('Hygiene Data'!H81)))</f>
        <v/>
      </c>
      <c r="EC87" s="302" t="str">
        <f ca="true">+IF(OFFSET('Hygiene Data'!$H$13,0,10*ROW('Hygiene Data'!H81))="","",OFFSET('Hygiene Data'!$H$13,0,10*ROW('Hygiene Data'!H81)))</f>
        <v/>
      </c>
      <c r="ED87" s="302" t="str">
        <f ca="true">+IF(OFFSET('Hygiene Data'!$I$11,0,10*ROW('Hygiene Data'!I81))="","",OFFSET('Hygiene Data'!$I$11,0,10*ROW('Hygiene Data'!I81)))</f>
        <v/>
      </c>
      <c r="EE87" s="302" t="str">
        <f ca="true">+IF(OFFSET('Hygiene Data'!$I$12,0,10*ROW('Hygiene Data'!I81))="","",OFFSET('Hygiene Data'!$I$12,0,10*ROW('Hygiene Data'!I81)))</f>
        <v/>
      </c>
      <c r="EF87" s="30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57"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302"/>
      <c r="BS88" s="302" t="str">
        <f ca="true">+IF(OFFSET('Water Data'!$D$27,0,10*ROW('Water Data'!D82))="","",OFFSET('Water Data'!$D$27,0,10*ROW('Water Data'!D82)))</f>
        <v/>
      </c>
      <c r="BT88" s="302" t="str">
        <f ca="true">+IF(OFFSET('Water Data'!$D$28,0,10*ROW('Water Data'!D82))="","",OFFSET('Water Data'!$D$28,0,10*ROW('Water Data'!D82)))</f>
        <v/>
      </c>
      <c r="BU88" s="302" t="str">
        <f ca="true">+IF(OFFSET('Water Data'!$D$29,0,10*ROW('Water Data'!D82))="","",OFFSET('Water Data'!$D$29,0,10*ROW('Water Data'!D82)))</f>
        <v/>
      </c>
      <c r="BV88" s="302" t="str">
        <f ca="true">+IF(OFFSET('Water Data'!$E$27,0,10*ROW('Water Data'!E82))="","",OFFSET('Water Data'!$E$27,0,10*ROW('Water Data'!E82)))</f>
        <v/>
      </c>
      <c r="BW88" s="302" t="str">
        <f ca="true">+IF(OFFSET('Water Data'!$E$28,0,10*ROW('Water Data'!E82))="","",OFFSET('Water Data'!$E$28,0,10*ROW('Water Data'!E82)))</f>
        <v/>
      </c>
      <c r="BX88" s="302" t="str">
        <f ca="true">+IF(OFFSET('Water Data'!$E$29,0,10*ROW('Water Data'!E82))="","",OFFSET('Water Data'!$E$29,0,10*ROW('Water Data'!E82)))</f>
        <v/>
      </c>
      <c r="BY88" s="302" t="str">
        <f ca="true">+IF(OFFSET('Water Data'!$F$27,0,10*ROW('Water Data'!F82))="","",OFFSET('Water Data'!$F$27,0,10*ROW('Water Data'!F82)))</f>
        <v/>
      </c>
      <c r="BZ88" s="302" t="str">
        <f ca="true">+IF(OFFSET('Water Data'!$F$28,0,10*ROW('Water Data'!F82))="","",OFFSET('Water Data'!$F$28,0,10*ROW('Water Data'!F82)))</f>
        <v/>
      </c>
      <c r="CA88" s="302" t="str">
        <f ca="true">+IF(OFFSET('Water Data'!$F$29,0,10*ROW('Water Data'!F82))="","",OFFSET('Water Data'!$F$29,0,10*ROW('Water Data'!F82)))</f>
        <v/>
      </c>
      <c r="CB88" s="302" t="str">
        <f ca="true">+IF(OFFSET('Water Data'!$G$27,0,10*ROW('Water Data'!G82))="","",OFFSET('Water Data'!$G$27,0,10*ROW('Water Data'!G82)))</f>
        <v/>
      </c>
      <c r="CC88" s="302" t="str">
        <f ca="true">+IF(OFFSET('Water Data'!$G$28,0,10*ROW('Water Data'!G82))="","",OFFSET('Water Data'!$G$28,0,10*ROW('Water Data'!G82)))</f>
        <v/>
      </c>
      <c r="CD88" s="302" t="str">
        <f ca="true">+IF(OFFSET('Water Data'!$G$29,0,10*ROW('Water Data'!G82))="","",OFFSET('Water Data'!$G$29,0,10*ROW('Water Data'!G82)))</f>
        <v/>
      </c>
      <c r="CE88" s="302" t="str">
        <f ca="true">+IF(OFFSET('Water Data'!$H$27,0,10*ROW('Water Data'!H82))="","",OFFSET('Water Data'!$H$27,0,10*ROW('Water Data'!H82)))</f>
        <v/>
      </c>
      <c r="CF88" s="302" t="str">
        <f ca="true">+IF(OFFSET('Water Data'!$H$28,0,10*ROW('Water Data'!H82))="","",OFFSET('Water Data'!$H$28,0,10*ROW('Water Data'!H82)))</f>
        <v/>
      </c>
      <c r="CG88" s="302" t="str">
        <f ca="true">+IF(OFFSET('Water Data'!$H$29,0,10*ROW('Water Data'!H82))="","",OFFSET('Water Data'!$H$29,0,10*ROW('Water Data'!H82)))</f>
        <v/>
      </c>
      <c r="CH88" s="302" t="str">
        <f ca="true">+IF(OFFSET('Water Data'!$I$27,0,10*ROW('Water Data'!I82))="","",OFFSET('Water Data'!$I$27,0,10*ROW('Water Data'!I82)))</f>
        <v/>
      </c>
      <c r="CI88" s="302" t="str">
        <f ca="true">+IF(OFFSET('Water Data'!$I$28,0,10*ROW('Water Data'!I82))="","",OFFSET('Water Data'!$I$28,0,10*ROW('Water Data'!I82)))</f>
        <v/>
      </c>
      <c r="CJ88" s="302" t="str">
        <f ca="true">+IF(OFFSET('Water Data'!$I$29,0,10*ROW('Water Data'!I82))="","",OFFSET('Water Data'!$I$29,0,10*ROW('Water Data'!I82)))</f>
        <v/>
      </c>
      <c r="CK88" s="302" t="str">
        <f ca="true">+IF(OFFSET('Sanitation Data'!$D$28,0,10*ROW('Sanitation Data'!D82))="","",OFFSET('Sanitation Data'!$D$28,0,10*ROW('Sanitation Data'!D82)))</f>
        <v/>
      </c>
      <c r="CL88" s="302" t="str">
        <f ca="true">+IF(OFFSET('Sanitation Data'!$D$29,0,10*ROW('Sanitation Data'!D82))="","",OFFSET('Sanitation Data'!$D$29,0,10*ROW('Sanitation Data'!D82)))</f>
        <v/>
      </c>
      <c r="CM88" s="302" t="str">
        <f ca="true">+IF(OFFSET('Sanitation Data'!$D$30,0,10*ROW('Sanitation Data'!D82))="","",OFFSET('Sanitation Data'!$D$30,0,10*ROW('Sanitation Data'!D82)))</f>
        <v/>
      </c>
      <c r="CN88" s="302" t="str">
        <f ca="true">+IF(OFFSET('Sanitation Data'!$D$31,0,10*ROW('Sanitation Data'!D82))="","",OFFSET('Sanitation Data'!$D$31,0,10*ROW('Sanitation Data'!D82)))</f>
        <v/>
      </c>
      <c r="CO88" s="302" t="str">
        <f ca="true">+IF(OFFSET('Sanitation Data'!$D$32,0,10*ROW('Sanitation Data'!D82))="","",OFFSET('Sanitation Data'!$D$32,0,10*ROW('Sanitation Data'!D82)))</f>
        <v/>
      </c>
      <c r="CP88" s="302" t="str">
        <f ca="true">+IF(OFFSET('Sanitation Data'!$E$28,0,10*ROW('Sanitation Data'!E82))="","",OFFSET('Sanitation Data'!$E$28,0,10*ROW('Sanitation Data'!E82)))</f>
        <v/>
      </c>
      <c r="CQ88" s="302" t="str">
        <f ca="true">+IF(OFFSET('Sanitation Data'!$E$29,0,10*ROW('Sanitation Data'!E82))="","",OFFSET('Sanitation Data'!$E$29,0,10*ROW('Sanitation Data'!E82)))</f>
        <v/>
      </c>
      <c r="CR88" s="302" t="str">
        <f ca="true">+IF(OFFSET('Sanitation Data'!$E$30,0,10*ROW('Sanitation Data'!E82))="","",OFFSET('Sanitation Data'!$E$30,0,10*ROW('Sanitation Data'!E82)))</f>
        <v/>
      </c>
      <c r="CS88" s="302" t="str">
        <f ca="true">+IF(OFFSET('Sanitation Data'!$E$31,0,10*ROW('Sanitation Data'!E82))="","",OFFSET('Sanitation Data'!$E$31,0,10*ROW('Sanitation Data'!E82)))</f>
        <v/>
      </c>
      <c r="CT88" s="302" t="str">
        <f ca="true">+IF(OFFSET('Sanitation Data'!$E$32,0,10*ROW('Sanitation Data'!E82))="","",OFFSET('Sanitation Data'!$E$32,0,10*ROW('Sanitation Data'!E82)))</f>
        <v/>
      </c>
      <c r="CU88" s="302" t="str">
        <f ca="true">+IF(OFFSET('Sanitation Data'!$F$28,0,10*ROW('Sanitation Data'!F82))="","",OFFSET('Sanitation Data'!$F$28,0,10*ROW('Sanitation Data'!F82)))</f>
        <v/>
      </c>
      <c r="CV88" s="302" t="str">
        <f ca="true">+IF(OFFSET('Sanitation Data'!$F$29,0,10*ROW('Sanitation Data'!F82))="","",OFFSET('Sanitation Data'!$F$29,0,10*ROW('Sanitation Data'!F82)))</f>
        <v/>
      </c>
      <c r="CW88" s="302" t="str">
        <f ca="true">+IF(OFFSET('Sanitation Data'!$F$30,0,10*ROW('Sanitation Data'!F82))="","",OFFSET('Sanitation Data'!$F$30,0,10*ROW('Sanitation Data'!F82)))</f>
        <v/>
      </c>
      <c r="CX88" s="302" t="str">
        <f ca="true">+IF(OFFSET('Sanitation Data'!$F$31,0,10*ROW('Sanitation Data'!F82))="","",OFFSET('Sanitation Data'!$F$31,0,10*ROW('Sanitation Data'!F82)))</f>
        <v/>
      </c>
      <c r="CY88" s="302" t="str">
        <f ca="true">+IF(OFFSET('Sanitation Data'!$F$32,0,10*ROW('Sanitation Data'!F82))="","",OFFSET('Sanitation Data'!$F$32,0,10*ROW('Sanitation Data'!F82)))</f>
        <v/>
      </c>
      <c r="CZ88" s="302" t="str">
        <f ca="true">+IF(OFFSET('Sanitation Data'!$G$28,0,10*ROW('Sanitation Data'!G82))="","",OFFSET('Sanitation Data'!$G$28,0,10*ROW('Sanitation Data'!G82)))</f>
        <v/>
      </c>
      <c r="DA88" s="302" t="str">
        <f ca="true">+IF(OFFSET('Sanitation Data'!$G$29,0,10*ROW('Sanitation Data'!G82))="","",OFFSET('Sanitation Data'!$G$29,0,10*ROW('Sanitation Data'!G82)))</f>
        <v/>
      </c>
      <c r="DB88" s="302" t="str">
        <f ca="true">+IF(OFFSET('Sanitation Data'!$G$30,0,10*ROW('Sanitation Data'!G82))="","",OFFSET('Sanitation Data'!$G$30,0,10*ROW('Sanitation Data'!G82)))</f>
        <v/>
      </c>
      <c r="DC88" s="302" t="str">
        <f ca="true">+IF(OFFSET('Sanitation Data'!$G$31,0,10*ROW('Sanitation Data'!G82))="","",OFFSET('Sanitation Data'!$G$31,0,10*ROW('Sanitation Data'!G82)))</f>
        <v/>
      </c>
      <c r="DD88" s="302" t="str">
        <f ca="true">+IF(OFFSET('Sanitation Data'!$G$32,0,10*ROW('Sanitation Data'!G82))="","",OFFSET('Sanitation Data'!$G$32,0,10*ROW('Sanitation Data'!G82)))</f>
        <v/>
      </c>
      <c r="DE88" s="302" t="str">
        <f ca="true">+IF(OFFSET('Sanitation Data'!$H$28,0,10*ROW('Sanitation Data'!H82))="","",OFFSET('Sanitation Data'!$H$28,0,10*ROW('Sanitation Data'!H82)))</f>
        <v/>
      </c>
      <c r="DF88" s="302" t="str">
        <f ca="true">+IF(OFFSET('Sanitation Data'!$H$29,0,10*ROW('Sanitation Data'!H82))="","",OFFSET('Sanitation Data'!$H$29,0,10*ROW('Sanitation Data'!H82)))</f>
        <v/>
      </c>
      <c r="DG88" s="302" t="str">
        <f ca="true">+IF(OFFSET('Sanitation Data'!$H$30,0,10*ROW('Sanitation Data'!H82))="","",OFFSET('Sanitation Data'!$H$30,0,10*ROW('Sanitation Data'!H82)))</f>
        <v/>
      </c>
      <c r="DH88" s="302" t="str">
        <f ca="true">+IF(OFFSET('Sanitation Data'!$H$31,0,10*ROW('Sanitation Data'!H82))="","",OFFSET('Sanitation Data'!$H$31,0,10*ROW('Sanitation Data'!H82)))</f>
        <v/>
      </c>
      <c r="DI88" s="302" t="str">
        <f ca="true">+IF(OFFSET('Sanitation Data'!$H$32,0,10*ROW('Sanitation Data'!H82))="","",OFFSET('Sanitation Data'!$H$32,0,10*ROW('Sanitation Data'!H82)))</f>
        <v/>
      </c>
      <c r="DJ88" s="302" t="str">
        <f ca="true">+IF(OFFSET('Sanitation Data'!$I$28,0,10*ROW('Sanitation Data'!I82))="","",OFFSET('Sanitation Data'!$I$28,0,10*ROW('Sanitation Data'!I82)))</f>
        <v/>
      </c>
      <c r="DK88" s="302" t="str">
        <f ca="true">+IF(OFFSET('Sanitation Data'!$I$29,0,10*ROW('Sanitation Data'!I82))="","",OFFSET('Sanitation Data'!$I$29,0,10*ROW('Sanitation Data'!I82)))</f>
        <v/>
      </c>
      <c r="DL88" s="302" t="str">
        <f ca="true">+IF(OFFSET('Sanitation Data'!$I$30,0,10*ROW('Sanitation Data'!I82))="","",OFFSET('Sanitation Data'!$I$30,0,10*ROW('Sanitation Data'!I82)))</f>
        <v/>
      </c>
      <c r="DM88" s="302" t="str">
        <f ca="true">+IF(OFFSET('Sanitation Data'!$I$31,0,10*ROW('Sanitation Data'!I82))="","",OFFSET('Sanitation Data'!$I$31,0,10*ROW('Sanitation Data'!I82)))</f>
        <v/>
      </c>
      <c r="DN88" s="302" t="str">
        <f ca="true">+IF(OFFSET('Sanitation Data'!$I$32,0,10*ROW('Sanitation Data'!I82))="","",OFFSET('Sanitation Data'!$I$32,0,10*ROW('Sanitation Data'!I82)))</f>
        <v/>
      </c>
      <c r="DO88" s="302" t="str">
        <f ca="true">+IF(OFFSET('Hygiene Data'!$D$11,0,10*ROW('Hygiene Data'!D82))="","",OFFSET('Hygiene Data'!$D$11,0,10*ROW('Hygiene Data'!D82)))</f>
        <v/>
      </c>
      <c r="DP88" s="302" t="str">
        <f ca="true">+IF(OFFSET('Hygiene Data'!$D$12,0,10*ROW('Hygiene Data'!D82))="","",OFFSET('Hygiene Data'!$D$12,0,10*ROW('Hygiene Data'!D82)))</f>
        <v/>
      </c>
      <c r="DQ88" s="302" t="str">
        <f ca="true">+IF(OFFSET('Hygiene Data'!$D$13,0,10*ROW('Hygiene Data'!D82))="","",OFFSET('Hygiene Data'!$D$13,0,10*ROW('Hygiene Data'!D82)))</f>
        <v/>
      </c>
      <c r="DR88" s="302" t="str">
        <f ca="true">+IF(OFFSET('Hygiene Data'!$E$11,0,10*ROW('Hygiene Data'!E82))="","",OFFSET('Hygiene Data'!$E$11,0,10*ROW('Hygiene Data'!E82)))</f>
        <v/>
      </c>
      <c r="DS88" s="302" t="str">
        <f ca="true">+IF(OFFSET('Hygiene Data'!$E$12,0,10*ROW('Hygiene Data'!E82))="","",OFFSET('Hygiene Data'!$E$12,0,10*ROW('Hygiene Data'!E82)))</f>
        <v/>
      </c>
      <c r="DT88" s="302" t="str">
        <f ca="true">+IF(OFFSET('Hygiene Data'!$E$13,0,10*ROW('Hygiene Data'!E82))="","",OFFSET('Hygiene Data'!$E$13,0,10*ROW('Hygiene Data'!E82)))</f>
        <v/>
      </c>
      <c r="DU88" s="302" t="str">
        <f ca="true">+IF(OFFSET('Hygiene Data'!$F$11,0,10*ROW('Hygiene Data'!F82))="","",OFFSET('Hygiene Data'!$F$11,0,10*ROW('Hygiene Data'!F82)))</f>
        <v/>
      </c>
      <c r="DV88" s="302" t="str">
        <f ca="true">+IF(OFFSET('Hygiene Data'!$F$12,0,10*ROW('Hygiene Data'!F82))="","",OFFSET('Hygiene Data'!$F$12,0,10*ROW('Hygiene Data'!F82)))</f>
        <v/>
      </c>
      <c r="DW88" s="302" t="str">
        <f ca="true">+IF(OFFSET('Hygiene Data'!$F$13,0,10*ROW('Hygiene Data'!F82))="","",OFFSET('Hygiene Data'!$F$13,0,10*ROW('Hygiene Data'!F82)))</f>
        <v/>
      </c>
      <c r="DX88" s="302" t="str">
        <f ca="true">+IF(OFFSET('Hygiene Data'!$G$11,0,10*ROW('Hygiene Data'!G82))="","",OFFSET('Hygiene Data'!$G$11,0,10*ROW('Hygiene Data'!G82)))</f>
        <v/>
      </c>
      <c r="DY88" s="302" t="str">
        <f ca="true">+IF(OFFSET('Hygiene Data'!$G$12,0,10*ROW('Hygiene Data'!G82))="","",OFFSET('Hygiene Data'!$G$12,0,10*ROW('Hygiene Data'!G82)))</f>
        <v/>
      </c>
      <c r="DZ88" s="302" t="str">
        <f ca="true">+IF(OFFSET('Hygiene Data'!$G$13,0,10*ROW('Hygiene Data'!G82))="","",OFFSET('Hygiene Data'!$G$13,0,10*ROW('Hygiene Data'!G82)))</f>
        <v/>
      </c>
      <c r="EA88" s="302" t="str">
        <f ca="true">+IF(OFFSET('Hygiene Data'!$H$11,0,10*ROW('Hygiene Data'!H82))="","",OFFSET('Hygiene Data'!$H$11,0,10*ROW('Hygiene Data'!H82)))</f>
        <v/>
      </c>
      <c r="EB88" s="302" t="str">
        <f ca="true">+IF(OFFSET('Hygiene Data'!$H$12,0,10*ROW('Hygiene Data'!H82))="","",OFFSET('Hygiene Data'!$H$12,0,10*ROW('Hygiene Data'!H82)))</f>
        <v/>
      </c>
      <c r="EC88" s="302" t="str">
        <f ca="true">+IF(OFFSET('Hygiene Data'!$H$13,0,10*ROW('Hygiene Data'!H82))="","",OFFSET('Hygiene Data'!$H$13,0,10*ROW('Hygiene Data'!H82)))</f>
        <v/>
      </c>
      <c r="ED88" s="302" t="str">
        <f ca="true">+IF(OFFSET('Hygiene Data'!$I$11,0,10*ROW('Hygiene Data'!I82))="","",OFFSET('Hygiene Data'!$I$11,0,10*ROW('Hygiene Data'!I82)))</f>
        <v/>
      </c>
      <c r="EE88" s="302" t="str">
        <f ca="true">+IF(OFFSET('Hygiene Data'!$I$12,0,10*ROW('Hygiene Data'!I82))="","",OFFSET('Hygiene Data'!$I$12,0,10*ROW('Hygiene Data'!I82)))</f>
        <v/>
      </c>
      <c r="EF88" s="30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57"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302"/>
      <c r="BS89" s="302" t="str">
        <f ca="true">+IF(OFFSET('Water Data'!$D$27,0,10*ROW('Water Data'!D83))="","",OFFSET('Water Data'!$D$27,0,10*ROW('Water Data'!D83)))</f>
        <v/>
      </c>
      <c r="BT89" s="302" t="str">
        <f ca="true">+IF(OFFSET('Water Data'!$D$28,0,10*ROW('Water Data'!D83))="","",OFFSET('Water Data'!$D$28,0,10*ROW('Water Data'!D83)))</f>
        <v/>
      </c>
      <c r="BU89" s="302" t="str">
        <f ca="true">+IF(OFFSET('Water Data'!$D$29,0,10*ROW('Water Data'!D83))="","",OFFSET('Water Data'!$D$29,0,10*ROW('Water Data'!D83)))</f>
        <v/>
      </c>
      <c r="BV89" s="302" t="str">
        <f ca="true">+IF(OFFSET('Water Data'!$E$27,0,10*ROW('Water Data'!E83))="","",OFFSET('Water Data'!$E$27,0,10*ROW('Water Data'!E83)))</f>
        <v/>
      </c>
      <c r="BW89" s="302" t="str">
        <f ca="true">+IF(OFFSET('Water Data'!$E$28,0,10*ROW('Water Data'!E83))="","",OFFSET('Water Data'!$E$28,0,10*ROW('Water Data'!E83)))</f>
        <v/>
      </c>
      <c r="BX89" s="302" t="str">
        <f ca="true">+IF(OFFSET('Water Data'!$E$29,0,10*ROW('Water Data'!E83))="","",OFFSET('Water Data'!$E$29,0,10*ROW('Water Data'!E83)))</f>
        <v/>
      </c>
      <c r="BY89" s="302" t="str">
        <f ca="true">+IF(OFFSET('Water Data'!$F$27,0,10*ROW('Water Data'!F83))="","",OFFSET('Water Data'!$F$27,0,10*ROW('Water Data'!F83)))</f>
        <v/>
      </c>
      <c r="BZ89" s="302" t="str">
        <f ca="true">+IF(OFFSET('Water Data'!$F$28,0,10*ROW('Water Data'!F83))="","",OFFSET('Water Data'!$F$28,0,10*ROW('Water Data'!F83)))</f>
        <v/>
      </c>
      <c r="CA89" s="302" t="str">
        <f ca="true">+IF(OFFSET('Water Data'!$F$29,0,10*ROW('Water Data'!F83))="","",OFFSET('Water Data'!$F$29,0,10*ROW('Water Data'!F83)))</f>
        <v/>
      </c>
      <c r="CB89" s="302" t="str">
        <f ca="true">+IF(OFFSET('Water Data'!$G$27,0,10*ROW('Water Data'!G83))="","",OFFSET('Water Data'!$G$27,0,10*ROW('Water Data'!G83)))</f>
        <v/>
      </c>
      <c r="CC89" s="302" t="str">
        <f ca="true">+IF(OFFSET('Water Data'!$G$28,0,10*ROW('Water Data'!G83))="","",OFFSET('Water Data'!$G$28,0,10*ROW('Water Data'!G83)))</f>
        <v/>
      </c>
      <c r="CD89" s="302" t="str">
        <f ca="true">+IF(OFFSET('Water Data'!$G$29,0,10*ROW('Water Data'!G83))="","",OFFSET('Water Data'!$G$29,0,10*ROW('Water Data'!G83)))</f>
        <v/>
      </c>
      <c r="CE89" s="302" t="str">
        <f ca="true">+IF(OFFSET('Water Data'!$H$27,0,10*ROW('Water Data'!H83))="","",OFFSET('Water Data'!$H$27,0,10*ROW('Water Data'!H83)))</f>
        <v/>
      </c>
      <c r="CF89" s="302" t="str">
        <f ca="true">+IF(OFFSET('Water Data'!$H$28,0,10*ROW('Water Data'!H83))="","",OFFSET('Water Data'!$H$28,0,10*ROW('Water Data'!H83)))</f>
        <v/>
      </c>
      <c r="CG89" s="302" t="str">
        <f ca="true">+IF(OFFSET('Water Data'!$H$29,0,10*ROW('Water Data'!H83))="","",OFFSET('Water Data'!$H$29,0,10*ROW('Water Data'!H83)))</f>
        <v/>
      </c>
      <c r="CH89" s="302" t="str">
        <f ca="true">+IF(OFFSET('Water Data'!$I$27,0,10*ROW('Water Data'!I83))="","",OFFSET('Water Data'!$I$27,0,10*ROW('Water Data'!I83)))</f>
        <v/>
      </c>
      <c r="CI89" s="302" t="str">
        <f ca="true">+IF(OFFSET('Water Data'!$I$28,0,10*ROW('Water Data'!I83))="","",OFFSET('Water Data'!$I$28,0,10*ROW('Water Data'!I83)))</f>
        <v/>
      </c>
      <c r="CJ89" s="302" t="str">
        <f ca="true">+IF(OFFSET('Water Data'!$I$29,0,10*ROW('Water Data'!I83))="","",OFFSET('Water Data'!$I$29,0,10*ROW('Water Data'!I83)))</f>
        <v/>
      </c>
      <c r="CK89" s="302" t="str">
        <f ca="true">+IF(OFFSET('Sanitation Data'!$D$28,0,10*ROW('Sanitation Data'!D83))="","",OFFSET('Sanitation Data'!$D$28,0,10*ROW('Sanitation Data'!D83)))</f>
        <v/>
      </c>
      <c r="CL89" s="302" t="str">
        <f ca="true">+IF(OFFSET('Sanitation Data'!$D$29,0,10*ROW('Sanitation Data'!D83))="","",OFFSET('Sanitation Data'!$D$29,0,10*ROW('Sanitation Data'!D83)))</f>
        <v/>
      </c>
      <c r="CM89" s="302" t="str">
        <f ca="true">+IF(OFFSET('Sanitation Data'!$D$30,0,10*ROW('Sanitation Data'!D83))="","",OFFSET('Sanitation Data'!$D$30,0,10*ROW('Sanitation Data'!D83)))</f>
        <v/>
      </c>
      <c r="CN89" s="302" t="str">
        <f ca="true">+IF(OFFSET('Sanitation Data'!$D$31,0,10*ROW('Sanitation Data'!D83))="","",OFFSET('Sanitation Data'!$D$31,0,10*ROW('Sanitation Data'!D83)))</f>
        <v/>
      </c>
      <c r="CO89" s="302" t="str">
        <f ca="true">+IF(OFFSET('Sanitation Data'!$D$32,0,10*ROW('Sanitation Data'!D83))="","",OFFSET('Sanitation Data'!$D$32,0,10*ROW('Sanitation Data'!D83)))</f>
        <v/>
      </c>
      <c r="CP89" s="302" t="str">
        <f ca="true">+IF(OFFSET('Sanitation Data'!$E$28,0,10*ROW('Sanitation Data'!E83))="","",OFFSET('Sanitation Data'!$E$28,0,10*ROW('Sanitation Data'!E83)))</f>
        <v/>
      </c>
      <c r="CQ89" s="302" t="str">
        <f ca="true">+IF(OFFSET('Sanitation Data'!$E$29,0,10*ROW('Sanitation Data'!E83))="","",OFFSET('Sanitation Data'!$E$29,0,10*ROW('Sanitation Data'!E83)))</f>
        <v/>
      </c>
      <c r="CR89" s="302" t="str">
        <f ca="true">+IF(OFFSET('Sanitation Data'!$E$30,0,10*ROW('Sanitation Data'!E83))="","",OFFSET('Sanitation Data'!$E$30,0,10*ROW('Sanitation Data'!E83)))</f>
        <v/>
      </c>
      <c r="CS89" s="302" t="str">
        <f ca="true">+IF(OFFSET('Sanitation Data'!$E$31,0,10*ROW('Sanitation Data'!E83))="","",OFFSET('Sanitation Data'!$E$31,0,10*ROW('Sanitation Data'!E83)))</f>
        <v/>
      </c>
      <c r="CT89" s="302" t="str">
        <f ca="true">+IF(OFFSET('Sanitation Data'!$E$32,0,10*ROW('Sanitation Data'!E83))="","",OFFSET('Sanitation Data'!$E$32,0,10*ROW('Sanitation Data'!E83)))</f>
        <v/>
      </c>
      <c r="CU89" s="302" t="str">
        <f ca="true">+IF(OFFSET('Sanitation Data'!$F$28,0,10*ROW('Sanitation Data'!F83))="","",OFFSET('Sanitation Data'!$F$28,0,10*ROW('Sanitation Data'!F83)))</f>
        <v/>
      </c>
      <c r="CV89" s="302" t="str">
        <f ca="true">+IF(OFFSET('Sanitation Data'!$F$29,0,10*ROW('Sanitation Data'!F83))="","",OFFSET('Sanitation Data'!$F$29,0,10*ROW('Sanitation Data'!F83)))</f>
        <v/>
      </c>
      <c r="CW89" s="302" t="str">
        <f ca="true">+IF(OFFSET('Sanitation Data'!$F$30,0,10*ROW('Sanitation Data'!F83))="","",OFFSET('Sanitation Data'!$F$30,0,10*ROW('Sanitation Data'!F83)))</f>
        <v/>
      </c>
      <c r="CX89" s="302" t="str">
        <f ca="true">+IF(OFFSET('Sanitation Data'!$F$31,0,10*ROW('Sanitation Data'!F83))="","",OFFSET('Sanitation Data'!$F$31,0,10*ROW('Sanitation Data'!F83)))</f>
        <v/>
      </c>
      <c r="CY89" s="302" t="str">
        <f ca="true">+IF(OFFSET('Sanitation Data'!$F$32,0,10*ROW('Sanitation Data'!F83))="","",OFFSET('Sanitation Data'!$F$32,0,10*ROW('Sanitation Data'!F83)))</f>
        <v/>
      </c>
      <c r="CZ89" s="302" t="str">
        <f ca="true">+IF(OFFSET('Sanitation Data'!$G$28,0,10*ROW('Sanitation Data'!G83))="","",OFFSET('Sanitation Data'!$G$28,0,10*ROW('Sanitation Data'!G83)))</f>
        <v/>
      </c>
      <c r="DA89" s="302" t="str">
        <f ca="true">+IF(OFFSET('Sanitation Data'!$G$29,0,10*ROW('Sanitation Data'!G83))="","",OFFSET('Sanitation Data'!$G$29,0,10*ROW('Sanitation Data'!G83)))</f>
        <v/>
      </c>
      <c r="DB89" s="302" t="str">
        <f ca="true">+IF(OFFSET('Sanitation Data'!$G$30,0,10*ROW('Sanitation Data'!G83))="","",OFFSET('Sanitation Data'!$G$30,0,10*ROW('Sanitation Data'!G83)))</f>
        <v/>
      </c>
      <c r="DC89" s="302" t="str">
        <f ca="true">+IF(OFFSET('Sanitation Data'!$G$31,0,10*ROW('Sanitation Data'!G83))="","",OFFSET('Sanitation Data'!$G$31,0,10*ROW('Sanitation Data'!G83)))</f>
        <v/>
      </c>
      <c r="DD89" s="302" t="str">
        <f ca="true">+IF(OFFSET('Sanitation Data'!$G$32,0,10*ROW('Sanitation Data'!G83))="","",OFFSET('Sanitation Data'!$G$32,0,10*ROW('Sanitation Data'!G83)))</f>
        <v/>
      </c>
      <c r="DE89" s="302" t="str">
        <f ca="true">+IF(OFFSET('Sanitation Data'!$H$28,0,10*ROW('Sanitation Data'!H83))="","",OFFSET('Sanitation Data'!$H$28,0,10*ROW('Sanitation Data'!H83)))</f>
        <v/>
      </c>
      <c r="DF89" s="302" t="str">
        <f ca="true">+IF(OFFSET('Sanitation Data'!$H$29,0,10*ROW('Sanitation Data'!H83))="","",OFFSET('Sanitation Data'!$H$29,0,10*ROW('Sanitation Data'!H83)))</f>
        <v/>
      </c>
      <c r="DG89" s="302" t="str">
        <f ca="true">+IF(OFFSET('Sanitation Data'!$H$30,0,10*ROW('Sanitation Data'!H83))="","",OFFSET('Sanitation Data'!$H$30,0,10*ROW('Sanitation Data'!H83)))</f>
        <v/>
      </c>
      <c r="DH89" s="302" t="str">
        <f ca="true">+IF(OFFSET('Sanitation Data'!$H$31,0,10*ROW('Sanitation Data'!H83))="","",OFFSET('Sanitation Data'!$H$31,0,10*ROW('Sanitation Data'!H83)))</f>
        <v/>
      </c>
      <c r="DI89" s="302" t="str">
        <f ca="true">+IF(OFFSET('Sanitation Data'!$H$32,0,10*ROW('Sanitation Data'!H83))="","",OFFSET('Sanitation Data'!$H$32,0,10*ROW('Sanitation Data'!H83)))</f>
        <v/>
      </c>
      <c r="DJ89" s="302" t="str">
        <f ca="true">+IF(OFFSET('Sanitation Data'!$I$28,0,10*ROW('Sanitation Data'!I83))="","",OFFSET('Sanitation Data'!$I$28,0,10*ROW('Sanitation Data'!I83)))</f>
        <v/>
      </c>
      <c r="DK89" s="302" t="str">
        <f ca="true">+IF(OFFSET('Sanitation Data'!$I$29,0,10*ROW('Sanitation Data'!I83))="","",OFFSET('Sanitation Data'!$I$29,0,10*ROW('Sanitation Data'!I83)))</f>
        <v/>
      </c>
      <c r="DL89" s="302" t="str">
        <f ca="true">+IF(OFFSET('Sanitation Data'!$I$30,0,10*ROW('Sanitation Data'!I83))="","",OFFSET('Sanitation Data'!$I$30,0,10*ROW('Sanitation Data'!I83)))</f>
        <v/>
      </c>
      <c r="DM89" s="302" t="str">
        <f ca="true">+IF(OFFSET('Sanitation Data'!$I$31,0,10*ROW('Sanitation Data'!I83))="","",OFFSET('Sanitation Data'!$I$31,0,10*ROW('Sanitation Data'!I83)))</f>
        <v/>
      </c>
      <c r="DN89" s="302" t="str">
        <f ca="true">+IF(OFFSET('Sanitation Data'!$I$32,0,10*ROW('Sanitation Data'!I83))="","",OFFSET('Sanitation Data'!$I$32,0,10*ROW('Sanitation Data'!I83)))</f>
        <v/>
      </c>
      <c r="DO89" s="302" t="str">
        <f ca="true">+IF(OFFSET('Hygiene Data'!$D$11,0,10*ROW('Hygiene Data'!D83))="","",OFFSET('Hygiene Data'!$D$11,0,10*ROW('Hygiene Data'!D83)))</f>
        <v/>
      </c>
      <c r="DP89" s="302" t="str">
        <f ca="true">+IF(OFFSET('Hygiene Data'!$D$12,0,10*ROW('Hygiene Data'!D83))="","",OFFSET('Hygiene Data'!$D$12,0,10*ROW('Hygiene Data'!D83)))</f>
        <v/>
      </c>
      <c r="DQ89" s="302" t="str">
        <f ca="true">+IF(OFFSET('Hygiene Data'!$D$13,0,10*ROW('Hygiene Data'!D83))="","",OFFSET('Hygiene Data'!$D$13,0,10*ROW('Hygiene Data'!D83)))</f>
        <v/>
      </c>
      <c r="DR89" s="302" t="str">
        <f ca="true">+IF(OFFSET('Hygiene Data'!$E$11,0,10*ROW('Hygiene Data'!E83))="","",OFFSET('Hygiene Data'!$E$11,0,10*ROW('Hygiene Data'!E83)))</f>
        <v/>
      </c>
      <c r="DS89" s="302" t="str">
        <f ca="true">+IF(OFFSET('Hygiene Data'!$E$12,0,10*ROW('Hygiene Data'!E83))="","",OFFSET('Hygiene Data'!$E$12,0,10*ROW('Hygiene Data'!E83)))</f>
        <v/>
      </c>
      <c r="DT89" s="302" t="str">
        <f ca="true">+IF(OFFSET('Hygiene Data'!$E$13,0,10*ROW('Hygiene Data'!E83))="","",OFFSET('Hygiene Data'!$E$13,0,10*ROW('Hygiene Data'!E83)))</f>
        <v/>
      </c>
      <c r="DU89" s="302" t="str">
        <f ca="true">+IF(OFFSET('Hygiene Data'!$F$11,0,10*ROW('Hygiene Data'!F83))="","",OFFSET('Hygiene Data'!$F$11,0,10*ROW('Hygiene Data'!F83)))</f>
        <v/>
      </c>
      <c r="DV89" s="302" t="str">
        <f ca="true">+IF(OFFSET('Hygiene Data'!$F$12,0,10*ROW('Hygiene Data'!F83))="","",OFFSET('Hygiene Data'!$F$12,0,10*ROW('Hygiene Data'!F83)))</f>
        <v/>
      </c>
      <c r="DW89" s="302" t="str">
        <f ca="true">+IF(OFFSET('Hygiene Data'!$F$13,0,10*ROW('Hygiene Data'!F83))="","",OFFSET('Hygiene Data'!$F$13,0,10*ROW('Hygiene Data'!F83)))</f>
        <v/>
      </c>
      <c r="DX89" s="302" t="str">
        <f ca="true">+IF(OFFSET('Hygiene Data'!$G$11,0,10*ROW('Hygiene Data'!G83))="","",OFFSET('Hygiene Data'!$G$11,0,10*ROW('Hygiene Data'!G83)))</f>
        <v/>
      </c>
      <c r="DY89" s="302" t="str">
        <f ca="true">+IF(OFFSET('Hygiene Data'!$G$12,0,10*ROW('Hygiene Data'!G83))="","",OFFSET('Hygiene Data'!$G$12,0,10*ROW('Hygiene Data'!G83)))</f>
        <v/>
      </c>
      <c r="DZ89" s="302" t="str">
        <f ca="true">+IF(OFFSET('Hygiene Data'!$G$13,0,10*ROW('Hygiene Data'!G83))="","",OFFSET('Hygiene Data'!$G$13,0,10*ROW('Hygiene Data'!G83)))</f>
        <v/>
      </c>
      <c r="EA89" s="302" t="str">
        <f ca="true">+IF(OFFSET('Hygiene Data'!$H$11,0,10*ROW('Hygiene Data'!H83))="","",OFFSET('Hygiene Data'!$H$11,0,10*ROW('Hygiene Data'!H83)))</f>
        <v/>
      </c>
      <c r="EB89" s="302" t="str">
        <f ca="true">+IF(OFFSET('Hygiene Data'!$H$12,0,10*ROW('Hygiene Data'!H83))="","",OFFSET('Hygiene Data'!$H$12,0,10*ROW('Hygiene Data'!H83)))</f>
        <v/>
      </c>
      <c r="EC89" s="302" t="str">
        <f ca="true">+IF(OFFSET('Hygiene Data'!$H$13,0,10*ROW('Hygiene Data'!H83))="","",OFFSET('Hygiene Data'!$H$13,0,10*ROW('Hygiene Data'!H83)))</f>
        <v/>
      </c>
      <c r="ED89" s="302" t="str">
        <f ca="true">+IF(OFFSET('Hygiene Data'!$I$11,0,10*ROW('Hygiene Data'!I83))="","",OFFSET('Hygiene Data'!$I$11,0,10*ROW('Hygiene Data'!I83)))</f>
        <v/>
      </c>
      <c r="EE89" s="302" t="str">
        <f ca="true">+IF(OFFSET('Hygiene Data'!$I$12,0,10*ROW('Hygiene Data'!I83))="","",OFFSET('Hygiene Data'!$I$12,0,10*ROW('Hygiene Data'!I83)))</f>
        <v/>
      </c>
      <c r="EF89" s="30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57"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302"/>
      <c r="BS90" s="302" t="str">
        <f ca="true">+IF(OFFSET('Water Data'!$D$27,0,10*ROW('Water Data'!D84))="","",OFFSET('Water Data'!$D$27,0,10*ROW('Water Data'!D84)))</f>
        <v/>
      </c>
      <c r="BT90" s="302" t="str">
        <f ca="true">+IF(OFFSET('Water Data'!$D$28,0,10*ROW('Water Data'!D84))="","",OFFSET('Water Data'!$D$28,0,10*ROW('Water Data'!D84)))</f>
        <v/>
      </c>
      <c r="BU90" s="302" t="str">
        <f ca="true">+IF(OFFSET('Water Data'!$D$29,0,10*ROW('Water Data'!D84))="","",OFFSET('Water Data'!$D$29,0,10*ROW('Water Data'!D84)))</f>
        <v/>
      </c>
      <c r="BV90" s="302" t="str">
        <f ca="true">+IF(OFFSET('Water Data'!$E$27,0,10*ROW('Water Data'!E84))="","",OFFSET('Water Data'!$E$27,0,10*ROW('Water Data'!E84)))</f>
        <v/>
      </c>
      <c r="BW90" s="302" t="str">
        <f ca="true">+IF(OFFSET('Water Data'!$E$28,0,10*ROW('Water Data'!E84))="","",OFFSET('Water Data'!$E$28,0,10*ROW('Water Data'!E84)))</f>
        <v/>
      </c>
      <c r="BX90" s="302" t="str">
        <f ca="true">+IF(OFFSET('Water Data'!$E$29,0,10*ROW('Water Data'!E84))="","",OFFSET('Water Data'!$E$29,0,10*ROW('Water Data'!E84)))</f>
        <v/>
      </c>
      <c r="BY90" s="302" t="str">
        <f ca="true">+IF(OFFSET('Water Data'!$F$27,0,10*ROW('Water Data'!F84))="","",OFFSET('Water Data'!$F$27,0,10*ROW('Water Data'!F84)))</f>
        <v/>
      </c>
      <c r="BZ90" s="302" t="str">
        <f ca="true">+IF(OFFSET('Water Data'!$F$28,0,10*ROW('Water Data'!F84))="","",OFFSET('Water Data'!$F$28,0,10*ROW('Water Data'!F84)))</f>
        <v/>
      </c>
      <c r="CA90" s="302" t="str">
        <f ca="true">+IF(OFFSET('Water Data'!$F$29,0,10*ROW('Water Data'!F84))="","",OFFSET('Water Data'!$F$29,0,10*ROW('Water Data'!F84)))</f>
        <v/>
      </c>
      <c r="CB90" s="302" t="str">
        <f ca="true">+IF(OFFSET('Water Data'!$G$27,0,10*ROW('Water Data'!G84))="","",OFFSET('Water Data'!$G$27,0,10*ROW('Water Data'!G84)))</f>
        <v/>
      </c>
      <c r="CC90" s="302" t="str">
        <f ca="true">+IF(OFFSET('Water Data'!$G$28,0,10*ROW('Water Data'!G84))="","",OFFSET('Water Data'!$G$28,0,10*ROW('Water Data'!G84)))</f>
        <v/>
      </c>
      <c r="CD90" s="302" t="str">
        <f ca="true">+IF(OFFSET('Water Data'!$G$29,0,10*ROW('Water Data'!G84))="","",OFFSET('Water Data'!$G$29,0,10*ROW('Water Data'!G84)))</f>
        <v/>
      </c>
      <c r="CE90" s="302" t="str">
        <f ca="true">+IF(OFFSET('Water Data'!$H$27,0,10*ROW('Water Data'!H84))="","",OFFSET('Water Data'!$H$27,0,10*ROW('Water Data'!H84)))</f>
        <v/>
      </c>
      <c r="CF90" s="302" t="str">
        <f ca="true">+IF(OFFSET('Water Data'!$H$28,0,10*ROW('Water Data'!H84))="","",OFFSET('Water Data'!$H$28,0,10*ROW('Water Data'!H84)))</f>
        <v/>
      </c>
      <c r="CG90" s="302" t="str">
        <f ca="true">+IF(OFFSET('Water Data'!$H$29,0,10*ROW('Water Data'!H84))="","",OFFSET('Water Data'!$H$29,0,10*ROW('Water Data'!H84)))</f>
        <v/>
      </c>
      <c r="CH90" s="302" t="str">
        <f ca="true">+IF(OFFSET('Water Data'!$I$27,0,10*ROW('Water Data'!I84))="","",OFFSET('Water Data'!$I$27,0,10*ROW('Water Data'!I84)))</f>
        <v/>
      </c>
      <c r="CI90" s="302" t="str">
        <f ca="true">+IF(OFFSET('Water Data'!$I$28,0,10*ROW('Water Data'!I84))="","",OFFSET('Water Data'!$I$28,0,10*ROW('Water Data'!I84)))</f>
        <v/>
      </c>
      <c r="CJ90" s="302" t="str">
        <f ca="true">+IF(OFFSET('Water Data'!$I$29,0,10*ROW('Water Data'!I84))="","",OFFSET('Water Data'!$I$29,0,10*ROW('Water Data'!I84)))</f>
        <v/>
      </c>
      <c r="CK90" s="302" t="str">
        <f ca="true">+IF(OFFSET('Sanitation Data'!$D$28,0,10*ROW('Sanitation Data'!D84))="","",OFFSET('Sanitation Data'!$D$28,0,10*ROW('Sanitation Data'!D84)))</f>
        <v/>
      </c>
      <c r="CL90" s="302" t="str">
        <f ca="true">+IF(OFFSET('Sanitation Data'!$D$29,0,10*ROW('Sanitation Data'!D84))="","",OFFSET('Sanitation Data'!$D$29,0,10*ROW('Sanitation Data'!D84)))</f>
        <v/>
      </c>
      <c r="CM90" s="302" t="str">
        <f ca="true">+IF(OFFSET('Sanitation Data'!$D$30,0,10*ROW('Sanitation Data'!D84))="","",OFFSET('Sanitation Data'!$D$30,0,10*ROW('Sanitation Data'!D84)))</f>
        <v/>
      </c>
      <c r="CN90" s="302" t="str">
        <f ca="true">+IF(OFFSET('Sanitation Data'!$D$31,0,10*ROW('Sanitation Data'!D84))="","",OFFSET('Sanitation Data'!$D$31,0,10*ROW('Sanitation Data'!D84)))</f>
        <v/>
      </c>
      <c r="CO90" s="302" t="str">
        <f ca="true">+IF(OFFSET('Sanitation Data'!$D$32,0,10*ROW('Sanitation Data'!D84))="","",OFFSET('Sanitation Data'!$D$32,0,10*ROW('Sanitation Data'!D84)))</f>
        <v/>
      </c>
      <c r="CP90" s="302" t="str">
        <f ca="true">+IF(OFFSET('Sanitation Data'!$E$28,0,10*ROW('Sanitation Data'!E84))="","",OFFSET('Sanitation Data'!$E$28,0,10*ROW('Sanitation Data'!E84)))</f>
        <v/>
      </c>
      <c r="CQ90" s="302" t="str">
        <f ca="true">+IF(OFFSET('Sanitation Data'!$E$29,0,10*ROW('Sanitation Data'!E84))="","",OFFSET('Sanitation Data'!$E$29,0,10*ROW('Sanitation Data'!E84)))</f>
        <v/>
      </c>
      <c r="CR90" s="302" t="str">
        <f ca="true">+IF(OFFSET('Sanitation Data'!$E$30,0,10*ROW('Sanitation Data'!E84))="","",OFFSET('Sanitation Data'!$E$30,0,10*ROW('Sanitation Data'!E84)))</f>
        <v/>
      </c>
      <c r="CS90" s="302" t="str">
        <f ca="true">+IF(OFFSET('Sanitation Data'!$E$31,0,10*ROW('Sanitation Data'!E84))="","",OFFSET('Sanitation Data'!$E$31,0,10*ROW('Sanitation Data'!E84)))</f>
        <v/>
      </c>
      <c r="CT90" s="302" t="str">
        <f ca="true">+IF(OFFSET('Sanitation Data'!$E$32,0,10*ROW('Sanitation Data'!E84))="","",OFFSET('Sanitation Data'!$E$32,0,10*ROW('Sanitation Data'!E84)))</f>
        <v/>
      </c>
      <c r="CU90" s="302" t="str">
        <f ca="true">+IF(OFFSET('Sanitation Data'!$F$28,0,10*ROW('Sanitation Data'!F84))="","",OFFSET('Sanitation Data'!$F$28,0,10*ROW('Sanitation Data'!F84)))</f>
        <v/>
      </c>
      <c r="CV90" s="302" t="str">
        <f ca="true">+IF(OFFSET('Sanitation Data'!$F$29,0,10*ROW('Sanitation Data'!F84))="","",OFFSET('Sanitation Data'!$F$29,0,10*ROW('Sanitation Data'!F84)))</f>
        <v/>
      </c>
      <c r="CW90" s="302" t="str">
        <f ca="true">+IF(OFFSET('Sanitation Data'!$F$30,0,10*ROW('Sanitation Data'!F84))="","",OFFSET('Sanitation Data'!$F$30,0,10*ROW('Sanitation Data'!F84)))</f>
        <v/>
      </c>
      <c r="CX90" s="302" t="str">
        <f ca="true">+IF(OFFSET('Sanitation Data'!$F$31,0,10*ROW('Sanitation Data'!F84))="","",OFFSET('Sanitation Data'!$F$31,0,10*ROW('Sanitation Data'!F84)))</f>
        <v/>
      </c>
      <c r="CY90" s="302" t="str">
        <f ca="true">+IF(OFFSET('Sanitation Data'!$F$32,0,10*ROW('Sanitation Data'!F84))="","",OFFSET('Sanitation Data'!$F$32,0,10*ROW('Sanitation Data'!F84)))</f>
        <v/>
      </c>
      <c r="CZ90" s="302" t="str">
        <f ca="true">+IF(OFFSET('Sanitation Data'!$G$28,0,10*ROW('Sanitation Data'!G84))="","",OFFSET('Sanitation Data'!$G$28,0,10*ROW('Sanitation Data'!G84)))</f>
        <v/>
      </c>
      <c r="DA90" s="302" t="str">
        <f ca="true">+IF(OFFSET('Sanitation Data'!$G$29,0,10*ROW('Sanitation Data'!G84))="","",OFFSET('Sanitation Data'!$G$29,0,10*ROW('Sanitation Data'!G84)))</f>
        <v/>
      </c>
      <c r="DB90" s="302" t="str">
        <f ca="true">+IF(OFFSET('Sanitation Data'!$G$30,0,10*ROW('Sanitation Data'!G84))="","",OFFSET('Sanitation Data'!$G$30,0,10*ROW('Sanitation Data'!G84)))</f>
        <v/>
      </c>
      <c r="DC90" s="302" t="str">
        <f ca="true">+IF(OFFSET('Sanitation Data'!$G$31,0,10*ROW('Sanitation Data'!G84))="","",OFFSET('Sanitation Data'!$G$31,0,10*ROW('Sanitation Data'!G84)))</f>
        <v/>
      </c>
      <c r="DD90" s="302" t="str">
        <f ca="true">+IF(OFFSET('Sanitation Data'!$G$32,0,10*ROW('Sanitation Data'!G84))="","",OFFSET('Sanitation Data'!$G$32,0,10*ROW('Sanitation Data'!G84)))</f>
        <v/>
      </c>
      <c r="DE90" s="302" t="str">
        <f ca="true">+IF(OFFSET('Sanitation Data'!$H$28,0,10*ROW('Sanitation Data'!H84))="","",OFFSET('Sanitation Data'!$H$28,0,10*ROW('Sanitation Data'!H84)))</f>
        <v/>
      </c>
      <c r="DF90" s="302" t="str">
        <f ca="true">+IF(OFFSET('Sanitation Data'!$H$29,0,10*ROW('Sanitation Data'!H84))="","",OFFSET('Sanitation Data'!$H$29,0,10*ROW('Sanitation Data'!H84)))</f>
        <v/>
      </c>
      <c r="DG90" s="302" t="str">
        <f ca="true">+IF(OFFSET('Sanitation Data'!$H$30,0,10*ROW('Sanitation Data'!H84))="","",OFFSET('Sanitation Data'!$H$30,0,10*ROW('Sanitation Data'!H84)))</f>
        <v/>
      </c>
      <c r="DH90" s="302" t="str">
        <f ca="true">+IF(OFFSET('Sanitation Data'!$H$31,0,10*ROW('Sanitation Data'!H84))="","",OFFSET('Sanitation Data'!$H$31,0,10*ROW('Sanitation Data'!H84)))</f>
        <v/>
      </c>
      <c r="DI90" s="302" t="str">
        <f ca="true">+IF(OFFSET('Sanitation Data'!$H$32,0,10*ROW('Sanitation Data'!H84))="","",OFFSET('Sanitation Data'!$H$32,0,10*ROW('Sanitation Data'!H84)))</f>
        <v/>
      </c>
      <c r="DJ90" s="302" t="str">
        <f ca="true">+IF(OFFSET('Sanitation Data'!$I$28,0,10*ROW('Sanitation Data'!I84))="","",OFFSET('Sanitation Data'!$I$28,0,10*ROW('Sanitation Data'!I84)))</f>
        <v/>
      </c>
      <c r="DK90" s="302" t="str">
        <f ca="true">+IF(OFFSET('Sanitation Data'!$I$29,0,10*ROW('Sanitation Data'!I84))="","",OFFSET('Sanitation Data'!$I$29,0,10*ROW('Sanitation Data'!I84)))</f>
        <v/>
      </c>
      <c r="DL90" s="302" t="str">
        <f ca="true">+IF(OFFSET('Sanitation Data'!$I$30,0,10*ROW('Sanitation Data'!I84))="","",OFFSET('Sanitation Data'!$I$30,0,10*ROW('Sanitation Data'!I84)))</f>
        <v/>
      </c>
      <c r="DM90" s="302" t="str">
        <f ca="true">+IF(OFFSET('Sanitation Data'!$I$31,0,10*ROW('Sanitation Data'!I84))="","",OFFSET('Sanitation Data'!$I$31,0,10*ROW('Sanitation Data'!I84)))</f>
        <v/>
      </c>
      <c r="DN90" s="302" t="str">
        <f ca="true">+IF(OFFSET('Sanitation Data'!$I$32,0,10*ROW('Sanitation Data'!I84))="","",OFFSET('Sanitation Data'!$I$32,0,10*ROW('Sanitation Data'!I84)))</f>
        <v/>
      </c>
      <c r="DO90" s="302" t="str">
        <f ca="true">+IF(OFFSET('Hygiene Data'!$D$11,0,10*ROW('Hygiene Data'!D84))="","",OFFSET('Hygiene Data'!$D$11,0,10*ROW('Hygiene Data'!D84)))</f>
        <v/>
      </c>
      <c r="DP90" s="302" t="str">
        <f ca="true">+IF(OFFSET('Hygiene Data'!$D$12,0,10*ROW('Hygiene Data'!D84))="","",OFFSET('Hygiene Data'!$D$12,0,10*ROW('Hygiene Data'!D84)))</f>
        <v/>
      </c>
      <c r="DQ90" s="302" t="str">
        <f ca="true">+IF(OFFSET('Hygiene Data'!$D$13,0,10*ROW('Hygiene Data'!D84))="","",OFFSET('Hygiene Data'!$D$13,0,10*ROW('Hygiene Data'!D84)))</f>
        <v/>
      </c>
      <c r="DR90" s="302" t="str">
        <f ca="true">+IF(OFFSET('Hygiene Data'!$E$11,0,10*ROW('Hygiene Data'!E84))="","",OFFSET('Hygiene Data'!$E$11,0,10*ROW('Hygiene Data'!E84)))</f>
        <v/>
      </c>
      <c r="DS90" s="302" t="str">
        <f ca="true">+IF(OFFSET('Hygiene Data'!$E$12,0,10*ROW('Hygiene Data'!E84))="","",OFFSET('Hygiene Data'!$E$12,0,10*ROW('Hygiene Data'!E84)))</f>
        <v/>
      </c>
      <c r="DT90" s="302" t="str">
        <f ca="true">+IF(OFFSET('Hygiene Data'!$E$13,0,10*ROW('Hygiene Data'!E84))="","",OFFSET('Hygiene Data'!$E$13,0,10*ROW('Hygiene Data'!E84)))</f>
        <v/>
      </c>
      <c r="DU90" s="302" t="str">
        <f ca="true">+IF(OFFSET('Hygiene Data'!$F$11,0,10*ROW('Hygiene Data'!F84))="","",OFFSET('Hygiene Data'!$F$11,0,10*ROW('Hygiene Data'!F84)))</f>
        <v/>
      </c>
      <c r="DV90" s="302" t="str">
        <f ca="true">+IF(OFFSET('Hygiene Data'!$F$12,0,10*ROW('Hygiene Data'!F84))="","",OFFSET('Hygiene Data'!$F$12,0,10*ROW('Hygiene Data'!F84)))</f>
        <v/>
      </c>
      <c r="DW90" s="302" t="str">
        <f ca="true">+IF(OFFSET('Hygiene Data'!$F$13,0,10*ROW('Hygiene Data'!F84))="","",OFFSET('Hygiene Data'!$F$13,0,10*ROW('Hygiene Data'!F84)))</f>
        <v/>
      </c>
      <c r="DX90" s="302" t="str">
        <f ca="true">+IF(OFFSET('Hygiene Data'!$G$11,0,10*ROW('Hygiene Data'!G84))="","",OFFSET('Hygiene Data'!$G$11,0,10*ROW('Hygiene Data'!G84)))</f>
        <v/>
      </c>
      <c r="DY90" s="302" t="str">
        <f ca="true">+IF(OFFSET('Hygiene Data'!$G$12,0,10*ROW('Hygiene Data'!G84))="","",OFFSET('Hygiene Data'!$G$12,0,10*ROW('Hygiene Data'!G84)))</f>
        <v/>
      </c>
      <c r="DZ90" s="302" t="str">
        <f ca="true">+IF(OFFSET('Hygiene Data'!$G$13,0,10*ROW('Hygiene Data'!G84))="","",OFFSET('Hygiene Data'!$G$13,0,10*ROW('Hygiene Data'!G84)))</f>
        <v/>
      </c>
      <c r="EA90" s="302" t="str">
        <f ca="true">+IF(OFFSET('Hygiene Data'!$H$11,0,10*ROW('Hygiene Data'!H84))="","",OFFSET('Hygiene Data'!$H$11,0,10*ROW('Hygiene Data'!H84)))</f>
        <v/>
      </c>
      <c r="EB90" s="302" t="str">
        <f ca="true">+IF(OFFSET('Hygiene Data'!$H$12,0,10*ROW('Hygiene Data'!H84))="","",OFFSET('Hygiene Data'!$H$12,0,10*ROW('Hygiene Data'!H84)))</f>
        <v/>
      </c>
      <c r="EC90" s="302" t="str">
        <f ca="true">+IF(OFFSET('Hygiene Data'!$H$13,0,10*ROW('Hygiene Data'!H84))="","",OFFSET('Hygiene Data'!$H$13,0,10*ROW('Hygiene Data'!H84)))</f>
        <v/>
      </c>
      <c r="ED90" s="302" t="str">
        <f ca="true">+IF(OFFSET('Hygiene Data'!$I$11,0,10*ROW('Hygiene Data'!I84))="","",OFFSET('Hygiene Data'!$I$11,0,10*ROW('Hygiene Data'!I84)))</f>
        <v/>
      </c>
      <c r="EE90" s="302" t="str">
        <f ca="true">+IF(OFFSET('Hygiene Data'!$I$12,0,10*ROW('Hygiene Data'!I84))="","",OFFSET('Hygiene Data'!$I$12,0,10*ROW('Hygiene Data'!I84)))</f>
        <v/>
      </c>
      <c r="EF90" s="30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57"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302"/>
      <c r="BS91" s="302" t="str">
        <f ca="true">+IF(OFFSET('Water Data'!$D$27,0,10*ROW('Water Data'!D85))="","",OFFSET('Water Data'!$D$27,0,10*ROW('Water Data'!D85)))</f>
        <v/>
      </c>
      <c r="BT91" s="302" t="str">
        <f ca="true">+IF(OFFSET('Water Data'!$D$28,0,10*ROW('Water Data'!D85))="","",OFFSET('Water Data'!$D$28,0,10*ROW('Water Data'!D85)))</f>
        <v/>
      </c>
      <c r="BU91" s="302" t="str">
        <f ca="true">+IF(OFFSET('Water Data'!$D$29,0,10*ROW('Water Data'!D85))="","",OFFSET('Water Data'!$D$29,0,10*ROW('Water Data'!D85)))</f>
        <v/>
      </c>
      <c r="BV91" s="302" t="str">
        <f ca="true">+IF(OFFSET('Water Data'!$E$27,0,10*ROW('Water Data'!E85))="","",OFFSET('Water Data'!$E$27,0,10*ROW('Water Data'!E85)))</f>
        <v/>
      </c>
      <c r="BW91" s="302" t="str">
        <f ca="true">+IF(OFFSET('Water Data'!$E$28,0,10*ROW('Water Data'!E85))="","",OFFSET('Water Data'!$E$28,0,10*ROW('Water Data'!E85)))</f>
        <v/>
      </c>
      <c r="BX91" s="302" t="str">
        <f ca="true">+IF(OFFSET('Water Data'!$E$29,0,10*ROW('Water Data'!E85))="","",OFFSET('Water Data'!$E$29,0,10*ROW('Water Data'!E85)))</f>
        <v/>
      </c>
      <c r="BY91" s="302" t="str">
        <f ca="true">+IF(OFFSET('Water Data'!$F$27,0,10*ROW('Water Data'!F85))="","",OFFSET('Water Data'!$F$27,0,10*ROW('Water Data'!F85)))</f>
        <v/>
      </c>
      <c r="BZ91" s="302" t="str">
        <f ca="true">+IF(OFFSET('Water Data'!$F$28,0,10*ROW('Water Data'!F85))="","",OFFSET('Water Data'!$F$28,0,10*ROW('Water Data'!F85)))</f>
        <v/>
      </c>
      <c r="CA91" s="302" t="str">
        <f ca="true">+IF(OFFSET('Water Data'!$F$29,0,10*ROW('Water Data'!F85))="","",OFFSET('Water Data'!$F$29,0,10*ROW('Water Data'!F85)))</f>
        <v/>
      </c>
      <c r="CB91" s="302" t="str">
        <f ca="true">+IF(OFFSET('Water Data'!$G$27,0,10*ROW('Water Data'!G85))="","",OFFSET('Water Data'!$G$27,0,10*ROW('Water Data'!G85)))</f>
        <v/>
      </c>
      <c r="CC91" s="302" t="str">
        <f ca="true">+IF(OFFSET('Water Data'!$G$28,0,10*ROW('Water Data'!G85))="","",OFFSET('Water Data'!$G$28,0,10*ROW('Water Data'!G85)))</f>
        <v/>
      </c>
      <c r="CD91" s="302" t="str">
        <f ca="true">+IF(OFFSET('Water Data'!$G$29,0,10*ROW('Water Data'!G85))="","",OFFSET('Water Data'!$G$29,0,10*ROW('Water Data'!G85)))</f>
        <v/>
      </c>
      <c r="CE91" s="302" t="str">
        <f ca="true">+IF(OFFSET('Water Data'!$H$27,0,10*ROW('Water Data'!H85))="","",OFFSET('Water Data'!$H$27,0,10*ROW('Water Data'!H85)))</f>
        <v/>
      </c>
      <c r="CF91" s="302" t="str">
        <f ca="true">+IF(OFFSET('Water Data'!$H$28,0,10*ROW('Water Data'!H85))="","",OFFSET('Water Data'!$H$28,0,10*ROW('Water Data'!H85)))</f>
        <v/>
      </c>
      <c r="CG91" s="302" t="str">
        <f ca="true">+IF(OFFSET('Water Data'!$H$29,0,10*ROW('Water Data'!H85))="","",OFFSET('Water Data'!$H$29,0,10*ROW('Water Data'!H85)))</f>
        <v/>
      </c>
      <c r="CH91" s="302" t="str">
        <f ca="true">+IF(OFFSET('Water Data'!$I$27,0,10*ROW('Water Data'!I85))="","",OFFSET('Water Data'!$I$27,0,10*ROW('Water Data'!I85)))</f>
        <v/>
      </c>
      <c r="CI91" s="302" t="str">
        <f ca="true">+IF(OFFSET('Water Data'!$I$28,0,10*ROW('Water Data'!I85))="","",OFFSET('Water Data'!$I$28,0,10*ROW('Water Data'!I85)))</f>
        <v/>
      </c>
      <c r="CJ91" s="302" t="str">
        <f ca="true">+IF(OFFSET('Water Data'!$I$29,0,10*ROW('Water Data'!I85))="","",OFFSET('Water Data'!$I$29,0,10*ROW('Water Data'!I85)))</f>
        <v/>
      </c>
      <c r="CK91" s="302" t="str">
        <f ca="true">+IF(OFFSET('Sanitation Data'!$D$28,0,10*ROW('Sanitation Data'!D85))="","",OFFSET('Sanitation Data'!$D$28,0,10*ROW('Sanitation Data'!D85)))</f>
        <v/>
      </c>
      <c r="CL91" s="302" t="str">
        <f ca="true">+IF(OFFSET('Sanitation Data'!$D$29,0,10*ROW('Sanitation Data'!D85))="","",OFFSET('Sanitation Data'!$D$29,0,10*ROW('Sanitation Data'!D85)))</f>
        <v/>
      </c>
      <c r="CM91" s="302" t="str">
        <f ca="true">+IF(OFFSET('Sanitation Data'!$D$30,0,10*ROW('Sanitation Data'!D85))="","",OFFSET('Sanitation Data'!$D$30,0,10*ROW('Sanitation Data'!D85)))</f>
        <v/>
      </c>
      <c r="CN91" s="302" t="str">
        <f ca="true">+IF(OFFSET('Sanitation Data'!$D$31,0,10*ROW('Sanitation Data'!D85))="","",OFFSET('Sanitation Data'!$D$31,0,10*ROW('Sanitation Data'!D85)))</f>
        <v/>
      </c>
      <c r="CO91" s="302" t="str">
        <f ca="true">+IF(OFFSET('Sanitation Data'!$D$32,0,10*ROW('Sanitation Data'!D85))="","",OFFSET('Sanitation Data'!$D$32,0,10*ROW('Sanitation Data'!D85)))</f>
        <v/>
      </c>
      <c r="CP91" s="302" t="str">
        <f ca="true">+IF(OFFSET('Sanitation Data'!$E$28,0,10*ROW('Sanitation Data'!E85))="","",OFFSET('Sanitation Data'!$E$28,0,10*ROW('Sanitation Data'!E85)))</f>
        <v/>
      </c>
      <c r="CQ91" s="302" t="str">
        <f ca="true">+IF(OFFSET('Sanitation Data'!$E$29,0,10*ROW('Sanitation Data'!E85))="","",OFFSET('Sanitation Data'!$E$29,0,10*ROW('Sanitation Data'!E85)))</f>
        <v/>
      </c>
      <c r="CR91" s="302" t="str">
        <f ca="true">+IF(OFFSET('Sanitation Data'!$E$30,0,10*ROW('Sanitation Data'!E85))="","",OFFSET('Sanitation Data'!$E$30,0,10*ROW('Sanitation Data'!E85)))</f>
        <v/>
      </c>
      <c r="CS91" s="302" t="str">
        <f ca="true">+IF(OFFSET('Sanitation Data'!$E$31,0,10*ROW('Sanitation Data'!E85))="","",OFFSET('Sanitation Data'!$E$31,0,10*ROW('Sanitation Data'!E85)))</f>
        <v/>
      </c>
      <c r="CT91" s="302" t="str">
        <f ca="true">+IF(OFFSET('Sanitation Data'!$E$32,0,10*ROW('Sanitation Data'!E85))="","",OFFSET('Sanitation Data'!$E$32,0,10*ROW('Sanitation Data'!E85)))</f>
        <v/>
      </c>
      <c r="CU91" s="302" t="str">
        <f ca="true">+IF(OFFSET('Sanitation Data'!$F$28,0,10*ROW('Sanitation Data'!F85))="","",OFFSET('Sanitation Data'!$F$28,0,10*ROW('Sanitation Data'!F85)))</f>
        <v/>
      </c>
      <c r="CV91" s="302" t="str">
        <f ca="true">+IF(OFFSET('Sanitation Data'!$F$29,0,10*ROW('Sanitation Data'!F85))="","",OFFSET('Sanitation Data'!$F$29,0,10*ROW('Sanitation Data'!F85)))</f>
        <v/>
      </c>
      <c r="CW91" s="302" t="str">
        <f ca="true">+IF(OFFSET('Sanitation Data'!$F$30,0,10*ROW('Sanitation Data'!F85))="","",OFFSET('Sanitation Data'!$F$30,0,10*ROW('Sanitation Data'!F85)))</f>
        <v/>
      </c>
      <c r="CX91" s="302" t="str">
        <f ca="true">+IF(OFFSET('Sanitation Data'!$F$31,0,10*ROW('Sanitation Data'!F85))="","",OFFSET('Sanitation Data'!$F$31,0,10*ROW('Sanitation Data'!F85)))</f>
        <v/>
      </c>
      <c r="CY91" s="302" t="str">
        <f ca="true">+IF(OFFSET('Sanitation Data'!$F$32,0,10*ROW('Sanitation Data'!F85))="","",OFFSET('Sanitation Data'!$F$32,0,10*ROW('Sanitation Data'!F85)))</f>
        <v/>
      </c>
      <c r="CZ91" s="302" t="str">
        <f ca="true">+IF(OFFSET('Sanitation Data'!$G$28,0,10*ROW('Sanitation Data'!G85))="","",OFFSET('Sanitation Data'!$G$28,0,10*ROW('Sanitation Data'!G85)))</f>
        <v/>
      </c>
      <c r="DA91" s="302" t="str">
        <f ca="true">+IF(OFFSET('Sanitation Data'!$G$29,0,10*ROW('Sanitation Data'!G85))="","",OFFSET('Sanitation Data'!$G$29,0,10*ROW('Sanitation Data'!G85)))</f>
        <v/>
      </c>
      <c r="DB91" s="302" t="str">
        <f ca="true">+IF(OFFSET('Sanitation Data'!$G$30,0,10*ROW('Sanitation Data'!G85))="","",OFFSET('Sanitation Data'!$G$30,0,10*ROW('Sanitation Data'!G85)))</f>
        <v/>
      </c>
      <c r="DC91" s="302" t="str">
        <f ca="true">+IF(OFFSET('Sanitation Data'!$G$31,0,10*ROW('Sanitation Data'!G85))="","",OFFSET('Sanitation Data'!$G$31,0,10*ROW('Sanitation Data'!G85)))</f>
        <v/>
      </c>
      <c r="DD91" s="302" t="str">
        <f ca="true">+IF(OFFSET('Sanitation Data'!$G$32,0,10*ROW('Sanitation Data'!G85))="","",OFFSET('Sanitation Data'!$G$32,0,10*ROW('Sanitation Data'!G85)))</f>
        <v/>
      </c>
      <c r="DE91" s="302" t="str">
        <f ca="true">+IF(OFFSET('Sanitation Data'!$H$28,0,10*ROW('Sanitation Data'!H85))="","",OFFSET('Sanitation Data'!$H$28,0,10*ROW('Sanitation Data'!H85)))</f>
        <v/>
      </c>
      <c r="DF91" s="302" t="str">
        <f ca="true">+IF(OFFSET('Sanitation Data'!$H$29,0,10*ROW('Sanitation Data'!H85))="","",OFFSET('Sanitation Data'!$H$29,0,10*ROW('Sanitation Data'!H85)))</f>
        <v/>
      </c>
      <c r="DG91" s="302" t="str">
        <f ca="true">+IF(OFFSET('Sanitation Data'!$H$30,0,10*ROW('Sanitation Data'!H85))="","",OFFSET('Sanitation Data'!$H$30,0,10*ROW('Sanitation Data'!H85)))</f>
        <v/>
      </c>
      <c r="DH91" s="302" t="str">
        <f ca="true">+IF(OFFSET('Sanitation Data'!$H$31,0,10*ROW('Sanitation Data'!H85))="","",OFFSET('Sanitation Data'!$H$31,0,10*ROW('Sanitation Data'!H85)))</f>
        <v/>
      </c>
      <c r="DI91" s="302" t="str">
        <f ca="true">+IF(OFFSET('Sanitation Data'!$H$32,0,10*ROW('Sanitation Data'!H85))="","",OFFSET('Sanitation Data'!$H$32,0,10*ROW('Sanitation Data'!H85)))</f>
        <v/>
      </c>
      <c r="DJ91" s="302" t="str">
        <f ca="true">+IF(OFFSET('Sanitation Data'!$I$28,0,10*ROW('Sanitation Data'!I85))="","",OFFSET('Sanitation Data'!$I$28,0,10*ROW('Sanitation Data'!I85)))</f>
        <v/>
      </c>
      <c r="DK91" s="302" t="str">
        <f ca="true">+IF(OFFSET('Sanitation Data'!$I$29,0,10*ROW('Sanitation Data'!I85))="","",OFFSET('Sanitation Data'!$I$29,0,10*ROW('Sanitation Data'!I85)))</f>
        <v/>
      </c>
      <c r="DL91" s="302" t="str">
        <f ca="true">+IF(OFFSET('Sanitation Data'!$I$30,0,10*ROW('Sanitation Data'!I85))="","",OFFSET('Sanitation Data'!$I$30,0,10*ROW('Sanitation Data'!I85)))</f>
        <v/>
      </c>
      <c r="DM91" s="302" t="str">
        <f ca="true">+IF(OFFSET('Sanitation Data'!$I$31,0,10*ROW('Sanitation Data'!I85))="","",OFFSET('Sanitation Data'!$I$31,0,10*ROW('Sanitation Data'!I85)))</f>
        <v/>
      </c>
      <c r="DN91" s="302" t="str">
        <f ca="true">+IF(OFFSET('Sanitation Data'!$I$32,0,10*ROW('Sanitation Data'!I85))="","",OFFSET('Sanitation Data'!$I$32,0,10*ROW('Sanitation Data'!I85)))</f>
        <v/>
      </c>
      <c r="DO91" s="302" t="str">
        <f ca="true">+IF(OFFSET('Hygiene Data'!$D$11,0,10*ROW('Hygiene Data'!D85))="","",OFFSET('Hygiene Data'!$D$11,0,10*ROW('Hygiene Data'!D85)))</f>
        <v/>
      </c>
      <c r="DP91" s="302" t="str">
        <f ca="true">+IF(OFFSET('Hygiene Data'!$D$12,0,10*ROW('Hygiene Data'!D85))="","",OFFSET('Hygiene Data'!$D$12,0,10*ROW('Hygiene Data'!D85)))</f>
        <v/>
      </c>
      <c r="DQ91" s="302" t="str">
        <f ca="true">+IF(OFFSET('Hygiene Data'!$D$13,0,10*ROW('Hygiene Data'!D85))="","",OFFSET('Hygiene Data'!$D$13,0,10*ROW('Hygiene Data'!D85)))</f>
        <v/>
      </c>
      <c r="DR91" s="302" t="str">
        <f ca="true">+IF(OFFSET('Hygiene Data'!$E$11,0,10*ROW('Hygiene Data'!E85))="","",OFFSET('Hygiene Data'!$E$11,0,10*ROW('Hygiene Data'!E85)))</f>
        <v/>
      </c>
      <c r="DS91" s="302" t="str">
        <f ca="true">+IF(OFFSET('Hygiene Data'!$E$12,0,10*ROW('Hygiene Data'!E85))="","",OFFSET('Hygiene Data'!$E$12,0,10*ROW('Hygiene Data'!E85)))</f>
        <v/>
      </c>
      <c r="DT91" s="302" t="str">
        <f ca="true">+IF(OFFSET('Hygiene Data'!$E$13,0,10*ROW('Hygiene Data'!E85))="","",OFFSET('Hygiene Data'!$E$13,0,10*ROW('Hygiene Data'!E85)))</f>
        <v/>
      </c>
      <c r="DU91" s="302" t="str">
        <f ca="true">+IF(OFFSET('Hygiene Data'!$F$11,0,10*ROW('Hygiene Data'!F85))="","",OFFSET('Hygiene Data'!$F$11,0,10*ROW('Hygiene Data'!F85)))</f>
        <v/>
      </c>
      <c r="DV91" s="302" t="str">
        <f ca="true">+IF(OFFSET('Hygiene Data'!$F$12,0,10*ROW('Hygiene Data'!F85))="","",OFFSET('Hygiene Data'!$F$12,0,10*ROW('Hygiene Data'!F85)))</f>
        <v/>
      </c>
      <c r="DW91" s="302" t="str">
        <f ca="true">+IF(OFFSET('Hygiene Data'!$F$13,0,10*ROW('Hygiene Data'!F85))="","",OFFSET('Hygiene Data'!$F$13,0,10*ROW('Hygiene Data'!F85)))</f>
        <v/>
      </c>
      <c r="DX91" s="302" t="str">
        <f ca="true">+IF(OFFSET('Hygiene Data'!$G$11,0,10*ROW('Hygiene Data'!G85))="","",OFFSET('Hygiene Data'!$G$11,0,10*ROW('Hygiene Data'!G85)))</f>
        <v/>
      </c>
      <c r="DY91" s="302" t="str">
        <f ca="true">+IF(OFFSET('Hygiene Data'!$G$12,0,10*ROW('Hygiene Data'!G85))="","",OFFSET('Hygiene Data'!$G$12,0,10*ROW('Hygiene Data'!G85)))</f>
        <v/>
      </c>
      <c r="DZ91" s="302" t="str">
        <f ca="true">+IF(OFFSET('Hygiene Data'!$G$13,0,10*ROW('Hygiene Data'!G85))="","",OFFSET('Hygiene Data'!$G$13,0,10*ROW('Hygiene Data'!G85)))</f>
        <v/>
      </c>
      <c r="EA91" s="302" t="str">
        <f ca="true">+IF(OFFSET('Hygiene Data'!$H$11,0,10*ROW('Hygiene Data'!H85))="","",OFFSET('Hygiene Data'!$H$11,0,10*ROW('Hygiene Data'!H85)))</f>
        <v/>
      </c>
      <c r="EB91" s="302" t="str">
        <f ca="true">+IF(OFFSET('Hygiene Data'!$H$12,0,10*ROW('Hygiene Data'!H85))="","",OFFSET('Hygiene Data'!$H$12,0,10*ROW('Hygiene Data'!H85)))</f>
        <v/>
      </c>
      <c r="EC91" s="302" t="str">
        <f ca="true">+IF(OFFSET('Hygiene Data'!$H$13,0,10*ROW('Hygiene Data'!H85))="","",OFFSET('Hygiene Data'!$H$13,0,10*ROW('Hygiene Data'!H85)))</f>
        <v/>
      </c>
      <c r="ED91" s="302" t="str">
        <f ca="true">+IF(OFFSET('Hygiene Data'!$I$11,0,10*ROW('Hygiene Data'!I85))="","",OFFSET('Hygiene Data'!$I$11,0,10*ROW('Hygiene Data'!I85)))</f>
        <v/>
      </c>
      <c r="EE91" s="302" t="str">
        <f ca="true">+IF(OFFSET('Hygiene Data'!$I$12,0,10*ROW('Hygiene Data'!I85))="","",OFFSET('Hygiene Data'!$I$12,0,10*ROW('Hygiene Data'!I85)))</f>
        <v/>
      </c>
      <c r="EF91" s="30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57"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302"/>
      <c r="BS92" s="302" t="str">
        <f ca="true">+IF(OFFSET('Water Data'!$D$27,0,10*ROW('Water Data'!D86))="","",OFFSET('Water Data'!$D$27,0,10*ROW('Water Data'!D86)))</f>
        <v/>
      </c>
      <c r="BT92" s="302" t="str">
        <f ca="true">+IF(OFFSET('Water Data'!$D$28,0,10*ROW('Water Data'!D86))="","",OFFSET('Water Data'!$D$28,0,10*ROW('Water Data'!D86)))</f>
        <v/>
      </c>
      <c r="BU92" s="302" t="str">
        <f ca="true">+IF(OFFSET('Water Data'!$D$29,0,10*ROW('Water Data'!D86))="","",OFFSET('Water Data'!$D$29,0,10*ROW('Water Data'!D86)))</f>
        <v/>
      </c>
      <c r="BV92" s="302" t="str">
        <f ca="true">+IF(OFFSET('Water Data'!$E$27,0,10*ROW('Water Data'!E86))="","",OFFSET('Water Data'!$E$27,0,10*ROW('Water Data'!E86)))</f>
        <v/>
      </c>
      <c r="BW92" s="302" t="str">
        <f ca="true">+IF(OFFSET('Water Data'!$E$28,0,10*ROW('Water Data'!E86))="","",OFFSET('Water Data'!$E$28,0,10*ROW('Water Data'!E86)))</f>
        <v/>
      </c>
      <c r="BX92" s="302" t="str">
        <f ca="true">+IF(OFFSET('Water Data'!$E$29,0,10*ROW('Water Data'!E86))="","",OFFSET('Water Data'!$E$29,0,10*ROW('Water Data'!E86)))</f>
        <v/>
      </c>
      <c r="BY92" s="302" t="str">
        <f ca="true">+IF(OFFSET('Water Data'!$F$27,0,10*ROW('Water Data'!F86))="","",OFFSET('Water Data'!$F$27,0,10*ROW('Water Data'!F86)))</f>
        <v/>
      </c>
      <c r="BZ92" s="302" t="str">
        <f ca="true">+IF(OFFSET('Water Data'!$F$28,0,10*ROW('Water Data'!F86))="","",OFFSET('Water Data'!$F$28,0,10*ROW('Water Data'!F86)))</f>
        <v/>
      </c>
      <c r="CA92" s="302" t="str">
        <f ca="true">+IF(OFFSET('Water Data'!$F$29,0,10*ROW('Water Data'!F86))="","",OFFSET('Water Data'!$F$29,0,10*ROW('Water Data'!F86)))</f>
        <v/>
      </c>
      <c r="CB92" s="302" t="str">
        <f ca="true">+IF(OFFSET('Water Data'!$G$27,0,10*ROW('Water Data'!G86))="","",OFFSET('Water Data'!$G$27,0,10*ROW('Water Data'!G86)))</f>
        <v/>
      </c>
      <c r="CC92" s="302" t="str">
        <f ca="true">+IF(OFFSET('Water Data'!$G$28,0,10*ROW('Water Data'!G86))="","",OFFSET('Water Data'!$G$28,0,10*ROW('Water Data'!G86)))</f>
        <v/>
      </c>
      <c r="CD92" s="302" t="str">
        <f ca="true">+IF(OFFSET('Water Data'!$G$29,0,10*ROW('Water Data'!G86))="","",OFFSET('Water Data'!$G$29,0,10*ROW('Water Data'!G86)))</f>
        <v/>
      </c>
      <c r="CE92" s="302" t="str">
        <f ca="true">+IF(OFFSET('Water Data'!$H$27,0,10*ROW('Water Data'!H86))="","",OFFSET('Water Data'!$H$27,0,10*ROW('Water Data'!H86)))</f>
        <v/>
      </c>
      <c r="CF92" s="302" t="str">
        <f ca="true">+IF(OFFSET('Water Data'!$H$28,0,10*ROW('Water Data'!H86))="","",OFFSET('Water Data'!$H$28,0,10*ROW('Water Data'!H86)))</f>
        <v/>
      </c>
      <c r="CG92" s="302" t="str">
        <f ca="true">+IF(OFFSET('Water Data'!$H$29,0,10*ROW('Water Data'!H86))="","",OFFSET('Water Data'!$H$29,0,10*ROW('Water Data'!H86)))</f>
        <v/>
      </c>
      <c r="CH92" s="302" t="str">
        <f ca="true">+IF(OFFSET('Water Data'!$I$27,0,10*ROW('Water Data'!I86))="","",OFFSET('Water Data'!$I$27,0,10*ROW('Water Data'!I86)))</f>
        <v/>
      </c>
      <c r="CI92" s="302" t="str">
        <f ca="true">+IF(OFFSET('Water Data'!$I$28,0,10*ROW('Water Data'!I86))="","",OFFSET('Water Data'!$I$28,0,10*ROW('Water Data'!I86)))</f>
        <v/>
      </c>
      <c r="CJ92" s="302" t="str">
        <f ca="true">+IF(OFFSET('Water Data'!$I$29,0,10*ROW('Water Data'!I86))="","",OFFSET('Water Data'!$I$29,0,10*ROW('Water Data'!I86)))</f>
        <v/>
      </c>
      <c r="CK92" s="302" t="str">
        <f ca="true">+IF(OFFSET('Sanitation Data'!$D$28,0,10*ROW('Sanitation Data'!D86))="","",OFFSET('Sanitation Data'!$D$28,0,10*ROW('Sanitation Data'!D86)))</f>
        <v/>
      </c>
      <c r="CL92" s="302" t="str">
        <f ca="true">+IF(OFFSET('Sanitation Data'!$D$29,0,10*ROW('Sanitation Data'!D86))="","",OFFSET('Sanitation Data'!$D$29,0,10*ROW('Sanitation Data'!D86)))</f>
        <v/>
      </c>
      <c r="CM92" s="302" t="str">
        <f ca="true">+IF(OFFSET('Sanitation Data'!$D$30,0,10*ROW('Sanitation Data'!D86))="","",OFFSET('Sanitation Data'!$D$30,0,10*ROW('Sanitation Data'!D86)))</f>
        <v/>
      </c>
      <c r="CN92" s="302" t="str">
        <f ca="true">+IF(OFFSET('Sanitation Data'!$D$31,0,10*ROW('Sanitation Data'!D86))="","",OFFSET('Sanitation Data'!$D$31,0,10*ROW('Sanitation Data'!D86)))</f>
        <v/>
      </c>
      <c r="CO92" s="302" t="str">
        <f ca="true">+IF(OFFSET('Sanitation Data'!$D$32,0,10*ROW('Sanitation Data'!D86))="","",OFFSET('Sanitation Data'!$D$32,0,10*ROW('Sanitation Data'!D86)))</f>
        <v/>
      </c>
      <c r="CP92" s="302" t="str">
        <f ca="true">+IF(OFFSET('Sanitation Data'!$E$28,0,10*ROW('Sanitation Data'!E86))="","",OFFSET('Sanitation Data'!$E$28,0,10*ROW('Sanitation Data'!E86)))</f>
        <v/>
      </c>
      <c r="CQ92" s="302" t="str">
        <f ca="true">+IF(OFFSET('Sanitation Data'!$E$29,0,10*ROW('Sanitation Data'!E86))="","",OFFSET('Sanitation Data'!$E$29,0,10*ROW('Sanitation Data'!E86)))</f>
        <v/>
      </c>
      <c r="CR92" s="302" t="str">
        <f ca="true">+IF(OFFSET('Sanitation Data'!$E$30,0,10*ROW('Sanitation Data'!E86))="","",OFFSET('Sanitation Data'!$E$30,0,10*ROW('Sanitation Data'!E86)))</f>
        <v/>
      </c>
      <c r="CS92" s="302" t="str">
        <f ca="true">+IF(OFFSET('Sanitation Data'!$E$31,0,10*ROW('Sanitation Data'!E86))="","",OFFSET('Sanitation Data'!$E$31,0,10*ROW('Sanitation Data'!E86)))</f>
        <v/>
      </c>
      <c r="CT92" s="302" t="str">
        <f ca="true">+IF(OFFSET('Sanitation Data'!$E$32,0,10*ROW('Sanitation Data'!E86))="","",OFFSET('Sanitation Data'!$E$32,0,10*ROW('Sanitation Data'!E86)))</f>
        <v/>
      </c>
      <c r="CU92" s="302" t="str">
        <f ca="true">+IF(OFFSET('Sanitation Data'!$F$28,0,10*ROW('Sanitation Data'!F86))="","",OFFSET('Sanitation Data'!$F$28,0,10*ROW('Sanitation Data'!F86)))</f>
        <v/>
      </c>
      <c r="CV92" s="302" t="str">
        <f ca="true">+IF(OFFSET('Sanitation Data'!$F$29,0,10*ROW('Sanitation Data'!F86))="","",OFFSET('Sanitation Data'!$F$29,0,10*ROW('Sanitation Data'!F86)))</f>
        <v/>
      </c>
      <c r="CW92" s="302" t="str">
        <f ca="true">+IF(OFFSET('Sanitation Data'!$F$30,0,10*ROW('Sanitation Data'!F86))="","",OFFSET('Sanitation Data'!$F$30,0,10*ROW('Sanitation Data'!F86)))</f>
        <v/>
      </c>
      <c r="CX92" s="302" t="str">
        <f ca="true">+IF(OFFSET('Sanitation Data'!$F$31,0,10*ROW('Sanitation Data'!F86))="","",OFFSET('Sanitation Data'!$F$31,0,10*ROW('Sanitation Data'!F86)))</f>
        <v/>
      </c>
      <c r="CY92" s="302" t="str">
        <f ca="true">+IF(OFFSET('Sanitation Data'!$F$32,0,10*ROW('Sanitation Data'!F86))="","",OFFSET('Sanitation Data'!$F$32,0,10*ROW('Sanitation Data'!F86)))</f>
        <v/>
      </c>
      <c r="CZ92" s="302" t="str">
        <f ca="true">+IF(OFFSET('Sanitation Data'!$G$28,0,10*ROW('Sanitation Data'!G86))="","",OFFSET('Sanitation Data'!$G$28,0,10*ROW('Sanitation Data'!G86)))</f>
        <v/>
      </c>
      <c r="DA92" s="302" t="str">
        <f ca="true">+IF(OFFSET('Sanitation Data'!$G$29,0,10*ROW('Sanitation Data'!G86))="","",OFFSET('Sanitation Data'!$G$29,0,10*ROW('Sanitation Data'!G86)))</f>
        <v/>
      </c>
      <c r="DB92" s="302" t="str">
        <f ca="true">+IF(OFFSET('Sanitation Data'!$G$30,0,10*ROW('Sanitation Data'!G86))="","",OFFSET('Sanitation Data'!$G$30,0,10*ROW('Sanitation Data'!G86)))</f>
        <v/>
      </c>
      <c r="DC92" s="302" t="str">
        <f ca="true">+IF(OFFSET('Sanitation Data'!$G$31,0,10*ROW('Sanitation Data'!G86))="","",OFFSET('Sanitation Data'!$G$31,0,10*ROW('Sanitation Data'!G86)))</f>
        <v/>
      </c>
      <c r="DD92" s="302" t="str">
        <f ca="true">+IF(OFFSET('Sanitation Data'!$G$32,0,10*ROW('Sanitation Data'!G86))="","",OFFSET('Sanitation Data'!$G$32,0,10*ROW('Sanitation Data'!G86)))</f>
        <v/>
      </c>
      <c r="DE92" s="302" t="str">
        <f ca="true">+IF(OFFSET('Sanitation Data'!$H$28,0,10*ROW('Sanitation Data'!H86))="","",OFFSET('Sanitation Data'!$H$28,0,10*ROW('Sanitation Data'!H86)))</f>
        <v/>
      </c>
      <c r="DF92" s="302" t="str">
        <f ca="true">+IF(OFFSET('Sanitation Data'!$H$29,0,10*ROW('Sanitation Data'!H86))="","",OFFSET('Sanitation Data'!$H$29,0,10*ROW('Sanitation Data'!H86)))</f>
        <v/>
      </c>
      <c r="DG92" s="302" t="str">
        <f ca="true">+IF(OFFSET('Sanitation Data'!$H$30,0,10*ROW('Sanitation Data'!H86))="","",OFFSET('Sanitation Data'!$H$30,0,10*ROW('Sanitation Data'!H86)))</f>
        <v/>
      </c>
      <c r="DH92" s="302" t="str">
        <f ca="true">+IF(OFFSET('Sanitation Data'!$H$31,0,10*ROW('Sanitation Data'!H86))="","",OFFSET('Sanitation Data'!$H$31,0,10*ROW('Sanitation Data'!H86)))</f>
        <v/>
      </c>
      <c r="DI92" s="302" t="str">
        <f ca="true">+IF(OFFSET('Sanitation Data'!$H$32,0,10*ROW('Sanitation Data'!H86))="","",OFFSET('Sanitation Data'!$H$32,0,10*ROW('Sanitation Data'!H86)))</f>
        <v/>
      </c>
      <c r="DJ92" s="302" t="str">
        <f ca="true">+IF(OFFSET('Sanitation Data'!$I$28,0,10*ROW('Sanitation Data'!I86))="","",OFFSET('Sanitation Data'!$I$28,0,10*ROW('Sanitation Data'!I86)))</f>
        <v/>
      </c>
      <c r="DK92" s="302" t="str">
        <f ca="true">+IF(OFFSET('Sanitation Data'!$I$29,0,10*ROW('Sanitation Data'!I86))="","",OFFSET('Sanitation Data'!$I$29,0,10*ROW('Sanitation Data'!I86)))</f>
        <v/>
      </c>
      <c r="DL92" s="302" t="str">
        <f ca="true">+IF(OFFSET('Sanitation Data'!$I$30,0,10*ROW('Sanitation Data'!I86))="","",OFFSET('Sanitation Data'!$I$30,0,10*ROW('Sanitation Data'!I86)))</f>
        <v/>
      </c>
      <c r="DM92" s="302" t="str">
        <f ca="true">+IF(OFFSET('Sanitation Data'!$I$31,0,10*ROW('Sanitation Data'!I86))="","",OFFSET('Sanitation Data'!$I$31,0,10*ROW('Sanitation Data'!I86)))</f>
        <v/>
      </c>
      <c r="DN92" s="302" t="str">
        <f ca="true">+IF(OFFSET('Sanitation Data'!$I$32,0,10*ROW('Sanitation Data'!I86))="","",OFFSET('Sanitation Data'!$I$32,0,10*ROW('Sanitation Data'!I86)))</f>
        <v/>
      </c>
      <c r="DO92" s="302" t="str">
        <f ca="true">+IF(OFFSET('Hygiene Data'!$D$11,0,10*ROW('Hygiene Data'!D86))="","",OFFSET('Hygiene Data'!$D$11,0,10*ROW('Hygiene Data'!D86)))</f>
        <v/>
      </c>
      <c r="DP92" s="302" t="str">
        <f ca="true">+IF(OFFSET('Hygiene Data'!$D$12,0,10*ROW('Hygiene Data'!D86))="","",OFFSET('Hygiene Data'!$D$12,0,10*ROW('Hygiene Data'!D86)))</f>
        <v/>
      </c>
      <c r="DQ92" s="302" t="str">
        <f ca="true">+IF(OFFSET('Hygiene Data'!$D$13,0,10*ROW('Hygiene Data'!D86))="","",OFFSET('Hygiene Data'!$D$13,0,10*ROW('Hygiene Data'!D86)))</f>
        <v/>
      </c>
      <c r="DR92" s="302" t="str">
        <f ca="true">+IF(OFFSET('Hygiene Data'!$E$11,0,10*ROW('Hygiene Data'!E86))="","",OFFSET('Hygiene Data'!$E$11,0,10*ROW('Hygiene Data'!E86)))</f>
        <v/>
      </c>
      <c r="DS92" s="302" t="str">
        <f ca="true">+IF(OFFSET('Hygiene Data'!$E$12,0,10*ROW('Hygiene Data'!E86))="","",OFFSET('Hygiene Data'!$E$12,0,10*ROW('Hygiene Data'!E86)))</f>
        <v/>
      </c>
      <c r="DT92" s="302" t="str">
        <f ca="true">+IF(OFFSET('Hygiene Data'!$E$13,0,10*ROW('Hygiene Data'!E86))="","",OFFSET('Hygiene Data'!$E$13,0,10*ROW('Hygiene Data'!E86)))</f>
        <v/>
      </c>
      <c r="DU92" s="302" t="str">
        <f ca="true">+IF(OFFSET('Hygiene Data'!$F$11,0,10*ROW('Hygiene Data'!F86))="","",OFFSET('Hygiene Data'!$F$11,0,10*ROW('Hygiene Data'!F86)))</f>
        <v/>
      </c>
      <c r="DV92" s="302" t="str">
        <f ca="true">+IF(OFFSET('Hygiene Data'!$F$12,0,10*ROW('Hygiene Data'!F86))="","",OFFSET('Hygiene Data'!$F$12,0,10*ROW('Hygiene Data'!F86)))</f>
        <v/>
      </c>
      <c r="DW92" s="302" t="str">
        <f ca="true">+IF(OFFSET('Hygiene Data'!$F$13,0,10*ROW('Hygiene Data'!F86))="","",OFFSET('Hygiene Data'!$F$13,0,10*ROW('Hygiene Data'!F86)))</f>
        <v/>
      </c>
      <c r="DX92" s="302" t="str">
        <f ca="true">+IF(OFFSET('Hygiene Data'!$G$11,0,10*ROW('Hygiene Data'!G86))="","",OFFSET('Hygiene Data'!$G$11,0,10*ROW('Hygiene Data'!G86)))</f>
        <v/>
      </c>
      <c r="DY92" s="302" t="str">
        <f ca="true">+IF(OFFSET('Hygiene Data'!$G$12,0,10*ROW('Hygiene Data'!G86))="","",OFFSET('Hygiene Data'!$G$12,0,10*ROW('Hygiene Data'!G86)))</f>
        <v/>
      </c>
      <c r="DZ92" s="302" t="str">
        <f ca="true">+IF(OFFSET('Hygiene Data'!$G$13,0,10*ROW('Hygiene Data'!G86))="","",OFFSET('Hygiene Data'!$G$13,0,10*ROW('Hygiene Data'!G86)))</f>
        <v/>
      </c>
      <c r="EA92" s="302" t="str">
        <f ca="true">+IF(OFFSET('Hygiene Data'!$H$11,0,10*ROW('Hygiene Data'!H86))="","",OFFSET('Hygiene Data'!$H$11,0,10*ROW('Hygiene Data'!H86)))</f>
        <v/>
      </c>
      <c r="EB92" s="302" t="str">
        <f ca="true">+IF(OFFSET('Hygiene Data'!$H$12,0,10*ROW('Hygiene Data'!H86))="","",OFFSET('Hygiene Data'!$H$12,0,10*ROW('Hygiene Data'!H86)))</f>
        <v/>
      </c>
      <c r="EC92" s="302" t="str">
        <f ca="true">+IF(OFFSET('Hygiene Data'!$H$13,0,10*ROW('Hygiene Data'!H86))="","",OFFSET('Hygiene Data'!$H$13,0,10*ROW('Hygiene Data'!H86)))</f>
        <v/>
      </c>
      <c r="ED92" s="302" t="str">
        <f ca="true">+IF(OFFSET('Hygiene Data'!$I$11,0,10*ROW('Hygiene Data'!I86))="","",OFFSET('Hygiene Data'!$I$11,0,10*ROW('Hygiene Data'!I86)))</f>
        <v/>
      </c>
      <c r="EE92" s="302" t="str">
        <f ca="true">+IF(OFFSET('Hygiene Data'!$I$12,0,10*ROW('Hygiene Data'!I86))="","",OFFSET('Hygiene Data'!$I$12,0,10*ROW('Hygiene Data'!I86)))</f>
        <v/>
      </c>
      <c r="EF92" s="30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57"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302"/>
      <c r="BS93" s="302" t="str">
        <f ca="true">+IF(OFFSET('Water Data'!$D$27,0,10*ROW('Water Data'!D87))="","",OFFSET('Water Data'!$D$27,0,10*ROW('Water Data'!D87)))</f>
        <v/>
      </c>
      <c r="BT93" s="302" t="str">
        <f ca="true">+IF(OFFSET('Water Data'!$D$28,0,10*ROW('Water Data'!D87))="","",OFFSET('Water Data'!$D$28,0,10*ROW('Water Data'!D87)))</f>
        <v/>
      </c>
      <c r="BU93" s="302" t="str">
        <f ca="true">+IF(OFFSET('Water Data'!$D$29,0,10*ROW('Water Data'!D87))="","",OFFSET('Water Data'!$D$29,0,10*ROW('Water Data'!D87)))</f>
        <v/>
      </c>
      <c r="BV93" s="302" t="str">
        <f ca="true">+IF(OFFSET('Water Data'!$E$27,0,10*ROW('Water Data'!E87))="","",OFFSET('Water Data'!$E$27,0,10*ROW('Water Data'!E87)))</f>
        <v/>
      </c>
      <c r="BW93" s="302" t="str">
        <f ca="true">+IF(OFFSET('Water Data'!$E$28,0,10*ROW('Water Data'!E87))="","",OFFSET('Water Data'!$E$28,0,10*ROW('Water Data'!E87)))</f>
        <v/>
      </c>
      <c r="BX93" s="302" t="str">
        <f ca="true">+IF(OFFSET('Water Data'!$E$29,0,10*ROW('Water Data'!E87))="","",OFFSET('Water Data'!$E$29,0,10*ROW('Water Data'!E87)))</f>
        <v/>
      </c>
      <c r="BY93" s="302" t="str">
        <f ca="true">+IF(OFFSET('Water Data'!$F$27,0,10*ROW('Water Data'!F87))="","",OFFSET('Water Data'!$F$27,0,10*ROW('Water Data'!F87)))</f>
        <v/>
      </c>
      <c r="BZ93" s="302" t="str">
        <f ca="true">+IF(OFFSET('Water Data'!$F$28,0,10*ROW('Water Data'!F87))="","",OFFSET('Water Data'!$F$28,0,10*ROW('Water Data'!F87)))</f>
        <v/>
      </c>
      <c r="CA93" s="302" t="str">
        <f ca="true">+IF(OFFSET('Water Data'!$F$29,0,10*ROW('Water Data'!F87))="","",OFFSET('Water Data'!$F$29,0,10*ROW('Water Data'!F87)))</f>
        <v/>
      </c>
      <c r="CB93" s="302" t="str">
        <f ca="true">+IF(OFFSET('Water Data'!$G$27,0,10*ROW('Water Data'!G87))="","",OFFSET('Water Data'!$G$27,0,10*ROW('Water Data'!G87)))</f>
        <v/>
      </c>
      <c r="CC93" s="302" t="str">
        <f ca="true">+IF(OFFSET('Water Data'!$G$28,0,10*ROW('Water Data'!G87))="","",OFFSET('Water Data'!$G$28,0,10*ROW('Water Data'!G87)))</f>
        <v/>
      </c>
      <c r="CD93" s="302" t="str">
        <f ca="true">+IF(OFFSET('Water Data'!$G$29,0,10*ROW('Water Data'!G87))="","",OFFSET('Water Data'!$G$29,0,10*ROW('Water Data'!G87)))</f>
        <v/>
      </c>
      <c r="CE93" s="302" t="str">
        <f ca="true">+IF(OFFSET('Water Data'!$H$27,0,10*ROW('Water Data'!H87))="","",OFFSET('Water Data'!$H$27,0,10*ROW('Water Data'!H87)))</f>
        <v/>
      </c>
      <c r="CF93" s="302" t="str">
        <f ca="true">+IF(OFFSET('Water Data'!$H$28,0,10*ROW('Water Data'!H87))="","",OFFSET('Water Data'!$H$28,0,10*ROW('Water Data'!H87)))</f>
        <v/>
      </c>
      <c r="CG93" s="302" t="str">
        <f ca="true">+IF(OFFSET('Water Data'!$H$29,0,10*ROW('Water Data'!H87))="","",OFFSET('Water Data'!$H$29,0,10*ROW('Water Data'!H87)))</f>
        <v/>
      </c>
      <c r="CH93" s="302" t="str">
        <f ca="true">+IF(OFFSET('Water Data'!$I$27,0,10*ROW('Water Data'!I87))="","",OFFSET('Water Data'!$I$27,0,10*ROW('Water Data'!I87)))</f>
        <v/>
      </c>
      <c r="CI93" s="302" t="str">
        <f ca="true">+IF(OFFSET('Water Data'!$I$28,0,10*ROW('Water Data'!I87))="","",OFFSET('Water Data'!$I$28,0,10*ROW('Water Data'!I87)))</f>
        <v/>
      </c>
      <c r="CJ93" s="302" t="str">
        <f ca="true">+IF(OFFSET('Water Data'!$I$29,0,10*ROW('Water Data'!I87))="","",OFFSET('Water Data'!$I$29,0,10*ROW('Water Data'!I87)))</f>
        <v/>
      </c>
      <c r="CK93" s="302" t="str">
        <f ca="true">+IF(OFFSET('Sanitation Data'!$D$28,0,10*ROW('Sanitation Data'!D87))="","",OFFSET('Sanitation Data'!$D$28,0,10*ROW('Sanitation Data'!D87)))</f>
        <v/>
      </c>
      <c r="CL93" s="302" t="str">
        <f ca="true">+IF(OFFSET('Sanitation Data'!$D$29,0,10*ROW('Sanitation Data'!D87))="","",OFFSET('Sanitation Data'!$D$29,0,10*ROW('Sanitation Data'!D87)))</f>
        <v/>
      </c>
      <c r="CM93" s="302" t="str">
        <f ca="true">+IF(OFFSET('Sanitation Data'!$D$30,0,10*ROW('Sanitation Data'!D87))="","",OFFSET('Sanitation Data'!$D$30,0,10*ROW('Sanitation Data'!D87)))</f>
        <v/>
      </c>
      <c r="CN93" s="302" t="str">
        <f ca="true">+IF(OFFSET('Sanitation Data'!$D$31,0,10*ROW('Sanitation Data'!D87))="","",OFFSET('Sanitation Data'!$D$31,0,10*ROW('Sanitation Data'!D87)))</f>
        <v/>
      </c>
      <c r="CO93" s="302" t="str">
        <f ca="true">+IF(OFFSET('Sanitation Data'!$D$32,0,10*ROW('Sanitation Data'!D87))="","",OFFSET('Sanitation Data'!$D$32,0,10*ROW('Sanitation Data'!D87)))</f>
        <v/>
      </c>
      <c r="CP93" s="302" t="str">
        <f ca="true">+IF(OFFSET('Sanitation Data'!$E$28,0,10*ROW('Sanitation Data'!E87))="","",OFFSET('Sanitation Data'!$E$28,0,10*ROW('Sanitation Data'!E87)))</f>
        <v/>
      </c>
      <c r="CQ93" s="302" t="str">
        <f ca="true">+IF(OFFSET('Sanitation Data'!$E$29,0,10*ROW('Sanitation Data'!E87))="","",OFFSET('Sanitation Data'!$E$29,0,10*ROW('Sanitation Data'!E87)))</f>
        <v/>
      </c>
      <c r="CR93" s="302" t="str">
        <f ca="true">+IF(OFFSET('Sanitation Data'!$E$30,0,10*ROW('Sanitation Data'!E87))="","",OFFSET('Sanitation Data'!$E$30,0,10*ROW('Sanitation Data'!E87)))</f>
        <v/>
      </c>
      <c r="CS93" s="302" t="str">
        <f ca="true">+IF(OFFSET('Sanitation Data'!$E$31,0,10*ROW('Sanitation Data'!E87))="","",OFFSET('Sanitation Data'!$E$31,0,10*ROW('Sanitation Data'!E87)))</f>
        <v/>
      </c>
      <c r="CT93" s="302" t="str">
        <f ca="true">+IF(OFFSET('Sanitation Data'!$E$32,0,10*ROW('Sanitation Data'!E87))="","",OFFSET('Sanitation Data'!$E$32,0,10*ROW('Sanitation Data'!E87)))</f>
        <v/>
      </c>
      <c r="CU93" s="302" t="str">
        <f ca="true">+IF(OFFSET('Sanitation Data'!$F$28,0,10*ROW('Sanitation Data'!F87))="","",OFFSET('Sanitation Data'!$F$28,0,10*ROW('Sanitation Data'!F87)))</f>
        <v/>
      </c>
      <c r="CV93" s="302" t="str">
        <f ca="true">+IF(OFFSET('Sanitation Data'!$F$29,0,10*ROW('Sanitation Data'!F87))="","",OFFSET('Sanitation Data'!$F$29,0,10*ROW('Sanitation Data'!F87)))</f>
        <v/>
      </c>
      <c r="CW93" s="302" t="str">
        <f ca="true">+IF(OFFSET('Sanitation Data'!$F$30,0,10*ROW('Sanitation Data'!F87))="","",OFFSET('Sanitation Data'!$F$30,0,10*ROW('Sanitation Data'!F87)))</f>
        <v/>
      </c>
      <c r="CX93" s="302" t="str">
        <f ca="true">+IF(OFFSET('Sanitation Data'!$F$31,0,10*ROW('Sanitation Data'!F87))="","",OFFSET('Sanitation Data'!$F$31,0,10*ROW('Sanitation Data'!F87)))</f>
        <v/>
      </c>
      <c r="CY93" s="302" t="str">
        <f ca="true">+IF(OFFSET('Sanitation Data'!$F$32,0,10*ROW('Sanitation Data'!F87))="","",OFFSET('Sanitation Data'!$F$32,0,10*ROW('Sanitation Data'!F87)))</f>
        <v/>
      </c>
      <c r="CZ93" s="302" t="str">
        <f ca="true">+IF(OFFSET('Sanitation Data'!$G$28,0,10*ROW('Sanitation Data'!G87))="","",OFFSET('Sanitation Data'!$G$28,0,10*ROW('Sanitation Data'!G87)))</f>
        <v/>
      </c>
      <c r="DA93" s="302" t="str">
        <f ca="true">+IF(OFFSET('Sanitation Data'!$G$29,0,10*ROW('Sanitation Data'!G87))="","",OFFSET('Sanitation Data'!$G$29,0,10*ROW('Sanitation Data'!G87)))</f>
        <v/>
      </c>
      <c r="DB93" s="302" t="str">
        <f ca="true">+IF(OFFSET('Sanitation Data'!$G$30,0,10*ROW('Sanitation Data'!G87))="","",OFFSET('Sanitation Data'!$G$30,0,10*ROW('Sanitation Data'!G87)))</f>
        <v/>
      </c>
      <c r="DC93" s="302" t="str">
        <f ca="true">+IF(OFFSET('Sanitation Data'!$G$31,0,10*ROW('Sanitation Data'!G87))="","",OFFSET('Sanitation Data'!$G$31,0,10*ROW('Sanitation Data'!G87)))</f>
        <v/>
      </c>
      <c r="DD93" s="302" t="str">
        <f ca="true">+IF(OFFSET('Sanitation Data'!$G$32,0,10*ROW('Sanitation Data'!G87))="","",OFFSET('Sanitation Data'!$G$32,0,10*ROW('Sanitation Data'!G87)))</f>
        <v/>
      </c>
      <c r="DE93" s="302" t="str">
        <f ca="true">+IF(OFFSET('Sanitation Data'!$H$28,0,10*ROW('Sanitation Data'!H87))="","",OFFSET('Sanitation Data'!$H$28,0,10*ROW('Sanitation Data'!H87)))</f>
        <v/>
      </c>
      <c r="DF93" s="302" t="str">
        <f ca="true">+IF(OFFSET('Sanitation Data'!$H$29,0,10*ROW('Sanitation Data'!H87))="","",OFFSET('Sanitation Data'!$H$29,0,10*ROW('Sanitation Data'!H87)))</f>
        <v/>
      </c>
      <c r="DG93" s="302" t="str">
        <f ca="true">+IF(OFFSET('Sanitation Data'!$H$30,0,10*ROW('Sanitation Data'!H87))="","",OFFSET('Sanitation Data'!$H$30,0,10*ROW('Sanitation Data'!H87)))</f>
        <v/>
      </c>
      <c r="DH93" s="302" t="str">
        <f ca="true">+IF(OFFSET('Sanitation Data'!$H$31,0,10*ROW('Sanitation Data'!H87))="","",OFFSET('Sanitation Data'!$H$31,0,10*ROW('Sanitation Data'!H87)))</f>
        <v/>
      </c>
      <c r="DI93" s="302" t="str">
        <f ca="true">+IF(OFFSET('Sanitation Data'!$H$32,0,10*ROW('Sanitation Data'!H87))="","",OFFSET('Sanitation Data'!$H$32,0,10*ROW('Sanitation Data'!H87)))</f>
        <v/>
      </c>
      <c r="DJ93" s="302" t="str">
        <f ca="true">+IF(OFFSET('Sanitation Data'!$I$28,0,10*ROW('Sanitation Data'!I87))="","",OFFSET('Sanitation Data'!$I$28,0,10*ROW('Sanitation Data'!I87)))</f>
        <v/>
      </c>
      <c r="DK93" s="302" t="str">
        <f ca="true">+IF(OFFSET('Sanitation Data'!$I$29,0,10*ROW('Sanitation Data'!I87))="","",OFFSET('Sanitation Data'!$I$29,0,10*ROW('Sanitation Data'!I87)))</f>
        <v/>
      </c>
      <c r="DL93" s="302" t="str">
        <f ca="true">+IF(OFFSET('Sanitation Data'!$I$30,0,10*ROW('Sanitation Data'!I87))="","",OFFSET('Sanitation Data'!$I$30,0,10*ROW('Sanitation Data'!I87)))</f>
        <v/>
      </c>
      <c r="DM93" s="302" t="str">
        <f ca="true">+IF(OFFSET('Sanitation Data'!$I$31,0,10*ROW('Sanitation Data'!I87))="","",OFFSET('Sanitation Data'!$I$31,0,10*ROW('Sanitation Data'!I87)))</f>
        <v/>
      </c>
      <c r="DN93" s="302" t="str">
        <f ca="true">+IF(OFFSET('Sanitation Data'!$I$32,0,10*ROW('Sanitation Data'!I87))="","",OFFSET('Sanitation Data'!$I$32,0,10*ROW('Sanitation Data'!I87)))</f>
        <v/>
      </c>
      <c r="DO93" s="302" t="str">
        <f ca="true">+IF(OFFSET('Hygiene Data'!$D$11,0,10*ROW('Hygiene Data'!D87))="","",OFFSET('Hygiene Data'!$D$11,0,10*ROW('Hygiene Data'!D87)))</f>
        <v/>
      </c>
      <c r="DP93" s="302" t="str">
        <f ca="true">+IF(OFFSET('Hygiene Data'!$D$12,0,10*ROW('Hygiene Data'!D87))="","",OFFSET('Hygiene Data'!$D$12,0,10*ROW('Hygiene Data'!D87)))</f>
        <v/>
      </c>
      <c r="DQ93" s="302" t="str">
        <f ca="true">+IF(OFFSET('Hygiene Data'!$D$13,0,10*ROW('Hygiene Data'!D87))="","",OFFSET('Hygiene Data'!$D$13,0,10*ROW('Hygiene Data'!D87)))</f>
        <v/>
      </c>
      <c r="DR93" s="302" t="str">
        <f ca="true">+IF(OFFSET('Hygiene Data'!$E$11,0,10*ROW('Hygiene Data'!E87))="","",OFFSET('Hygiene Data'!$E$11,0,10*ROW('Hygiene Data'!E87)))</f>
        <v/>
      </c>
      <c r="DS93" s="302" t="str">
        <f ca="true">+IF(OFFSET('Hygiene Data'!$E$12,0,10*ROW('Hygiene Data'!E87))="","",OFFSET('Hygiene Data'!$E$12,0,10*ROW('Hygiene Data'!E87)))</f>
        <v/>
      </c>
      <c r="DT93" s="302" t="str">
        <f ca="true">+IF(OFFSET('Hygiene Data'!$E$13,0,10*ROW('Hygiene Data'!E87))="","",OFFSET('Hygiene Data'!$E$13,0,10*ROW('Hygiene Data'!E87)))</f>
        <v/>
      </c>
      <c r="DU93" s="302" t="str">
        <f ca="true">+IF(OFFSET('Hygiene Data'!$F$11,0,10*ROW('Hygiene Data'!F87))="","",OFFSET('Hygiene Data'!$F$11,0,10*ROW('Hygiene Data'!F87)))</f>
        <v/>
      </c>
      <c r="DV93" s="302" t="str">
        <f ca="true">+IF(OFFSET('Hygiene Data'!$F$12,0,10*ROW('Hygiene Data'!F87))="","",OFFSET('Hygiene Data'!$F$12,0,10*ROW('Hygiene Data'!F87)))</f>
        <v/>
      </c>
      <c r="DW93" s="302" t="str">
        <f ca="true">+IF(OFFSET('Hygiene Data'!$F$13,0,10*ROW('Hygiene Data'!F87))="","",OFFSET('Hygiene Data'!$F$13,0,10*ROW('Hygiene Data'!F87)))</f>
        <v/>
      </c>
      <c r="DX93" s="302" t="str">
        <f ca="true">+IF(OFFSET('Hygiene Data'!$G$11,0,10*ROW('Hygiene Data'!G87))="","",OFFSET('Hygiene Data'!$G$11,0,10*ROW('Hygiene Data'!G87)))</f>
        <v/>
      </c>
      <c r="DY93" s="302" t="str">
        <f ca="true">+IF(OFFSET('Hygiene Data'!$G$12,0,10*ROW('Hygiene Data'!G87))="","",OFFSET('Hygiene Data'!$G$12,0,10*ROW('Hygiene Data'!G87)))</f>
        <v/>
      </c>
      <c r="DZ93" s="302" t="str">
        <f ca="true">+IF(OFFSET('Hygiene Data'!$G$13,0,10*ROW('Hygiene Data'!G87))="","",OFFSET('Hygiene Data'!$G$13,0,10*ROW('Hygiene Data'!G87)))</f>
        <v/>
      </c>
      <c r="EA93" s="302" t="str">
        <f ca="true">+IF(OFFSET('Hygiene Data'!$H$11,0,10*ROW('Hygiene Data'!H87))="","",OFFSET('Hygiene Data'!$H$11,0,10*ROW('Hygiene Data'!H87)))</f>
        <v/>
      </c>
      <c r="EB93" s="302" t="str">
        <f ca="true">+IF(OFFSET('Hygiene Data'!$H$12,0,10*ROW('Hygiene Data'!H87))="","",OFFSET('Hygiene Data'!$H$12,0,10*ROW('Hygiene Data'!H87)))</f>
        <v/>
      </c>
      <c r="EC93" s="302" t="str">
        <f ca="true">+IF(OFFSET('Hygiene Data'!$H$13,0,10*ROW('Hygiene Data'!H87))="","",OFFSET('Hygiene Data'!$H$13,0,10*ROW('Hygiene Data'!H87)))</f>
        <v/>
      </c>
      <c r="ED93" s="302" t="str">
        <f ca="true">+IF(OFFSET('Hygiene Data'!$I$11,0,10*ROW('Hygiene Data'!I87))="","",OFFSET('Hygiene Data'!$I$11,0,10*ROW('Hygiene Data'!I87)))</f>
        <v/>
      </c>
      <c r="EE93" s="302" t="str">
        <f ca="true">+IF(OFFSET('Hygiene Data'!$I$12,0,10*ROW('Hygiene Data'!I87))="","",OFFSET('Hygiene Data'!$I$12,0,10*ROW('Hygiene Data'!I87)))</f>
        <v/>
      </c>
      <c r="EF93" s="30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57"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302"/>
      <c r="BS94" s="302" t="str">
        <f ca="true">+IF(OFFSET('Water Data'!$D$27,0,10*ROW('Water Data'!D88))="","",OFFSET('Water Data'!$D$27,0,10*ROW('Water Data'!D88)))</f>
        <v/>
      </c>
      <c r="BT94" s="302" t="str">
        <f ca="true">+IF(OFFSET('Water Data'!$D$28,0,10*ROW('Water Data'!D88))="","",OFFSET('Water Data'!$D$28,0,10*ROW('Water Data'!D88)))</f>
        <v/>
      </c>
      <c r="BU94" s="302" t="str">
        <f ca="true">+IF(OFFSET('Water Data'!$D$29,0,10*ROW('Water Data'!D88))="","",OFFSET('Water Data'!$D$29,0,10*ROW('Water Data'!D88)))</f>
        <v/>
      </c>
      <c r="BV94" s="302" t="str">
        <f ca="true">+IF(OFFSET('Water Data'!$E$27,0,10*ROW('Water Data'!E88))="","",OFFSET('Water Data'!$E$27,0,10*ROW('Water Data'!E88)))</f>
        <v/>
      </c>
      <c r="BW94" s="302" t="str">
        <f ca="true">+IF(OFFSET('Water Data'!$E$28,0,10*ROW('Water Data'!E88))="","",OFFSET('Water Data'!$E$28,0,10*ROW('Water Data'!E88)))</f>
        <v/>
      </c>
      <c r="BX94" s="302" t="str">
        <f ca="true">+IF(OFFSET('Water Data'!$E$29,0,10*ROW('Water Data'!E88))="","",OFFSET('Water Data'!$E$29,0,10*ROW('Water Data'!E88)))</f>
        <v/>
      </c>
      <c r="BY94" s="302" t="str">
        <f ca="true">+IF(OFFSET('Water Data'!$F$27,0,10*ROW('Water Data'!F88))="","",OFFSET('Water Data'!$F$27,0,10*ROW('Water Data'!F88)))</f>
        <v/>
      </c>
      <c r="BZ94" s="302" t="str">
        <f ca="true">+IF(OFFSET('Water Data'!$F$28,0,10*ROW('Water Data'!F88))="","",OFFSET('Water Data'!$F$28,0,10*ROW('Water Data'!F88)))</f>
        <v/>
      </c>
      <c r="CA94" s="302" t="str">
        <f ca="true">+IF(OFFSET('Water Data'!$F$29,0,10*ROW('Water Data'!F88))="","",OFFSET('Water Data'!$F$29,0,10*ROW('Water Data'!F88)))</f>
        <v/>
      </c>
      <c r="CB94" s="302" t="str">
        <f ca="true">+IF(OFFSET('Water Data'!$G$27,0,10*ROW('Water Data'!G88))="","",OFFSET('Water Data'!$G$27,0,10*ROW('Water Data'!G88)))</f>
        <v/>
      </c>
      <c r="CC94" s="302" t="str">
        <f ca="true">+IF(OFFSET('Water Data'!$G$28,0,10*ROW('Water Data'!G88))="","",OFFSET('Water Data'!$G$28,0,10*ROW('Water Data'!G88)))</f>
        <v/>
      </c>
      <c r="CD94" s="302" t="str">
        <f ca="true">+IF(OFFSET('Water Data'!$G$29,0,10*ROW('Water Data'!G88))="","",OFFSET('Water Data'!$G$29,0,10*ROW('Water Data'!G88)))</f>
        <v/>
      </c>
      <c r="CE94" s="302" t="str">
        <f ca="true">+IF(OFFSET('Water Data'!$H$27,0,10*ROW('Water Data'!H88))="","",OFFSET('Water Data'!$H$27,0,10*ROW('Water Data'!H88)))</f>
        <v/>
      </c>
      <c r="CF94" s="302" t="str">
        <f ca="true">+IF(OFFSET('Water Data'!$H$28,0,10*ROW('Water Data'!H88))="","",OFFSET('Water Data'!$H$28,0,10*ROW('Water Data'!H88)))</f>
        <v/>
      </c>
      <c r="CG94" s="302" t="str">
        <f ca="true">+IF(OFFSET('Water Data'!$H$29,0,10*ROW('Water Data'!H88))="","",OFFSET('Water Data'!$H$29,0,10*ROW('Water Data'!H88)))</f>
        <v/>
      </c>
      <c r="CH94" s="302" t="str">
        <f ca="true">+IF(OFFSET('Water Data'!$I$27,0,10*ROW('Water Data'!I88))="","",OFFSET('Water Data'!$I$27,0,10*ROW('Water Data'!I88)))</f>
        <v/>
      </c>
      <c r="CI94" s="302" t="str">
        <f ca="true">+IF(OFFSET('Water Data'!$I$28,0,10*ROW('Water Data'!I88))="","",OFFSET('Water Data'!$I$28,0,10*ROW('Water Data'!I88)))</f>
        <v/>
      </c>
      <c r="CJ94" s="302" t="str">
        <f ca="true">+IF(OFFSET('Water Data'!$I$29,0,10*ROW('Water Data'!I88))="","",OFFSET('Water Data'!$I$29,0,10*ROW('Water Data'!I88)))</f>
        <v/>
      </c>
      <c r="CK94" s="302" t="str">
        <f ca="true">+IF(OFFSET('Sanitation Data'!$D$28,0,10*ROW('Sanitation Data'!D88))="","",OFFSET('Sanitation Data'!$D$28,0,10*ROW('Sanitation Data'!D88)))</f>
        <v/>
      </c>
      <c r="CL94" s="302" t="str">
        <f ca="true">+IF(OFFSET('Sanitation Data'!$D$29,0,10*ROW('Sanitation Data'!D88))="","",OFFSET('Sanitation Data'!$D$29,0,10*ROW('Sanitation Data'!D88)))</f>
        <v/>
      </c>
      <c r="CM94" s="302" t="str">
        <f ca="true">+IF(OFFSET('Sanitation Data'!$D$30,0,10*ROW('Sanitation Data'!D88))="","",OFFSET('Sanitation Data'!$D$30,0,10*ROW('Sanitation Data'!D88)))</f>
        <v/>
      </c>
      <c r="CN94" s="302" t="str">
        <f ca="true">+IF(OFFSET('Sanitation Data'!$D$31,0,10*ROW('Sanitation Data'!D88))="","",OFFSET('Sanitation Data'!$D$31,0,10*ROW('Sanitation Data'!D88)))</f>
        <v/>
      </c>
      <c r="CO94" s="302" t="str">
        <f ca="true">+IF(OFFSET('Sanitation Data'!$D$32,0,10*ROW('Sanitation Data'!D88))="","",OFFSET('Sanitation Data'!$D$32,0,10*ROW('Sanitation Data'!D88)))</f>
        <v/>
      </c>
      <c r="CP94" s="302" t="str">
        <f ca="true">+IF(OFFSET('Sanitation Data'!$E$28,0,10*ROW('Sanitation Data'!E88))="","",OFFSET('Sanitation Data'!$E$28,0,10*ROW('Sanitation Data'!E88)))</f>
        <v/>
      </c>
      <c r="CQ94" s="302" t="str">
        <f ca="true">+IF(OFFSET('Sanitation Data'!$E$29,0,10*ROW('Sanitation Data'!E88))="","",OFFSET('Sanitation Data'!$E$29,0,10*ROW('Sanitation Data'!E88)))</f>
        <v/>
      </c>
      <c r="CR94" s="302" t="str">
        <f ca="true">+IF(OFFSET('Sanitation Data'!$E$30,0,10*ROW('Sanitation Data'!E88))="","",OFFSET('Sanitation Data'!$E$30,0,10*ROW('Sanitation Data'!E88)))</f>
        <v/>
      </c>
      <c r="CS94" s="302" t="str">
        <f ca="true">+IF(OFFSET('Sanitation Data'!$E$31,0,10*ROW('Sanitation Data'!E88))="","",OFFSET('Sanitation Data'!$E$31,0,10*ROW('Sanitation Data'!E88)))</f>
        <v/>
      </c>
      <c r="CT94" s="302" t="str">
        <f ca="true">+IF(OFFSET('Sanitation Data'!$E$32,0,10*ROW('Sanitation Data'!E88))="","",OFFSET('Sanitation Data'!$E$32,0,10*ROW('Sanitation Data'!E88)))</f>
        <v/>
      </c>
      <c r="CU94" s="302" t="str">
        <f ca="true">+IF(OFFSET('Sanitation Data'!$F$28,0,10*ROW('Sanitation Data'!F88))="","",OFFSET('Sanitation Data'!$F$28,0,10*ROW('Sanitation Data'!F88)))</f>
        <v/>
      </c>
      <c r="CV94" s="302" t="str">
        <f ca="true">+IF(OFFSET('Sanitation Data'!$F$29,0,10*ROW('Sanitation Data'!F88))="","",OFFSET('Sanitation Data'!$F$29,0,10*ROW('Sanitation Data'!F88)))</f>
        <v/>
      </c>
      <c r="CW94" s="302" t="str">
        <f ca="true">+IF(OFFSET('Sanitation Data'!$F$30,0,10*ROW('Sanitation Data'!F88))="","",OFFSET('Sanitation Data'!$F$30,0,10*ROW('Sanitation Data'!F88)))</f>
        <v/>
      </c>
      <c r="CX94" s="302" t="str">
        <f ca="true">+IF(OFFSET('Sanitation Data'!$F$31,0,10*ROW('Sanitation Data'!F88))="","",OFFSET('Sanitation Data'!$F$31,0,10*ROW('Sanitation Data'!F88)))</f>
        <v/>
      </c>
      <c r="CY94" s="302" t="str">
        <f ca="true">+IF(OFFSET('Sanitation Data'!$F$32,0,10*ROW('Sanitation Data'!F88))="","",OFFSET('Sanitation Data'!$F$32,0,10*ROW('Sanitation Data'!F88)))</f>
        <v/>
      </c>
      <c r="CZ94" s="302" t="str">
        <f ca="true">+IF(OFFSET('Sanitation Data'!$G$28,0,10*ROW('Sanitation Data'!G88))="","",OFFSET('Sanitation Data'!$G$28,0,10*ROW('Sanitation Data'!G88)))</f>
        <v/>
      </c>
      <c r="DA94" s="302" t="str">
        <f ca="true">+IF(OFFSET('Sanitation Data'!$G$29,0,10*ROW('Sanitation Data'!G88))="","",OFFSET('Sanitation Data'!$G$29,0,10*ROW('Sanitation Data'!G88)))</f>
        <v/>
      </c>
      <c r="DB94" s="302" t="str">
        <f ca="true">+IF(OFFSET('Sanitation Data'!$G$30,0,10*ROW('Sanitation Data'!G88))="","",OFFSET('Sanitation Data'!$G$30,0,10*ROW('Sanitation Data'!G88)))</f>
        <v/>
      </c>
      <c r="DC94" s="302" t="str">
        <f ca="true">+IF(OFFSET('Sanitation Data'!$G$31,0,10*ROW('Sanitation Data'!G88))="","",OFFSET('Sanitation Data'!$G$31,0,10*ROW('Sanitation Data'!G88)))</f>
        <v/>
      </c>
      <c r="DD94" s="302" t="str">
        <f ca="true">+IF(OFFSET('Sanitation Data'!$G$32,0,10*ROW('Sanitation Data'!G88))="","",OFFSET('Sanitation Data'!$G$32,0,10*ROW('Sanitation Data'!G88)))</f>
        <v/>
      </c>
      <c r="DE94" s="302" t="str">
        <f ca="true">+IF(OFFSET('Sanitation Data'!$H$28,0,10*ROW('Sanitation Data'!H88))="","",OFFSET('Sanitation Data'!$H$28,0,10*ROW('Sanitation Data'!H88)))</f>
        <v/>
      </c>
      <c r="DF94" s="302" t="str">
        <f ca="true">+IF(OFFSET('Sanitation Data'!$H$29,0,10*ROW('Sanitation Data'!H88))="","",OFFSET('Sanitation Data'!$H$29,0,10*ROW('Sanitation Data'!H88)))</f>
        <v/>
      </c>
      <c r="DG94" s="302" t="str">
        <f ca="true">+IF(OFFSET('Sanitation Data'!$H$30,0,10*ROW('Sanitation Data'!H88))="","",OFFSET('Sanitation Data'!$H$30,0,10*ROW('Sanitation Data'!H88)))</f>
        <v/>
      </c>
      <c r="DH94" s="302" t="str">
        <f ca="true">+IF(OFFSET('Sanitation Data'!$H$31,0,10*ROW('Sanitation Data'!H88))="","",OFFSET('Sanitation Data'!$H$31,0,10*ROW('Sanitation Data'!H88)))</f>
        <v/>
      </c>
      <c r="DI94" s="302" t="str">
        <f ca="true">+IF(OFFSET('Sanitation Data'!$H$32,0,10*ROW('Sanitation Data'!H88))="","",OFFSET('Sanitation Data'!$H$32,0,10*ROW('Sanitation Data'!H88)))</f>
        <v/>
      </c>
      <c r="DJ94" s="302" t="str">
        <f ca="true">+IF(OFFSET('Sanitation Data'!$I$28,0,10*ROW('Sanitation Data'!I88))="","",OFFSET('Sanitation Data'!$I$28,0,10*ROW('Sanitation Data'!I88)))</f>
        <v/>
      </c>
      <c r="DK94" s="302" t="str">
        <f ca="true">+IF(OFFSET('Sanitation Data'!$I$29,0,10*ROW('Sanitation Data'!I88))="","",OFFSET('Sanitation Data'!$I$29,0,10*ROW('Sanitation Data'!I88)))</f>
        <v/>
      </c>
      <c r="DL94" s="302" t="str">
        <f ca="true">+IF(OFFSET('Sanitation Data'!$I$30,0,10*ROW('Sanitation Data'!I88))="","",OFFSET('Sanitation Data'!$I$30,0,10*ROW('Sanitation Data'!I88)))</f>
        <v/>
      </c>
      <c r="DM94" s="302" t="str">
        <f ca="true">+IF(OFFSET('Sanitation Data'!$I$31,0,10*ROW('Sanitation Data'!I88))="","",OFFSET('Sanitation Data'!$I$31,0,10*ROW('Sanitation Data'!I88)))</f>
        <v/>
      </c>
      <c r="DN94" s="302" t="str">
        <f ca="true">+IF(OFFSET('Sanitation Data'!$I$32,0,10*ROW('Sanitation Data'!I88))="","",OFFSET('Sanitation Data'!$I$32,0,10*ROW('Sanitation Data'!I88)))</f>
        <v/>
      </c>
      <c r="DO94" s="302" t="str">
        <f ca="true">+IF(OFFSET('Hygiene Data'!$D$11,0,10*ROW('Hygiene Data'!D88))="","",OFFSET('Hygiene Data'!$D$11,0,10*ROW('Hygiene Data'!D88)))</f>
        <v/>
      </c>
      <c r="DP94" s="302" t="str">
        <f ca="true">+IF(OFFSET('Hygiene Data'!$D$12,0,10*ROW('Hygiene Data'!D88))="","",OFFSET('Hygiene Data'!$D$12,0,10*ROW('Hygiene Data'!D88)))</f>
        <v/>
      </c>
      <c r="DQ94" s="302" t="str">
        <f ca="true">+IF(OFFSET('Hygiene Data'!$D$13,0,10*ROW('Hygiene Data'!D88))="","",OFFSET('Hygiene Data'!$D$13,0,10*ROW('Hygiene Data'!D88)))</f>
        <v/>
      </c>
      <c r="DR94" s="302" t="str">
        <f ca="true">+IF(OFFSET('Hygiene Data'!$E$11,0,10*ROW('Hygiene Data'!E88))="","",OFFSET('Hygiene Data'!$E$11,0,10*ROW('Hygiene Data'!E88)))</f>
        <v/>
      </c>
      <c r="DS94" s="302" t="str">
        <f ca="true">+IF(OFFSET('Hygiene Data'!$E$12,0,10*ROW('Hygiene Data'!E88))="","",OFFSET('Hygiene Data'!$E$12,0,10*ROW('Hygiene Data'!E88)))</f>
        <v/>
      </c>
      <c r="DT94" s="302" t="str">
        <f ca="true">+IF(OFFSET('Hygiene Data'!$E$13,0,10*ROW('Hygiene Data'!E88))="","",OFFSET('Hygiene Data'!$E$13,0,10*ROW('Hygiene Data'!E88)))</f>
        <v/>
      </c>
      <c r="DU94" s="302" t="str">
        <f ca="true">+IF(OFFSET('Hygiene Data'!$F$11,0,10*ROW('Hygiene Data'!F88))="","",OFFSET('Hygiene Data'!$F$11,0,10*ROW('Hygiene Data'!F88)))</f>
        <v/>
      </c>
      <c r="DV94" s="302" t="str">
        <f ca="true">+IF(OFFSET('Hygiene Data'!$F$12,0,10*ROW('Hygiene Data'!F88))="","",OFFSET('Hygiene Data'!$F$12,0,10*ROW('Hygiene Data'!F88)))</f>
        <v/>
      </c>
      <c r="DW94" s="302" t="str">
        <f ca="true">+IF(OFFSET('Hygiene Data'!$F$13,0,10*ROW('Hygiene Data'!F88))="","",OFFSET('Hygiene Data'!$F$13,0,10*ROW('Hygiene Data'!F88)))</f>
        <v/>
      </c>
      <c r="DX94" s="302" t="str">
        <f ca="true">+IF(OFFSET('Hygiene Data'!$G$11,0,10*ROW('Hygiene Data'!G88))="","",OFFSET('Hygiene Data'!$G$11,0,10*ROW('Hygiene Data'!G88)))</f>
        <v/>
      </c>
      <c r="DY94" s="302" t="str">
        <f ca="true">+IF(OFFSET('Hygiene Data'!$G$12,0,10*ROW('Hygiene Data'!G88))="","",OFFSET('Hygiene Data'!$G$12,0,10*ROW('Hygiene Data'!G88)))</f>
        <v/>
      </c>
      <c r="DZ94" s="302" t="str">
        <f ca="true">+IF(OFFSET('Hygiene Data'!$G$13,0,10*ROW('Hygiene Data'!G88))="","",OFFSET('Hygiene Data'!$G$13,0,10*ROW('Hygiene Data'!G88)))</f>
        <v/>
      </c>
      <c r="EA94" s="302" t="str">
        <f ca="true">+IF(OFFSET('Hygiene Data'!$H$11,0,10*ROW('Hygiene Data'!H88))="","",OFFSET('Hygiene Data'!$H$11,0,10*ROW('Hygiene Data'!H88)))</f>
        <v/>
      </c>
      <c r="EB94" s="302" t="str">
        <f ca="true">+IF(OFFSET('Hygiene Data'!$H$12,0,10*ROW('Hygiene Data'!H88))="","",OFFSET('Hygiene Data'!$H$12,0,10*ROW('Hygiene Data'!H88)))</f>
        <v/>
      </c>
      <c r="EC94" s="302" t="str">
        <f ca="true">+IF(OFFSET('Hygiene Data'!$H$13,0,10*ROW('Hygiene Data'!H88))="","",OFFSET('Hygiene Data'!$H$13,0,10*ROW('Hygiene Data'!H88)))</f>
        <v/>
      </c>
      <c r="ED94" s="302" t="str">
        <f ca="true">+IF(OFFSET('Hygiene Data'!$I$11,0,10*ROW('Hygiene Data'!I88))="","",OFFSET('Hygiene Data'!$I$11,0,10*ROW('Hygiene Data'!I88)))</f>
        <v/>
      </c>
      <c r="EE94" s="302" t="str">
        <f ca="true">+IF(OFFSET('Hygiene Data'!$I$12,0,10*ROW('Hygiene Data'!I88))="","",OFFSET('Hygiene Data'!$I$12,0,10*ROW('Hygiene Data'!I88)))</f>
        <v/>
      </c>
      <c r="EF94" s="30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57"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302"/>
      <c r="BS95" s="302" t="str">
        <f ca="true">+IF(OFFSET('Water Data'!$D$27,0,10*ROW('Water Data'!D89))="","",OFFSET('Water Data'!$D$27,0,10*ROW('Water Data'!D89)))</f>
        <v/>
      </c>
      <c r="BT95" s="302" t="str">
        <f ca="true">+IF(OFFSET('Water Data'!$D$28,0,10*ROW('Water Data'!D89))="","",OFFSET('Water Data'!$D$28,0,10*ROW('Water Data'!D89)))</f>
        <v/>
      </c>
      <c r="BU95" s="302" t="str">
        <f ca="true">+IF(OFFSET('Water Data'!$D$29,0,10*ROW('Water Data'!D89))="","",OFFSET('Water Data'!$D$29,0,10*ROW('Water Data'!D89)))</f>
        <v/>
      </c>
      <c r="BV95" s="302" t="str">
        <f ca="true">+IF(OFFSET('Water Data'!$E$27,0,10*ROW('Water Data'!E89))="","",OFFSET('Water Data'!$E$27,0,10*ROW('Water Data'!E89)))</f>
        <v/>
      </c>
      <c r="BW95" s="302" t="str">
        <f ca="true">+IF(OFFSET('Water Data'!$E$28,0,10*ROW('Water Data'!E89))="","",OFFSET('Water Data'!$E$28,0,10*ROW('Water Data'!E89)))</f>
        <v/>
      </c>
      <c r="BX95" s="302" t="str">
        <f ca="true">+IF(OFFSET('Water Data'!$E$29,0,10*ROW('Water Data'!E89))="","",OFFSET('Water Data'!$E$29,0,10*ROW('Water Data'!E89)))</f>
        <v/>
      </c>
      <c r="BY95" s="302" t="str">
        <f ca="true">+IF(OFFSET('Water Data'!$F$27,0,10*ROW('Water Data'!F89))="","",OFFSET('Water Data'!$F$27,0,10*ROW('Water Data'!F89)))</f>
        <v/>
      </c>
      <c r="BZ95" s="302" t="str">
        <f ca="true">+IF(OFFSET('Water Data'!$F$28,0,10*ROW('Water Data'!F89))="","",OFFSET('Water Data'!$F$28,0,10*ROW('Water Data'!F89)))</f>
        <v/>
      </c>
      <c r="CA95" s="302" t="str">
        <f ca="true">+IF(OFFSET('Water Data'!$F$29,0,10*ROW('Water Data'!F89))="","",OFFSET('Water Data'!$F$29,0,10*ROW('Water Data'!F89)))</f>
        <v/>
      </c>
      <c r="CB95" s="302" t="str">
        <f ca="true">+IF(OFFSET('Water Data'!$G$27,0,10*ROW('Water Data'!G89))="","",OFFSET('Water Data'!$G$27,0,10*ROW('Water Data'!G89)))</f>
        <v/>
      </c>
      <c r="CC95" s="302" t="str">
        <f ca="true">+IF(OFFSET('Water Data'!$G$28,0,10*ROW('Water Data'!G89))="","",OFFSET('Water Data'!$G$28,0,10*ROW('Water Data'!G89)))</f>
        <v/>
      </c>
      <c r="CD95" s="302" t="str">
        <f ca="true">+IF(OFFSET('Water Data'!$G$29,0,10*ROW('Water Data'!G89))="","",OFFSET('Water Data'!$G$29,0,10*ROW('Water Data'!G89)))</f>
        <v/>
      </c>
      <c r="CE95" s="302" t="str">
        <f ca="true">+IF(OFFSET('Water Data'!$H$27,0,10*ROW('Water Data'!H89))="","",OFFSET('Water Data'!$H$27,0,10*ROW('Water Data'!H89)))</f>
        <v/>
      </c>
      <c r="CF95" s="302" t="str">
        <f ca="true">+IF(OFFSET('Water Data'!$H$28,0,10*ROW('Water Data'!H89))="","",OFFSET('Water Data'!$H$28,0,10*ROW('Water Data'!H89)))</f>
        <v/>
      </c>
      <c r="CG95" s="302" t="str">
        <f ca="true">+IF(OFFSET('Water Data'!$H$29,0,10*ROW('Water Data'!H89))="","",OFFSET('Water Data'!$H$29,0,10*ROW('Water Data'!H89)))</f>
        <v/>
      </c>
      <c r="CH95" s="302" t="str">
        <f ca="true">+IF(OFFSET('Water Data'!$I$27,0,10*ROW('Water Data'!I89))="","",OFFSET('Water Data'!$I$27,0,10*ROW('Water Data'!I89)))</f>
        <v/>
      </c>
      <c r="CI95" s="302" t="str">
        <f ca="true">+IF(OFFSET('Water Data'!$I$28,0,10*ROW('Water Data'!I89))="","",OFFSET('Water Data'!$I$28,0,10*ROW('Water Data'!I89)))</f>
        <v/>
      </c>
      <c r="CJ95" s="302" t="str">
        <f ca="true">+IF(OFFSET('Water Data'!$I$29,0,10*ROW('Water Data'!I89))="","",OFFSET('Water Data'!$I$29,0,10*ROW('Water Data'!I89)))</f>
        <v/>
      </c>
      <c r="CK95" s="302" t="str">
        <f ca="true">+IF(OFFSET('Sanitation Data'!$D$28,0,10*ROW('Sanitation Data'!D89))="","",OFFSET('Sanitation Data'!$D$28,0,10*ROW('Sanitation Data'!D89)))</f>
        <v/>
      </c>
      <c r="CL95" s="302" t="str">
        <f ca="true">+IF(OFFSET('Sanitation Data'!$D$29,0,10*ROW('Sanitation Data'!D89))="","",OFFSET('Sanitation Data'!$D$29,0,10*ROW('Sanitation Data'!D89)))</f>
        <v/>
      </c>
      <c r="CM95" s="302" t="str">
        <f ca="true">+IF(OFFSET('Sanitation Data'!$D$30,0,10*ROW('Sanitation Data'!D89))="","",OFFSET('Sanitation Data'!$D$30,0,10*ROW('Sanitation Data'!D89)))</f>
        <v/>
      </c>
      <c r="CN95" s="302" t="str">
        <f ca="true">+IF(OFFSET('Sanitation Data'!$D$31,0,10*ROW('Sanitation Data'!D89))="","",OFFSET('Sanitation Data'!$D$31,0,10*ROW('Sanitation Data'!D89)))</f>
        <v/>
      </c>
      <c r="CO95" s="302" t="str">
        <f ca="true">+IF(OFFSET('Sanitation Data'!$D$32,0,10*ROW('Sanitation Data'!D89))="","",OFFSET('Sanitation Data'!$D$32,0,10*ROW('Sanitation Data'!D89)))</f>
        <v/>
      </c>
      <c r="CP95" s="302" t="str">
        <f ca="true">+IF(OFFSET('Sanitation Data'!$E$28,0,10*ROW('Sanitation Data'!E89))="","",OFFSET('Sanitation Data'!$E$28,0,10*ROW('Sanitation Data'!E89)))</f>
        <v/>
      </c>
      <c r="CQ95" s="302" t="str">
        <f ca="true">+IF(OFFSET('Sanitation Data'!$E$29,0,10*ROW('Sanitation Data'!E89))="","",OFFSET('Sanitation Data'!$E$29,0,10*ROW('Sanitation Data'!E89)))</f>
        <v/>
      </c>
      <c r="CR95" s="302" t="str">
        <f ca="true">+IF(OFFSET('Sanitation Data'!$E$30,0,10*ROW('Sanitation Data'!E89))="","",OFFSET('Sanitation Data'!$E$30,0,10*ROW('Sanitation Data'!E89)))</f>
        <v/>
      </c>
      <c r="CS95" s="302" t="str">
        <f ca="true">+IF(OFFSET('Sanitation Data'!$E$31,0,10*ROW('Sanitation Data'!E89))="","",OFFSET('Sanitation Data'!$E$31,0,10*ROW('Sanitation Data'!E89)))</f>
        <v/>
      </c>
      <c r="CT95" s="302" t="str">
        <f ca="true">+IF(OFFSET('Sanitation Data'!$E$32,0,10*ROW('Sanitation Data'!E89))="","",OFFSET('Sanitation Data'!$E$32,0,10*ROW('Sanitation Data'!E89)))</f>
        <v/>
      </c>
      <c r="CU95" s="302" t="str">
        <f ca="true">+IF(OFFSET('Sanitation Data'!$F$28,0,10*ROW('Sanitation Data'!F89))="","",OFFSET('Sanitation Data'!$F$28,0,10*ROW('Sanitation Data'!F89)))</f>
        <v/>
      </c>
      <c r="CV95" s="302" t="str">
        <f ca="true">+IF(OFFSET('Sanitation Data'!$F$29,0,10*ROW('Sanitation Data'!F89))="","",OFFSET('Sanitation Data'!$F$29,0,10*ROW('Sanitation Data'!F89)))</f>
        <v/>
      </c>
      <c r="CW95" s="302" t="str">
        <f ca="true">+IF(OFFSET('Sanitation Data'!$F$30,0,10*ROW('Sanitation Data'!F89))="","",OFFSET('Sanitation Data'!$F$30,0,10*ROW('Sanitation Data'!F89)))</f>
        <v/>
      </c>
      <c r="CX95" s="302" t="str">
        <f ca="true">+IF(OFFSET('Sanitation Data'!$F$31,0,10*ROW('Sanitation Data'!F89))="","",OFFSET('Sanitation Data'!$F$31,0,10*ROW('Sanitation Data'!F89)))</f>
        <v/>
      </c>
      <c r="CY95" s="302" t="str">
        <f ca="true">+IF(OFFSET('Sanitation Data'!$F$32,0,10*ROW('Sanitation Data'!F89))="","",OFFSET('Sanitation Data'!$F$32,0,10*ROW('Sanitation Data'!F89)))</f>
        <v/>
      </c>
      <c r="CZ95" s="302" t="str">
        <f ca="true">+IF(OFFSET('Sanitation Data'!$G$28,0,10*ROW('Sanitation Data'!G89))="","",OFFSET('Sanitation Data'!$G$28,0,10*ROW('Sanitation Data'!G89)))</f>
        <v/>
      </c>
      <c r="DA95" s="302" t="str">
        <f ca="true">+IF(OFFSET('Sanitation Data'!$G$29,0,10*ROW('Sanitation Data'!G89))="","",OFFSET('Sanitation Data'!$G$29,0,10*ROW('Sanitation Data'!G89)))</f>
        <v/>
      </c>
      <c r="DB95" s="302" t="str">
        <f ca="true">+IF(OFFSET('Sanitation Data'!$G$30,0,10*ROW('Sanitation Data'!G89))="","",OFFSET('Sanitation Data'!$G$30,0,10*ROW('Sanitation Data'!G89)))</f>
        <v/>
      </c>
      <c r="DC95" s="302" t="str">
        <f ca="true">+IF(OFFSET('Sanitation Data'!$G$31,0,10*ROW('Sanitation Data'!G89))="","",OFFSET('Sanitation Data'!$G$31,0,10*ROW('Sanitation Data'!G89)))</f>
        <v/>
      </c>
      <c r="DD95" s="302" t="str">
        <f ca="true">+IF(OFFSET('Sanitation Data'!$G$32,0,10*ROW('Sanitation Data'!G89))="","",OFFSET('Sanitation Data'!$G$32,0,10*ROW('Sanitation Data'!G89)))</f>
        <v/>
      </c>
      <c r="DE95" s="302" t="str">
        <f ca="true">+IF(OFFSET('Sanitation Data'!$H$28,0,10*ROW('Sanitation Data'!H89))="","",OFFSET('Sanitation Data'!$H$28,0,10*ROW('Sanitation Data'!H89)))</f>
        <v/>
      </c>
      <c r="DF95" s="302" t="str">
        <f ca="true">+IF(OFFSET('Sanitation Data'!$H$29,0,10*ROW('Sanitation Data'!H89))="","",OFFSET('Sanitation Data'!$H$29,0,10*ROW('Sanitation Data'!H89)))</f>
        <v/>
      </c>
      <c r="DG95" s="302" t="str">
        <f ca="true">+IF(OFFSET('Sanitation Data'!$H$30,0,10*ROW('Sanitation Data'!H89))="","",OFFSET('Sanitation Data'!$H$30,0,10*ROW('Sanitation Data'!H89)))</f>
        <v/>
      </c>
      <c r="DH95" s="302" t="str">
        <f ca="true">+IF(OFFSET('Sanitation Data'!$H$31,0,10*ROW('Sanitation Data'!H89))="","",OFFSET('Sanitation Data'!$H$31,0,10*ROW('Sanitation Data'!H89)))</f>
        <v/>
      </c>
      <c r="DI95" s="302" t="str">
        <f ca="true">+IF(OFFSET('Sanitation Data'!$H$32,0,10*ROW('Sanitation Data'!H89))="","",OFFSET('Sanitation Data'!$H$32,0,10*ROW('Sanitation Data'!H89)))</f>
        <v/>
      </c>
      <c r="DJ95" s="302" t="str">
        <f ca="true">+IF(OFFSET('Sanitation Data'!$I$28,0,10*ROW('Sanitation Data'!I89))="","",OFFSET('Sanitation Data'!$I$28,0,10*ROW('Sanitation Data'!I89)))</f>
        <v/>
      </c>
      <c r="DK95" s="302" t="str">
        <f ca="true">+IF(OFFSET('Sanitation Data'!$I$29,0,10*ROW('Sanitation Data'!I89))="","",OFFSET('Sanitation Data'!$I$29,0,10*ROW('Sanitation Data'!I89)))</f>
        <v/>
      </c>
      <c r="DL95" s="302" t="str">
        <f ca="true">+IF(OFFSET('Sanitation Data'!$I$30,0,10*ROW('Sanitation Data'!I89))="","",OFFSET('Sanitation Data'!$I$30,0,10*ROW('Sanitation Data'!I89)))</f>
        <v/>
      </c>
      <c r="DM95" s="302" t="str">
        <f ca="true">+IF(OFFSET('Sanitation Data'!$I$31,0,10*ROW('Sanitation Data'!I89))="","",OFFSET('Sanitation Data'!$I$31,0,10*ROW('Sanitation Data'!I89)))</f>
        <v/>
      </c>
      <c r="DN95" s="302" t="str">
        <f ca="true">+IF(OFFSET('Sanitation Data'!$I$32,0,10*ROW('Sanitation Data'!I89))="","",OFFSET('Sanitation Data'!$I$32,0,10*ROW('Sanitation Data'!I89)))</f>
        <v/>
      </c>
      <c r="DO95" s="302" t="str">
        <f ca="true">+IF(OFFSET('Hygiene Data'!$D$11,0,10*ROW('Hygiene Data'!D89))="","",OFFSET('Hygiene Data'!$D$11,0,10*ROW('Hygiene Data'!D89)))</f>
        <v/>
      </c>
      <c r="DP95" s="302" t="str">
        <f ca="true">+IF(OFFSET('Hygiene Data'!$D$12,0,10*ROW('Hygiene Data'!D89))="","",OFFSET('Hygiene Data'!$D$12,0,10*ROW('Hygiene Data'!D89)))</f>
        <v/>
      </c>
      <c r="DQ95" s="302" t="str">
        <f ca="true">+IF(OFFSET('Hygiene Data'!$D$13,0,10*ROW('Hygiene Data'!D89))="","",OFFSET('Hygiene Data'!$D$13,0,10*ROW('Hygiene Data'!D89)))</f>
        <v/>
      </c>
      <c r="DR95" s="302" t="str">
        <f ca="true">+IF(OFFSET('Hygiene Data'!$E$11,0,10*ROW('Hygiene Data'!E89))="","",OFFSET('Hygiene Data'!$E$11,0,10*ROW('Hygiene Data'!E89)))</f>
        <v/>
      </c>
      <c r="DS95" s="302" t="str">
        <f ca="true">+IF(OFFSET('Hygiene Data'!$E$12,0,10*ROW('Hygiene Data'!E89))="","",OFFSET('Hygiene Data'!$E$12,0,10*ROW('Hygiene Data'!E89)))</f>
        <v/>
      </c>
      <c r="DT95" s="302" t="str">
        <f ca="true">+IF(OFFSET('Hygiene Data'!$E$13,0,10*ROW('Hygiene Data'!E89))="","",OFFSET('Hygiene Data'!$E$13,0,10*ROW('Hygiene Data'!E89)))</f>
        <v/>
      </c>
      <c r="DU95" s="302" t="str">
        <f ca="true">+IF(OFFSET('Hygiene Data'!$F$11,0,10*ROW('Hygiene Data'!F89))="","",OFFSET('Hygiene Data'!$F$11,0,10*ROW('Hygiene Data'!F89)))</f>
        <v/>
      </c>
      <c r="DV95" s="302" t="str">
        <f ca="true">+IF(OFFSET('Hygiene Data'!$F$12,0,10*ROW('Hygiene Data'!F89))="","",OFFSET('Hygiene Data'!$F$12,0,10*ROW('Hygiene Data'!F89)))</f>
        <v/>
      </c>
      <c r="DW95" s="302" t="str">
        <f ca="true">+IF(OFFSET('Hygiene Data'!$F$13,0,10*ROW('Hygiene Data'!F89))="","",OFFSET('Hygiene Data'!$F$13,0,10*ROW('Hygiene Data'!F89)))</f>
        <v/>
      </c>
      <c r="DX95" s="302" t="str">
        <f ca="true">+IF(OFFSET('Hygiene Data'!$G$11,0,10*ROW('Hygiene Data'!G89))="","",OFFSET('Hygiene Data'!$G$11,0,10*ROW('Hygiene Data'!G89)))</f>
        <v/>
      </c>
      <c r="DY95" s="302" t="str">
        <f ca="true">+IF(OFFSET('Hygiene Data'!$G$12,0,10*ROW('Hygiene Data'!G89))="","",OFFSET('Hygiene Data'!$G$12,0,10*ROW('Hygiene Data'!G89)))</f>
        <v/>
      </c>
      <c r="DZ95" s="302" t="str">
        <f ca="true">+IF(OFFSET('Hygiene Data'!$G$13,0,10*ROW('Hygiene Data'!G89))="","",OFFSET('Hygiene Data'!$G$13,0,10*ROW('Hygiene Data'!G89)))</f>
        <v/>
      </c>
      <c r="EA95" s="302" t="str">
        <f ca="true">+IF(OFFSET('Hygiene Data'!$H$11,0,10*ROW('Hygiene Data'!H89))="","",OFFSET('Hygiene Data'!$H$11,0,10*ROW('Hygiene Data'!H89)))</f>
        <v/>
      </c>
      <c r="EB95" s="302" t="str">
        <f ca="true">+IF(OFFSET('Hygiene Data'!$H$12,0,10*ROW('Hygiene Data'!H89))="","",OFFSET('Hygiene Data'!$H$12,0,10*ROW('Hygiene Data'!H89)))</f>
        <v/>
      </c>
      <c r="EC95" s="302" t="str">
        <f ca="true">+IF(OFFSET('Hygiene Data'!$H$13,0,10*ROW('Hygiene Data'!H89))="","",OFFSET('Hygiene Data'!$H$13,0,10*ROW('Hygiene Data'!H89)))</f>
        <v/>
      </c>
      <c r="ED95" s="302" t="str">
        <f ca="true">+IF(OFFSET('Hygiene Data'!$I$11,0,10*ROW('Hygiene Data'!I89))="","",OFFSET('Hygiene Data'!$I$11,0,10*ROW('Hygiene Data'!I89)))</f>
        <v/>
      </c>
      <c r="EE95" s="302" t="str">
        <f ca="true">+IF(OFFSET('Hygiene Data'!$I$12,0,10*ROW('Hygiene Data'!I89))="","",OFFSET('Hygiene Data'!$I$12,0,10*ROW('Hygiene Data'!I89)))</f>
        <v/>
      </c>
      <c r="EF95" s="30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57"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302"/>
      <c r="BS96" s="302" t="str">
        <f ca="true">+IF(OFFSET('Water Data'!$D$27,0,10*ROW('Water Data'!D90))="","",OFFSET('Water Data'!$D$27,0,10*ROW('Water Data'!D90)))</f>
        <v/>
      </c>
      <c r="BT96" s="302" t="str">
        <f ca="true">+IF(OFFSET('Water Data'!$D$28,0,10*ROW('Water Data'!D90))="","",OFFSET('Water Data'!$D$28,0,10*ROW('Water Data'!D90)))</f>
        <v/>
      </c>
      <c r="BU96" s="302" t="str">
        <f ca="true">+IF(OFFSET('Water Data'!$D$29,0,10*ROW('Water Data'!D90))="","",OFFSET('Water Data'!$D$29,0,10*ROW('Water Data'!D90)))</f>
        <v/>
      </c>
      <c r="BV96" s="302" t="str">
        <f ca="true">+IF(OFFSET('Water Data'!$E$27,0,10*ROW('Water Data'!E90))="","",OFFSET('Water Data'!$E$27,0,10*ROW('Water Data'!E90)))</f>
        <v/>
      </c>
      <c r="BW96" s="302" t="str">
        <f ca="true">+IF(OFFSET('Water Data'!$E$28,0,10*ROW('Water Data'!E90))="","",OFFSET('Water Data'!$E$28,0,10*ROW('Water Data'!E90)))</f>
        <v/>
      </c>
      <c r="BX96" s="302" t="str">
        <f ca="true">+IF(OFFSET('Water Data'!$E$29,0,10*ROW('Water Data'!E90))="","",OFFSET('Water Data'!$E$29,0,10*ROW('Water Data'!E90)))</f>
        <v/>
      </c>
      <c r="BY96" s="302" t="str">
        <f ca="true">+IF(OFFSET('Water Data'!$F$27,0,10*ROW('Water Data'!F90))="","",OFFSET('Water Data'!$F$27,0,10*ROW('Water Data'!F90)))</f>
        <v/>
      </c>
      <c r="BZ96" s="302" t="str">
        <f ca="true">+IF(OFFSET('Water Data'!$F$28,0,10*ROW('Water Data'!F90))="","",OFFSET('Water Data'!$F$28,0,10*ROW('Water Data'!F90)))</f>
        <v/>
      </c>
      <c r="CA96" s="302" t="str">
        <f ca="true">+IF(OFFSET('Water Data'!$F$29,0,10*ROW('Water Data'!F90))="","",OFFSET('Water Data'!$F$29,0,10*ROW('Water Data'!F90)))</f>
        <v/>
      </c>
      <c r="CB96" s="302" t="str">
        <f ca="true">+IF(OFFSET('Water Data'!$G$27,0,10*ROW('Water Data'!G90))="","",OFFSET('Water Data'!$G$27,0,10*ROW('Water Data'!G90)))</f>
        <v/>
      </c>
      <c r="CC96" s="302" t="str">
        <f ca="true">+IF(OFFSET('Water Data'!$G$28,0,10*ROW('Water Data'!G90))="","",OFFSET('Water Data'!$G$28,0,10*ROW('Water Data'!G90)))</f>
        <v/>
      </c>
      <c r="CD96" s="302" t="str">
        <f ca="true">+IF(OFFSET('Water Data'!$G$29,0,10*ROW('Water Data'!G90))="","",OFFSET('Water Data'!$G$29,0,10*ROW('Water Data'!G90)))</f>
        <v/>
      </c>
      <c r="CE96" s="302" t="str">
        <f ca="true">+IF(OFFSET('Water Data'!$H$27,0,10*ROW('Water Data'!H90))="","",OFFSET('Water Data'!$H$27,0,10*ROW('Water Data'!H90)))</f>
        <v/>
      </c>
      <c r="CF96" s="302" t="str">
        <f ca="true">+IF(OFFSET('Water Data'!$H$28,0,10*ROW('Water Data'!H90))="","",OFFSET('Water Data'!$H$28,0,10*ROW('Water Data'!H90)))</f>
        <v/>
      </c>
      <c r="CG96" s="302" t="str">
        <f ca="true">+IF(OFFSET('Water Data'!$H$29,0,10*ROW('Water Data'!H90))="","",OFFSET('Water Data'!$H$29,0,10*ROW('Water Data'!H90)))</f>
        <v/>
      </c>
      <c r="CH96" s="302" t="str">
        <f ca="true">+IF(OFFSET('Water Data'!$I$27,0,10*ROW('Water Data'!I90))="","",OFFSET('Water Data'!$I$27,0,10*ROW('Water Data'!I90)))</f>
        <v/>
      </c>
      <c r="CI96" s="302" t="str">
        <f ca="true">+IF(OFFSET('Water Data'!$I$28,0,10*ROW('Water Data'!I90))="","",OFFSET('Water Data'!$I$28,0,10*ROW('Water Data'!I90)))</f>
        <v/>
      </c>
      <c r="CJ96" s="302" t="str">
        <f ca="true">+IF(OFFSET('Water Data'!$I$29,0,10*ROW('Water Data'!I90))="","",OFFSET('Water Data'!$I$29,0,10*ROW('Water Data'!I90)))</f>
        <v/>
      </c>
      <c r="CK96" s="302" t="str">
        <f ca="true">+IF(OFFSET('Sanitation Data'!$D$28,0,10*ROW('Sanitation Data'!D90))="","",OFFSET('Sanitation Data'!$D$28,0,10*ROW('Sanitation Data'!D90)))</f>
        <v/>
      </c>
      <c r="CL96" s="302" t="str">
        <f ca="true">+IF(OFFSET('Sanitation Data'!$D$29,0,10*ROW('Sanitation Data'!D90))="","",OFFSET('Sanitation Data'!$D$29,0,10*ROW('Sanitation Data'!D90)))</f>
        <v/>
      </c>
      <c r="CM96" s="302" t="str">
        <f ca="true">+IF(OFFSET('Sanitation Data'!$D$30,0,10*ROW('Sanitation Data'!D90))="","",OFFSET('Sanitation Data'!$D$30,0,10*ROW('Sanitation Data'!D90)))</f>
        <v/>
      </c>
      <c r="CN96" s="302" t="str">
        <f ca="true">+IF(OFFSET('Sanitation Data'!$D$31,0,10*ROW('Sanitation Data'!D90))="","",OFFSET('Sanitation Data'!$D$31,0,10*ROW('Sanitation Data'!D90)))</f>
        <v/>
      </c>
      <c r="CO96" s="302" t="str">
        <f ca="true">+IF(OFFSET('Sanitation Data'!$D$32,0,10*ROW('Sanitation Data'!D90))="","",OFFSET('Sanitation Data'!$D$32,0,10*ROW('Sanitation Data'!D90)))</f>
        <v/>
      </c>
      <c r="CP96" s="302" t="str">
        <f ca="true">+IF(OFFSET('Sanitation Data'!$E$28,0,10*ROW('Sanitation Data'!E90))="","",OFFSET('Sanitation Data'!$E$28,0,10*ROW('Sanitation Data'!E90)))</f>
        <v/>
      </c>
      <c r="CQ96" s="302" t="str">
        <f ca="true">+IF(OFFSET('Sanitation Data'!$E$29,0,10*ROW('Sanitation Data'!E90))="","",OFFSET('Sanitation Data'!$E$29,0,10*ROW('Sanitation Data'!E90)))</f>
        <v/>
      </c>
      <c r="CR96" s="302" t="str">
        <f ca="true">+IF(OFFSET('Sanitation Data'!$E$30,0,10*ROW('Sanitation Data'!E90))="","",OFFSET('Sanitation Data'!$E$30,0,10*ROW('Sanitation Data'!E90)))</f>
        <v/>
      </c>
      <c r="CS96" s="302" t="str">
        <f ca="true">+IF(OFFSET('Sanitation Data'!$E$31,0,10*ROW('Sanitation Data'!E90))="","",OFFSET('Sanitation Data'!$E$31,0,10*ROW('Sanitation Data'!E90)))</f>
        <v/>
      </c>
      <c r="CT96" s="302" t="str">
        <f ca="true">+IF(OFFSET('Sanitation Data'!$E$32,0,10*ROW('Sanitation Data'!E90))="","",OFFSET('Sanitation Data'!$E$32,0,10*ROW('Sanitation Data'!E90)))</f>
        <v/>
      </c>
      <c r="CU96" s="302" t="str">
        <f ca="true">+IF(OFFSET('Sanitation Data'!$F$28,0,10*ROW('Sanitation Data'!F90))="","",OFFSET('Sanitation Data'!$F$28,0,10*ROW('Sanitation Data'!F90)))</f>
        <v/>
      </c>
      <c r="CV96" s="302" t="str">
        <f ca="true">+IF(OFFSET('Sanitation Data'!$F$29,0,10*ROW('Sanitation Data'!F90))="","",OFFSET('Sanitation Data'!$F$29,0,10*ROW('Sanitation Data'!F90)))</f>
        <v/>
      </c>
      <c r="CW96" s="302" t="str">
        <f ca="true">+IF(OFFSET('Sanitation Data'!$F$30,0,10*ROW('Sanitation Data'!F90))="","",OFFSET('Sanitation Data'!$F$30,0,10*ROW('Sanitation Data'!F90)))</f>
        <v/>
      </c>
      <c r="CX96" s="302" t="str">
        <f ca="true">+IF(OFFSET('Sanitation Data'!$F$31,0,10*ROW('Sanitation Data'!F90))="","",OFFSET('Sanitation Data'!$F$31,0,10*ROW('Sanitation Data'!F90)))</f>
        <v/>
      </c>
      <c r="CY96" s="302" t="str">
        <f ca="true">+IF(OFFSET('Sanitation Data'!$F$32,0,10*ROW('Sanitation Data'!F90))="","",OFFSET('Sanitation Data'!$F$32,0,10*ROW('Sanitation Data'!F90)))</f>
        <v/>
      </c>
      <c r="CZ96" s="302" t="str">
        <f ca="true">+IF(OFFSET('Sanitation Data'!$G$28,0,10*ROW('Sanitation Data'!G90))="","",OFFSET('Sanitation Data'!$G$28,0,10*ROW('Sanitation Data'!G90)))</f>
        <v/>
      </c>
      <c r="DA96" s="302" t="str">
        <f ca="true">+IF(OFFSET('Sanitation Data'!$G$29,0,10*ROW('Sanitation Data'!G90))="","",OFFSET('Sanitation Data'!$G$29,0,10*ROW('Sanitation Data'!G90)))</f>
        <v/>
      </c>
      <c r="DB96" s="302" t="str">
        <f ca="true">+IF(OFFSET('Sanitation Data'!$G$30,0,10*ROW('Sanitation Data'!G90))="","",OFFSET('Sanitation Data'!$G$30,0,10*ROW('Sanitation Data'!G90)))</f>
        <v/>
      </c>
      <c r="DC96" s="302" t="str">
        <f ca="true">+IF(OFFSET('Sanitation Data'!$G$31,0,10*ROW('Sanitation Data'!G90))="","",OFFSET('Sanitation Data'!$G$31,0,10*ROW('Sanitation Data'!G90)))</f>
        <v/>
      </c>
      <c r="DD96" s="302" t="str">
        <f ca="true">+IF(OFFSET('Sanitation Data'!$G$32,0,10*ROW('Sanitation Data'!G90))="","",OFFSET('Sanitation Data'!$G$32,0,10*ROW('Sanitation Data'!G90)))</f>
        <v/>
      </c>
      <c r="DE96" s="302" t="str">
        <f ca="true">+IF(OFFSET('Sanitation Data'!$H$28,0,10*ROW('Sanitation Data'!H90))="","",OFFSET('Sanitation Data'!$H$28,0,10*ROW('Sanitation Data'!H90)))</f>
        <v/>
      </c>
      <c r="DF96" s="302" t="str">
        <f ca="true">+IF(OFFSET('Sanitation Data'!$H$29,0,10*ROW('Sanitation Data'!H90))="","",OFFSET('Sanitation Data'!$H$29,0,10*ROW('Sanitation Data'!H90)))</f>
        <v/>
      </c>
      <c r="DG96" s="302" t="str">
        <f ca="true">+IF(OFFSET('Sanitation Data'!$H$30,0,10*ROW('Sanitation Data'!H90))="","",OFFSET('Sanitation Data'!$H$30,0,10*ROW('Sanitation Data'!H90)))</f>
        <v/>
      </c>
      <c r="DH96" s="302" t="str">
        <f ca="true">+IF(OFFSET('Sanitation Data'!$H$31,0,10*ROW('Sanitation Data'!H90))="","",OFFSET('Sanitation Data'!$H$31,0,10*ROW('Sanitation Data'!H90)))</f>
        <v/>
      </c>
      <c r="DI96" s="302" t="str">
        <f ca="true">+IF(OFFSET('Sanitation Data'!$H$32,0,10*ROW('Sanitation Data'!H90))="","",OFFSET('Sanitation Data'!$H$32,0,10*ROW('Sanitation Data'!H90)))</f>
        <v/>
      </c>
      <c r="DJ96" s="302" t="str">
        <f ca="true">+IF(OFFSET('Sanitation Data'!$I$28,0,10*ROW('Sanitation Data'!I90))="","",OFFSET('Sanitation Data'!$I$28,0,10*ROW('Sanitation Data'!I90)))</f>
        <v/>
      </c>
      <c r="DK96" s="302" t="str">
        <f ca="true">+IF(OFFSET('Sanitation Data'!$I$29,0,10*ROW('Sanitation Data'!I90))="","",OFFSET('Sanitation Data'!$I$29,0,10*ROW('Sanitation Data'!I90)))</f>
        <v/>
      </c>
      <c r="DL96" s="302" t="str">
        <f ca="true">+IF(OFFSET('Sanitation Data'!$I$30,0,10*ROW('Sanitation Data'!I90))="","",OFFSET('Sanitation Data'!$I$30,0,10*ROW('Sanitation Data'!I90)))</f>
        <v/>
      </c>
      <c r="DM96" s="302" t="str">
        <f ca="true">+IF(OFFSET('Sanitation Data'!$I$31,0,10*ROW('Sanitation Data'!I90))="","",OFFSET('Sanitation Data'!$I$31,0,10*ROW('Sanitation Data'!I90)))</f>
        <v/>
      </c>
      <c r="DN96" s="302" t="str">
        <f ca="true">+IF(OFFSET('Sanitation Data'!$I$32,0,10*ROW('Sanitation Data'!I90))="","",OFFSET('Sanitation Data'!$I$32,0,10*ROW('Sanitation Data'!I90)))</f>
        <v/>
      </c>
      <c r="DO96" s="302" t="str">
        <f ca="true">+IF(OFFSET('Hygiene Data'!$D$11,0,10*ROW('Hygiene Data'!D90))="","",OFFSET('Hygiene Data'!$D$11,0,10*ROW('Hygiene Data'!D90)))</f>
        <v/>
      </c>
      <c r="DP96" s="302" t="str">
        <f ca="true">+IF(OFFSET('Hygiene Data'!$D$12,0,10*ROW('Hygiene Data'!D90))="","",OFFSET('Hygiene Data'!$D$12,0,10*ROW('Hygiene Data'!D90)))</f>
        <v/>
      </c>
      <c r="DQ96" s="302" t="str">
        <f ca="true">+IF(OFFSET('Hygiene Data'!$D$13,0,10*ROW('Hygiene Data'!D90))="","",OFFSET('Hygiene Data'!$D$13,0,10*ROW('Hygiene Data'!D90)))</f>
        <v/>
      </c>
      <c r="DR96" s="302" t="str">
        <f ca="true">+IF(OFFSET('Hygiene Data'!$E$11,0,10*ROW('Hygiene Data'!E90))="","",OFFSET('Hygiene Data'!$E$11,0,10*ROW('Hygiene Data'!E90)))</f>
        <v/>
      </c>
      <c r="DS96" s="302" t="str">
        <f ca="true">+IF(OFFSET('Hygiene Data'!$E$12,0,10*ROW('Hygiene Data'!E90))="","",OFFSET('Hygiene Data'!$E$12,0,10*ROW('Hygiene Data'!E90)))</f>
        <v/>
      </c>
      <c r="DT96" s="302" t="str">
        <f ca="true">+IF(OFFSET('Hygiene Data'!$E$13,0,10*ROW('Hygiene Data'!E90))="","",OFFSET('Hygiene Data'!$E$13,0,10*ROW('Hygiene Data'!E90)))</f>
        <v/>
      </c>
      <c r="DU96" s="302" t="str">
        <f ca="true">+IF(OFFSET('Hygiene Data'!$F$11,0,10*ROW('Hygiene Data'!F90))="","",OFFSET('Hygiene Data'!$F$11,0,10*ROW('Hygiene Data'!F90)))</f>
        <v/>
      </c>
      <c r="DV96" s="302" t="str">
        <f ca="true">+IF(OFFSET('Hygiene Data'!$F$12,0,10*ROW('Hygiene Data'!F90))="","",OFFSET('Hygiene Data'!$F$12,0,10*ROW('Hygiene Data'!F90)))</f>
        <v/>
      </c>
      <c r="DW96" s="302" t="str">
        <f ca="true">+IF(OFFSET('Hygiene Data'!$F$13,0,10*ROW('Hygiene Data'!F90))="","",OFFSET('Hygiene Data'!$F$13,0,10*ROW('Hygiene Data'!F90)))</f>
        <v/>
      </c>
      <c r="DX96" s="302" t="str">
        <f ca="true">+IF(OFFSET('Hygiene Data'!$G$11,0,10*ROW('Hygiene Data'!G90))="","",OFFSET('Hygiene Data'!$G$11,0,10*ROW('Hygiene Data'!G90)))</f>
        <v/>
      </c>
      <c r="DY96" s="302" t="str">
        <f ca="true">+IF(OFFSET('Hygiene Data'!$G$12,0,10*ROW('Hygiene Data'!G90))="","",OFFSET('Hygiene Data'!$G$12,0,10*ROW('Hygiene Data'!G90)))</f>
        <v/>
      </c>
      <c r="DZ96" s="302" t="str">
        <f ca="true">+IF(OFFSET('Hygiene Data'!$G$13,0,10*ROW('Hygiene Data'!G90))="","",OFFSET('Hygiene Data'!$G$13,0,10*ROW('Hygiene Data'!G90)))</f>
        <v/>
      </c>
      <c r="EA96" s="302" t="str">
        <f ca="true">+IF(OFFSET('Hygiene Data'!$H$11,0,10*ROW('Hygiene Data'!H90))="","",OFFSET('Hygiene Data'!$H$11,0,10*ROW('Hygiene Data'!H90)))</f>
        <v/>
      </c>
      <c r="EB96" s="302" t="str">
        <f ca="true">+IF(OFFSET('Hygiene Data'!$H$12,0,10*ROW('Hygiene Data'!H90))="","",OFFSET('Hygiene Data'!$H$12,0,10*ROW('Hygiene Data'!H90)))</f>
        <v/>
      </c>
      <c r="EC96" s="302" t="str">
        <f ca="true">+IF(OFFSET('Hygiene Data'!$H$13,0,10*ROW('Hygiene Data'!H90))="","",OFFSET('Hygiene Data'!$H$13,0,10*ROW('Hygiene Data'!H90)))</f>
        <v/>
      </c>
      <c r="ED96" s="302" t="str">
        <f ca="true">+IF(OFFSET('Hygiene Data'!$I$11,0,10*ROW('Hygiene Data'!I90))="","",OFFSET('Hygiene Data'!$I$11,0,10*ROW('Hygiene Data'!I90)))</f>
        <v/>
      </c>
      <c r="EE96" s="302" t="str">
        <f ca="true">+IF(OFFSET('Hygiene Data'!$I$12,0,10*ROW('Hygiene Data'!I90))="","",OFFSET('Hygiene Data'!$I$12,0,10*ROW('Hygiene Data'!I90)))</f>
        <v/>
      </c>
      <c r="EF96" s="30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57"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302"/>
      <c r="BS97" s="302" t="str">
        <f ca="true">+IF(OFFSET('Water Data'!$D$27,0,10*ROW('Water Data'!D91))="","",OFFSET('Water Data'!$D$27,0,10*ROW('Water Data'!D91)))</f>
        <v/>
      </c>
      <c r="BT97" s="302" t="str">
        <f ca="true">+IF(OFFSET('Water Data'!$D$28,0,10*ROW('Water Data'!D91))="","",OFFSET('Water Data'!$D$28,0,10*ROW('Water Data'!D91)))</f>
        <v/>
      </c>
      <c r="BU97" s="302" t="str">
        <f ca="true">+IF(OFFSET('Water Data'!$D$29,0,10*ROW('Water Data'!D91))="","",OFFSET('Water Data'!$D$29,0,10*ROW('Water Data'!D91)))</f>
        <v/>
      </c>
      <c r="BV97" s="302" t="str">
        <f ca="true">+IF(OFFSET('Water Data'!$E$27,0,10*ROW('Water Data'!E91))="","",OFFSET('Water Data'!$E$27,0,10*ROW('Water Data'!E91)))</f>
        <v/>
      </c>
      <c r="BW97" s="302" t="str">
        <f ca="true">+IF(OFFSET('Water Data'!$E$28,0,10*ROW('Water Data'!E91))="","",OFFSET('Water Data'!$E$28,0,10*ROW('Water Data'!E91)))</f>
        <v/>
      </c>
      <c r="BX97" s="302" t="str">
        <f ca="true">+IF(OFFSET('Water Data'!$E$29,0,10*ROW('Water Data'!E91))="","",OFFSET('Water Data'!$E$29,0,10*ROW('Water Data'!E91)))</f>
        <v/>
      </c>
      <c r="BY97" s="302" t="str">
        <f ca="true">+IF(OFFSET('Water Data'!$F$27,0,10*ROW('Water Data'!F91))="","",OFFSET('Water Data'!$F$27,0,10*ROW('Water Data'!F91)))</f>
        <v/>
      </c>
      <c r="BZ97" s="302" t="str">
        <f ca="true">+IF(OFFSET('Water Data'!$F$28,0,10*ROW('Water Data'!F91))="","",OFFSET('Water Data'!$F$28,0,10*ROW('Water Data'!F91)))</f>
        <v/>
      </c>
      <c r="CA97" s="302" t="str">
        <f ca="true">+IF(OFFSET('Water Data'!$F$29,0,10*ROW('Water Data'!F91))="","",OFFSET('Water Data'!$F$29,0,10*ROW('Water Data'!F91)))</f>
        <v/>
      </c>
      <c r="CB97" s="302" t="str">
        <f ca="true">+IF(OFFSET('Water Data'!$G$27,0,10*ROW('Water Data'!G91))="","",OFFSET('Water Data'!$G$27,0,10*ROW('Water Data'!G91)))</f>
        <v/>
      </c>
      <c r="CC97" s="302" t="str">
        <f ca="true">+IF(OFFSET('Water Data'!$G$28,0,10*ROW('Water Data'!G91))="","",OFFSET('Water Data'!$G$28,0,10*ROW('Water Data'!G91)))</f>
        <v/>
      </c>
      <c r="CD97" s="302" t="str">
        <f ca="true">+IF(OFFSET('Water Data'!$G$29,0,10*ROW('Water Data'!G91))="","",OFFSET('Water Data'!$G$29,0,10*ROW('Water Data'!G91)))</f>
        <v/>
      </c>
      <c r="CE97" s="302" t="str">
        <f ca="true">+IF(OFFSET('Water Data'!$H$27,0,10*ROW('Water Data'!H91))="","",OFFSET('Water Data'!$H$27,0,10*ROW('Water Data'!H91)))</f>
        <v/>
      </c>
      <c r="CF97" s="302" t="str">
        <f ca="true">+IF(OFFSET('Water Data'!$H$28,0,10*ROW('Water Data'!H91))="","",OFFSET('Water Data'!$H$28,0,10*ROW('Water Data'!H91)))</f>
        <v/>
      </c>
      <c r="CG97" s="302" t="str">
        <f ca="true">+IF(OFFSET('Water Data'!$H$29,0,10*ROW('Water Data'!H91))="","",OFFSET('Water Data'!$H$29,0,10*ROW('Water Data'!H91)))</f>
        <v/>
      </c>
      <c r="CH97" s="302" t="str">
        <f ca="true">+IF(OFFSET('Water Data'!$I$27,0,10*ROW('Water Data'!I91))="","",OFFSET('Water Data'!$I$27,0,10*ROW('Water Data'!I91)))</f>
        <v/>
      </c>
      <c r="CI97" s="302" t="str">
        <f ca="true">+IF(OFFSET('Water Data'!$I$28,0,10*ROW('Water Data'!I91))="","",OFFSET('Water Data'!$I$28,0,10*ROW('Water Data'!I91)))</f>
        <v/>
      </c>
      <c r="CJ97" s="302" t="str">
        <f ca="true">+IF(OFFSET('Water Data'!$I$29,0,10*ROW('Water Data'!I91))="","",OFFSET('Water Data'!$I$29,0,10*ROW('Water Data'!I91)))</f>
        <v/>
      </c>
      <c r="CK97" s="302" t="str">
        <f ca="true">+IF(OFFSET('Sanitation Data'!$D$28,0,10*ROW('Sanitation Data'!D91))="","",OFFSET('Sanitation Data'!$D$28,0,10*ROW('Sanitation Data'!D91)))</f>
        <v/>
      </c>
      <c r="CL97" s="302" t="str">
        <f ca="true">+IF(OFFSET('Sanitation Data'!$D$29,0,10*ROW('Sanitation Data'!D91))="","",OFFSET('Sanitation Data'!$D$29,0,10*ROW('Sanitation Data'!D91)))</f>
        <v/>
      </c>
      <c r="CM97" s="302" t="str">
        <f ca="true">+IF(OFFSET('Sanitation Data'!$D$30,0,10*ROW('Sanitation Data'!D91))="","",OFFSET('Sanitation Data'!$D$30,0,10*ROW('Sanitation Data'!D91)))</f>
        <v/>
      </c>
      <c r="CN97" s="302" t="str">
        <f ca="true">+IF(OFFSET('Sanitation Data'!$D$31,0,10*ROW('Sanitation Data'!D91))="","",OFFSET('Sanitation Data'!$D$31,0,10*ROW('Sanitation Data'!D91)))</f>
        <v/>
      </c>
      <c r="CO97" s="302" t="str">
        <f ca="true">+IF(OFFSET('Sanitation Data'!$D$32,0,10*ROW('Sanitation Data'!D91))="","",OFFSET('Sanitation Data'!$D$32,0,10*ROW('Sanitation Data'!D91)))</f>
        <v/>
      </c>
      <c r="CP97" s="302" t="str">
        <f ca="true">+IF(OFFSET('Sanitation Data'!$E$28,0,10*ROW('Sanitation Data'!E91))="","",OFFSET('Sanitation Data'!$E$28,0,10*ROW('Sanitation Data'!E91)))</f>
        <v/>
      </c>
      <c r="CQ97" s="302" t="str">
        <f ca="true">+IF(OFFSET('Sanitation Data'!$E$29,0,10*ROW('Sanitation Data'!E91))="","",OFFSET('Sanitation Data'!$E$29,0,10*ROW('Sanitation Data'!E91)))</f>
        <v/>
      </c>
      <c r="CR97" s="302" t="str">
        <f ca="true">+IF(OFFSET('Sanitation Data'!$E$30,0,10*ROW('Sanitation Data'!E91))="","",OFFSET('Sanitation Data'!$E$30,0,10*ROW('Sanitation Data'!E91)))</f>
        <v/>
      </c>
      <c r="CS97" s="302" t="str">
        <f ca="true">+IF(OFFSET('Sanitation Data'!$E$31,0,10*ROW('Sanitation Data'!E91))="","",OFFSET('Sanitation Data'!$E$31,0,10*ROW('Sanitation Data'!E91)))</f>
        <v/>
      </c>
      <c r="CT97" s="302" t="str">
        <f ca="true">+IF(OFFSET('Sanitation Data'!$E$32,0,10*ROW('Sanitation Data'!E91))="","",OFFSET('Sanitation Data'!$E$32,0,10*ROW('Sanitation Data'!E91)))</f>
        <v/>
      </c>
      <c r="CU97" s="302" t="str">
        <f ca="true">+IF(OFFSET('Sanitation Data'!$F$28,0,10*ROW('Sanitation Data'!F91))="","",OFFSET('Sanitation Data'!$F$28,0,10*ROW('Sanitation Data'!F91)))</f>
        <v/>
      </c>
      <c r="CV97" s="302" t="str">
        <f ca="true">+IF(OFFSET('Sanitation Data'!$F$29,0,10*ROW('Sanitation Data'!F91))="","",OFFSET('Sanitation Data'!$F$29,0,10*ROW('Sanitation Data'!F91)))</f>
        <v/>
      </c>
      <c r="CW97" s="302" t="str">
        <f ca="true">+IF(OFFSET('Sanitation Data'!$F$30,0,10*ROW('Sanitation Data'!F91))="","",OFFSET('Sanitation Data'!$F$30,0,10*ROW('Sanitation Data'!F91)))</f>
        <v/>
      </c>
      <c r="CX97" s="302" t="str">
        <f ca="true">+IF(OFFSET('Sanitation Data'!$F$31,0,10*ROW('Sanitation Data'!F91))="","",OFFSET('Sanitation Data'!$F$31,0,10*ROW('Sanitation Data'!F91)))</f>
        <v/>
      </c>
      <c r="CY97" s="302" t="str">
        <f ca="true">+IF(OFFSET('Sanitation Data'!$F$32,0,10*ROW('Sanitation Data'!F91))="","",OFFSET('Sanitation Data'!$F$32,0,10*ROW('Sanitation Data'!F91)))</f>
        <v/>
      </c>
      <c r="CZ97" s="302" t="str">
        <f ca="true">+IF(OFFSET('Sanitation Data'!$G$28,0,10*ROW('Sanitation Data'!G91))="","",OFFSET('Sanitation Data'!$G$28,0,10*ROW('Sanitation Data'!G91)))</f>
        <v/>
      </c>
      <c r="DA97" s="302" t="str">
        <f ca="true">+IF(OFFSET('Sanitation Data'!$G$29,0,10*ROW('Sanitation Data'!G91))="","",OFFSET('Sanitation Data'!$G$29,0,10*ROW('Sanitation Data'!G91)))</f>
        <v/>
      </c>
      <c r="DB97" s="302" t="str">
        <f ca="true">+IF(OFFSET('Sanitation Data'!$G$30,0,10*ROW('Sanitation Data'!G91))="","",OFFSET('Sanitation Data'!$G$30,0,10*ROW('Sanitation Data'!G91)))</f>
        <v/>
      </c>
      <c r="DC97" s="302" t="str">
        <f ca="true">+IF(OFFSET('Sanitation Data'!$G$31,0,10*ROW('Sanitation Data'!G91))="","",OFFSET('Sanitation Data'!$G$31,0,10*ROW('Sanitation Data'!G91)))</f>
        <v/>
      </c>
      <c r="DD97" s="302" t="str">
        <f ca="true">+IF(OFFSET('Sanitation Data'!$G$32,0,10*ROW('Sanitation Data'!G91))="","",OFFSET('Sanitation Data'!$G$32,0,10*ROW('Sanitation Data'!G91)))</f>
        <v/>
      </c>
      <c r="DE97" s="302" t="str">
        <f ca="true">+IF(OFFSET('Sanitation Data'!$H$28,0,10*ROW('Sanitation Data'!H91))="","",OFFSET('Sanitation Data'!$H$28,0,10*ROW('Sanitation Data'!H91)))</f>
        <v/>
      </c>
      <c r="DF97" s="302" t="str">
        <f ca="true">+IF(OFFSET('Sanitation Data'!$H$29,0,10*ROW('Sanitation Data'!H91))="","",OFFSET('Sanitation Data'!$H$29,0,10*ROW('Sanitation Data'!H91)))</f>
        <v/>
      </c>
      <c r="DG97" s="302" t="str">
        <f ca="true">+IF(OFFSET('Sanitation Data'!$H$30,0,10*ROW('Sanitation Data'!H91))="","",OFFSET('Sanitation Data'!$H$30,0,10*ROW('Sanitation Data'!H91)))</f>
        <v/>
      </c>
      <c r="DH97" s="302" t="str">
        <f ca="true">+IF(OFFSET('Sanitation Data'!$H$31,0,10*ROW('Sanitation Data'!H91))="","",OFFSET('Sanitation Data'!$H$31,0,10*ROW('Sanitation Data'!H91)))</f>
        <v/>
      </c>
      <c r="DI97" s="302" t="str">
        <f ca="true">+IF(OFFSET('Sanitation Data'!$H$32,0,10*ROW('Sanitation Data'!H91))="","",OFFSET('Sanitation Data'!$H$32,0,10*ROW('Sanitation Data'!H91)))</f>
        <v/>
      </c>
      <c r="DJ97" s="302" t="str">
        <f ca="true">+IF(OFFSET('Sanitation Data'!$I$28,0,10*ROW('Sanitation Data'!I91))="","",OFFSET('Sanitation Data'!$I$28,0,10*ROW('Sanitation Data'!I91)))</f>
        <v/>
      </c>
      <c r="DK97" s="302" t="str">
        <f ca="true">+IF(OFFSET('Sanitation Data'!$I$29,0,10*ROW('Sanitation Data'!I91))="","",OFFSET('Sanitation Data'!$I$29,0,10*ROW('Sanitation Data'!I91)))</f>
        <v/>
      </c>
      <c r="DL97" s="302" t="str">
        <f ca="true">+IF(OFFSET('Sanitation Data'!$I$30,0,10*ROW('Sanitation Data'!I91))="","",OFFSET('Sanitation Data'!$I$30,0,10*ROW('Sanitation Data'!I91)))</f>
        <v/>
      </c>
      <c r="DM97" s="302" t="str">
        <f ca="true">+IF(OFFSET('Sanitation Data'!$I$31,0,10*ROW('Sanitation Data'!I91))="","",OFFSET('Sanitation Data'!$I$31,0,10*ROW('Sanitation Data'!I91)))</f>
        <v/>
      </c>
      <c r="DN97" s="302" t="str">
        <f ca="true">+IF(OFFSET('Sanitation Data'!$I$32,0,10*ROW('Sanitation Data'!I91))="","",OFFSET('Sanitation Data'!$I$32,0,10*ROW('Sanitation Data'!I91)))</f>
        <v/>
      </c>
      <c r="DO97" s="302" t="str">
        <f ca="true">+IF(OFFSET('Hygiene Data'!$D$11,0,10*ROW('Hygiene Data'!D91))="","",OFFSET('Hygiene Data'!$D$11,0,10*ROW('Hygiene Data'!D91)))</f>
        <v/>
      </c>
      <c r="DP97" s="302" t="str">
        <f ca="true">+IF(OFFSET('Hygiene Data'!$D$12,0,10*ROW('Hygiene Data'!D91))="","",OFFSET('Hygiene Data'!$D$12,0,10*ROW('Hygiene Data'!D91)))</f>
        <v/>
      </c>
      <c r="DQ97" s="302" t="str">
        <f ca="true">+IF(OFFSET('Hygiene Data'!$D$13,0,10*ROW('Hygiene Data'!D91))="","",OFFSET('Hygiene Data'!$D$13,0,10*ROW('Hygiene Data'!D91)))</f>
        <v/>
      </c>
      <c r="DR97" s="302" t="str">
        <f ca="true">+IF(OFFSET('Hygiene Data'!$E$11,0,10*ROW('Hygiene Data'!E91))="","",OFFSET('Hygiene Data'!$E$11,0,10*ROW('Hygiene Data'!E91)))</f>
        <v/>
      </c>
      <c r="DS97" s="302" t="str">
        <f ca="true">+IF(OFFSET('Hygiene Data'!$E$12,0,10*ROW('Hygiene Data'!E91))="","",OFFSET('Hygiene Data'!$E$12,0,10*ROW('Hygiene Data'!E91)))</f>
        <v/>
      </c>
      <c r="DT97" s="302" t="str">
        <f ca="true">+IF(OFFSET('Hygiene Data'!$E$13,0,10*ROW('Hygiene Data'!E91))="","",OFFSET('Hygiene Data'!$E$13,0,10*ROW('Hygiene Data'!E91)))</f>
        <v/>
      </c>
      <c r="DU97" s="302" t="str">
        <f ca="true">+IF(OFFSET('Hygiene Data'!$F$11,0,10*ROW('Hygiene Data'!F91))="","",OFFSET('Hygiene Data'!$F$11,0,10*ROW('Hygiene Data'!F91)))</f>
        <v/>
      </c>
      <c r="DV97" s="302" t="str">
        <f ca="true">+IF(OFFSET('Hygiene Data'!$F$12,0,10*ROW('Hygiene Data'!F91))="","",OFFSET('Hygiene Data'!$F$12,0,10*ROW('Hygiene Data'!F91)))</f>
        <v/>
      </c>
      <c r="DW97" s="302" t="str">
        <f ca="true">+IF(OFFSET('Hygiene Data'!$F$13,0,10*ROW('Hygiene Data'!F91))="","",OFFSET('Hygiene Data'!$F$13,0,10*ROW('Hygiene Data'!F91)))</f>
        <v/>
      </c>
      <c r="DX97" s="302" t="str">
        <f ca="true">+IF(OFFSET('Hygiene Data'!$G$11,0,10*ROW('Hygiene Data'!G91))="","",OFFSET('Hygiene Data'!$G$11,0,10*ROW('Hygiene Data'!G91)))</f>
        <v/>
      </c>
      <c r="DY97" s="302" t="str">
        <f ca="true">+IF(OFFSET('Hygiene Data'!$G$12,0,10*ROW('Hygiene Data'!G91))="","",OFFSET('Hygiene Data'!$G$12,0,10*ROW('Hygiene Data'!G91)))</f>
        <v/>
      </c>
      <c r="DZ97" s="302" t="str">
        <f ca="true">+IF(OFFSET('Hygiene Data'!$G$13,0,10*ROW('Hygiene Data'!G91))="","",OFFSET('Hygiene Data'!$G$13,0,10*ROW('Hygiene Data'!G91)))</f>
        <v/>
      </c>
      <c r="EA97" s="302" t="str">
        <f ca="true">+IF(OFFSET('Hygiene Data'!$H$11,0,10*ROW('Hygiene Data'!H91))="","",OFFSET('Hygiene Data'!$H$11,0,10*ROW('Hygiene Data'!H91)))</f>
        <v/>
      </c>
      <c r="EB97" s="302" t="str">
        <f ca="true">+IF(OFFSET('Hygiene Data'!$H$12,0,10*ROW('Hygiene Data'!H91))="","",OFFSET('Hygiene Data'!$H$12,0,10*ROW('Hygiene Data'!H91)))</f>
        <v/>
      </c>
      <c r="EC97" s="302" t="str">
        <f ca="true">+IF(OFFSET('Hygiene Data'!$H$13,0,10*ROW('Hygiene Data'!H91))="","",OFFSET('Hygiene Data'!$H$13,0,10*ROW('Hygiene Data'!H91)))</f>
        <v/>
      </c>
      <c r="ED97" s="302" t="str">
        <f ca="true">+IF(OFFSET('Hygiene Data'!$I$11,0,10*ROW('Hygiene Data'!I91))="","",OFFSET('Hygiene Data'!$I$11,0,10*ROW('Hygiene Data'!I91)))</f>
        <v/>
      </c>
      <c r="EE97" s="302" t="str">
        <f ca="true">+IF(OFFSET('Hygiene Data'!$I$12,0,10*ROW('Hygiene Data'!I91))="","",OFFSET('Hygiene Data'!$I$12,0,10*ROW('Hygiene Data'!I91)))</f>
        <v/>
      </c>
      <c r="EF97" s="30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57"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302"/>
      <c r="BS98" s="302" t="str">
        <f ca="true">+IF(OFFSET('Water Data'!$D$27,0,10*ROW('Water Data'!D92))="","",OFFSET('Water Data'!$D$27,0,10*ROW('Water Data'!D92)))</f>
        <v/>
      </c>
      <c r="BT98" s="302" t="str">
        <f ca="true">+IF(OFFSET('Water Data'!$D$28,0,10*ROW('Water Data'!D92))="","",OFFSET('Water Data'!$D$28,0,10*ROW('Water Data'!D92)))</f>
        <v/>
      </c>
      <c r="BU98" s="302" t="str">
        <f ca="true">+IF(OFFSET('Water Data'!$D$29,0,10*ROW('Water Data'!D92))="","",OFFSET('Water Data'!$D$29,0,10*ROW('Water Data'!D92)))</f>
        <v/>
      </c>
      <c r="BV98" s="302" t="str">
        <f ca="true">+IF(OFFSET('Water Data'!$E$27,0,10*ROW('Water Data'!E92))="","",OFFSET('Water Data'!$E$27,0,10*ROW('Water Data'!E92)))</f>
        <v/>
      </c>
      <c r="BW98" s="302" t="str">
        <f ca="true">+IF(OFFSET('Water Data'!$E$28,0,10*ROW('Water Data'!E92))="","",OFFSET('Water Data'!$E$28,0,10*ROW('Water Data'!E92)))</f>
        <v/>
      </c>
      <c r="BX98" s="302" t="str">
        <f ca="true">+IF(OFFSET('Water Data'!$E$29,0,10*ROW('Water Data'!E92))="","",OFFSET('Water Data'!$E$29,0,10*ROW('Water Data'!E92)))</f>
        <v/>
      </c>
      <c r="BY98" s="302" t="str">
        <f ca="true">+IF(OFFSET('Water Data'!$F$27,0,10*ROW('Water Data'!F92))="","",OFFSET('Water Data'!$F$27,0,10*ROW('Water Data'!F92)))</f>
        <v/>
      </c>
      <c r="BZ98" s="302" t="str">
        <f ca="true">+IF(OFFSET('Water Data'!$F$28,0,10*ROW('Water Data'!F92))="","",OFFSET('Water Data'!$F$28,0,10*ROW('Water Data'!F92)))</f>
        <v/>
      </c>
      <c r="CA98" s="302" t="str">
        <f ca="true">+IF(OFFSET('Water Data'!$F$29,0,10*ROW('Water Data'!F92))="","",OFFSET('Water Data'!$F$29,0,10*ROW('Water Data'!F92)))</f>
        <v/>
      </c>
      <c r="CB98" s="302" t="str">
        <f ca="true">+IF(OFFSET('Water Data'!$G$27,0,10*ROW('Water Data'!G92))="","",OFFSET('Water Data'!$G$27,0,10*ROW('Water Data'!G92)))</f>
        <v/>
      </c>
      <c r="CC98" s="302" t="str">
        <f ca="true">+IF(OFFSET('Water Data'!$G$28,0,10*ROW('Water Data'!G92))="","",OFFSET('Water Data'!$G$28,0,10*ROW('Water Data'!G92)))</f>
        <v/>
      </c>
      <c r="CD98" s="302" t="str">
        <f ca="true">+IF(OFFSET('Water Data'!$G$29,0,10*ROW('Water Data'!G92))="","",OFFSET('Water Data'!$G$29,0,10*ROW('Water Data'!G92)))</f>
        <v/>
      </c>
      <c r="CE98" s="302" t="str">
        <f ca="true">+IF(OFFSET('Water Data'!$H$27,0,10*ROW('Water Data'!H92))="","",OFFSET('Water Data'!$H$27,0,10*ROW('Water Data'!H92)))</f>
        <v/>
      </c>
      <c r="CF98" s="302" t="str">
        <f ca="true">+IF(OFFSET('Water Data'!$H$28,0,10*ROW('Water Data'!H92))="","",OFFSET('Water Data'!$H$28,0,10*ROW('Water Data'!H92)))</f>
        <v/>
      </c>
      <c r="CG98" s="302" t="str">
        <f ca="true">+IF(OFFSET('Water Data'!$H$29,0,10*ROW('Water Data'!H92))="","",OFFSET('Water Data'!$H$29,0,10*ROW('Water Data'!H92)))</f>
        <v/>
      </c>
      <c r="CH98" s="302" t="str">
        <f ca="true">+IF(OFFSET('Water Data'!$I$27,0,10*ROW('Water Data'!I92))="","",OFFSET('Water Data'!$I$27,0,10*ROW('Water Data'!I92)))</f>
        <v/>
      </c>
      <c r="CI98" s="302" t="str">
        <f ca="true">+IF(OFFSET('Water Data'!$I$28,0,10*ROW('Water Data'!I92))="","",OFFSET('Water Data'!$I$28,0,10*ROW('Water Data'!I92)))</f>
        <v/>
      </c>
      <c r="CJ98" s="302" t="str">
        <f ca="true">+IF(OFFSET('Water Data'!$I$29,0,10*ROW('Water Data'!I92))="","",OFFSET('Water Data'!$I$29,0,10*ROW('Water Data'!I92)))</f>
        <v/>
      </c>
      <c r="CK98" s="302" t="str">
        <f ca="true">+IF(OFFSET('Sanitation Data'!$D$28,0,10*ROW('Sanitation Data'!D92))="","",OFFSET('Sanitation Data'!$D$28,0,10*ROW('Sanitation Data'!D92)))</f>
        <v/>
      </c>
      <c r="CL98" s="302" t="str">
        <f ca="true">+IF(OFFSET('Sanitation Data'!$D$29,0,10*ROW('Sanitation Data'!D92))="","",OFFSET('Sanitation Data'!$D$29,0,10*ROW('Sanitation Data'!D92)))</f>
        <v/>
      </c>
      <c r="CM98" s="302" t="str">
        <f ca="true">+IF(OFFSET('Sanitation Data'!$D$30,0,10*ROW('Sanitation Data'!D92))="","",OFFSET('Sanitation Data'!$D$30,0,10*ROW('Sanitation Data'!D92)))</f>
        <v/>
      </c>
      <c r="CN98" s="302" t="str">
        <f ca="true">+IF(OFFSET('Sanitation Data'!$D$31,0,10*ROW('Sanitation Data'!D92))="","",OFFSET('Sanitation Data'!$D$31,0,10*ROW('Sanitation Data'!D92)))</f>
        <v/>
      </c>
      <c r="CO98" s="302" t="str">
        <f ca="true">+IF(OFFSET('Sanitation Data'!$D$32,0,10*ROW('Sanitation Data'!D92))="","",OFFSET('Sanitation Data'!$D$32,0,10*ROW('Sanitation Data'!D92)))</f>
        <v/>
      </c>
      <c r="CP98" s="302" t="str">
        <f ca="true">+IF(OFFSET('Sanitation Data'!$E$28,0,10*ROW('Sanitation Data'!E92))="","",OFFSET('Sanitation Data'!$E$28,0,10*ROW('Sanitation Data'!E92)))</f>
        <v/>
      </c>
      <c r="CQ98" s="302" t="str">
        <f ca="true">+IF(OFFSET('Sanitation Data'!$E$29,0,10*ROW('Sanitation Data'!E92))="","",OFFSET('Sanitation Data'!$E$29,0,10*ROW('Sanitation Data'!E92)))</f>
        <v/>
      </c>
      <c r="CR98" s="302" t="str">
        <f ca="true">+IF(OFFSET('Sanitation Data'!$E$30,0,10*ROW('Sanitation Data'!E92))="","",OFFSET('Sanitation Data'!$E$30,0,10*ROW('Sanitation Data'!E92)))</f>
        <v/>
      </c>
      <c r="CS98" s="302" t="str">
        <f ca="true">+IF(OFFSET('Sanitation Data'!$E$31,0,10*ROW('Sanitation Data'!E92))="","",OFFSET('Sanitation Data'!$E$31,0,10*ROW('Sanitation Data'!E92)))</f>
        <v/>
      </c>
      <c r="CT98" s="302" t="str">
        <f ca="true">+IF(OFFSET('Sanitation Data'!$E$32,0,10*ROW('Sanitation Data'!E92))="","",OFFSET('Sanitation Data'!$E$32,0,10*ROW('Sanitation Data'!E92)))</f>
        <v/>
      </c>
      <c r="CU98" s="302" t="str">
        <f ca="true">+IF(OFFSET('Sanitation Data'!$F$28,0,10*ROW('Sanitation Data'!F92))="","",OFFSET('Sanitation Data'!$F$28,0,10*ROW('Sanitation Data'!F92)))</f>
        <v/>
      </c>
      <c r="CV98" s="302" t="str">
        <f ca="true">+IF(OFFSET('Sanitation Data'!$F$29,0,10*ROW('Sanitation Data'!F92))="","",OFFSET('Sanitation Data'!$F$29,0,10*ROW('Sanitation Data'!F92)))</f>
        <v/>
      </c>
      <c r="CW98" s="302" t="str">
        <f ca="true">+IF(OFFSET('Sanitation Data'!$F$30,0,10*ROW('Sanitation Data'!F92))="","",OFFSET('Sanitation Data'!$F$30,0,10*ROW('Sanitation Data'!F92)))</f>
        <v/>
      </c>
      <c r="CX98" s="302" t="str">
        <f ca="true">+IF(OFFSET('Sanitation Data'!$F$31,0,10*ROW('Sanitation Data'!F92))="","",OFFSET('Sanitation Data'!$F$31,0,10*ROW('Sanitation Data'!F92)))</f>
        <v/>
      </c>
      <c r="CY98" s="302" t="str">
        <f ca="true">+IF(OFFSET('Sanitation Data'!$F$32,0,10*ROW('Sanitation Data'!F92))="","",OFFSET('Sanitation Data'!$F$32,0,10*ROW('Sanitation Data'!F92)))</f>
        <v/>
      </c>
      <c r="CZ98" s="302" t="str">
        <f ca="true">+IF(OFFSET('Sanitation Data'!$G$28,0,10*ROW('Sanitation Data'!G92))="","",OFFSET('Sanitation Data'!$G$28,0,10*ROW('Sanitation Data'!G92)))</f>
        <v/>
      </c>
      <c r="DA98" s="302" t="str">
        <f ca="true">+IF(OFFSET('Sanitation Data'!$G$29,0,10*ROW('Sanitation Data'!G92))="","",OFFSET('Sanitation Data'!$G$29,0,10*ROW('Sanitation Data'!G92)))</f>
        <v/>
      </c>
      <c r="DB98" s="302" t="str">
        <f ca="true">+IF(OFFSET('Sanitation Data'!$G$30,0,10*ROW('Sanitation Data'!G92))="","",OFFSET('Sanitation Data'!$G$30,0,10*ROW('Sanitation Data'!G92)))</f>
        <v/>
      </c>
      <c r="DC98" s="302" t="str">
        <f ca="true">+IF(OFFSET('Sanitation Data'!$G$31,0,10*ROW('Sanitation Data'!G92))="","",OFFSET('Sanitation Data'!$G$31,0,10*ROW('Sanitation Data'!G92)))</f>
        <v/>
      </c>
      <c r="DD98" s="302" t="str">
        <f ca="true">+IF(OFFSET('Sanitation Data'!$G$32,0,10*ROW('Sanitation Data'!G92))="","",OFFSET('Sanitation Data'!$G$32,0,10*ROW('Sanitation Data'!G92)))</f>
        <v/>
      </c>
      <c r="DE98" s="302" t="str">
        <f ca="true">+IF(OFFSET('Sanitation Data'!$H$28,0,10*ROW('Sanitation Data'!H92))="","",OFFSET('Sanitation Data'!$H$28,0,10*ROW('Sanitation Data'!H92)))</f>
        <v/>
      </c>
      <c r="DF98" s="302" t="str">
        <f ca="true">+IF(OFFSET('Sanitation Data'!$H$29,0,10*ROW('Sanitation Data'!H92))="","",OFFSET('Sanitation Data'!$H$29,0,10*ROW('Sanitation Data'!H92)))</f>
        <v/>
      </c>
      <c r="DG98" s="302" t="str">
        <f ca="true">+IF(OFFSET('Sanitation Data'!$H$30,0,10*ROW('Sanitation Data'!H92))="","",OFFSET('Sanitation Data'!$H$30,0,10*ROW('Sanitation Data'!H92)))</f>
        <v/>
      </c>
      <c r="DH98" s="302" t="str">
        <f ca="true">+IF(OFFSET('Sanitation Data'!$H$31,0,10*ROW('Sanitation Data'!H92))="","",OFFSET('Sanitation Data'!$H$31,0,10*ROW('Sanitation Data'!H92)))</f>
        <v/>
      </c>
      <c r="DI98" s="302" t="str">
        <f ca="true">+IF(OFFSET('Sanitation Data'!$H$32,0,10*ROW('Sanitation Data'!H92))="","",OFFSET('Sanitation Data'!$H$32,0,10*ROW('Sanitation Data'!H92)))</f>
        <v/>
      </c>
      <c r="DJ98" s="302" t="str">
        <f ca="true">+IF(OFFSET('Sanitation Data'!$I$28,0,10*ROW('Sanitation Data'!I92))="","",OFFSET('Sanitation Data'!$I$28,0,10*ROW('Sanitation Data'!I92)))</f>
        <v/>
      </c>
      <c r="DK98" s="302" t="str">
        <f ca="true">+IF(OFFSET('Sanitation Data'!$I$29,0,10*ROW('Sanitation Data'!I92))="","",OFFSET('Sanitation Data'!$I$29,0,10*ROW('Sanitation Data'!I92)))</f>
        <v/>
      </c>
      <c r="DL98" s="302" t="str">
        <f ca="true">+IF(OFFSET('Sanitation Data'!$I$30,0,10*ROW('Sanitation Data'!I92))="","",OFFSET('Sanitation Data'!$I$30,0,10*ROW('Sanitation Data'!I92)))</f>
        <v/>
      </c>
      <c r="DM98" s="302" t="str">
        <f ca="true">+IF(OFFSET('Sanitation Data'!$I$31,0,10*ROW('Sanitation Data'!I92))="","",OFFSET('Sanitation Data'!$I$31,0,10*ROW('Sanitation Data'!I92)))</f>
        <v/>
      </c>
      <c r="DN98" s="302" t="str">
        <f ca="true">+IF(OFFSET('Sanitation Data'!$I$32,0,10*ROW('Sanitation Data'!I92))="","",OFFSET('Sanitation Data'!$I$32,0,10*ROW('Sanitation Data'!I92)))</f>
        <v/>
      </c>
      <c r="DO98" s="302" t="str">
        <f ca="true">+IF(OFFSET('Hygiene Data'!$D$11,0,10*ROW('Hygiene Data'!D92))="","",OFFSET('Hygiene Data'!$D$11,0,10*ROW('Hygiene Data'!D92)))</f>
        <v/>
      </c>
      <c r="DP98" s="302" t="str">
        <f ca="true">+IF(OFFSET('Hygiene Data'!$D$12,0,10*ROW('Hygiene Data'!D92))="","",OFFSET('Hygiene Data'!$D$12,0,10*ROW('Hygiene Data'!D92)))</f>
        <v/>
      </c>
      <c r="DQ98" s="302" t="str">
        <f ca="true">+IF(OFFSET('Hygiene Data'!$D$13,0,10*ROW('Hygiene Data'!D92))="","",OFFSET('Hygiene Data'!$D$13,0,10*ROW('Hygiene Data'!D92)))</f>
        <v/>
      </c>
      <c r="DR98" s="302" t="str">
        <f ca="true">+IF(OFFSET('Hygiene Data'!$E$11,0,10*ROW('Hygiene Data'!E92))="","",OFFSET('Hygiene Data'!$E$11,0,10*ROW('Hygiene Data'!E92)))</f>
        <v/>
      </c>
      <c r="DS98" s="302" t="str">
        <f ca="true">+IF(OFFSET('Hygiene Data'!$E$12,0,10*ROW('Hygiene Data'!E92))="","",OFFSET('Hygiene Data'!$E$12,0,10*ROW('Hygiene Data'!E92)))</f>
        <v/>
      </c>
      <c r="DT98" s="302" t="str">
        <f ca="true">+IF(OFFSET('Hygiene Data'!$E$13,0,10*ROW('Hygiene Data'!E92))="","",OFFSET('Hygiene Data'!$E$13,0,10*ROW('Hygiene Data'!E92)))</f>
        <v/>
      </c>
      <c r="DU98" s="302" t="str">
        <f ca="true">+IF(OFFSET('Hygiene Data'!$F$11,0,10*ROW('Hygiene Data'!F92))="","",OFFSET('Hygiene Data'!$F$11,0,10*ROW('Hygiene Data'!F92)))</f>
        <v/>
      </c>
      <c r="DV98" s="302" t="str">
        <f ca="true">+IF(OFFSET('Hygiene Data'!$F$12,0,10*ROW('Hygiene Data'!F92))="","",OFFSET('Hygiene Data'!$F$12,0,10*ROW('Hygiene Data'!F92)))</f>
        <v/>
      </c>
      <c r="DW98" s="302" t="str">
        <f ca="true">+IF(OFFSET('Hygiene Data'!$F$13,0,10*ROW('Hygiene Data'!F92))="","",OFFSET('Hygiene Data'!$F$13,0,10*ROW('Hygiene Data'!F92)))</f>
        <v/>
      </c>
      <c r="DX98" s="302" t="str">
        <f ca="true">+IF(OFFSET('Hygiene Data'!$G$11,0,10*ROW('Hygiene Data'!G92))="","",OFFSET('Hygiene Data'!$G$11,0,10*ROW('Hygiene Data'!G92)))</f>
        <v/>
      </c>
      <c r="DY98" s="302" t="str">
        <f ca="true">+IF(OFFSET('Hygiene Data'!$G$12,0,10*ROW('Hygiene Data'!G92))="","",OFFSET('Hygiene Data'!$G$12,0,10*ROW('Hygiene Data'!G92)))</f>
        <v/>
      </c>
      <c r="DZ98" s="302" t="str">
        <f ca="true">+IF(OFFSET('Hygiene Data'!$G$13,0,10*ROW('Hygiene Data'!G92))="","",OFFSET('Hygiene Data'!$G$13,0,10*ROW('Hygiene Data'!G92)))</f>
        <v/>
      </c>
      <c r="EA98" s="302" t="str">
        <f ca="true">+IF(OFFSET('Hygiene Data'!$H$11,0,10*ROW('Hygiene Data'!H92))="","",OFFSET('Hygiene Data'!$H$11,0,10*ROW('Hygiene Data'!H92)))</f>
        <v/>
      </c>
      <c r="EB98" s="302" t="str">
        <f ca="true">+IF(OFFSET('Hygiene Data'!$H$12,0,10*ROW('Hygiene Data'!H92))="","",OFFSET('Hygiene Data'!$H$12,0,10*ROW('Hygiene Data'!H92)))</f>
        <v/>
      </c>
      <c r="EC98" s="302" t="str">
        <f ca="true">+IF(OFFSET('Hygiene Data'!$H$13,0,10*ROW('Hygiene Data'!H92))="","",OFFSET('Hygiene Data'!$H$13,0,10*ROW('Hygiene Data'!H92)))</f>
        <v/>
      </c>
      <c r="ED98" s="302" t="str">
        <f ca="true">+IF(OFFSET('Hygiene Data'!$I$11,0,10*ROW('Hygiene Data'!I92))="","",OFFSET('Hygiene Data'!$I$11,0,10*ROW('Hygiene Data'!I92)))</f>
        <v/>
      </c>
      <c r="EE98" s="302" t="str">
        <f ca="true">+IF(OFFSET('Hygiene Data'!$I$12,0,10*ROW('Hygiene Data'!I92))="","",OFFSET('Hygiene Data'!$I$12,0,10*ROW('Hygiene Data'!I92)))</f>
        <v/>
      </c>
      <c r="EF98" s="30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57"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302"/>
      <c r="BS99" s="302" t="str">
        <f ca="true">+IF(OFFSET('Water Data'!$D$27,0,10*ROW('Water Data'!D93))="","",OFFSET('Water Data'!$D$27,0,10*ROW('Water Data'!D93)))</f>
        <v/>
      </c>
      <c r="BT99" s="302" t="str">
        <f ca="true">+IF(OFFSET('Water Data'!$D$28,0,10*ROW('Water Data'!D93))="","",OFFSET('Water Data'!$D$28,0,10*ROW('Water Data'!D93)))</f>
        <v/>
      </c>
      <c r="BU99" s="302" t="str">
        <f ca="true">+IF(OFFSET('Water Data'!$D$29,0,10*ROW('Water Data'!D93))="","",OFFSET('Water Data'!$D$29,0,10*ROW('Water Data'!D93)))</f>
        <v/>
      </c>
      <c r="BV99" s="302" t="str">
        <f ca="true">+IF(OFFSET('Water Data'!$E$27,0,10*ROW('Water Data'!E93))="","",OFFSET('Water Data'!$E$27,0,10*ROW('Water Data'!E93)))</f>
        <v/>
      </c>
      <c r="BW99" s="302" t="str">
        <f ca="true">+IF(OFFSET('Water Data'!$E$28,0,10*ROW('Water Data'!E93))="","",OFFSET('Water Data'!$E$28,0,10*ROW('Water Data'!E93)))</f>
        <v/>
      </c>
      <c r="BX99" s="302" t="str">
        <f ca="true">+IF(OFFSET('Water Data'!$E$29,0,10*ROW('Water Data'!E93))="","",OFFSET('Water Data'!$E$29,0,10*ROW('Water Data'!E93)))</f>
        <v/>
      </c>
      <c r="BY99" s="302" t="str">
        <f ca="true">+IF(OFFSET('Water Data'!$F$27,0,10*ROW('Water Data'!F93))="","",OFFSET('Water Data'!$F$27,0,10*ROW('Water Data'!F93)))</f>
        <v/>
      </c>
      <c r="BZ99" s="302" t="str">
        <f ca="true">+IF(OFFSET('Water Data'!$F$28,0,10*ROW('Water Data'!F93))="","",OFFSET('Water Data'!$F$28,0,10*ROW('Water Data'!F93)))</f>
        <v/>
      </c>
      <c r="CA99" s="302" t="str">
        <f ca="true">+IF(OFFSET('Water Data'!$F$29,0,10*ROW('Water Data'!F93))="","",OFFSET('Water Data'!$F$29,0,10*ROW('Water Data'!F93)))</f>
        <v/>
      </c>
      <c r="CB99" s="302" t="str">
        <f ca="true">+IF(OFFSET('Water Data'!$G$27,0,10*ROW('Water Data'!G93))="","",OFFSET('Water Data'!$G$27,0,10*ROW('Water Data'!G93)))</f>
        <v/>
      </c>
      <c r="CC99" s="302" t="str">
        <f ca="true">+IF(OFFSET('Water Data'!$G$28,0,10*ROW('Water Data'!G93))="","",OFFSET('Water Data'!$G$28,0,10*ROW('Water Data'!G93)))</f>
        <v/>
      </c>
      <c r="CD99" s="302" t="str">
        <f ca="true">+IF(OFFSET('Water Data'!$G$29,0,10*ROW('Water Data'!G93))="","",OFFSET('Water Data'!$G$29,0,10*ROW('Water Data'!G93)))</f>
        <v/>
      </c>
      <c r="CE99" s="302" t="str">
        <f ca="true">+IF(OFFSET('Water Data'!$H$27,0,10*ROW('Water Data'!H93))="","",OFFSET('Water Data'!$H$27,0,10*ROW('Water Data'!H93)))</f>
        <v/>
      </c>
      <c r="CF99" s="302" t="str">
        <f ca="true">+IF(OFFSET('Water Data'!$H$28,0,10*ROW('Water Data'!H93))="","",OFFSET('Water Data'!$H$28,0,10*ROW('Water Data'!H93)))</f>
        <v/>
      </c>
      <c r="CG99" s="302" t="str">
        <f ca="true">+IF(OFFSET('Water Data'!$H$29,0,10*ROW('Water Data'!H93))="","",OFFSET('Water Data'!$H$29,0,10*ROW('Water Data'!H93)))</f>
        <v/>
      </c>
      <c r="CH99" s="302" t="str">
        <f ca="true">+IF(OFFSET('Water Data'!$I$27,0,10*ROW('Water Data'!I93))="","",OFFSET('Water Data'!$I$27,0,10*ROW('Water Data'!I93)))</f>
        <v/>
      </c>
      <c r="CI99" s="302" t="str">
        <f ca="true">+IF(OFFSET('Water Data'!$I$28,0,10*ROW('Water Data'!I93))="","",OFFSET('Water Data'!$I$28,0,10*ROW('Water Data'!I93)))</f>
        <v/>
      </c>
      <c r="CJ99" s="302" t="str">
        <f ca="true">+IF(OFFSET('Water Data'!$I$29,0,10*ROW('Water Data'!I93))="","",OFFSET('Water Data'!$I$29,0,10*ROW('Water Data'!I93)))</f>
        <v/>
      </c>
      <c r="CK99" s="302" t="str">
        <f ca="true">+IF(OFFSET('Sanitation Data'!$D$28,0,10*ROW('Sanitation Data'!D93))="","",OFFSET('Sanitation Data'!$D$28,0,10*ROW('Sanitation Data'!D93)))</f>
        <v/>
      </c>
      <c r="CL99" s="302" t="str">
        <f ca="true">+IF(OFFSET('Sanitation Data'!$D$29,0,10*ROW('Sanitation Data'!D93))="","",OFFSET('Sanitation Data'!$D$29,0,10*ROW('Sanitation Data'!D93)))</f>
        <v/>
      </c>
      <c r="CM99" s="302" t="str">
        <f ca="true">+IF(OFFSET('Sanitation Data'!$D$30,0,10*ROW('Sanitation Data'!D93))="","",OFFSET('Sanitation Data'!$D$30,0,10*ROW('Sanitation Data'!D93)))</f>
        <v/>
      </c>
      <c r="CN99" s="302" t="str">
        <f ca="true">+IF(OFFSET('Sanitation Data'!$D$31,0,10*ROW('Sanitation Data'!D93))="","",OFFSET('Sanitation Data'!$D$31,0,10*ROW('Sanitation Data'!D93)))</f>
        <v/>
      </c>
      <c r="CO99" s="302" t="str">
        <f ca="true">+IF(OFFSET('Sanitation Data'!$D$32,0,10*ROW('Sanitation Data'!D93))="","",OFFSET('Sanitation Data'!$D$32,0,10*ROW('Sanitation Data'!D93)))</f>
        <v/>
      </c>
      <c r="CP99" s="302" t="str">
        <f ca="true">+IF(OFFSET('Sanitation Data'!$E$28,0,10*ROW('Sanitation Data'!E93))="","",OFFSET('Sanitation Data'!$E$28,0,10*ROW('Sanitation Data'!E93)))</f>
        <v/>
      </c>
      <c r="CQ99" s="302" t="str">
        <f ca="true">+IF(OFFSET('Sanitation Data'!$E$29,0,10*ROW('Sanitation Data'!E93))="","",OFFSET('Sanitation Data'!$E$29,0,10*ROW('Sanitation Data'!E93)))</f>
        <v/>
      </c>
      <c r="CR99" s="302" t="str">
        <f ca="true">+IF(OFFSET('Sanitation Data'!$E$30,0,10*ROW('Sanitation Data'!E93))="","",OFFSET('Sanitation Data'!$E$30,0,10*ROW('Sanitation Data'!E93)))</f>
        <v/>
      </c>
      <c r="CS99" s="302" t="str">
        <f ca="true">+IF(OFFSET('Sanitation Data'!$E$31,0,10*ROW('Sanitation Data'!E93))="","",OFFSET('Sanitation Data'!$E$31,0,10*ROW('Sanitation Data'!E93)))</f>
        <v/>
      </c>
      <c r="CT99" s="302" t="str">
        <f ca="true">+IF(OFFSET('Sanitation Data'!$E$32,0,10*ROW('Sanitation Data'!E93))="","",OFFSET('Sanitation Data'!$E$32,0,10*ROW('Sanitation Data'!E93)))</f>
        <v/>
      </c>
      <c r="CU99" s="302" t="str">
        <f ca="true">+IF(OFFSET('Sanitation Data'!$F$28,0,10*ROW('Sanitation Data'!F93))="","",OFFSET('Sanitation Data'!$F$28,0,10*ROW('Sanitation Data'!F93)))</f>
        <v/>
      </c>
      <c r="CV99" s="302" t="str">
        <f ca="true">+IF(OFFSET('Sanitation Data'!$F$29,0,10*ROW('Sanitation Data'!F93))="","",OFFSET('Sanitation Data'!$F$29,0,10*ROW('Sanitation Data'!F93)))</f>
        <v/>
      </c>
      <c r="CW99" s="302" t="str">
        <f ca="true">+IF(OFFSET('Sanitation Data'!$F$30,0,10*ROW('Sanitation Data'!F93))="","",OFFSET('Sanitation Data'!$F$30,0,10*ROW('Sanitation Data'!F93)))</f>
        <v/>
      </c>
      <c r="CX99" s="302" t="str">
        <f ca="true">+IF(OFFSET('Sanitation Data'!$F$31,0,10*ROW('Sanitation Data'!F93))="","",OFFSET('Sanitation Data'!$F$31,0,10*ROW('Sanitation Data'!F93)))</f>
        <v/>
      </c>
      <c r="CY99" s="302" t="str">
        <f ca="true">+IF(OFFSET('Sanitation Data'!$F$32,0,10*ROW('Sanitation Data'!F93))="","",OFFSET('Sanitation Data'!$F$32,0,10*ROW('Sanitation Data'!F93)))</f>
        <v/>
      </c>
      <c r="CZ99" s="302" t="str">
        <f ca="true">+IF(OFFSET('Sanitation Data'!$G$28,0,10*ROW('Sanitation Data'!G93))="","",OFFSET('Sanitation Data'!$G$28,0,10*ROW('Sanitation Data'!G93)))</f>
        <v/>
      </c>
      <c r="DA99" s="302" t="str">
        <f ca="true">+IF(OFFSET('Sanitation Data'!$G$29,0,10*ROW('Sanitation Data'!G93))="","",OFFSET('Sanitation Data'!$G$29,0,10*ROW('Sanitation Data'!G93)))</f>
        <v/>
      </c>
      <c r="DB99" s="302" t="str">
        <f ca="true">+IF(OFFSET('Sanitation Data'!$G$30,0,10*ROW('Sanitation Data'!G93))="","",OFFSET('Sanitation Data'!$G$30,0,10*ROW('Sanitation Data'!G93)))</f>
        <v/>
      </c>
      <c r="DC99" s="302" t="str">
        <f ca="true">+IF(OFFSET('Sanitation Data'!$G$31,0,10*ROW('Sanitation Data'!G93))="","",OFFSET('Sanitation Data'!$G$31,0,10*ROW('Sanitation Data'!G93)))</f>
        <v/>
      </c>
      <c r="DD99" s="302" t="str">
        <f ca="true">+IF(OFFSET('Sanitation Data'!$G$32,0,10*ROW('Sanitation Data'!G93))="","",OFFSET('Sanitation Data'!$G$32,0,10*ROW('Sanitation Data'!G93)))</f>
        <v/>
      </c>
      <c r="DE99" s="302" t="str">
        <f ca="true">+IF(OFFSET('Sanitation Data'!$H$28,0,10*ROW('Sanitation Data'!H93))="","",OFFSET('Sanitation Data'!$H$28,0,10*ROW('Sanitation Data'!H93)))</f>
        <v/>
      </c>
      <c r="DF99" s="302" t="str">
        <f ca="true">+IF(OFFSET('Sanitation Data'!$H$29,0,10*ROW('Sanitation Data'!H93))="","",OFFSET('Sanitation Data'!$H$29,0,10*ROW('Sanitation Data'!H93)))</f>
        <v/>
      </c>
      <c r="DG99" s="302" t="str">
        <f ca="true">+IF(OFFSET('Sanitation Data'!$H$30,0,10*ROW('Sanitation Data'!H93))="","",OFFSET('Sanitation Data'!$H$30,0,10*ROW('Sanitation Data'!H93)))</f>
        <v/>
      </c>
      <c r="DH99" s="302" t="str">
        <f ca="true">+IF(OFFSET('Sanitation Data'!$H$31,0,10*ROW('Sanitation Data'!H93))="","",OFFSET('Sanitation Data'!$H$31,0,10*ROW('Sanitation Data'!H93)))</f>
        <v/>
      </c>
      <c r="DI99" s="302" t="str">
        <f ca="true">+IF(OFFSET('Sanitation Data'!$H$32,0,10*ROW('Sanitation Data'!H93))="","",OFFSET('Sanitation Data'!$H$32,0,10*ROW('Sanitation Data'!H93)))</f>
        <v/>
      </c>
      <c r="DJ99" s="302" t="str">
        <f ca="true">+IF(OFFSET('Sanitation Data'!$I$28,0,10*ROW('Sanitation Data'!I93))="","",OFFSET('Sanitation Data'!$I$28,0,10*ROW('Sanitation Data'!I93)))</f>
        <v/>
      </c>
      <c r="DK99" s="302" t="str">
        <f ca="true">+IF(OFFSET('Sanitation Data'!$I$29,0,10*ROW('Sanitation Data'!I93))="","",OFFSET('Sanitation Data'!$I$29,0,10*ROW('Sanitation Data'!I93)))</f>
        <v/>
      </c>
      <c r="DL99" s="302" t="str">
        <f ca="true">+IF(OFFSET('Sanitation Data'!$I$30,0,10*ROW('Sanitation Data'!I93))="","",OFFSET('Sanitation Data'!$I$30,0,10*ROW('Sanitation Data'!I93)))</f>
        <v/>
      </c>
      <c r="DM99" s="302" t="str">
        <f ca="true">+IF(OFFSET('Sanitation Data'!$I$31,0,10*ROW('Sanitation Data'!I93))="","",OFFSET('Sanitation Data'!$I$31,0,10*ROW('Sanitation Data'!I93)))</f>
        <v/>
      </c>
      <c r="DN99" s="302" t="str">
        <f ca="true">+IF(OFFSET('Sanitation Data'!$I$32,0,10*ROW('Sanitation Data'!I93))="","",OFFSET('Sanitation Data'!$I$32,0,10*ROW('Sanitation Data'!I93)))</f>
        <v/>
      </c>
      <c r="DO99" s="302" t="str">
        <f ca="true">+IF(OFFSET('Hygiene Data'!$D$11,0,10*ROW('Hygiene Data'!D93))="","",OFFSET('Hygiene Data'!$D$11,0,10*ROW('Hygiene Data'!D93)))</f>
        <v/>
      </c>
      <c r="DP99" s="302" t="str">
        <f ca="true">+IF(OFFSET('Hygiene Data'!$D$12,0,10*ROW('Hygiene Data'!D93))="","",OFFSET('Hygiene Data'!$D$12,0,10*ROW('Hygiene Data'!D93)))</f>
        <v/>
      </c>
      <c r="DQ99" s="302" t="str">
        <f ca="true">+IF(OFFSET('Hygiene Data'!$D$13,0,10*ROW('Hygiene Data'!D93))="","",OFFSET('Hygiene Data'!$D$13,0,10*ROW('Hygiene Data'!D93)))</f>
        <v/>
      </c>
      <c r="DR99" s="302" t="str">
        <f ca="true">+IF(OFFSET('Hygiene Data'!$E$11,0,10*ROW('Hygiene Data'!E93))="","",OFFSET('Hygiene Data'!$E$11,0,10*ROW('Hygiene Data'!E93)))</f>
        <v/>
      </c>
      <c r="DS99" s="302" t="str">
        <f ca="true">+IF(OFFSET('Hygiene Data'!$E$12,0,10*ROW('Hygiene Data'!E93))="","",OFFSET('Hygiene Data'!$E$12,0,10*ROW('Hygiene Data'!E93)))</f>
        <v/>
      </c>
      <c r="DT99" s="302" t="str">
        <f ca="true">+IF(OFFSET('Hygiene Data'!$E$13,0,10*ROW('Hygiene Data'!E93))="","",OFFSET('Hygiene Data'!$E$13,0,10*ROW('Hygiene Data'!E93)))</f>
        <v/>
      </c>
      <c r="DU99" s="302" t="str">
        <f ca="true">+IF(OFFSET('Hygiene Data'!$F$11,0,10*ROW('Hygiene Data'!F93))="","",OFFSET('Hygiene Data'!$F$11,0,10*ROW('Hygiene Data'!F93)))</f>
        <v/>
      </c>
      <c r="DV99" s="302" t="str">
        <f ca="true">+IF(OFFSET('Hygiene Data'!$F$12,0,10*ROW('Hygiene Data'!F93))="","",OFFSET('Hygiene Data'!$F$12,0,10*ROW('Hygiene Data'!F93)))</f>
        <v/>
      </c>
      <c r="DW99" s="302" t="str">
        <f ca="true">+IF(OFFSET('Hygiene Data'!$F$13,0,10*ROW('Hygiene Data'!F93))="","",OFFSET('Hygiene Data'!$F$13,0,10*ROW('Hygiene Data'!F93)))</f>
        <v/>
      </c>
      <c r="DX99" s="302" t="str">
        <f ca="true">+IF(OFFSET('Hygiene Data'!$G$11,0,10*ROW('Hygiene Data'!G93))="","",OFFSET('Hygiene Data'!$G$11,0,10*ROW('Hygiene Data'!G93)))</f>
        <v/>
      </c>
      <c r="DY99" s="302" t="str">
        <f ca="true">+IF(OFFSET('Hygiene Data'!$G$12,0,10*ROW('Hygiene Data'!G93))="","",OFFSET('Hygiene Data'!$G$12,0,10*ROW('Hygiene Data'!G93)))</f>
        <v/>
      </c>
      <c r="DZ99" s="302" t="str">
        <f ca="true">+IF(OFFSET('Hygiene Data'!$G$13,0,10*ROW('Hygiene Data'!G93))="","",OFFSET('Hygiene Data'!$G$13,0,10*ROW('Hygiene Data'!G93)))</f>
        <v/>
      </c>
      <c r="EA99" s="302" t="str">
        <f ca="true">+IF(OFFSET('Hygiene Data'!$H$11,0,10*ROW('Hygiene Data'!H93))="","",OFFSET('Hygiene Data'!$H$11,0,10*ROW('Hygiene Data'!H93)))</f>
        <v/>
      </c>
      <c r="EB99" s="302" t="str">
        <f ca="true">+IF(OFFSET('Hygiene Data'!$H$12,0,10*ROW('Hygiene Data'!H93))="","",OFFSET('Hygiene Data'!$H$12,0,10*ROW('Hygiene Data'!H93)))</f>
        <v/>
      </c>
      <c r="EC99" s="302" t="str">
        <f ca="true">+IF(OFFSET('Hygiene Data'!$H$13,0,10*ROW('Hygiene Data'!H93))="","",OFFSET('Hygiene Data'!$H$13,0,10*ROW('Hygiene Data'!H93)))</f>
        <v/>
      </c>
      <c r="ED99" s="302" t="str">
        <f ca="true">+IF(OFFSET('Hygiene Data'!$I$11,0,10*ROW('Hygiene Data'!I93))="","",OFFSET('Hygiene Data'!$I$11,0,10*ROW('Hygiene Data'!I93)))</f>
        <v/>
      </c>
      <c r="EE99" s="302" t="str">
        <f ca="true">+IF(OFFSET('Hygiene Data'!$I$12,0,10*ROW('Hygiene Data'!I93))="","",OFFSET('Hygiene Data'!$I$12,0,10*ROW('Hygiene Data'!I93)))</f>
        <v/>
      </c>
      <c r="EF99" s="30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57"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302"/>
      <c r="BS100" s="302" t="str">
        <f ca="true">+IF(OFFSET('Water Data'!$D$27,0,10*ROW('Water Data'!D94))="","",OFFSET('Water Data'!$D$27,0,10*ROW('Water Data'!D94)))</f>
        <v/>
      </c>
      <c r="BT100" s="302" t="str">
        <f ca="true">+IF(OFFSET('Water Data'!$D$28,0,10*ROW('Water Data'!D94))="","",OFFSET('Water Data'!$D$28,0,10*ROW('Water Data'!D94)))</f>
        <v/>
      </c>
      <c r="BU100" s="302" t="str">
        <f ca="true">+IF(OFFSET('Water Data'!$D$29,0,10*ROW('Water Data'!D94))="","",OFFSET('Water Data'!$D$29,0,10*ROW('Water Data'!D94)))</f>
        <v/>
      </c>
      <c r="BV100" s="302" t="str">
        <f ca="true">+IF(OFFSET('Water Data'!$E$27,0,10*ROW('Water Data'!E94))="","",OFFSET('Water Data'!$E$27,0,10*ROW('Water Data'!E94)))</f>
        <v/>
      </c>
      <c r="BW100" s="302" t="str">
        <f ca="true">+IF(OFFSET('Water Data'!$E$28,0,10*ROW('Water Data'!E94))="","",OFFSET('Water Data'!$E$28,0,10*ROW('Water Data'!E94)))</f>
        <v/>
      </c>
      <c r="BX100" s="302" t="str">
        <f ca="true">+IF(OFFSET('Water Data'!$E$29,0,10*ROW('Water Data'!E94))="","",OFFSET('Water Data'!$E$29,0,10*ROW('Water Data'!E94)))</f>
        <v/>
      </c>
      <c r="BY100" s="302" t="str">
        <f ca="true">+IF(OFFSET('Water Data'!$F$27,0,10*ROW('Water Data'!F94))="","",OFFSET('Water Data'!$F$27,0,10*ROW('Water Data'!F94)))</f>
        <v/>
      </c>
      <c r="BZ100" s="302" t="str">
        <f ca="true">+IF(OFFSET('Water Data'!$F$28,0,10*ROW('Water Data'!F94))="","",OFFSET('Water Data'!$F$28,0,10*ROW('Water Data'!F94)))</f>
        <v/>
      </c>
      <c r="CA100" s="302" t="str">
        <f ca="true">+IF(OFFSET('Water Data'!$F$29,0,10*ROW('Water Data'!F94))="","",OFFSET('Water Data'!$F$29,0,10*ROW('Water Data'!F94)))</f>
        <v/>
      </c>
      <c r="CB100" s="302" t="str">
        <f ca="true">+IF(OFFSET('Water Data'!$G$27,0,10*ROW('Water Data'!G94))="","",OFFSET('Water Data'!$G$27,0,10*ROW('Water Data'!G94)))</f>
        <v/>
      </c>
      <c r="CC100" s="302" t="str">
        <f ca="true">+IF(OFFSET('Water Data'!$G$28,0,10*ROW('Water Data'!G94))="","",OFFSET('Water Data'!$G$28,0,10*ROW('Water Data'!G94)))</f>
        <v/>
      </c>
      <c r="CD100" s="302" t="str">
        <f ca="true">+IF(OFFSET('Water Data'!$G$29,0,10*ROW('Water Data'!G94))="","",OFFSET('Water Data'!$G$29,0,10*ROW('Water Data'!G94)))</f>
        <v/>
      </c>
      <c r="CE100" s="302" t="str">
        <f ca="true">+IF(OFFSET('Water Data'!$H$27,0,10*ROW('Water Data'!H94))="","",OFFSET('Water Data'!$H$27,0,10*ROW('Water Data'!H94)))</f>
        <v/>
      </c>
      <c r="CF100" s="302" t="str">
        <f ca="true">+IF(OFFSET('Water Data'!$H$28,0,10*ROW('Water Data'!H94))="","",OFFSET('Water Data'!$H$28,0,10*ROW('Water Data'!H94)))</f>
        <v/>
      </c>
      <c r="CG100" s="302" t="str">
        <f ca="true">+IF(OFFSET('Water Data'!$H$29,0,10*ROW('Water Data'!H94))="","",OFFSET('Water Data'!$H$29,0,10*ROW('Water Data'!H94)))</f>
        <v/>
      </c>
      <c r="CH100" s="302" t="str">
        <f ca="true">+IF(OFFSET('Water Data'!$I$27,0,10*ROW('Water Data'!I94))="","",OFFSET('Water Data'!$I$27,0,10*ROW('Water Data'!I94)))</f>
        <v/>
      </c>
      <c r="CI100" s="302" t="str">
        <f ca="true">+IF(OFFSET('Water Data'!$I$28,0,10*ROW('Water Data'!I94))="","",OFFSET('Water Data'!$I$28,0,10*ROW('Water Data'!I94)))</f>
        <v/>
      </c>
      <c r="CJ100" s="302" t="str">
        <f ca="true">+IF(OFFSET('Water Data'!$I$29,0,10*ROW('Water Data'!I94))="","",OFFSET('Water Data'!$I$29,0,10*ROW('Water Data'!I94)))</f>
        <v/>
      </c>
      <c r="CK100" s="302" t="str">
        <f ca="true">+IF(OFFSET('Sanitation Data'!$D$28,0,10*ROW('Sanitation Data'!D94))="","",OFFSET('Sanitation Data'!$D$28,0,10*ROW('Sanitation Data'!D94)))</f>
        <v/>
      </c>
      <c r="CL100" s="302" t="str">
        <f ca="true">+IF(OFFSET('Sanitation Data'!$D$29,0,10*ROW('Sanitation Data'!D94))="","",OFFSET('Sanitation Data'!$D$29,0,10*ROW('Sanitation Data'!D94)))</f>
        <v/>
      </c>
      <c r="CM100" s="302" t="str">
        <f ca="true">+IF(OFFSET('Sanitation Data'!$D$30,0,10*ROW('Sanitation Data'!D94))="","",OFFSET('Sanitation Data'!$D$30,0,10*ROW('Sanitation Data'!D94)))</f>
        <v/>
      </c>
      <c r="CN100" s="302" t="str">
        <f ca="true">+IF(OFFSET('Sanitation Data'!$D$31,0,10*ROW('Sanitation Data'!D94))="","",OFFSET('Sanitation Data'!$D$31,0,10*ROW('Sanitation Data'!D94)))</f>
        <v/>
      </c>
      <c r="CO100" s="302" t="str">
        <f ca="true">+IF(OFFSET('Sanitation Data'!$D$32,0,10*ROW('Sanitation Data'!D94))="","",OFFSET('Sanitation Data'!$D$32,0,10*ROW('Sanitation Data'!D94)))</f>
        <v/>
      </c>
      <c r="CP100" s="302" t="str">
        <f ca="true">+IF(OFFSET('Sanitation Data'!$E$28,0,10*ROW('Sanitation Data'!E94))="","",OFFSET('Sanitation Data'!$E$28,0,10*ROW('Sanitation Data'!E94)))</f>
        <v/>
      </c>
      <c r="CQ100" s="302" t="str">
        <f ca="true">+IF(OFFSET('Sanitation Data'!$E$29,0,10*ROW('Sanitation Data'!E94))="","",OFFSET('Sanitation Data'!$E$29,0,10*ROW('Sanitation Data'!E94)))</f>
        <v/>
      </c>
      <c r="CR100" s="302" t="str">
        <f ca="true">+IF(OFFSET('Sanitation Data'!$E$30,0,10*ROW('Sanitation Data'!E94))="","",OFFSET('Sanitation Data'!$E$30,0,10*ROW('Sanitation Data'!E94)))</f>
        <v/>
      </c>
      <c r="CS100" s="302" t="str">
        <f ca="true">+IF(OFFSET('Sanitation Data'!$E$31,0,10*ROW('Sanitation Data'!E94))="","",OFFSET('Sanitation Data'!$E$31,0,10*ROW('Sanitation Data'!E94)))</f>
        <v/>
      </c>
      <c r="CT100" s="302" t="str">
        <f ca="true">+IF(OFFSET('Sanitation Data'!$E$32,0,10*ROW('Sanitation Data'!E94))="","",OFFSET('Sanitation Data'!$E$32,0,10*ROW('Sanitation Data'!E94)))</f>
        <v/>
      </c>
      <c r="CU100" s="302" t="str">
        <f ca="true">+IF(OFFSET('Sanitation Data'!$F$28,0,10*ROW('Sanitation Data'!F94))="","",OFFSET('Sanitation Data'!$F$28,0,10*ROW('Sanitation Data'!F94)))</f>
        <v/>
      </c>
      <c r="CV100" s="302" t="str">
        <f ca="true">+IF(OFFSET('Sanitation Data'!$F$29,0,10*ROW('Sanitation Data'!F94))="","",OFFSET('Sanitation Data'!$F$29,0,10*ROW('Sanitation Data'!F94)))</f>
        <v/>
      </c>
      <c r="CW100" s="302" t="str">
        <f ca="true">+IF(OFFSET('Sanitation Data'!$F$30,0,10*ROW('Sanitation Data'!F94))="","",OFFSET('Sanitation Data'!$F$30,0,10*ROW('Sanitation Data'!F94)))</f>
        <v/>
      </c>
      <c r="CX100" s="302" t="str">
        <f ca="true">+IF(OFFSET('Sanitation Data'!$F$31,0,10*ROW('Sanitation Data'!F94))="","",OFFSET('Sanitation Data'!$F$31,0,10*ROW('Sanitation Data'!F94)))</f>
        <v/>
      </c>
      <c r="CY100" s="302" t="str">
        <f ca="true">+IF(OFFSET('Sanitation Data'!$F$32,0,10*ROW('Sanitation Data'!F94))="","",OFFSET('Sanitation Data'!$F$32,0,10*ROW('Sanitation Data'!F94)))</f>
        <v/>
      </c>
      <c r="CZ100" s="302" t="str">
        <f ca="true">+IF(OFFSET('Sanitation Data'!$G$28,0,10*ROW('Sanitation Data'!G94))="","",OFFSET('Sanitation Data'!$G$28,0,10*ROW('Sanitation Data'!G94)))</f>
        <v/>
      </c>
      <c r="DA100" s="302" t="str">
        <f ca="true">+IF(OFFSET('Sanitation Data'!$G$29,0,10*ROW('Sanitation Data'!G94))="","",OFFSET('Sanitation Data'!$G$29,0,10*ROW('Sanitation Data'!G94)))</f>
        <v/>
      </c>
      <c r="DB100" s="302" t="str">
        <f ca="true">+IF(OFFSET('Sanitation Data'!$G$30,0,10*ROW('Sanitation Data'!G94))="","",OFFSET('Sanitation Data'!$G$30,0,10*ROW('Sanitation Data'!G94)))</f>
        <v/>
      </c>
      <c r="DC100" s="302" t="str">
        <f ca="true">+IF(OFFSET('Sanitation Data'!$G$31,0,10*ROW('Sanitation Data'!G94))="","",OFFSET('Sanitation Data'!$G$31,0,10*ROW('Sanitation Data'!G94)))</f>
        <v/>
      </c>
      <c r="DD100" s="302" t="str">
        <f ca="true">+IF(OFFSET('Sanitation Data'!$G$32,0,10*ROW('Sanitation Data'!G94))="","",OFFSET('Sanitation Data'!$G$32,0,10*ROW('Sanitation Data'!G94)))</f>
        <v/>
      </c>
      <c r="DE100" s="302" t="str">
        <f ca="true">+IF(OFFSET('Sanitation Data'!$H$28,0,10*ROW('Sanitation Data'!H94))="","",OFFSET('Sanitation Data'!$H$28,0,10*ROW('Sanitation Data'!H94)))</f>
        <v/>
      </c>
      <c r="DF100" s="302" t="str">
        <f ca="true">+IF(OFFSET('Sanitation Data'!$H$29,0,10*ROW('Sanitation Data'!H94))="","",OFFSET('Sanitation Data'!$H$29,0,10*ROW('Sanitation Data'!H94)))</f>
        <v/>
      </c>
      <c r="DG100" s="302" t="str">
        <f ca="true">+IF(OFFSET('Sanitation Data'!$H$30,0,10*ROW('Sanitation Data'!H94))="","",OFFSET('Sanitation Data'!$H$30,0,10*ROW('Sanitation Data'!H94)))</f>
        <v/>
      </c>
      <c r="DH100" s="302" t="str">
        <f ca="true">+IF(OFFSET('Sanitation Data'!$H$31,0,10*ROW('Sanitation Data'!H94))="","",OFFSET('Sanitation Data'!$H$31,0,10*ROW('Sanitation Data'!H94)))</f>
        <v/>
      </c>
      <c r="DI100" s="302" t="str">
        <f ca="true">+IF(OFFSET('Sanitation Data'!$H$32,0,10*ROW('Sanitation Data'!H94))="","",OFFSET('Sanitation Data'!$H$32,0,10*ROW('Sanitation Data'!H94)))</f>
        <v/>
      </c>
      <c r="DJ100" s="302" t="str">
        <f ca="true">+IF(OFFSET('Sanitation Data'!$I$28,0,10*ROW('Sanitation Data'!I94))="","",OFFSET('Sanitation Data'!$I$28,0,10*ROW('Sanitation Data'!I94)))</f>
        <v/>
      </c>
      <c r="DK100" s="302" t="str">
        <f ca="true">+IF(OFFSET('Sanitation Data'!$I$29,0,10*ROW('Sanitation Data'!I94))="","",OFFSET('Sanitation Data'!$I$29,0,10*ROW('Sanitation Data'!I94)))</f>
        <v/>
      </c>
      <c r="DL100" s="302" t="str">
        <f ca="true">+IF(OFFSET('Sanitation Data'!$I$30,0,10*ROW('Sanitation Data'!I94))="","",OFFSET('Sanitation Data'!$I$30,0,10*ROW('Sanitation Data'!I94)))</f>
        <v/>
      </c>
      <c r="DM100" s="302" t="str">
        <f ca="true">+IF(OFFSET('Sanitation Data'!$I$31,0,10*ROW('Sanitation Data'!I94))="","",OFFSET('Sanitation Data'!$I$31,0,10*ROW('Sanitation Data'!I94)))</f>
        <v/>
      </c>
      <c r="DN100" s="302" t="str">
        <f ca="true">+IF(OFFSET('Sanitation Data'!$I$32,0,10*ROW('Sanitation Data'!I94))="","",OFFSET('Sanitation Data'!$I$32,0,10*ROW('Sanitation Data'!I94)))</f>
        <v/>
      </c>
      <c r="DO100" s="302" t="str">
        <f ca="true">+IF(OFFSET('Hygiene Data'!$D$11,0,10*ROW('Hygiene Data'!D94))="","",OFFSET('Hygiene Data'!$D$11,0,10*ROW('Hygiene Data'!D94)))</f>
        <v/>
      </c>
      <c r="DP100" s="302" t="str">
        <f ca="true">+IF(OFFSET('Hygiene Data'!$D$12,0,10*ROW('Hygiene Data'!D94))="","",OFFSET('Hygiene Data'!$D$12,0,10*ROW('Hygiene Data'!D94)))</f>
        <v/>
      </c>
      <c r="DQ100" s="302" t="str">
        <f ca="true">+IF(OFFSET('Hygiene Data'!$D$13,0,10*ROW('Hygiene Data'!D94))="","",OFFSET('Hygiene Data'!$D$13,0,10*ROW('Hygiene Data'!D94)))</f>
        <v/>
      </c>
      <c r="DR100" s="302" t="str">
        <f ca="true">+IF(OFFSET('Hygiene Data'!$E$11,0,10*ROW('Hygiene Data'!E94))="","",OFFSET('Hygiene Data'!$E$11,0,10*ROW('Hygiene Data'!E94)))</f>
        <v/>
      </c>
      <c r="DS100" s="302" t="str">
        <f ca="true">+IF(OFFSET('Hygiene Data'!$E$12,0,10*ROW('Hygiene Data'!E94))="","",OFFSET('Hygiene Data'!$E$12,0,10*ROW('Hygiene Data'!E94)))</f>
        <v/>
      </c>
      <c r="DT100" s="302" t="str">
        <f ca="true">+IF(OFFSET('Hygiene Data'!$E$13,0,10*ROW('Hygiene Data'!E94))="","",OFFSET('Hygiene Data'!$E$13,0,10*ROW('Hygiene Data'!E94)))</f>
        <v/>
      </c>
      <c r="DU100" s="302" t="str">
        <f ca="true">+IF(OFFSET('Hygiene Data'!$F$11,0,10*ROW('Hygiene Data'!F94))="","",OFFSET('Hygiene Data'!$F$11,0,10*ROW('Hygiene Data'!F94)))</f>
        <v/>
      </c>
      <c r="DV100" s="302" t="str">
        <f ca="true">+IF(OFFSET('Hygiene Data'!$F$12,0,10*ROW('Hygiene Data'!F94))="","",OFFSET('Hygiene Data'!$F$12,0,10*ROW('Hygiene Data'!F94)))</f>
        <v/>
      </c>
      <c r="DW100" s="302" t="str">
        <f ca="true">+IF(OFFSET('Hygiene Data'!$F$13,0,10*ROW('Hygiene Data'!F94))="","",OFFSET('Hygiene Data'!$F$13,0,10*ROW('Hygiene Data'!F94)))</f>
        <v/>
      </c>
      <c r="DX100" s="302" t="str">
        <f ca="true">+IF(OFFSET('Hygiene Data'!$G$11,0,10*ROW('Hygiene Data'!G94))="","",OFFSET('Hygiene Data'!$G$11,0,10*ROW('Hygiene Data'!G94)))</f>
        <v/>
      </c>
      <c r="DY100" s="302" t="str">
        <f ca="true">+IF(OFFSET('Hygiene Data'!$G$12,0,10*ROW('Hygiene Data'!G94))="","",OFFSET('Hygiene Data'!$G$12,0,10*ROW('Hygiene Data'!G94)))</f>
        <v/>
      </c>
      <c r="DZ100" s="302" t="str">
        <f ca="true">+IF(OFFSET('Hygiene Data'!$G$13,0,10*ROW('Hygiene Data'!G94))="","",OFFSET('Hygiene Data'!$G$13,0,10*ROW('Hygiene Data'!G94)))</f>
        <v/>
      </c>
      <c r="EA100" s="302" t="str">
        <f ca="true">+IF(OFFSET('Hygiene Data'!$H$11,0,10*ROW('Hygiene Data'!H94))="","",OFFSET('Hygiene Data'!$H$11,0,10*ROW('Hygiene Data'!H94)))</f>
        <v/>
      </c>
      <c r="EB100" s="302" t="str">
        <f ca="true">+IF(OFFSET('Hygiene Data'!$H$12,0,10*ROW('Hygiene Data'!H94))="","",OFFSET('Hygiene Data'!$H$12,0,10*ROW('Hygiene Data'!H94)))</f>
        <v/>
      </c>
      <c r="EC100" s="302" t="str">
        <f ca="true">+IF(OFFSET('Hygiene Data'!$H$13,0,10*ROW('Hygiene Data'!H94))="","",OFFSET('Hygiene Data'!$H$13,0,10*ROW('Hygiene Data'!H94)))</f>
        <v/>
      </c>
      <c r="ED100" s="302" t="str">
        <f ca="true">+IF(OFFSET('Hygiene Data'!$I$11,0,10*ROW('Hygiene Data'!I94))="","",OFFSET('Hygiene Data'!$I$11,0,10*ROW('Hygiene Data'!I94)))</f>
        <v/>
      </c>
      <c r="EE100" s="302" t="str">
        <f ca="true">+IF(OFFSET('Hygiene Data'!$I$12,0,10*ROW('Hygiene Data'!I94))="","",OFFSET('Hygiene Data'!$I$12,0,10*ROW('Hygiene Data'!I94)))</f>
        <v/>
      </c>
      <c r="EF100" s="30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57"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302"/>
      <c r="BS101" s="302" t="str">
        <f ca="true">+IF(OFFSET('Water Data'!$D$27,0,10*ROW('Water Data'!D95))="","",OFFSET('Water Data'!$D$27,0,10*ROW('Water Data'!D95)))</f>
        <v/>
      </c>
      <c r="BT101" s="302" t="str">
        <f ca="true">+IF(OFFSET('Water Data'!$D$28,0,10*ROW('Water Data'!D95))="","",OFFSET('Water Data'!$D$28,0,10*ROW('Water Data'!D95)))</f>
        <v/>
      </c>
      <c r="BU101" s="302" t="str">
        <f ca="true">+IF(OFFSET('Water Data'!$D$29,0,10*ROW('Water Data'!D95))="","",OFFSET('Water Data'!$D$29,0,10*ROW('Water Data'!D95)))</f>
        <v/>
      </c>
      <c r="BV101" s="302" t="str">
        <f ca="true">+IF(OFFSET('Water Data'!$E$27,0,10*ROW('Water Data'!E95))="","",OFFSET('Water Data'!$E$27,0,10*ROW('Water Data'!E95)))</f>
        <v/>
      </c>
      <c r="BW101" s="302" t="str">
        <f ca="true">+IF(OFFSET('Water Data'!$E$28,0,10*ROW('Water Data'!E95))="","",OFFSET('Water Data'!$E$28,0,10*ROW('Water Data'!E95)))</f>
        <v/>
      </c>
      <c r="BX101" s="302" t="str">
        <f ca="true">+IF(OFFSET('Water Data'!$E$29,0,10*ROW('Water Data'!E95))="","",OFFSET('Water Data'!$E$29,0,10*ROW('Water Data'!E95)))</f>
        <v/>
      </c>
      <c r="BY101" s="302" t="str">
        <f ca="true">+IF(OFFSET('Water Data'!$F$27,0,10*ROW('Water Data'!F95))="","",OFFSET('Water Data'!$F$27,0,10*ROW('Water Data'!F95)))</f>
        <v/>
      </c>
      <c r="BZ101" s="302" t="str">
        <f ca="true">+IF(OFFSET('Water Data'!$F$28,0,10*ROW('Water Data'!F95))="","",OFFSET('Water Data'!$F$28,0,10*ROW('Water Data'!F95)))</f>
        <v/>
      </c>
      <c r="CA101" s="302" t="str">
        <f ca="true">+IF(OFFSET('Water Data'!$F$29,0,10*ROW('Water Data'!F95))="","",OFFSET('Water Data'!$F$29,0,10*ROW('Water Data'!F95)))</f>
        <v/>
      </c>
      <c r="CB101" s="302" t="str">
        <f ca="true">+IF(OFFSET('Water Data'!$G$27,0,10*ROW('Water Data'!G95))="","",OFFSET('Water Data'!$G$27,0,10*ROW('Water Data'!G95)))</f>
        <v/>
      </c>
      <c r="CC101" s="302" t="str">
        <f ca="true">+IF(OFFSET('Water Data'!$G$28,0,10*ROW('Water Data'!G95))="","",OFFSET('Water Data'!$G$28,0,10*ROW('Water Data'!G95)))</f>
        <v/>
      </c>
      <c r="CD101" s="302" t="str">
        <f ca="true">+IF(OFFSET('Water Data'!$G$29,0,10*ROW('Water Data'!G95))="","",OFFSET('Water Data'!$G$29,0,10*ROW('Water Data'!G95)))</f>
        <v/>
      </c>
      <c r="CE101" s="302" t="str">
        <f ca="true">+IF(OFFSET('Water Data'!$H$27,0,10*ROW('Water Data'!H95))="","",OFFSET('Water Data'!$H$27,0,10*ROW('Water Data'!H95)))</f>
        <v/>
      </c>
      <c r="CF101" s="302" t="str">
        <f ca="true">+IF(OFFSET('Water Data'!$H$28,0,10*ROW('Water Data'!H95))="","",OFFSET('Water Data'!$H$28,0,10*ROW('Water Data'!H95)))</f>
        <v/>
      </c>
      <c r="CG101" s="302" t="str">
        <f ca="true">+IF(OFFSET('Water Data'!$H$29,0,10*ROW('Water Data'!H95))="","",OFFSET('Water Data'!$H$29,0,10*ROW('Water Data'!H95)))</f>
        <v/>
      </c>
      <c r="CH101" s="302" t="str">
        <f ca="true">+IF(OFFSET('Water Data'!$I$27,0,10*ROW('Water Data'!I95))="","",OFFSET('Water Data'!$I$27,0,10*ROW('Water Data'!I95)))</f>
        <v/>
      </c>
      <c r="CI101" s="302" t="str">
        <f ca="true">+IF(OFFSET('Water Data'!$I$28,0,10*ROW('Water Data'!I95))="","",OFFSET('Water Data'!$I$28,0,10*ROW('Water Data'!I95)))</f>
        <v/>
      </c>
      <c r="CJ101" s="302" t="str">
        <f ca="true">+IF(OFFSET('Water Data'!$I$29,0,10*ROW('Water Data'!I95))="","",OFFSET('Water Data'!$I$29,0,10*ROW('Water Data'!I95)))</f>
        <v/>
      </c>
      <c r="CK101" s="302" t="str">
        <f ca="true">+IF(OFFSET('Sanitation Data'!$D$28,0,10*ROW('Sanitation Data'!D95))="","",OFFSET('Sanitation Data'!$D$28,0,10*ROW('Sanitation Data'!D95)))</f>
        <v/>
      </c>
      <c r="CL101" s="302" t="str">
        <f ca="true">+IF(OFFSET('Sanitation Data'!$D$29,0,10*ROW('Sanitation Data'!D95))="","",OFFSET('Sanitation Data'!$D$29,0,10*ROW('Sanitation Data'!D95)))</f>
        <v/>
      </c>
      <c r="CM101" s="302" t="str">
        <f ca="true">+IF(OFFSET('Sanitation Data'!$D$30,0,10*ROW('Sanitation Data'!D95))="","",OFFSET('Sanitation Data'!$D$30,0,10*ROW('Sanitation Data'!D95)))</f>
        <v/>
      </c>
      <c r="CN101" s="302" t="str">
        <f ca="true">+IF(OFFSET('Sanitation Data'!$D$31,0,10*ROW('Sanitation Data'!D95))="","",OFFSET('Sanitation Data'!$D$31,0,10*ROW('Sanitation Data'!D95)))</f>
        <v/>
      </c>
      <c r="CO101" s="302" t="str">
        <f ca="true">+IF(OFFSET('Sanitation Data'!$D$32,0,10*ROW('Sanitation Data'!D95))="","",OFFSET('Sanitation Data'!$D$32,0,10*ROW('Sanitation Data'!D95)))</f>
        <v/>
      </c>
      <c r="CP101" s="302" t="str">
        <f ca="true">+IF(OFFSET('Sanitation Data'!$E$28,0,10*ROW('Sanitation Data'!E95))="","",OFFSET('Sanitation Data'!$E$28,0,10*ROW('Sanitation Data'!E95)))</f>
        <v/>
      </c>
      <c r="CQ101" s="302" t="str">
        <f ca="true">+IF(OFFSET('Sanitation Data'!$E$29,0,10*ROW('Sanitation Data'!E95))="","",OFFSET('Sanitation Data'!$E$29,0,10*ROW('Sanitation Data'!E95)))</f>
        <v/>
      </c>
      <c r="CR101" s="302" t="str">
        <f ca="true">+IF(OFFSET('Sanitation Data'!$E$30,0,10*ROW('Sanitation Data'!E95))="","",OFFSET('Sanitation Data'!$E$30,0,10*ROW('Sanitation Data'!E95)))</f>
        <v/>
      </c>
      <c r="CS101" s="302" t="str">
        <f ca="true">+IF(OFFSET('Sanitation Data'!$E$31,0,10*ROW('Sanitation Data'!E95))="","",OFFSET('Sanitation Data'!$E$31,0,10*ROW('Sanitation Data'!E95)))</f>
        <v/>
      </c>
      <c r="CT101" s="302" t="str">
        <f ca="true">+IF(OFFSET('Sanitation Data'!$E$32,0,10*ROW('Sanitation Data'!E95))="","",OFFSET('Sanitation Data'!$E$32,0,10*ROW('Sanitation Data'!E95)))</f>
        <v/>
      </c>
      <c r="CU101" s="302" t="str">
        <f ca="true">+IF(OFFSET('Sanitation Data'!$F$28,0,10*ROW('Sanitation Data'!F95))="","",OFFSET('Sanitation Data'!$F$28,0,10*ROW('Sanitation Data'!F95)))</f>
        <v/>
      </c>
      <c r="CV101" s="302" t="str">
        <f ca="true">+IF(OFFSET('Sanitation Data'!$F$29,0,10*ROW('Sanitation Data'!F95))="","",OFFSET('Sanitation Data'!$F$29,0,10*ROW('Sanitation Data'!F95)))</f>
        <v/>
      </c>
      <c r="CW101" s="302" t="str">
        <f ca="true">+IF(OFFSET('Sanitation Data'!$F$30,0,10*ROW('Sanitation Data'!F95))="","",OFFSET('Sanitation Data'!$F$30,0,10*ROW('Sanitation Data'!F95)))</f>
        <v/>
      </c>
      <c r="CX101" s="302" t="str">
        <f ca="true">+IF(OFFSET('Sanitation Data'!$F$31,0,10*ROW('Sanitation Data'!F95))="","",OFFSET('Sanitation Data'!$F$31,0,10*ROW('Sanitation Data'!F95)))</f>
        <v/>
      </c>
      <c r="CY101" s="302" t="str">
        <f ca="true">+IF(OFFSET('Sanitation Data'!$F$32,0,10*ROW('Sanitation Data'!F95))="","",OFFSET('Sanitation Data'!$F$32,0,10*ROW('Sanitation Data'!F95)))</f>
        <v/>
      </c>
      <c r="CZ101" s="302" t="str">
        <f ca="true">+IF(OFFSET('Sanitation Data'!$G$28,0,10*ROW('Sanitation Data'!G95))="","",OFFSET('Sanitation Data'!$G$28,0,10*ROW('Sanitation Data'!G95)))</f>
        <v/>
      </c>
      <c r="DA101" s="302" t="str">
        <f ca="true">+IF(OFFSET('Sanitation Data'!$G$29,0,10*ROW('Sanitation Data'!G95))="","",OFFSET('Sanitation Data'!$G$29,0,10*ROW('Sanitation Data'!G95)))</f>
        <v/>
      </c>
      <c r="DB101" s="302" t="str">
        <f ca="true">+IF(OFFSET('Sanitation Data'!$G$30,0,10*ROW('Sanitation Data'!G95))="","",OFFSET('Sanitation Data'!$G$30,0,10*ROW('Sanitation Data'!G95)))</f>
        <v/>
      </c>
      <c r="DC101" s="302" t="str">
        <f ca="true">+IF(OFFSET('Sanitation Data'!$G$31,0,10*ROW('Sanitation Data'!G95))="","",OFFSET('Sanitation Data'!$G$31,0,10*ROW('Sanitation Data'!G95)))</f>
        <v/>
      </c>
      <c r="DD101" s="302" t="str">
        <f ca="true">+IF(OFFSET('Sanitation Data'!$G$32,0,10*ROW('Sanitation Data'!G95))="","",OFFSET('Sanitation Data'!$G$32,0,10*ROW('Sanitation Data'!G95)))</f>
        <v/>
      </c>
      <c r="DE101" s="302" t="str">
        <f ca="true">+IF(OFFSET('Sanitation Data'!$H$28,0,10*ROW('Sanitation Data'!H95))="","",OFFSET('Sanitation Data'!$H$28,0,10*ROW('Sanitation Data'!H95)))</f>
        <v/>
      </c>
      <c r="DF101" s="302" t="str">
        <f ca="true">+IF(OFFSET('Sanitation Data'!$H$29,0,10*ROW('Sanitation Data'!H95))="","",OFFSET('Sanitation Data'!$H$29,0,10*ROW('Sanitation Data'!H95)))</f>
        <v/>
      </c>
      <c r="DG101" s="302" t="str">
        <f ca="true">+IF(OFFSET('Sanitation Data'!$H$30,0,10*ROW('Sanitation Data'!H95))="","",OFFSET('Sanitation Data'!$H$30,0,10*ROW('Sanitation Data'!H95)))</f>
        <v/>
      </c>
      <c r="DH101" s="302" t="str">
        <f ca="true">+IF(OFFSET('Sanitation Data'!$H$31,0,10*ROW('Sanitation Data'!H95))="","",OFFSET('Sanitation Data'!$H$31,0,10*ROW('Sanitation Data'!H95)))</f>
        <v/>
      </c>
      <c r="DI101" s="302" t="str">
        <f ca="true">+IF(OFFSET('Sanitation Data'!$H$32,0,10*ROW('Sanitation Data'!H95))="","",OFFSET('Sanitation Data'!$H$32,0,10*ROW('Sanitation Data'!H95)))</f>
        <v/>
      </c>
      <c r="DJ101" s="302" t="str">
        <f ca="true">+IF(OFFSET('Sanitation Data'!$I$28,0,10*ROW('Sanitation Data'!I95))="","",OFFSET('Sanitation Data'!$I$28,0,10*ROW('Sanitation Data'!I95)))</f>
        <v/>
      </c>
      <c r="DK101" s="302" t="str">
        <f ca="true">+IF(OFFSET('Sanitation Data'!$I$29,0,10*ROW('Sanitation Data'!I95))="","",OFFSET('Sanitation Data'!$I$29,0,10*ROW('Sanitation Data'!I95)))</f>
        <v/>
      </c>
      <c r="DL101" s="302" t="str">
        <f ca="true">+IF(OFFSET('Sanitation Data'!$I$30,0,10*ROW('Sanitation Data'!I95))="","",OFFSET('Sanitation Data'!$I$30,0,10*ROW('Sanitation Data'!I95)))</f>
        <v/>
      </c>
      <c r="DM101" s="302" t="str">
        <f ca="true">+IF(OFFSET('Sanitation Data'!$I$31,0,10*ROW('Sanitation Data'!I95))="","",OFFSET('Sanitation Data'!$I$31,0,10*ROW('Sanitation Data'!I95)))</f>
        <v/>
      </c>
      <c r="DN101" s="302" t="str">
        <f ca="true">+IF(OFFSET('Sanitation Data'!$I$32,0,10*ROW('Sanitation Data'!I95))="","",OFFSET('Sanitation Data'!$I$32,0,10*ROW('Sanitation Data'!I95)))</f>
        <v/>
      </c>
      <c r="DO101" s="302" t="str">
        <f ca="true">+IF(OFFSET('Hygiene Data'!$D$11,0,10*ROW('Hygiene Data'!D95))="","",OFFSET('Hygiene Data'!$D$11,0,10*ROW('Hygiene Data'!D95)))</f>
        <v/>
      </c>
      <c r="DP101" s="302" t="str">
        <f ca="true">+IF(OFFSET('Hygiene Data'!$D$12,0,10*ROW('Hygiene Data'!D95))="","",OFFSET('Hygiene Data'!$D$12,0,10*ROW('Hygiene Data'!D95)))</f>
        <v/>
      </c>
      <c r="DQ101" s="302" t="str">
        <f ca="true">+IF(OFFSET('Hygiene Data'!$D$13,0,10*ROW('Hygiene Data'!D95))="","",OFFSET('Hygiene Data'!$D$13,0,10*ROW('Hygiene Data'!D95)))</f>
        <v/>
      </c>
      <c r="DR101" s="302" t="str">
        <f ca="true">+IF(OFFSET('Hygiene Data'!$E$11,0,10*ROW('Hygiene Data'!E95))="","",OFFSET('Hygiene Data'!$E$11,0,10*ROW('Hygiene Data'!E95)))</f>
        <v/>
      </c>
      <c r="DS101" s="302" t="str">
        <f ca="true">+IF(OFFSET('Hygiene Data'!$E$12,0,10*ROW('Hygiene Data'!E95))="","",OFFSET('Hygiene Data'!$E$12,0,10*ROW('Hygiene Data'!E95)))</f>
        <v/>
      </c>
      <c r="DT101" s="302" t="str">
        <f ca="true">+IF(OFFSET('Hygiene Data'!$E$13,0,10*ROW('Hygiene Data'!E95))="","",OFFSET('Hygiene Data'!$E$13,0,10*ROW('Hygiene Data'!E95)))</f>
        <v/>
      </c>
      <c r="DU101" s="302" t="str">
        <f ca="true">+IF(OFFSET('Hygiene Data'!$F$11,0,10*ROW('Hygiene Data'!F95))="","",OFFSET('Hygiene Data'!$F$11,0,10*ROW('Hygiene Data'!F95)))</f>
        <v/>
      </c>
      <c r="DV101" s="302" t="str">
        <f ca="true">+IF(OFFSET('Hygiene Data'!$F$12,0,10*ROW('Hygiene Data'!F95))="","",OFFSET('Hygiene Data'!$F$12,0,10*ROW('Hygiene Data'!F95)))</f>
        <v/>
      </c>
      <c r="DW101" s="302" t="str">
        <f ca="true">+IF(OFFSET('Hygiene Data'!$F$13,0,10*ROW('Hygiene Data'!F95))="","",OFFSET('Hygiene Data'!$F$13,0,10*ROW('Hygiene Data'!F95)))</f>
        <v/>
      </c>
      <c r="DX101" s="302" t="str">
        <f ca="true">+IF(OFFSET('Hygiene Data'!$G$11,0,10*ROW('Hygiene Data'!G95))="","",OFFSET('Hygiene Data'!$G$11,0,10*ROW('Hygiene Data'!G95)))</f>
        <v/>
      </c>
      <c r="DY101" s="302" t="str">
        <f ca="true">+IF(OFFSET('Hygiene Data'!$G$12,0,10*ROW('Hygiene Data'!G95))="","",OFFSET('Hygiene Data'!$G$12,0,10*ROW('Hygiene Data'!G95)))</f>
        <v/>
      </c>
      <c r="DZ101" s="302" t="str">
        <f ca="true">+IF(OFFSET('Hygiene Data'!$G$13,0,10*ROW('Hygiene Data'!G95))="","",OFFSET('Hygiene Data'!$G$13,0,10*ROW('Hygiene Data'!G95)))</f>
        <v/>
      </c>
      <c r="EA101" s="302" t="str">
        <f ca="true">+IF(OFFSET('Hygiene Data'!$H$11,0,10*ROW('Hygiene Data'!H95))="","",OFFSET('Hygiene Data'!$H$11,0,10*ROW('Hygiene Data'!H95)))</f>
        <v/>
      </c>
      <c r="EB101" s="302" t="str">
        <f ca="true">+IF(OFFSET('Hygiene Data'!$H$12,0,10*ROW('Hygiene Data'!H95))="","",OFFSET('Hygiene Data'!$H$12,0,10*ROW('Hygiene Data'!H95)))</f>
        <v/>
      </c>
      <c r="EC101" s="302" t="str">
        <f ca="true">+IF(OFFSET('Hygiene Data'!$H$13,0,10*ROW('Hygiene Data'!H95))="","",OFFSET('Hygiene Data'!$H$13,0,10*ROW('Hygiene Data'!H95)))</f>
        <v/>
      </c>
      <c r="ED101" s="302" t="str">
        <f ca="true">+IF(OFFSET('Hygiene Data'!$I$11,0,10*ROW('Hygiene Data'!I95))="","",OFFSET('Hygiene Data'!$I$11,0,10*ROW('Hygiene Data'!I95)))</f>
        <v/>
      </c>
      <c r="EE101" s="302" t="str">
        <f ca="true">+IF(OFFSET('Hygiene Data'!$I$12,0,10*ROW('Hygiene Data'!I95))="","",OFFSET('Hygiene Data'!$I$12,0,10*ROW('Hygiene Data'!I95)))</f>
        <v/>
      </c>
      <c r="EF101" s="30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57"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302"/>
      <c r="BS102" s="302" t="str">
        <f ca="true">+IF(OFFSET('Water Data'!$D$27,0,10*ROW('Water Data'!D96))="","",OFFSET('Water Data'!$D$27,0,10*ROW('Water Data'!D96)))</f>
        <v/>
      </c>
      <c r="BT102" s="302" t="str">
        <f ca="true">+IF(OFFSET('Water Data'!$D$28,0,10*ROW('Water Data'!D96))="","",OFFSET('Water Data'!$D$28,0,10*ROW('Water Data'!D96)))</f>
        <v/>
      </c>
      <c r="BU102" s="302" t="str">
        <f ca="true">+IF(OFFSET('Water Data'!$D$29,0,10*ROW('Water Data'!D96))="","",OFFSET('Water Data'!$D$29,0,10*ROW('Water Data'!D96)))</f>
        <v/>
      </c>
      <c r="BV102" s="302" t="str">
        <f ca="true">+IF(OFFSET('Water Data'!$E$27,0,10*ROW('Water Data'!E96))="","",OFFSET('Water Data'!$E$27,0,10*ROW('Water Data'!E96)))</f>
        <v/>
      </c>
      <c r="BW102" s="302" t="str">
        <f ca="true">+IF(OFFSET('Water Data'!$E$28,0,10*ROW('Water Data'!E96))="","",OFFSET('Water Data'!$E$28,0,10*ROW('Water Data'!E96)))</f>
        <v/>
      </c>
      <c r="BX102" s="302" t="str">
        <f ca="true">+IF(OFFSET('Water Data'!$E$29,0,10*ROW('Water Data'!E96))="","",OFFSET('Water Data'!$E$29,0,10*ROW('Water Data'!E96)))</f>
        <v/>
      </c>
      <c r="BY102" s="302" t="str">
        <f ca="true">+IF(OFFSET('Water Data'!$F$27,0,10*ROW('Water Data'!F96))="","",OFFSET('Water Data'!$F$27,0,10*ROW('Water Data'!F96)))</f>
        <v/>
      </c>
      <c r="BZ102" s="302" t="str">
        <f ca="true">+IF(OFFSET('Water Data'!$F$28,0,10*ROW('Water Data'!F96))="","",OFFSET('Water Data'!$F$28,0,10*ROW('Water Data'!F96)))</f>
        <v/>
      </c>
      <c r="CA102" s="302" t="str">
        <f ca="true">+IF(OFFSET('Water Data'!$F$29,0,10*ROW('Water Data'!F96))="","",OFFSET('Water Data'!$F$29,0,10*ROW('Water Data'!F96)))</f>
        <v/>
      </c>
      <c r="CB102" s="302" t="str">
        <f ca="true">+IF(OFFSET('Water Data'!$G$27,0,10*ROW('Water Data'!G96))="","",OFFSET('Water Data'!$G$27,0,10*ROW('Water Data'!G96)))</f>
        <v/>
      </c>
      <c r="CC102" s="302" t="str">
        <f ca="true">+IF(OFFSET('Water Data'!$G$28,0,10*ROW('Water Data'!G96))="","",OFFSET('Water Data'!$G$28,0,10*ROW('Water Data'!G96)))</f>
        <v/>
      </c>
      <c r="CD102" s="302" t="str">
        <f ca="true">+IF(OFFSET('Water Data'!$G$29,0,10*ROW('Water Data'!G96))="","",OFFSET('Water Data'!$G$29,0,10*ROW('Water Data'!G96)))</f>
        <v/>
      </c>
      <c r="CE102" s="302" t="str">
        <f ca="true">+IF(OFFSET('Water Data'!$H$27,0,10*ROW('Water Data'!H96))="","",OFFSET('Water Data'!$H$27,0,10*ROW('Water Data'!H96)))</f>
        <v/>
      </c>
      <c r="CF102" s="302" t="str">
        <f ca="true">+IF(OFFSET('Water Data'!$H$28,0,10*ROW('Water Data'!H96))="","",OFFSET('Water Data'!$H$28,0,10*ROW('Water Data'!H96)))</f>
        <v/>
      </c>
      <c r="CG102" s="302" t="str">
        <f ca="true">+IF(OFFSET('Water Data'!$H$29,0,10*ROW('Water Data'!H96))="","",OFFSET('Water Data'!$H$29,0,10*ROW('Water Data'!H96)))</f>
        <v/>
      </c>
      <c r="CH102" s="302" t="str">
        <f ca="true">+IF(OFFSET('Water Data'!$I$27,0,10*ROW('Water Data'!I96))="","",OFFSET('Water Data'!$I$27,0,10*ROW('Water Data'!I96)))</f>
        <v/>
      </c>
      <c r="CI102" s="302" t="str">
        <f ca="true">+IF(OFFSET('Water Data'!$I$28,0,10*ROW('Water Data'!I96))="","",OFFSET('Water Data'!$I$28,0,10*ROW('Water Data'!I96)))</f>
        <v/>
      </c>
      <c r="CJ102" s="302" t="str">
        <f ca="true">+IF(OFFSET('Water Data'!$I$29,0,10*ROW('Water Data'!I96))="","",OFFSET('Water Data'!$I$29,0,10*ROW('Water Data'!I96)))</f>
        <v/>
      </c>
      <c r="CK102" s="302" t="str">
        <f ca="true">+IF(OFFSET('Sanitation Data'!$D$28,0,10*ROW('Sanitation Data'!D96))="","",OFFSET('Sanitation Data'!$D$28,0,10*ROW('Sanitation Data'!D96)))</f>
        <v/>
      </c>
      <c r="CL102" s="302" t="str">
        <f ca="true">+IF(OFFSET('Sanitation Data'!$D$29,0,10*ROW('Sanitation Data'!D96))="","",OFFSET('Sanitation Data'!$D$29,0,10*ROW('Sanitation Data'!D96)))</f>
        <v/>
      </c>
      <c r="CM102" s="302" t="str">
        <f ca="true">+IF(OFFSET('Sanitation Data'!$D$30,0,10*ROW('Sanitation Data'!D96))="","",OFFSET('Sanitation Data'!$D$30,0,10*ROW('Sanitation Data'!D96)))</f>
        <v/>
      </c>
      <c r="CN102" s="302" t="str">
        <f ca="true">+IF(OFFSET('Sanitation Data'!$D$31,0,10*ROW('Sanitation Data'!D96))="","",OFFSET('Sanitation Data'!$D$31,0,10*ROW('Sanitation Data'!D96)))</f>
        <v/>
      </c>
      <c r="CO102" s="302" t="str">
        <f ca="true">+IF(OFFSET('Sanitation Data'!$D$32,0,10*ROW('Sanitation Data'!D96))="","",OFFSET('Sanitation Data'!$D$32,0,10*ROW('Sanitation Data'!D96)))</f>
        <v/>
      </c>
      <c r="CP102" s="302" t="str">
        <f ca="true">+IF(OFFSET('Sanitation Data'!$E$28,0,10*ROW('Sanitation Data'!E96))="","",OFFSET('Sanitation Data'!$E$28,0,10*ROW('Sanitation Data'!E96)))</f>
        <v/>
      </c>
      <c r="CQ102" s="302" t="str">
        <f ca="true">+IF(OFFSET('Sanitation Data'!$E$29,0,10*ROW('Sanitation Data'!E96))="","",OFFSET('Sanitation Data'!$E$29,0,10*ROW('Sanitation Data'!E96)))</f>
        <v/>
      </c>
      <c r="CR102" s="302" t="str">
        <f ca="true">+IF(OFFSET('Sanitation Data'!$E$30,0,10*ROW('Sanitation Data'!E96))="","",OFFSET('Sanitation Data'!$E$30,0,10*ROW('Sanitation Data'!E96)))</f>
        <v/>
      </c>
      <c r="CS102" s="302" t="str">
        <f ca="true">+IF(OFFSET('Sanitation Data'!$E$31,0,10*ROW('Sanitation Data'!E96))="","",OFFSET('Sanitation Data'!$E$31,0,10*ROW('Sanitation Data'!E96)))</f>
        <v/>
      </c>
      <c r="CT102" s="302" t="str">
        <f ca="true">+IF(OFFSET('Sanitation Data'!$E$32,0,10*ROW('Sanitation Data'!E96))="","",OFFSET('Sanitation Data'!$E$32,0,10*ROW('Sanitation Data'!E96)))</f>
        <v/>
      </c>
      <c r="CU102" s="302" t="str">
        <f ca="true">+IF(OFFSET('Sanitation Data'!$F$28,0,10*ROW('Sanitation Data'!F96))="","",OFFSET('Sanitation Data'!$F$28,0,10*ROW('Sanitation Data'!F96)))</f>
        <v/>
      </c>
      <c r="CV102" s="302" t="str">
        <f ca="true">+IF(OFFSET('Sanitation Data'!$F$29,0,10*ROW('Sanitation Data'!F96))="","",OFFSET('Sanitation Data'!$F$29,0,10*ROW('Sanitation Data'!F96)))</f>
        <v/>
      </c>
      <c r="CW102" s="302" t="str">
        <f ca="true">+IF(OFFSET('Sanitation Data'!$F$30,0,10*ROW('Sanitation Data'!F96))="","",OFFSET('Sanitation Data'!$F$30,0,10*ROW('Sanitation Data'!F96)))</f>
        <v/>
      </c>
      <c r="CX102" s="302" t="str">
        <f ca="true">+IF(OFFSET('Sanitation Data'!$F$31,0,10*ROW('Sanitation Data'!F96))="","",OFFSET('Sanitation Data'!$F$31,0,10*ROW('Sanitation Data'!F96)))</f>
        <v/>
      </c>
      <c r="CY102" s="302" t="str">
        <f ca="true">+IF(OFFSET('Sanitation Data'!$F$32,0,10*ROW('Sanitation Data'!F96))="","",OFFSET('Sanitation Data'!$F$32,0,10*ROW('Sanitation Data'!F96)))</f>
        <v/>
      </c>
      <c r="CZ102" s="302" t="str">
        <f ca="true">+IF(OFFSET('Sanitation Data'!$G$28,0,10*ROW('Sanitation Data'!G96))="","",OFFSET('Sanitation Data'!$G$28,0,10*ROW('Sanitation Data'!G96)))</f>
        <v/>
      </c>
      <c r="DA102" s="302" t="str">
        <f ca="true">+IF(OFFSET('Sanitation Data'!$G$29,0,10*ROW('Sanitation Data'!G96))="","",OFFSET('Sanitation Data'!$G$29,0,10*ROW('Sanitation Data'!G96)))</f>
        <v/>
      </c>
      <c r="DB102" s="302" t="str">
        <f ca="true">+IF(OFFSET('Sanitation Data'!$G$30,0,10*ROW('Sanitation Data'!G96))="","",OFFSET('Sanitation Data'!$G$30,0,10*ROW('Sanitation Data'!G96)))</f>
        <v/>
      </c>
      <c r="DC102" s="302" t="str">
        <f ca="true">+IF(OFFSET('Sanitation Data'!$G$31,0,10*ROW('Sanitation Data'!G96))="","",OFFSET('Sanitation Data'!$G$31,0,10*ROW('Sanitation Data'!G96)))</f>
        <v/>
      </c>
      <c r="DD102" s="302" t="str">
        <f ca="true">+IF(OFFSET('Sanitation Data'!$G$32,0,10*ROW('Sanitation Data'!G96))="","",OFFSET('Sanitation Data'!$G$32,0,10*ROW('Sanitation Data'!G96)))</f>
        <v/>
      </c>
      <c r="DE102" s="302" t="str">
        <f ca="true">+IF(OFFSET('Sanitation Data'!$H$28,0,10*ROW('Sanitation Data'!H96))="","",OFFSET('Sanitation Data'!$H$28,0,10*ROW('Sanitation Data'!H96)))</f>
        <v/>
      </c>
      <c r="DF102" s="302" t="str">
        <f ca="true">+IF(OFFSET('Sanitation Data'!$H$29,0,10*ROW('Sanitation Data'!H96))="","",OFFSET('Sanitation Data'!$H$29,0,10*ROW('Sanitation Data'!H96)))</f>
        <v/>
      </c>
      <c r="DG102" s="302" t="str">
        <f ca="true">+IF(OFFSET('Sanitation Data'!$H$30,0,10*ROW('Sanitation Data'!H96))="","",OFFSET('Sanitation Data'!$H$30,0,10*ROW('Sanitation Data'!H96)))</f>
        <v/>
      </c>
      <c r="DH102" s="302" t="str">
        <f ca="true">+IF(OFFSET('Sanitation Data'!$H$31,0,10*ROW('Sanitation Data'!H96))="","",OFFSET('Sanitation Data'!$H$31,0,10*ROW('Sanitation Data'!H96)))</f>
        <v/>
      </c>
      <c r="DI102" s="302" t="str">
        <f ca="true">+IF(OFFSET('Sanitation Data'!$H$32,0,10*ROW('Sanitation Data'!H96))="","",OFFSET('Sanitation Data'!$H$32,0,10*ROW('Sanitation Data'!H96)))</f>
        <v/>
      </c>
      <c r="DJ102" s="302" t="str">
        <f ca="true">+IF(OFFSET('Sanitation Data'!$I$28,0,10*ROW('Sanitation Data'!I96))="","",OFFSET('Sanitation Data'!$I$28,0,10*ROW('Sanitation Data'!I96)))</f>
        <v/>
      </c>
      <c r="DK102" s="302" t="str">
        <f ca="true">+IF(OFFSET('Sanitation Data'!$I$29,0,10*ROW('Sanitation Data'!I96))="","",OFFSET('Sanitation Data'!$I$29,0,10*ROW('Sanitation Data'!I96)))</f>
        <v/>
      </c>
      <c r="DL102" s="302" t="str">
        <f ca="true">+IF(OFFSET('Sanitation Data'!$I$30,0,10*ROW('Sanitation Data'!I96))="","",OFFSET('Sanitation Data'!$I$30,0,10*ROW('Sanitation Data'!I96)))</f>
        <v/>
      </c>
      <c r="DM102" s="302" t="str">
        <f ca="true">+IF(OFFSET('Sanitation Data'!$I$31,0,10*ROW('Sanitation Data'!I96))="","",OFFSET('Sanitation Data'!$I$31,0,10*ROW('Sanitation Data'!I96)))</f>
        <v/>
      </c>
      <c r="DN102" s="302" t="str">
        <f ca="true">+IF(OFFSET('Sanitation Data'!$I$32,0,10*ROW('Sanitation Data'!I96))="","",OFFSET('Sanitation Data'!$I$32,0,10*ROW('Sanitation Data'!I96)))</f>
        <v/>
      </c>
      <c r="DO102" s="302" t="str">
        <f ca="true">+IF(OFFSET('Hygiene Data'!$D$11,0,10*ROW('Hygiene Data'!D96))="","",OFFSET('Hygiene Data'!$D$11,0,10*ROW('Hygiene Data'!D96)))</f>
        <v/>
      </c>
      <c r="DP102" s="302" t="str">
        <f ca="true">+IF(OFFSET('Hygiene Data'!$D$12,0,10*ROW('Hygiene Data'!D96))="","",OFFSET('Hygiene Data'!$D$12,0,10*ROW('Hygiene Data'!D96)))</f>
        <v/>
      </c>
      <c r="DQ102" s="302" t="str">
        <f ca="true">+IF(OFFSET('Hygiene Data'!$D$13,0,10*ROW('Hygiene Data'!D96))="","",OFFSET('Hygiene Data'!$D$13,0,10*ROW('Hygiene Data'!D96)))</f>
        <v/>
      </c>
      <c r="DR102" s="302" t="str">
        <f ca="true">+IF(OFFSET('Hygiene Data'!$E$11,0,10*ROW('Hygiene Data'!E96))="","",OFFSET('Hygiene Data'!$E$11,0,10*ROW('Hygiene Data'!E96)))</f>
        <v/>
      </c>
      <c r="DS102" s="302" t="str">
        <f ca="true">+IF(OFFSET('Hygiene Data'!$E$12,0,10*ROW('Hygiene Data'!E96))="","",OFFSET('Hygiene Data'!$E$12,0,10*ROW('Hygiene Data'!E96)))</f>
        <v/>
      </c>
      <c r="DT102" s="302" t="str">
        <f ca="true">+IF(OFFSET('Hygiene Data'!$E$13,0,10*ROW('Hygiene Data'!E96))="","",OFFSET('Hygiene Data'!$E$13,0,10*ROW('Hygiene Data'!E96)))</f>
        <v/>
      </c>
      <c r="DU102" s="302" t="str">
        <f ca="true">+IF(OFFSET('Hygiene Data'!$F$11,0,10*ROW('Hygiene Data'!F96))="","",OFFSET('Hygiene Data'!$F$11,0,10*ROW('Hygiene Data'!F96)))</f>
        <v/>
      </c>
      <c r="DV102" s="302" t="str">
        <f ca="true">+IF(OFFSET('Hygiene Data'!$F$12,0,10*ROW('Hygiene Data'!F96))="","",OFFSET('Hygiene Data'!$F$12,0,10*ROW('Hygiene Data'!F96)))</f>
        <v/>
      </c>
      <c r="DW102" s="302" t="str">
        <f ca="true">+IF(OFFSET('Hygiene Data'!$F$13,0,10*ROW('Hygiene Data'!F96))="","",OFFSET('Hygiene Data'!$F$13,0,10*ROW('Hygiene Data'!F96)))</f>
        <v/>
      </c>
      <c r="DX102" s="302" t="str">
        <f ca="true">+IF(OFFSET('Hygiene Data'!$G$11,0,10*ROW('Hygiene Data'!G96))="","",OFFSET('Hygiene Data'!$G$11,0,10*ROW('Hygiene Data'!G96)))</f>
        <v/>
      </c>
      <c r="DY102" s="302" t="str">
        <f ca="true">+IF(OFFSET('Hygiene Data'!$G$12,0,10*ROW('Hygiene Data'!G96))="","",OFFSET('Hygiene Data'!$G$12,0,10*ROW('Hygiene Data'!G96)))</f>
        <v/>
      </c>
      <c r="DZ102" s="302" t="str">
        <f ca="true">+IF(OFFSET('Hygiene Data'!$G$13,0,10*ROW('Hygiene Data'!G96))="","",OFFSET('Hygiene Data'!$G$13,0,10*ROW('Hygiene Data'!G96)))</f>
        <v/>
      </c>
      <c r="EA102" s="302" t="str">
        <f ca="true">+IF(OFFSET('Hygiene Data'!$H$11,0,10*ROW('Hygiene Data'!H96))="","",OFFSET('Hygiene Data'!$H$11,0,10*ROW('Hygiene Data'!H96)))</f>
        <v/>
      </c>
      <c r="EB102" s="302" t="str">
        <f ca="true">+IF(OFFSET('Hygiene Data'!$H$12,0,10*ROW('Hygiene Data'!H96))="","",OFFSET('Hygiene Data'!$H$12,0,10*ROW('Hygiene Data'!H96)))</f>
        <v/>
      </c>
      <c r="EC102" s="302" t="str">
        <f ca="true">+IF(OFFSET('Hygiene Data'!$H$13,0,10*ROW('Hygiene Data'!H96))="","",OFFSET('Hygiene Data'!$H$13,0,10*ROW('Hygiene Data'!H96)))</f>
        <v/>
      </c>
      <c r="ED102" s="302" t="str">
        <f ca="true">+IF(OFFSET('Hygiene Data'!$I$11,0,10*ROW('Hygiene Data'!I96))="","",OFFSET('Hygiene Data'!$I$11,0,10*ROW('Hygiene Data'!I96)))</f>
        <v/>
      </c>
      <c r="EE102" s="302" t="str">
        <f ca="true">+IF(OFFSET('Hygiene Data'!$I$12,0,10*ROW('Hygiene Data'!I96))="","",OFFSET('Hygiene Data'!$I$12,0,10*ROW('Hygiene Data'!I96)))</f>
        <v/>
      </c>
      <c r="EF102" s="30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57"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302"/>
      <c r="BS103" s="302" t="str">
        <f ca="true">+IF(OFFSET('Water Data'!$D$27,0,10*ROW('Water Data'!D97))="","",OFFSET('Water Data'!$D$27,0,10*ROW('Water Data'!D97)))</f>
        <v/>
      </c>
      <c r="BT103" s="302" t="str">
        <f ca="true">+IF(OFFSET('Water Data'!$D$28,0,10*ROW('Water Data'!D97))="","",OFFSET('Water Data'!$D$28,0,10*ROW('Water Data'!D97)))</f>
        <v/>
      </c>
      <c r="BU103" s="302" t="str">
        <f ca="true">+IF(OFFSET('Water Data'!$D$29,0,10*ROW('Water Data'!D97))="","",OFFSET('Water Data'!$D$29,0,10*ROW('Water Data'!D97)))</f>
        <v/>
      </c>
      <c r="BV103" s="302" t="str">
        <f ca="true">+IF(OFFSET('Water Data'!$E$27,0,10*ROW('Water Data'!E97))="","",OFFSET('Water Data'!$E$27,0,10*ROW('Water Data'!E97)))</f>
        <v/>
      </c>
      <c r="BW103" s="302" t="str">
        <f ca="true">+IF(OFFSET('Water Data'!$E$28,0,10*ROW('Water Data'!E97))="","",OFFSET('Water Data'!$E$28,0,10*ROW('Water Data'!E97)))</f>
        <v/>
      </c>
      <c r="BX103" s="302" t="str">
        <f ca="true">+IF(OFFSET('Water Data'!$E$29,0,10*ROW('Water Data'!E97))="","",OFFSET('Water Data'!$E$29,0,10*ROW('Water Data'!E97)))</f>
        <v/>
      </c>
      <c r="BY103" s="302" t="str">
        <f ca="true">+IF(OFFSET('Water Data'!$F$27,0,10*ROW('Water Data'!F97))="","",OFFSET('Water Data'!$F$27,0,10*ROW('Water Data'!F97)))</f>
        <v/>
      </c>
      <c r="BZ103" s="302" t="str">
        <f ca="true">+IF(OFFSET('Water Data'!$F$28,0,10*ROW('Water Data'!F97))="","",OFFSET('Water Data'!$F$28,0,10*ROW('Water Data'!F97)))</f>
        <v/>
      </c>
      <c r="CA103" s="302" t="str">
        <f ca="true">+IF(OFFSET('Water Data'!$F$29,0,10*ROW('Water Data'!F97))="","",OFFSET('Water Data'!$F$29,0,10*ROW('Water Data'!F97)))</f>
        <v/>
      </c>
      <c r="CB103" s="302" t="str">
        <f ca="true">+IF(OFFSET('Water Data'!$G$27,0,10*ROW('Water Data'!G97))="","",OFFSET('Water Data'!$G$27,0,10*ROW('Water Data'!G97)))</f>
        <v/>
      </c>
      <c r="CC103" s="302" t="str">
        <f ca="true">+IF(OFFSET('Water Data'!$G$28,0,10*ROW('Water Data'!G97))="","",OFFSET('Water Data'!$G$28,0,10*ROW('Water Data'!G97)))</f>
        <v/>
      </c>
      <c r="CD103" s="302" t="str">
        <f ca="true">+IF(OFFSET('Water Data'!$G$29,0,10*ROW('Water Data'!G97))="","",OFFSET('Water Data'!$G$29,0,10*ROW('Water Data'!G97)))</f>
        <v/>
      </c>
      <c r="CE103" s="302" t="str">
        <f ca="true">+IF(OFFSET('Water Data'!$H$27,0,10*ROW('Water Data'!H97))="","",OFFSET('Water Data'!$H$27,0,10*ROW('Water Data'!H97)))</f>
        <v/>
      </c>
      <c r="CF103" s="302" t="str">
        <f ca="true">+IF(OFFSET('Water Data'!$H$28,0,10*ROW('Water Data'!H97))="","",OFFSET('Water Data'!$H$28,0,10*ROW('Water Data'!H97)))</f>
        <v/>
      </c>
      <c r="CG103" s="302" t="str">
        <f ca="true">+IF(OFFSET('Water Data'!$H$29,0,10*ROW('Water Data'!H97))="","",OFFSET('Water Data'!$H$29,0,10*ROW('Water Data'!H97)))</f>
        <v/>
      </c>
      <c r="CH103" s="302" t="str">
        <f ca="true">+IF(OFFSET('Water Data'!$I$27,0,10*ROW('Water Data'!I97))="","",OFFSET('Water Data'!$I$27,0,10*ROW('Water Data'!I97)))</f>
        <v/>
      </c>
      <c r="CI103" s="302" t="str">
        <f ca="true">+IF(OFFSET('Water Data'!$I$28,0,10*ROW('Water Data'!I97))="","",OFFSET('Water Data'!$I$28,0,10*ROW('Water Data'!I97)))</f>
        <v/>
      </c>
      <c r="CJ103" s="302" t="str">
        <f ca="true">+IF(OFFSET('Water Data'!$I$29,0,10*ROW('Water Data'!I97))="","",OFFSET('Water Data'!$I$29,0,10*ROW('Water Data'!I97)))</f>
        <v/>
      </c>
      <c r="CK103" s="302" t="str">
        <f ca="true">+IF(OFFSET('Sanitation Data'!$D$28,0,10*ROW('Sanitation Data'!D97))="","",OFFSET('Sanitation Data'!$D$28,0,10*ROW('Sanitation Data'!D97)))</f>
        <v/>
      </c>
      <c r="CL103" s="302" t="str">
        <f ca="true">+IF(OFFSET('Sanitation Data'!$D$29,0,10*ROW('Sanitation Data'!D97))="","",OFFSET('Sanitation Data'!$D$29,0,10*ROW('Sanitation Data'!D97)))</f>
        <v/>
      </c>
      <c r="CM103" s="302" t="str">
        <f ca="true">+IF(OFFSET('Sanitation Data'!$D$30,0,10*ROW('Sanitation Data'!D97))="","",OFFSET('Sanitation Data'!$D$30,0,10*ROW('Sanitation Data'!D97)))</f>
        <v/>
      </c>
      <c r="CN103" s="302" t="str">
        <f ca="true">+IF(OFFSET('Sanitation Data'!$D$31,0,10*ROW('Sanitation Data'!D97))="","",OFFSET('Sanitation Data'!$D$31,0,10*ROW('Sanitation Data'!D97)))</f>
        <v/>
      </c>
      <c r="CO103" s="302" t="str">
        <f ca="true">+IF(OFFSET('Sanitation Data'!$D$32,0,10*ROW('Sanitation Data'!D97))="","",OFFSET('Sanitation Data'!$D$32,0,10*ROW('Sanitation Data'!D97)))</f>
        <v/>
      </c>
      <c r="CP103" s="302" t="str">
        <f ca="true">+IF(OFFSET('Sanitation Data'!$E$28,0,10*ROW('Sanitation Data'!E97))="","",OFFSET('Sanitation Data'!$E$28,0,10*ROW('Sanitation Data'!E97)))</f>
        <v/>
      </c>
      <c r="CQ103" s="302" t="str">
        <f ca="true">+IF(OFFSET('Sanitation Data'!$E$29,0,10*ROW('Sanitation Data'!E97))="","",OFFSET('Sanitation Data'!$E$29,0,10*ROW('Sanitation Data'!E97)))</f>
        <v/>
      </c>
      <c r="CR103" s="302" t="str">
        <f ca="true">+IF(OFFSET('Sanitation Data'!$E$30,0,10*ROW('Sanitation Data'!E97))="","",OFFSET('Sanitation Data'!$E$30,0,10*ROW('Sanitation Data'!E97)))</f>
        <v/>
      </c>
      <c r="CS103" s="302" t="str">
        <f ca="true">+IF(OFFSET('Sanitation Data'!$E$31,0,10*ROW('Sanitation Data'!E97))="","",OFFSET('Sanitation Data'!$E$31,0,10*ROW('Sanitation Data'!E97)))</f>
        <v/>
      </c>
      <c r="CT103" s="302" t="str">
        <f ca="true">+IF(OFFSET('Sanitation Data'!$E$32,0,10*ROW('Sanitation Data'!E97))="","",OFFSET('Sanitation Data'!$E$32,0,10*ROW('Sanitation Data'!E97)))</f>
        <v/>
      </c>
      <c r="CU103" s="302" t="str">
        <f ca="true">+IF(OFFSET('Sanitation Data'!$F$28,0,10*ROW('Sanitation Data'!F97))="","",OFFSET('Sanitation Data'!$F$28,0,10*ROW('Sanitation Data'!F97)))</f>
        <v/>
      </c>
      <c r="CV103" s="302" t="str">
        <f ca="true">+IF(OFFSET('Sanitation Data'!$F$29,0,10*ROW('Sanitation Data'!F97))="","",OFFSET('Sanitation Data'!$F$29,0,10*ROW('Sanitation Data'!F97)))</f>
        <v/>
      </c>
      <c r="CW103" s="302" t="str">
        <f ca="true">+IF(OFFSET('Sanitation Data'!$F$30,0,10*ROW('Sanitation Data'!F97))="","",OFFSET('Sanitation Data'!$F$30,0,10*ROW('Sanitation Data'!F97)))</f>
        <v/>
      </c>
      <c r="CX103" s="302" t="str">
        <f ca="true">+IF(OFFSET('Sanitation Data'!$F$31,0,10*ROW('Sanitation Data'!F97))="","",OFFSET('Sanitation Data'!$F$31,0,10*ROW('Sanitation Data'!F97)))</f>
        <v/>
      </c>
      <c r="CY103" s="302" t="str">
        <f ca="true">+IF(OFFSET('Sanitation Data'!$F$32,0,10*ROW('Sanitation Data'!F97))="","",OFFSET('Sanitation Data'!$F$32,0,10*ROW('Sanitation Data'!F97)))</f>
        <v/>
      </c>
      <c r="CZ103" s="302" t="str">
        <f ca="true">+IF(OFFSET('Sanitation Data'!$G$28,0,10*ROW('Sanitation Data'!G97))="","",OFFSET('Sanitation Data'!$G$28,0,10*ROW('Sanitation Data'!G97)))</f>
        <v/>
      </c>
      <c r="DA103" s="302" t="str">
        <f ca="true">+IF(OFFSET('Sanitation Data'!$G$29,0,10*ROW('Sanitation Data'!G97))="","",OFFSET('Sanitation Data'!$G$29,0,10*ROW('Sanitation Data'!G97)))</f>
        <v/>
      </c>
      <c r="DB103" s="302" t="str">
        <f ca="true">+IF(OFFSET('Sanitation Data'!$G$30,0,10*ROW('Sanitation Data'!G97))="","",OFFSET('Sanitation Data'!$G$30,0,10*ROW('Sanitation Data'!G97)))</f>
        <v/>
      </c>
      <c r="DC103" s="302" t="str">
        <f ca="true">+IF(OFFSET('Sanitation Data'!$G$31,0,10*ROW('Sanitation Data'!G97))="","",OFFSET('Sanitation Data'!$G$31,0,10*ROW('Sanitation Data'!G97)))</f>
        <v/>
      </c>
      <c r="DD103" s="302" t="str">
        <f ca="true">+IF(OFFSET('Sanitation Data'!$G$32,0,10*ROW('Sanitation Data'!G97))="","",OFFSET('Sanitation Data'!$G$32,0,10*ROW('Sanitation Data'!G97)))</f>
        <v/>
      </c>
      <c r="DE103" s="302" t="str">
        <f ca="true">+IF(OFFSET('Sanitation Data'!$H$28,0,10*ROW('Sanitation Data'!H97))="","",OFFSET('Sanitation Data'!$H$28,0,10*ROW('Sanitation Data'!H97)))</f>
        <v/>
      </c>
      <c r="DF103" s="302" t="str">
        <f ca="true">+IF(OFFSET('Sanitation Data'!$H$29,0,10*ROW('Sanitation Data'!H97))="","",OFFSET('Sanitation Data'!$H$29,0,10*ROW('Sanitation Data'!H97)))</f>
        <v/>
      </c>
      <c r="DG103" s="302" t="str">
        <f ca="true">+IF(OFFSET('Sanitation Data'!$H$30,0,10*ROW('Sanitation Data'!H97))="","",OFFSET('Sanitation Data'!$H$30,0,10*ROW('Sanitation Data'!H97)))</f>
        <v/>
      </c>
      <c r="DH103" s="302" t="str">
        <f ca="true">+IF(OFFSET('Sanitation Data'!$H$31,0,10*ROW('Sanitation Data'!H97))="","",OFFSET('Sanitation Data'!$H$31,0,10*ROW('Sanitation Data'!H97)))</f>
        <v/>
      </c>
      <c r="DI103" s="302" t="str">
        <f ca="true">+IF(OFFSET('Sanitation Data'!$H$32,0,10*ROW('Sanitation Data'!H97))="","",OFFSET('Sanitation Data'!$H$32,0,10*ROW('Sanitation Data'!H97)))</f>
        <v/>
      </c>
      <c r="DJ103" s="302" t="str">
        <f ca="true">+IF(OFFSET('Sanitation Data'!$I$28,0,10*ROW('Sanitation Data'!I97))="","",OFFSET('Sanitation Data'!$I$28,0,10*ROW('Sanitation Data'!I97)))</f>
        <v/>
      </c>
      <c r="DK103" s="302" t="str">
        <f ca="true">+IF(OFFSET('Sanitation Data'!$I$29,0,10*ROW('Sanitation Data'!I97))="","",OFFSET('Sanitation Data'!$I$29,0,10*ROW('Sanitation Data'!I97)))</f>
        <v/>
      </c>
      <c r="DL103" s="302" t="str">
        <f ca="true">+IF(OFFSET('Sanitation Data'!$I$30,0,10*ROW('Sanitation Data'!I97))="","",OFFSET('Sanitation Data'!$I$30,0,10*ROW('Sanitation Data'!I97)))</f>
        <v/>
      </c>
      <c r="DM103" s="302" t="str">
        <f ca="true">+IF(OFFSET('Sanitation Data'!$I$31,0,10*ROW('Sanitation Data'!I97))="","",OFFSET('Sanitation Data'!$I$31,0,10*ROW('Sanitation Data'!I97)))</f>
        <v/>
      </c>
      <c r="DN103" s="302" t="str">
        <f ca="true">+IF(OFFSET('Sanitation Data'!$I$32,0,10*ROW('Sanitation Data'!I97))="","",OFFSET('Sanitation Data'!$I$32,0,10*ROW('Sanitation Data'!I97)))</f>
        <v/>
      </c>
      <c r="DO103" s="302" t="str">
        <f ca="true">+IF(OFFSET('Hygiene Data'!$D$11,0,10*ROW('Hygiene Data'!D97))="","",OFFSET('Hygiene Data'!$D$11,0,10*ROW('Hygiene Data'!D97)))</f>
        <v/>
      </c>
      <c r="DP103" s="302" t="str">
        <f ca="true">+IF(OFFSET('Hygiene Data'!$D$12,0,10*ROW('Hygiene Data'!D97))="","",OFFSET('Hygiene Data'!$D$12,0,10*ROW('Hygiene Data'!D97)))</f>
        <v/>
      </c>
      <c r="DQ103" s="302" t="str">
        <f ca="true">+IF(OFFSET('Hygiene Data'!$D$13,0,10*ROW('Hygiene Data'!D97))="","",OFFSET('Hygiene Data'!$D$13,0,10*ROW('Hygiene Data'!D97)))</f>
        <v/>
      </c>
      <c r="DR103" s="302" t="str">
        <f ca="true">+IF(OFFSET('Hygiene Data'!$E$11,0,10*ROW('Hygiene Data'!E97))="","",OFFSET('Hygiene Data'!$E$11,0,10*ROW('Hygiene Data'!E97)))</f>
        <v/>
      </c>
      <c r="DS103" s="302" t="str">
        <f ca="true">+IF(OFFSET('Hygiene Data'!$E$12,0,10*ROW('Hygiene Data'!E97))="","",OFFSET('Hygiene Data'!$E$12,0,10*ROW('Hygiene Data'!E97)))</f>
        <v/>
      </c>
      <c r="DT103" s="302" t="str">
        <f ca="true">+IF(OFFSET('Hygiene Data'!$E$13,0,10*ROW('Hygiene Data'!E97))="","",OFFSET('Hygiene Data'!$E$13,0,10*ROW('Hygiene Data'!E97)))</f>
        <v/>
      </c>
      <c r="DU103" s="302" t="str">
        <f ca="true">+IF(OFFSET('Hygiene Data'!$F$11,0,10*ROW('Hygiene Data'!F97))="","",OFFSET('Hygiene Data'!$F$11,0,10*ROW('Hygiene Data'!F97)))</f>
        <v/>
      </c>
      <c r="DV103" s="302" t="str">
        <f ca="true">+IF(OFFSET('Hygiene Data'!$F$12,0,10*ROW('Hygiene Data'!F97))="","",OFFSET('Hygiene Data'!$F$12,0,10*ROW('Hygiene Data'!F97)))</f>
        <v/>
      </c>
      <c r="DW103" s="302" t="str">
        <f ca="true">+IF(OFFSET('Hygiene Data'!$F$13,0,10*ROW('Hygiene Data'!F97))="","",OFFSET('Hygiene Data'!$F$13,0,10*ROW('Hygiene Data'!F97)))</f>
        <v/>
      </c>
      <c r="DX103" s="302" t="str">
        <f ca="true">+IF(OFFSET('Hygiene Data'!$G$11,0,10*ROW('Hygiene Data'!G97))="","",OFFSET('Hygiene Data'!$G$11,0,10*ROW('Hygiene Data'!G97)))</f>
        <v/>
      </c>
      <c r="DY103" s="302" t="str">
        <f ca="true">+IF(OFFSET('Hygiene Data'!$G$12,0,10*ROW('Hygiene Data'!G97))="","",OFFSET('Hygiene Data'!$G$12,0,10*ROW('Hygiene Data'!G97)))</f>
        <v/>
      </c>
      <c r="DZ103" s="302" t="str">
        <f ca="true">+IF(OFFSET('Hygiene Data'!$G$13,0,10*ROW('Hygiene Data'!G97))="","",OFFSET('Hygiene Data'!$G$13,0,10*ROW('Hygiene Data'!G97)))</f>
        <v/>
      </c>
      <c r="EA103" s="302" t="str">
        <f ca="true">+IF(OFFSET('Hygiene Data'!$H$11,0,10*ROW('Hygiene Data'!H97))="","",OFFSET('Hygiene Data'!$H$11,0,10*ROW('Hygiene Data'!H97)))</f>
        <v/>
      </c>
      <c r="EB103" s="302" t="str">
        <f ca="true">+IF(OFFSET('Hygiene Data'!$H$12,0,10*ROW('Hygiene Data'!H97))="","",OFFSET('Hygiene Data'!$H$12,0,10*ROW('Hygiene Data'!H97)))</f>
        <v/>
      </c>
      <c r="EC103" s="302" t="str">
        <f ca="true">+IF(OFFSET('Hygiene Data'!$H$13,0,10*ROW('Hygiene Data'!H97))="","",OFFSET('Hygiene Data'!$H$13,0,10*ROW('Hygiene Data'!H97)))</f>
        <v/>
      </c>
      <c r="ED103" s="302" t="str">
        <f ca="true">+IF(OFFSET('Hygiene Data'!$I$11,0,10*ROW('Hygiene Data'!I97))="","",OFFSET('Hygiene Data'!$I$11,0,10*ROW('Hygiene Data'!I97)))</f>
        <v/>
      </c>
      <c r="EE103" s="302" t="str">
        <f ca="true">+IF(OFFSET('Hygiene Data'!$I$12,0,10*ROW('Hygiene Data'!I97))="","",OFFSET('Hygiene Data'!$I$12,0,10*ROW('Hygiene Data'!I97)))</f>
        <v/>
      </c>
      <c r="EF103" s="30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57"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302"/>
      <c r="BS104" s="302" t="str">
        <f ca="true">+IF(OFFSET('Water Data'!$D$27,0,10*ROW('Water Data'!D98))="","",OFFSET('Water Data'!$D$27,0,10*ROW('Water Data'!D98)))</f>
        <v/>
      </c>
      <c r="BT104" s="302" t="str">
        <f ca="true">+IF(OFFSET('Water Data'!$D$28,0,10*ROW('Water Data'!D98))="","",OFFSET('Water Data'!$D$28,0,10*ROW('Water Data'!D98)))</f>
        <v/>
      </c>
      <c r="BU104" s="302" t="str">
        <f ca="true">+IF(OFFSET('Water Data'!$D$29,0,10*ROW('Water Data'!D98))="","",OFFSET('Water Data'!$D$29,0,10*ROW('Water Data'!D98)))</f>
        <v/>
      </c>
      <c r="BV104" s="302" t="str">
        <f ca="true">+IF(OFFSET('Water Data'!$E$27,0,10*ROW('Water Data'!E98))="","",OFFSET('Water Data'!$E$27,0,10*ROW('Water Data'!E98)))</f>
        <v/>
      </c>
      <c r="BW104" s="302" t="str">
        <f ca="true">+IF(OFFSET('Water Data'!$E$28,0,10*ROW('Water Data'!E98))="","",OFFSET('Water Data'!$E$28,0,10*ROW('Water Data'!E98)))</f>
        <v/>
      </c>
      <c r="BX104" s="302" t="str">
        <f ca="true">+IF(OFFSET('Water Data'!$E$29,0,10*ROW('Water Data'!E98))="","",OFFSET('Water Data'!$E$29,0,10*ROW('Water Data'!E98)))</f>
        <v/>
      </c>
      <c r="BY104" s="302" t="str">
        <f ca="true">+IF(OFFSET('Water Data'!$F$27,0,10*ROW('Water Data'!F98))="","",OFFSET('Water Data'!$F$27,0,10*ROW('Water Data'!F98)))</f>
        <v/>
      </c>
      <c r="BZ104" s="302" t="str">
        <f ca="true">+IF(OFFSET('Water Data'!$F$28,0,10*ROW('Water Data'!F98))="","",OFFSET('Water Data'!$F$28,0,10*ROW('Water Data'!F98)))</f>
        <v/>
      </c>
      <c r="CA104" s="302" t="str">
        <f ca="true">+IF(OFFSET('Water Data'!$F$29,0,10*ROW('Water Data'!F98))="","",OFFSET('Water Data'!$F$29,0,10*ROW('Water Data'!F98)))</f>
        <v/>
      </c>
      <c r="CB104" s="302" t="str">
        <f ca="true">+IF(OFFSET('Water Data'!$G$27,0,10*ROW('Water Data'!G98))="","",OFFSET('Water Data'!$G$27,0,10*ROW('Water Data'!G98)))</f>
        <v/>
      </c>
      <c r="CC104" s="302" t="str">
        <f ca="true">+IF(OFFSET('Water Data'!$G$28,0,10*ROW('Water Data'!G98))="","",OFFSET('Water Data'!$G$28,0,10*ROW('Water Data'!G98)))</f>
        <v/>
      </c>
      <c r="CD104" s="302" t="str">
        <f ca="true">+IF(OFFSET('Water Data'!$G$29,0,10*ROW('Water Data'!G98))="","",OFFSET('Water Data'!$G$29,0,10*ROW('Water Data'!G98)))</f>
        <v/>
      </c>
      <c r="CE104" s="302" t="str">
        <f ca="true">+IF(OFFSET('Water Data'!$H$27,0,10*ROW('Water Data'!H98))="","",OFFSET('Water Data'!$H$27,0,10*ROW('Water Data'!H98)))</f>
        <v/>
      </c>
      <c r="CF104" s="302" t="str">
        <f ca="true">+IF(OFFSET('Water Data'!$H$28,0,10*ROW('Water Data'!H98))="","",OFFSET('Water Data'!$H$28,0,10*ROW('Water Data'!H98)))</f>
        <v/>
      </c>
      <c r="CG104" s="302" t="str">
        <f ca="true">+IF(OFFSET('Water Data'!$H$29,0,10*ROW('Water Data'!H98))="","",OFFSET('Water Data'!$H$29,0,10*ROW('Water Data'!H98)))</f>
        <v/>
      </c>
      <c r="CH104" s="302" t="str">
        <f ca="true">+IF(OFFSET('Water Data'!$I$27,0,10*ROW('Water Data'!I98))="","",OFFSET('Water Data'!$I$27,0,10*ROW('Water Data'!I98)))</f>
        <v/>
      </c>
      <c r="CI104" s="302" t="str">
        <f ca="true">+IF(OFFSET('Water Data'!$I$28,0,10*ROW('Water Data'!I98))="","",OFFSET('Water Data'!$I$28,0,10*ROW('Water Data'!I98)))</f>
        <v/>
      </c>
      <c r="CJ104" s="302" t="str">
        <f ca="true">+IF(OFFSET('Water Data'!$I$29,0,10*ROW('Water Data'!I98))="","",OFFSET('Water Data'!$I$29,0,10*ROW('Water Data'!I98)))</f>
        <v/>
      </c>
      <c r="CK104" s="302" t="str">
        <f ca="true">+IF(OFFSET('Sanitation Data'!$D$28,0,10*ROW('Sanitation Data'!D98))="","",OFFSET('Sanitation Data'!$D$28,0,10*ROW('Sanitation Data'!D98)))</f>
        <v/>
      </c>
      <c r="CL104" s="302" t="str">
        <f ca="true">+IF(OFFSET('Sanitation Data'!$D$29,0,10*ROW('Sanitation Data'!D98))="","",OFFSET('Sanitation Data'!$D$29,0,10*ROW('Sanitation Data'!D98)))</f>
        <v/>
      </c>
      <c r="CM104" s="302" t="str">
        <f ca="true">+IF(OFFSET('Sanitation Data'!$D$30,0,10*ROW('Sanitation Data'!D98))="","",OFFSET('Sanitation Data'!$D$30,0,10*ROW('Sanitation Data'!D98)))</f>
        <v/>
      </c>
      <c r="CN104" s="302" t="str">
        <f ca="true">+IF(OFFSET('Sanitation Data'!$D$31,0,10*ROW('Sanitation Data'!D98))="","",OFFSET('Sanitation Data'!$D$31,0,10*ROW('Sanitation Data'!D98)))</f>
        <v/>
      </c>
      <c r="CO104" s="302" t="str">
        <f ca="true">+IF(OFFSET('Sanitation Data'!$D$32,0,10*ROW('Sanitation Data'!D98))="","",OFFSET('Sanitation Data'!$D$32,0,10*ROW('Sanitation Data'!D98)))</f>
        <v/>
      </c>
      <c r="CP104" s="302" t="str">
        <f ca="true">+IF(OFFSET('Sanitation Data'!$E$28,0,10*ROW('Sanitation Data'!E98))="","",OFFSET('Sanitation Data'!$E$28,0,10*ROW('Sanitation Data'!E98)))</f>
        <v/>
      </c>
      <c r="CQ104" s="302" t="str">
        <f ca="true">+IF(OFFSET('Sanitation Data'!$E$29,0,10*ROW('Sanitation Data'!E98))="","",OFFSET('Sanitation Data'!$E$29,0,10*ROW('Sanitation Data'!E98)))</f>
        <v/>
      </c>
      <c r="CR104" s="302" t="str">
        <f ca="true">+IF(OFFSET('Sanitation Data'!$E$30,0,10*ROW('Sanitation Data'!E98))="","",OFFSET('Sanitation Data'!$E$30,0,10*ROW('Sanitation Data'!E98)))</f>
        <v/>
      </c>
      <c r="CS104" s="302" t="str">
        <f ca="true">+IF(OFFSET('Sanitation Data'!$E$31,0,10*ROW('Sanitation Data'!E98))="","",OFFSET('Sanitation Data'!$E$31,0,10*ROW('Sanitation Data'!E98)))</f>
        <v/>
      </c>
      <c r="CT104" s="302" t="str">
        <f ca="true">+IF(OFFSET('Sanitation Data'!$E$32,0,10*ROW('Sanitation Data'!E98))="","",OFFSET('Sanitation Data'!$E$32,0,10*ROW('Sanitation Data'!E98)))</f>
        <v/>
      </c>
      <c r="CU104" s="302" t="str">
        <f ca="true">+IF(OFFSET('Sanitation Data'!$F$28,0,10*ROW('Sanitation Data'!F98))="","",OFFSET('Sanitation Data'!$F$28,0,10*ROW('Sanitation Data'!F98)))</f>
        <v/>
      </c>
      <c r="CV104" s="302" t="str">
        <f ca="true">+IF(OFFSET('Sanitation Data'!$F$29,0,10*ROW('Sanitation Data'!F98))="","",OFFSET('Sanitation Data'!$F$29,0,10*ROW('Sanitation Data'!F98)))</f>
        <v/>
      </c>
      <c r="CW104" s="302" t="str">
        <f ca="true">+IF(OFFSET('Sanitation Data'!$F$30,0,10*ROW('Sanitation Data'!F98))="","",OFFSET('Sanitation Data'!$F$30,0,10*ROW('Sanitation Data'!F98)))</f>
        <v/>
      </c>
      <c r="CX104" s="302" t="str">
        <f ca="true">+IF(OFFSET('Sanitation Data'!$F$31,0,10*ROW('Sanitation Data'!F98))="","",OFFSET('Sanitation Data'!$F$31,0,10*ROW('Sanitation Data'!F98)))</f>
        <v/>
      </c>
      <c r="CY104" s="302" t="str">
        <f ca="true">+IF(OFFSET('Sanitation Data'!$F$32,0,10*ROW('Sanitation Data'!F98))="","",OFFSET('Sanitation Data'!$F$32,0,10*ROW('Sanitation Data'!F98)))</f>
        <v/>
      </c>
      <c r="CZ104" s="302" t="str">
        <f ca="true">+IF(OFFSET('Sanitation Data'!$G$28,0,10*ROW('Sanitation Data'!G98))="","",OFFSET('Sanitation Data'!$G$28,0,10*ROW('Sanitation Data'!G98)))</f>
        <v/>
      </c>
      <c r="DA104" s="302" t="str">
        <f ca="true">+IF(OFFSET('Sanitation Data'!$G$29,0,10*ROW('Sanitation Data'!G98))="","",OFFSET('Sanitation Data'!$G$29,0,10*ROW('Sanitation Data'!G98)))</f>
        <v/>
      </c>
      <c r="DB104" s="302" t="str">
        <f ca="true">+IF(OFFSET('Sanitation Data'!$G$30,0,10*ROW('Sanitation Data'!G98))="","",OFFSET('Sanitation Data'!$G$30,0,10*ROW('Sanitation Data'!G98)))</f>
        <v/>
      </c>
      <c r="DC104" s="302" t="str">
        <f ca="true">+IF(OFFSET('Sanitation Data'!$G$31,0,10*ROW('Sanitation Data'!G98))="","",OFFSET('Sanitation Data'!$G$31,0,10*ROW('Sanitation Data'!G98)))</f>
        <v/>
      </c>
      <c r="DD104" s="302" t="str">
        <f ca="true">+IF(OFFSET('Sanitation Data'!$G$32,0,10*ROW('Sanitation Data'!G98))="","",OFFSET('Sanitation Data'!$G$32,0,10*ROW('Sanitation Data'!G98)))</f>
        <v/>
      </c>
      <c r="DE104" s="302" t="str">
        <f ca="true">+IF(OFFSET('Sanitation Data'!$H$28,0,10*ROW('Sanitation Data'!H98))="","",OFFSET('Sanitation Data'!$H$28,0,10*ROW('Sanitation Data'!H98)))</f>
        <v/>
      </c>
      <c r="DF104" s="302" t="str">
        <f ca="true">+IF(OFFSET('Sanitation Data'!$H$29,0,10*ROW('Sanitation Data'!H98))="","",OFFSET('Sanitation Data'!$H$29,0,10*ROW('Sanitation Data'!H98)))</f>
        <v/>
      </c>
      <c r="DG104" s="302" t="str">
        <f ca="true">+IF(OFFSET('Sanitation Data'!$H$30,0,10*ROW('Sanitation Data'!H98))="","",OFFSET('Sanitation Data'!$H$30,0,10*ROW('Sanitation Data'!H98)))</f>
        <v/>
      </c>
      <c r="DH104" s="302" t="str">
        <f ca="true">+IF(OFFSET('Sanitation Data'!$H$31,0,10*ROW('Sanitation Data'!H98))="","",OFFSET('Sanitation Data'!$H$31,0,10*ROW('Sanitation Data'!H98)))</f>
        <v/>
      </c>
      <c r="DI104" s="302" t="str">
        <f ca="true">+IF(OFFSET('Sanitation Data'!$H$32,0,10*ROW('Sanitation Data'!H98))="","",OFFSET('Sanitation Data'!$H$32,0,10*ROW('Sanitation Data'!H98)))</f>
        <v/>
      </c>
      <c r="DJ104" s="302" t="str">
        <f ca="true">+IF(OFFSET('Sanitation Data'!$I$28,0,10*ROW('Sanitation Data'!I98))="","",OFFSET('Sanitation Data'!$I$28,0,10*ROW('Sanitation Data'!I98)))</f>
        <v/>
      </c>
      <c r="DK104" s="302" t="str">
        <f ca="true">+IF(OFFSET('Sanitation Data'!$I$29,0,10*ROW('Sanitation Data'!I98))="","",OFFSET('Sanitation Data'!$I$29,0,10*ROW('Sanitation Data'!I98)))</f>
        <v/>
      </c>
      <c r="DL104" s="302" t="str">
        <f ca="true">+IF(OFFSET('Sanitation Data'!$I$30,0,10*ROW('Sanitation Data'!I98))="","",OFFSET('Sanitation Data'!$I$30,0,10*ROW('Sanitation Data'!I98)))</f>
        <v/>
      </c>
      <c r="DM104" s="302" t="str">
        <f ca="true">+IF(OFFSET('Sanitation Data'!$I$31,0,10*ROW('Sanitation Data'!I98))="","",OFFSET('Sanitation Data'!$I$31,0,10*ROW('Sanitation Data'!I98)))</f>
        <v/>
      </c>
      <c r="DN104" s="302" t="str">
        <f ca="true">+IF(OFFSET('Sanitation Data'!$I$32,0,10*ROW('Sanitation Data'!I98))="","",OFFSET('Sanitation Data'!$I$32,0,10*ROW('Sanitation Data'!I98)))</f>
        <v/>
      </c>
      <c r="DO104" s="302" t="str">
        <f ca="true">+IF(OFFSET('Hygiene Data'!$D$11,0,10*ROW('Hygiene Data'!D98))="","",OFFSET('Hygiene Data'!$D$11,0,10*ROW('Hygiene Data'!D98)))</f>
        <v/>
      </c>
      <c r="DP104" s="302" t="str">
        <f ca="true">+IF(OFFSET('Hygiene Data'!$D$12,0,10*ROW('Hygiene Data'!D98))="","",OFFSET('Hygiene Data'!$D$12,0,10*ROW('Hygiene Data'!D98)))</f>
        <v/>
      </c>
      <c r="DQ104" s="302" t="str">
        <f ca="true">+IF(OFFSET('Hygiene Data'!$D$13,0,10*ROW('Hygiene Data'!D98))="","",OFFSET('Hygiene Data'!$D$13,0,10*ROW('Hygiene Data'!D98)))</f>
        <v/>
      </c>
      <c r="DR104" s="302" t="str">
        <f ca="true">+IF(OFFSET('Hygiene Data'!$E$11,0,10*ROW('Hygiene Data'!E98))="","",OFFSET('Hygiene Data'!$E$11,0,10*ROW('Hygiene Data'!E98)))</f>
        <v/>
      </c>
      <c r="DS104" s="302" t="str">
        <f ca="true">+IF(OFFSET('Hygiene Data'!$E$12,0,10*ROW('Hygiene Data'!E98))="","",OFFSET('Hygiene Data'!$E$12,0,10*ROW('Hygiene Data'!E98)))</f>
        <v/>
      </c>
      <c r="DT104" s="302" t="str">
        <f ca="true">+IF(OFFSET('Hygiene Data'!$E$13,0,10*ROW('Hygiene Data'!E98))="","",OFFSET('Hygiene Data'!$E$13,0,10*ROW('Hygiene Data'!E98)))</f>
        <v/>
      </c>
      <c r="DU104" s="302" t="str">
        <f ca="true">+IF(OFFSET('Hygiene Data'!$F$11,0,10*ROW('Hygiene Data'!F98))="","",OFFSET('Hygiene Data'!$F$11,0,10*ROW('Hygiene Data'!F98)))</f>
        <v/>
      </c>
      <c r="DV104" s="302" t="str">
        <f ca="true">+IF(OFFSET('Hygiene Data'!$F$12,0,10*ROW('Hygiene Data'!F98))="","",OFFSET('Hygiene Data'!$F$12,0,10*ROW('Hygiene Data'!F98)))</f>
        <v/>
      </c>
      <c r="DW104" s="302" t="str">
        <f ca="true">+IF(OFFSET('Hygiene Data'!$F$13,0,10*ROW('Hygiene Data'!F98))="","",OFFSET('Hygiene Data'!$F$13,0,10*ROW('Hygiene Data'!F98)))</f>
        <v/>
      </c>
      <c r="DX104" s="302" t="str">
        <f ca="true">+IF(OFFSET('Hygiene Data'!$G$11,0,10*ROW('Hygiene Data'!G98))="","",OFFSET('Hygiene Data'!$G$11,0,10*ROW('Hygiene Data'!G98)))</f>
        <v/>
      </c>
      <c r="DY104" s="302" t="str">
        <f ca="true">+IF(OFFSET('Hygiene Data'!$G$12,0,10*ROW('Hygiene Data'!G98))="","",OFFSET('Hygiene Data'!$G$12,0,10*ROW('Hygiene Data'!G98)))</f>
        <v/>
      </c>
      <c r="DZ104" s="302" t="str">
        <f ca="true">+IF(OFFSET('Hygiene Data'!$G$13,0,10*ROW('Hygiene Data'!G98))="","",OFFSET('Hygiene Data'!$G$13,0,10*ROW('Hygiene Data'!G98)))</f>
        <v/>
      </c>
      <c r="EA104" s="302" t="str">
        <f ca="true">+IF(OFFSET('Hygiene Data'!$H$11,0,10*ROW('Hygiene Data'!H98))="","",OFFSET('Hygiene Data'!$H$11,0,10*ROW('Hygiene Data'!H98)))</f>
        <v/>
      </c>
      <c r="EB104" s="302" t="str">
        <f ca="true">+IF(OFFSET('Hygiene Data'!$H$12,0,10*ROW('Hygiene Data'!H98))="","",OFFSET('Hygiene Data'!$H$12,0,10*ROW('Hygiene Data'!H98)))</f>
        <v/>
      </c>
      <c r="EC104" s="302" t="str">
        <f ca="true">+IF(OFFSET('Hygiene Data'!$H$13,0,10*ROW('Hygiene Data'!H98))="","",OFFSET('Hygiene Data'!$H$13,0,10*ROW('Hygiene Data'!H98)))</f>
        <v/>
      </c>
      <c r="ED104" s="302" t="str">
        <f ca="true">+IF(OFFSET('Hygiene Data'!$I$11,0,10*ROW('Hygiene Data'!I98))="","",OFFSET('Hygiene Data'!$I$11,0,10*ROW('Hygiene Data'!I98)))</f>
        <v/>
      </c>
      <c r="EE104" s="302" t="str">
        <f ca="true">+IF(OFFSET('Hygiene Data'!$I$12,0,10*ROW('Hygiene Data'!I98))="","",OFFSET('Hygiene Data'!$I$12,0,10*ROW('Hygiene Data'!I98)))</f>
        <v/>
      </c>
      <c r="EF104" s="30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57"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302"/>
      <c r="BS105" s="302" t="str">
        <f ca="true">+IF(OFFSET('Water Data'!$D$27,0,10*ROW('Water Data'!D99))="","",OFFSET('Water Data'!$D$27,0,10*ROW('Water Data'!D99)))</f>
        <v/>
      </c>
      <c r="BT105" s="302" t="str">
        <f ca="true">+IF(OFFSET('Water Data'!$D$28,0,10*ROW('Water Data'!D99))="","",OFFSET('Water Data'!$D$28,0,10*ROW('Water Data'!D99)))</f>
        <v/>
      </c>
      <c r="BU105" s="302" t="str">
        <f ca="true">+IF(OFFSET('Water Data'!$D$29,0,10*ROW('Water Data'!D99))="","",OFFSET('Water Data'!$D$29,0,10*ROW('Water Data'!D99)))</f>
        <v/>
      </c>
      <c r="BV105" s="302" t="str">
        <f ca="true">+IF(OFFSET('Water Data'!$E$27,0,10*ROW('Water Data'!E99))="","",OFFSET('Water Data'!$E$27,0,10*ROW('Water Data'!E99)))</f>
        <v/>
      </c>
      <c r="BW105" s="302" t="str">
        <f ca="true">+IF(OFFSET('Water Data'!$E$28,0,10*ROW('Water Data'!E99))="","",OFFSET('Water Data'!$E$28,0,10*ROW('Water Data'!E99)))</f>
        <v/>
      </c>
      <c r="BX105" s="302" t="str">
        <f ca="true">+IF(OFFSET('Water Data'!$E$29,0,10*ROW('Water Data'!E99))="","",OFFSET('Water Data'!$E$29,0,10*ROW('Water Data'!E99)))</f>
        <v/>
      </c>
      <c r="BY105" s="302" t="str">
        <f ca="true">+IF(OFFSET('Water Data'!$F$27,0,10*ROW('Water Data'!F99))="","",OFFSET('Water Data'!$F$27,0,10*ROW('Water Data'!F99)))</f>
        <v/>
      </c>
      <c r="BZ105" s="302" t="str">
        <f ca="true">+IF(OFFSET('Water Data'!$F$28,0,10*ROW('Water Data'!F99))="","",OFFSET('Water Data'!$F$28,0,10*ROW('Water Data'!F99)))</f>
        <v/>
      </c>
      <c r="CA105" s="302" t="str">
        <f ca="true">+IF(OFFSET('Water Data'!$F$29,0,10*ROW('Water Data'!F99))="","",OFFSET('Water Data'!$F$29,0,10*ROW('Water Data'!F99)))</f>
        <v/>
      </c>
      <c r="CB105" s="302" t="str">
        <f ca="true">+IF(OFFSET('Water Data'!$G$27,0,10*ROW('Water Data'!G99))="","",OFFSET('Water Data'!$G$27,0,10*ROW('Water Data'!G99)))</f>
        <v/>
      </c>
      <c r="CC105" s="302" t="str">
        <f ca="true">+IF(OFFSET('Water Data'!$G$28,0,10*ROW('Water Data'!G99))="","",OFFSET('Water Data'!$G$28,0,10*ROW('Water Data'!G99)))</f>
        <v/>
      </c>
      <c r="CD105" s="302" t="str">
        <f ca="true">+IF(OFFSET('Water Data'!$G$29,0,10*ROW('Water Data'!G99))="","",OFFSET('Water Data'!$G$29,0,10*ROW('Water Data'!G99)))</f>
        <v/>
      </c>
      <c r="CE105" s="302" t="str">
        <f ca="true">+IF(OFFSET('Water Data'!$H$27,0,10*ROW('Water Data'!H99))="","",OFFSET('Water Data'!$H$27,0,10*ROW('Water Data'!H99)))</f>
        <v/>
      </c>
      <c r="CF105" s="302" t="str">
        <f ca="true">+IF(OFFSET('Water Data'!$H$28,0,10*ROW('Water Data'!H99))="","",OFFSET('Water Data'!$H$28,0,10*ROW('Water Data'!H99)))</f>
        <v/>
      </c>
      <c r="CG105" s="302" t="str">
        <f ca="true">+IF(OFFSET('Water Data'!$H$29,0,10*ROW('Water Data'!H99))="","",OFFSET('Water Data'!$H$29,0,10*ROW('Water Data'!H99)))</f>
        <v/>
      </c>
      <c r="CH105" s="302" t="str">
        <f ca="true">+IF(OFFSET('Water Data'!$I$27,0,10*ROW('Water Data'!I99))="","",OFFSET('Water Data'!$I$27,0,10*ROW('Water Data'!I99)))</f>
        <v/>
      </c>
      <c r="CI105" s="302" t="str">
        <f ca="true">+IF(OFFSET('Water Data'!$I$28,0,10*ROW('Water Data'!I99))="","",OFFSET('Water Data'!$I$28,0,10*ROW('Water Data'!I99)))</f>
        <v/>
      </c>
      <c r="CJ105" s="302" t="str">
        <f ca="true">+IF(OFFSET('Water Data'!$I$29,0,10*ROW('Water Data'!I99))="","",OFFSET('Water Data'!$I$29,0,10*ROW('Water Data'!I99)))</f>
        <v/>
      </c>
      <c r="CK105" s="302" t="str">
        <f ca="true">+IF(OFFSET('Sanitation Data'!$D$28,0,10*ROW('Sanitation Data'!D99))="","",OFFSET('Sanitation Data'!$D$28,0,10*ROW('Sanitation Data'!D99)))</f>
        <v/>
      </c>
      <c r="CL105" s="302" t="str">
        <f ca="true">+IF(OFFSET('Sanitation Data'!$D$29,0,10*ROW('Sanitation Data'!D99))="","",OFFSET('Sanitation Data'!$D$29,0,10*ROW('Sanitation Data'!D99)))</f>
        <v/>
      </c>
      <c r="CM105" s="302" t="str">
        <f ca="true">+IF(OFFSET('Sanitation Data'!$D$30,0,10*ROW('Sanitation Data'!D99))="","",OFFSET('Sanitation Data'!$D$30,0,10*ROW('Sanitation Data'!D99)))</f>
        <v/>
      </c>
      <c r="CN105" s="302" t="str">
        <f ca="true">+IF(OFFSET('Sanitation Data'!$D$31,0,10*ROW('Sanitation Data'!D99))="","",OFFSET('Sanitation Data'!$D$31,0,10*ROW('Sanitation Data'!D99)))</f>
        <v/>
      </c>
      <c r="CO105" s="302" t="str">
        <f ca="true">+IF(OFFSET('Sanitation Data'!$D$32,0,10*ROW('Sanitation Data'!D99))="","",OFFSET('Sanitation Data'!$D$32,0,10*ROW('Sanitation Data'!D99)))</f>
        <v/>
      </c>
      <c r="CP105" s="302" t="str">
        <f ca="true">+IF(OFFSET('Sanitation Data'!$E$28,0,10*ROW('Sanitation Data'!E99))="","",OFFSET('Sanitation Data'!$E$28,0,10*ROW('Sanitation Data'!E99)))</f>
        <v/>
      </c>
      <c r="CQ105" s="302" t="str">
        <f ca="true">+IF(OFFSET('Sanitation Data'!$E$29,0,10*ROW('Sanitation Data'!E99))="","",OFFSET('Sanitation Data'!$E$29,0,10*ROW('Sanitation Data'!E99)))</f>
        <v/>
      </c>
      <c r="CR105" s="302" t="str">
        <f ca="true">+IF(OFFSET('Sanitation Data'!$E$30,0,10*ROW('Sanitation Data'!E99))="","",OFFSET('Sanitation Data'!$E$30,0,10*ROW('Sanitation Data'!E99)))</f>
        <v/>
      </c>
      <c r="CS105" s="302" t="str">
        <f ca="true">+IF(OFFSET('Sanitation Data'!$E$31,0,10*ROW('Sanitation Data'!E99))="","",OFFSET('Sanitation Data'!$E$31,0,10*ROW('Sanitation Data'!E99)))</f>
        <v/>
      </c>
      <c r="CT105" s="302" t="str">
        <f ca="true">+IF(OFFSET('Sanitation Data'!$E$32,0,10*ROW('Sanitation Data'!E99))="","",OFFSET('Sanitation Data'!$E$32,0,10*ROW('Sanitation Data'!E99)))</f>
        <v/>
      </c>
      <c r="CU105" s="302" t="str">
        <f ca="true">+IF(OFFSET('Sanitation Data'!$F$28,0,10*ROW('Sanitation Data'!F99))="","",OFFSET('Sanitation Data'!$F$28,0,10*ROW('Sanitation Data'!F99)))</f>
        <v/>
      </c>
      <c r="CV105" s="302" t="str">
        <f ca="true">+IF(OFFSET('Sanitation Data'!$F$29,0,10*ROW('Sanitation Data'!F99))="","",OFFSET('Sanitation Data'!$F$29,0,10*ROW('Sanitation Data'!F99)))</f>
        <v/>
      </c>
      <c r="CW105" s="302" t="str">
        <f ca="true">+IF(OFFSET('Sanitation Data'!$F$30,0,10*ROW('Sanitation Data'!F99))="","",OFFSET('Sanitation Data'!$F$30,0,10*ROW('Sanitation Data'!F99)))</f>
        <v/>
      </c>
      <c r="CX105" s="302" t="str">
        <f ca="true">+IF(OFFSET('Sanitation Data'!$F$31,0,10*ROW('Sanitation Data'!F99))="","",OFFSET('Sanitation Data'!$F$31,0,10*ROW('Sanitation Data'!F99)))</f>
        <v/>
      </c>
      <c r="CY105" s="302" t="str">
        <f ca="true">+IF(OFFSET('Sanitation Data'!$F$32,0,10*ROW('Sanitation Data'!F99))="","",OFFSET('Sanitation Data'!$F$32,0,10*ROW('Sanitation Data'!F99)))</f>
        <v/>
      </c>
      <c r="CZ105" s="302" t="str">
        <f ca="true">+IF(OFFSET('Sanitation Data'!$G$28,0,10*ROW('Sanitation Data'!G99))="","",OFFSET('Sanitation Data'!$G$28,0,10*ROW('Sanitation Data'!G99)))</f>
        <v/>
      </c>
      <c r="DA105" s="302" t="str">
        <f ca="true">+IF(OFFSET('Sanitation Data'!$G$29,0,10*ROW('Sanitation Data'!G99))="","",OFFSET('Sanitation Data'!$G$29,0,10*ROW('Sanitation Data'!G99)))</f>
        <v/>
      </c>
      <c r="DB105" s="302" t="str">
        <f ca="true">+IF(OFFSET('Sanitation Data'!$G$30,0,10*ROW('Sanitation Data'!G99))="","",OFFSET('Sanitation Data'!$G$30,0,10*ROW('Sanitation Data'!G99)))</f>
        <v/>
      </c>
      <c r="DC105" s="302" t="str">
        <f ca="true">+IF(OFFSET('Sanitation Data'!$G$31,0,10*ROW('Sanitation Data'!G99))="","",OFFSET('Sanitation Data'!$G$31,0,10*ROW('Sanitation Data'!G99)))</f>
        <v/>
      </c>
      <c r="DD105" s="302" t="str">
        <f ca="true">+IF(OFFSET('Sanitation Data'!$G$32,0,10*ROW('Sanitation Data'!G99))="","",OFFSET('Sanitation Data'!$G$32,0,10*ROW('Sanitation Data'!G99)))</f>
        <v/>
      </c>
      <c r="DE105" s="302" t="str">
        <f ca="true">+IF(OFFSET('Sanitation Data'!$H$28,0,10*ROW('Sanitation Data'!H99))="","",OFFSET('Sanitation Data'!$H$28,0,10*ROW('Sanitation Data'!H99)))</f>
        <v/>
      </c>
      <c r="DF105" s="302" t="str">
        <f ca="true">+IF(OFFSET('Sanitation Data'!$H$29,0,10*ROW('Sanitation Data'!H99))="","",OFFSET('Sanitation Data'!$H$29,0,10*ROW('Sanitation Data'!H99)))</f>
        <v/>
      </c>
      <c r="DG105" s="302" t="str">
        <f ca="true">+IF(OFFSET('Sanitation Data'!$H$30,0,10*ROW('Sanitation Data'!H99))="","",OFFSET('Sanitation Data'!$H$30,0,10*ROW('Sanitation Data'!H99)))</f>
        <v/>
      </c>
      <c r="DH105" s="302" t="str">
        <f ca="true">+IF(OFFSET('Sanitation Data'!$H$31,0,10*ROW('Sanitation Data'!H99))="","",OFFSET('Sanitation Data'!$H$31,0,10*ROW('Sanitation Data'!H99)))</f>
        <v/>
      </c>
      <c r="DI105" s="302" t="str">
        <f ca="true">+IF(OFFSET('Sanitation Data'!$H$32,0,10*ROW('Sanitation Data'!H99))="","",OFFSET('Sanitation Data'!$H$32,0,10*ROW('Sanitation Data'!H99)))</f>
        <v/>
      </c>
      <c r="DJ105" s="302" t="str">
        <f ca="true">+IF(OFFSET('Sanitation Data'!$I$28,0,10*ROW('Sanitation Data'!I99))="","",OFFSET('Sanitation Data'!$I$28,0,10*ROW('Sanitation Data'!I99)))</f>
        <v/>
      </c>
      <c r="DK105" s="302" t="str">
        <f ca="true">+IF(OFFSET('Sanitation Data'!$I$29,0,10*ROW('Sanitation Data'!I99))="","",OFFSET('Sanitation Data'!$I$29,0,10*ROW('Sanitation Data'!I99)))</f>
        <v/>
      </c>
      <c r="DL105" s="302" t="str">
        <f ca="true">+IF(OFFSET('Sanitation Data'!$I$30,0,10*ROW('Sanitation Data'!I99))="","",OFFSET('Sanitation Data'!$I$30,0,10*ROW('Sanitation Data'!I99)))</f>
        <v/>
      </c>
      <c r="DM105" s="302" t="str">
        <f ca="true">+IF(OFFSET('Sanitation Data'!$I$31,0,10*ROW('Sanitation Data'!I99))="","",OFFSET('Sanitation Data'!$I$31,0,10*ROW('Sanitation Data'!I99)))</f>
        <v/>
      </c>
      <c r="DN105" s="302" t="str">
        <f ca="true">+IF(OFFSET('Sanitation Data'!$I$32,0,10*ROW('Sanitation Data'!I99))="","",OFFSET('Sanitation Data'!$I$32,0,10*ROW('Sanitation Data'!I99)))</f>
        <v/>
      </c>
      <c r="DO105" s="302" t="str">
        <f ca="true">+IF(OFFSET('Hygiene Data'!$D$11,0,10*ROW('Hygiene Data'!D99))="","",OFFSET('Hygiene Data'!$D$11,0,10*ROW('Hygiene Data'!D99)))</f>
        <v/>
      </c>
      <c r="DP105" s="302" t="str">
        <f ca="true">+IF(OFFSET('Hygiene Data'!$D$12,0,10*ROW('Hygiene Data'!D99))="","",OFFSET('Hygiene Data'!$D$12,0,10*ROW('Hygiene Data'!D99)))</f>
        <v/>
      </c>
      <c r="DQ105" s="302" t="str">
        <f ca="true">+IF(OFFSET('Hygiene Data'!$D$13,0,10*ROW('Hygiene Data'!D99))="","",OFFSET('Hygiene Data'!$D$13,0,10*ROW('Hygiene Data'!D99)))</f>
        <v/>
      </c>
      <c r="DR105" s="302" t="str">
        <f ca="true">+IF(OFFSET('Hygiene Data'!$E$11,0,10*ROW('Hygiene Data'!E99))="","",OFFSET('Hygiene Data'!$E$11,0,10*ROW('Hygiene Data'!E99)))</f>
        <v/>
      </c>
      <c r="DS105" s="302" t="str">
        <f ca="true">+IF(OFFSET('Hygiene Data'!$E$12,0,10*ROW('Hygiene Data'!E99))="","",OFFSET('Hygiene Data'!$E$12,0,10*ROW('Hygiene Data'!E99)))</f>
        <v/>
      </c>
      <c r="DT105" s="302" t="str">
        <f ca="true">+IF(OFFSET('Hygiene Data'!$E$13,0,10*ROW('Hygiene Data'!E99))="","",OFFSET('Hygiene Data'!$E$13,0,10*ROW('Hygiene Data'!E99)))</f>
        <v/>
      </c>
      <c r="DU105" s="302" t="str">
        <f ca="true">+IF(OFFSET('Hygiene Data'!$F$11,0,10*ROW('Hygiene Data'!F99))="","",OFFSET('Hygiene Data'!$F$11,0,10*ROW('Hygiene Data'!F99)))</f>
        <v/>
      </c>
      <c r="DV105" s="302" t="str">
        <f ca="true">+IF(OFFSET('Hygiene Data'!$F$12,0,10*ROW('Hygiene Data'!F99))="","",OFFSET('Hygiene Data'!$F$12,0,10*ROW('Hygiene Data'!F99)))</f>
        <v/>
      </c>
      <c r="DW105" s="302" t="str">
        <f ca="true">+IF(OFFSET('Hygiene Data'!$F$13,0,10*ROW('Hygiene Data'!F99))="","",OFFSET('Hygiene Data'!$F$13,0,10*ROW('Hygiene Data'!F99)))</f>
        <v/>
      </c>
      <c r="DX105" s="302" t="str">
        <f ca="true">+IF(OFFSET('Hygiene Data'!$G$11,0,10*ROW('Hygiene Data'!G99))="","",OFFSET('Hygiene Data'!$G$11,0,10*ROW('Hygiene Data'!G99)))</f>
        <v/>
      </c>
      <c r="DY105" s="302" t="str">
        <f ca="true">+IF(OFFSET('Hygiene Data'!$G$12,0,10*ROW('Hygiene Data'!G99))="","",OFFSET('Hygiene Data'!$G$12,0,10*ROW('Hygiene Data'!G99)))</f>
        <v/>
      </c>
      <c r="DZ105" s="302" t="str">
        <f ca="true">+IF(OFFSET('Hygiene Data'!$G$13,0,10*ROW('Hygiene Data'!G99))="","",OFFSET('Hygiene Data'!$G$13,0,10*ROW('Hygiene Data'!G99)))</f>
        <v/>
      </c>
      <c r="EA105" s="302" t="str">
        <f ca="true">+IF(OFFSET('Hygiene Data'!$H$11,0,10*ROW('Hygiene Data'!H99))="","",OFFSET('Hygiene Data'!$H$11,0,10*ROW('Hygiene Data'!H99)))</f>
        <v/>
      </c>
      <c r="EB105" s="302" t="str">
        <f ca="true">+IF(OFFSET('Hygiene Data'!$H$12,0,10*ROW('Hygiene Data'!H99))="","",OFFSET('Hygiene Data'!$H$12,0,10*ROW('Hygiene Data'!H99)))</f>
        <v/>
      </c>
      <c r="EC105" s="302" t="str">
        <f ca="true">+IF(OFFSET('Hygiene Data'!$H$13,0,10*ROW('Hygiene Data'!H99))="","",OFFSET('Hygiene Data'!$H$13,0,10*ROW('Hygiene Data'!H99)))</f>
        <v/>
      </c>
      <c r="ED105" s="302" t="str">
        <f ca="true">+IF(OFFSET('Hygiene Data'!$I$11,0,10*ROW('Hygiene Data'!I99))="","",OFFSET('Hygiene Data'!$I$11,0,10*ROW('Hygiene Data'!I99)))</f>
        <v/>
      </c>
      <c r="EE105" s="302" t="str">
        <f ca="true">+IF(OFFSET('Hygiene Data'!$I$12,0,10*ROW('Hygiene Data'!I99))="","",OFFSET('Hygiene Data'!$I$12,0,10*ROW('Hygiene Data'!I99)))</f>
        <v/>
      </c>
      <c r="EF105" s="30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57"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302"/>
      <c r="BS106" s="302" t="str">
        <f ca="true">+IF(OFFSET('Water Data'!$D$27,0,10*ROW('Water Data'!D100))="","",OFFSET('Water Data'!$D$27,0,10*ROW('Water Data'!D100)))</f>
        <v/>
      </c>
      <c r="BT106" s="302" t="str">
        <f ca="true">+IF(OFFSET('Water Data'!$D$28,0,10*ROW('Water Data'!D100))="","",OFFSET('Water Data'!$D$28,0,10*ROW('Water Data'!D100)))</f>
        <v/>
      </c>
      <c r="BU106" s="302" t="str">
        <f ca="true">+IF(OFFSET('Water Data'!$D$29,0,10*ROW('Water Data'!D100))="","",OFFSET('Water Data'!$D$29,0,10*ROW('Water Data'!D100)))</f>
        <v/>
      </c>
      <c r="BV106" s="302" t="str">
        <f ca="true">+IF(OFFSET('Water Data'!$E$27,0,10*ROW('Water Data'!E100))="","",OFFSET('Water Data'!$E$27,0,10*ROW('Water Data'!E100)))</f>
        <v/>
      </c>
      <c r="BW106" s="302" t="str">
        <f ca="true">+IF(OFFSET('Water Data'!$E$28,0,10*ROW('Water Data'!E100))="","",OFFSET('Water Data'!$E$28,0,10*ROW('Water Data'!E100)))</f>
        <v/>
      </c>
      <c r="BX106" s="302" t="str">
        <f ca="true">+IF(OFFSET('Water Data'!$E$29,0,10*ROW('Water Data'!E100))="","",OFFSET('Water Data'!$E$29,0,10*ROW('Water Data'!E100)))</f>
        <v/>
      </c>
      <c r="BY106" s="302" t="str">
        <f ca="true">+IF(OFFSET('Water Data'!$F$27,0,10*ROW('Water Data'!F100))="","",OFFSET('Water Data'!$F$27,0,10*ROW('Water Data'!F100)))</f>
        <v/>
      </c>
      <c r="BZ106" s="302" t="str">
        <f ca="true">+IF(OFFSET('Water Data'!$F$28,0,10*ROW('Water Data'!F100))="","",OFFSET('Water Data'!$F$28,0,10*ROW('Water Data'!F100)))</f>
        <v/>
      </c>
      <c r="CA106" s="302" t="str">
        <f ca="true">+IF(OFFSET('Water Data'!$F$29,0,10*ROW('Water Data'!F100))="","",OFFSET('Water Data'!$F$29,0,10*ROW('Water Data'!F100)))</f>
        <v/>
      </c>
      <c r="CB106" s="302" t="str">
        <f ca="true">+IF(OFFSET('Water Data'!$G$27,0,10*ROW('Water Data'!G100))="","",OFFSET('Water Data'!$G$27,0,10*ROW('Water Data'!G100)))</f>
        <v/>
      </c>
      <c r="CC106" s="302" t="str">
        <f ca="true">+IF(OFFSET('Water Data'!$G$28,0,10*ROW('Water Data'!G100))="","",OFFSET('Water Data'!$G$28,0,10*ROW('Water Data'!G100)))</f>
        <v/>
      </c>
      <c r="CD106" s="302" t="str">
        <f ca="true">+IF(OFFSET('Water Data'!$G$29,0,10*ROW('Water Data'!G100))="","",OFFSET('Water Data'!$G$29,0,10*ROW('Water Data'!G100)))</f>
        <v/>
      </c>
      <c r="CE106" s="302" t="str">
        <f ca="true">+IF(OFFSET('Water Data'!$H$27,0,10*ROW('Water Data'!H100))="","",OFFSET('Water Data'!$H$27,0,10*ROW('Water Data'!H100)))</f>
        <v/>
      </c>
      <c r="CF106" s="302" t="str">
        <f ca="true">+IF(OFFSET('Water Data'!$H$28,0,10*ROW('Water Data'!H100))="","",OFFSET('Water Data'!$H$28,0,10*ROW('Water Data'!H100)))</f>
        <v/>
      </c>
      <c r="CG106" s="302" t="str">
        <f ca="true">+IF(OFFSET('Water Data'!$H$29,0,10*ROW('Water Data'!H100))="","",OFFSET('Water Data'!$H$29,0,10*ROW('Water Data'!H100)))</f>
        <v/>
      </c>
      <c r="CH106" s="302" t="str">
        <f ca="true">+IF(OFFSET('Water Data'!$I$27,0,10*ROW('Water Data'!I100))="","",OFFSET('Water Data'!$I$27,0,10*ROW('Water Data'!I100)))</f>
        <v/>
      </c>
      <c r="CI106" s="302" t="str">
        <f ca="true">+IF(OFFSET('Water Data'!$I$28,0,10*ROW('Water Data'!I100))="","",OFFSET('Water Data'!$I$28,0,10*ROW('Water Data'!I100)))</f>
        <v/>
      </c>
      <c r="CJ106" s="302" t="str">
        <f ca="true">+IF(OFFSET('Water Data'!$I$29,0,10*ROW('Water Data'!I100))="","",OFFSET('Water Data'!$I$29,0,10*ROW('Water Data'!I100)))</f>
        <v/>
      </c>
      <c r="CK106" s="302" t="str">
        <f ca="true">+IF(OFFSET('Sanitation Data'!$D$28,0,10*ROW('Sanitation Data'!D100))="","",OFFSET('Sanitation Data'!$D$28,0,10*ROW('Sanitation Data'!D100)))</f>
        <v/>
      </c>
      <c r="CL106" s="302" t="str">
        <f ca="true">+IF(OFFSET('Sanitation Data'!$D$29,0,10*ROW('Sanitation Data'!D100))="","",OFFSET('Sanitation Data'!$D$29,0,10*ROW('Sanitation Data'!D100)))</f>
        <v/>
      </c>
      <c r="CM106" s="302" t="str">
        <f ca="true">+IF(OFFSET('Sanitation Data'!$D$30,0,10*ROW('Sanitation Data'!D100))="","",OFFSET('Sanitation Data'!$D$30,0,10*ROW('Sanitation Data'!D100)))</f>
        <v/>
      </c>
      <c r="CN106" s="302" t="str">
        <f ca="true">+IF(OFFSET('Sanitation Data'!$D$31,0,10*ROW('Sanitation Data'!D100))="","",OFFSET('Sanitation Data'!$D$31,0,10*ROW('Sanitation Data'!D100)))</f>
        <v/>
      </c>
      <c r="CO106" s="302" t="str">
        <f ca="true">+IF(OFFSET('Sanitation Data'!$D$32,0,10*ROW('Sanitation Data'!D100))="","",OFFSET('Sanitation Data'!$D$32,0,10*ROW('Sanitation Data'!D100)))</f>
        <v/>
      </c>
      <c r="CP106" s="302" t="str">
        <f ca="true">+IF(OFFSET('Sanitation Data'!$E$28,0,10*ROW('Sanitation Data'!E100))="","",OFFSET('Sanitation Data'!$E$28,0,10*ROW('Sanitation Data'!E100)))</f>
        <v/>
      </c>
      <c r="CQ106" s="302" t="str">
        <f ca="true">+IF(OFFSET('Sanitation Data'!$E$29,0,10*ROW('Sanitation Data'!E100))="","",OFFSET('Sanitation Data'!$E$29,0,10*ROW('Sanitation Data'!E100)))</f>
        <v/>
      </c>
      <c r="CR106" s="302" t="str">
        <f ca="true">+IF(OFFSET('Sanitation Data'!$E$30,0,10*ROW('Sanitation Data'!E100))="","",OFFSET('Sanitation Data'!$E$30,0,10*ROW('Sanitation Data'!E100)))</f>
        <v/>
      </c>
      <c r="CS106" s="302" t="str">
        <f ca="true">+IF(OFFSET('Sanitation Data'!$E$31,0,10*ROW('Sanitation Data'!E100))="","",OFFSET('Sanitation Data'!$E$31,0,10*ROW('Sanitation Data'!E100)))</f>
        <v/>
      </c>
      <c r="CT106" s="302" t="str">
        <f ca="true">+IF(OFFSET('Sanitation Data'!$E$32,0,10*ROW('Sanitation Data'!E100))="","",OFFSET('Sanitation Data'!$E$32,0,10*ROW('Sanitation Data'!E100)))</f>
        <v/>
      </c>
      <c r="CU106" s="302" t="str">
        <f ca="true">+IF(OFFSET('Sanitation Data'!$F$28,0,10*ROW('Sanitation Data'!F100))="","",OFFSET('Sanitation Data'!$F$28,0,10*ROW('Sanitation Data'!F100)))</f>
        <v/>
      </c>
      <c r="CV106" s="302" t="str">
        <f ca="true">+IF(OFFSET('Sanitation Data'!$F$29,0,10*ROW('Sanitation Data'!F100))="","",OFFSET('Sanitation Data'!$F$29,0,10*ROW('Sanitation Data'!F100)))</f>
        <v/>
      </c>
      <c r="CW106" s="302" t="str">
        <f ca="true">+IF(OFFSET('Sanitation Data'!$F$30,0,10*ROW('Sanitation Data'!F100))="","",OFFSET('Sanitation Data'!$F$30,0,10*ROW('Sanitation Data'!F100)))</f>
        <v/>
      </c>
      <c r="CX106" s="302" t="str">
        <f ca="true">+IF(OFFSET('Sanitation Data'!$F$31,0,10*ROW('Sanitation Data'!F100))="","",OFFSET('Sanitation Data'!$F$31,0,10*ROW('Sanitation Data'!F100)))</f>
        <v/>
      </c>
      <c r="CY106" s="302" t="str">
        <f ca="true">+IF(OFFSET('Sanitation Data'!$F$32,0,10*ROW('Sanitation Data'!F100))="","",OFFSET('Sanitation Data'!$F$32,0,10*ROW('Sanitation Data'!F100)))</f>
        <v/>
      </c>
      <c r="CZ106" s="302" t="str">
        <f ca="true">+IF(OFFSET('Sanitation Data'!$G$28,0,10*ROW('Sanitation Data'!G100))="","",OFFSET('Sanitation Data'!$G$28,0,10*ROW('Sanitation Data'!G100)))</f>
        <v/>
      </c>
      <c r="DA106" s="302" t="str">
        <f ca="true">+IF(OFFSET('Sanitation Data'!$G$29,0,10*ROW('Sanitation Data'!G100))="","",OFFSET('Sanitation Data'!$G$29,0,10*ROW('Sanitation Data'!G100)))</f>
        <v/>
      </c>
      <c r="DB106" s="302" t="str">
        <f ca="true">+IF(OFFSET('Sanitation Data'!$G$30,0,10*ROW('Sanitation Data'!G100))="","",OFFSET('Sanitation Data'!$G$30,0,10*ROW('Sanitation Data'!G100)))</f>
        <v/>
      </c>
      <c r="DC106" s="302" t="str">
        <f ca="true">+IF(OFFSET('Sanitation Data'!$G$31,0,10*ROW('Sanitation Data'!G100))="","",OFFSET('Sanitation Data'!$G$31,0,10*ROW('Sanitation Data'!G100)))</f>
        <v/>
      </c>
      <c r="DD106" s="302" t="str">
        <f ca="true">+IF(OFFSET('Sanitation Data'!$G$32,0,10*ROW('Sanitation Data'!G100))="","",OFFSET('Sanitation Data'!$G$32,0,10*ROW('Sanitation Data'!G100)))</f>
        <v/>
      </c>
      <c r="DE106" s="302" t="str">
        <f ca="true">+IF(OFFSET('Sanitation Data'!$H$28,0,10*ROW('Sanitation Data'!H100))="","",OFFSET('Sanitation Data'!$H$28,0,10*ROW('Sanitation Data'!H100)))</f>
        <v/>
      </c>
      <c r="DF106" s="302" t="str">
        <f ca="true">+IF(OFFSET('Sanitation Data'!$H$29,0,10*ROW('Sanitation Data'!H100))="","",OFFSET('Sanitation Data'!$H$29,0,10*ROW('Sanitation Data'!H100)))</f>
        <v/>
      </c>
      <c r="DG106" s="302" t="str">
        <f ca="true">+IF(OFFSET('Sanitation Data'!$H$30,0,10*ROW('Sanitation Data'!H100))="","",OFFSET('Sanitation Data'!$H$30,0,10*ROW('Sanitation Data'!H100)))</f>
        <v/>
      </c>
      <c r="DH106" s="302" t="str">
        <f ca="true">+IF(OFFSET('Sanitation Data'!$H$31,0,10*ROW('Sanitation Data'!H100))="","",OFFSET('Sanitation Data'!$H$31,0,10*ROW('Sanitation Data'!H100)))</f>
        <v/>
      </c>
      <c r="DI106" s="302" t="str">
        <f ca="true">+IF(OFFSET('Sanitation Data'!$H$32,0,10*ROW('Sanitation Data'!H100))="","",OFFSET('Sanitation Data'!$H$32,0,10*ROW('Sanitation Data'!H100)))</f>
        <v/>
      </c>
      <c r="DJ106" s="302" t="str">
        <f ca="true">+IF(OFFSET('Sanitation Data'!$I$28,0,10*ROW('Sanitation Data'!I100))="","",OFFSET('Sanitation Data'!$I$28,0,10*ROW('Sanitation Data'!I100)))</f>
        <v/>
      </c>
      <c r="DK106" s="302" t="str">
        <f ca="true">+IF(OFFSET('Sanitation Data'!$I$29,0,10*ROW('Sanitation Data'!I100))="","",OFFSET('Sanitation Data'!$I$29,0,10*ROW('Sanitation Data'!I100)))</f>
        <v/>
      </c>
      <c r="DL106" s="302" t="str">
        <f ca="true">+IF(OFFSET('Sanitation Data'!$I$30,0,10*ROW('Sanitation Data'!I100))="","",OFFSET('Sanitation Data'!$I$30,0,10*ROW('Sanitation Data'!I100)))</f>
        <v/>
      </c>
      <c r="DM106" s="302" t="str">
        <f ca="true">+IF(OFFSET('Sanitation Data'!$I$31,0,10*ROW('Sanitation Data'!I100))="","",OFFSET('Sanitation Data'!$I$31,0,10*ROW('Sanitation Data'!I100)))</f>
        <v/>
      </c>
      <c r="DN106" s="302" t="str">
        <f ca="true">+IF(OFFSET('Sanitation Data'!$I$32,0,10*ROW('Sanitation Data'!I100))="","",OFFSET('Sanitation Data'!$I$32,0,10*ROW('Sanitation Data'!I100)))</f>
        <v/>
      </c>
      <c r="DO106" s="302" t="str">
        <f ca="true">+IF(OFFSET('Hygiene Data'!$D$11,0,10*ROW('Hygiene Data'!D100))="","",OFFSET('Hygiene Data'!$D$11,0,10*ROW('Hygiene Data'!D100)))</f>
        <v/>
      </c>
      <c r="DP106" s="302" t="str">
        <f ca="true">+IF(OFFSET('Hygiene Data'!$D$12,0,10*ROW('Hygiene Data'!D100))="","",OFFSET('Hygiene Data'!$D$12,0,10*ROW('Hygiene Data'!D100)))</f>
        <v/>
      </c>
      <c r="DQ106" s="302" t="str">
        <f ca="true">+IF(OFFSET('Hygiene Data'!$D$13,0,10*ROW('Hygiene Data'!D100))="","",OFFSET('Hygiene Data'!$D$13,0,10*ROW('Hygiene Data'!D100)))</f>
        <v/>
      </c>
      <c r="DR106" s="302" t="str">
        <f ca="true">+IF(OFFSET('Hygiene Data'!$E$11,0,10*ROW('Hygiene Data'!E100))="","",OFFSET('Hygiene Data'!$E$11,0,10*ROW('Hygiene Data'!E100)))</f>
        <v/>
      </c>
      <c r="DS106" s="302" t="str">
        <f ca="true">+IF(OFFSET('Hygiene Data'!$E$12,0,10*ROW('Hygiene Data'!E100))="","",OFFSET('Hygiene Data'!$E$12,0,10*ROW('Hygiene Data'!E100)))</f>
        <v/>
      </c>
      <c r="DT106" s="302" t="str">
        <f ca="true">+IF(OFFSET('Hygiene Data'!$E$13,0,10*ROW('Hygiene Data'!E100))="","",OFFSET('Hygiene Data'!$E$13,0,10*ROW('Hygiene Data'!E100)))</f>
        <v/>
      </c>
      <c r="DU106" s="302" t="str">
        <f ca="true">+IF(OFFSET('Hygiene Data'!$F$11,0,10*ROW('Hygiene Data'!F100))="","",OFFSET('Hygiene Data'!$F$11,0,10*ROW('Hygiene Data'!F100)))</f>
        <v/>
      </c>
      <c r="DV106" s="302" t="str">
        <f ca="true">+IF(OFFSET('Hygiene Data'!$F$12,0,10*ROW('Hygiene Data'!F100))="","",OFFSET('Hygiene Data'!$F$12,0,10*ROW('Hygiene Data'!F100)))</f>
        <v/>
      </c>
      <c r="DW106" s="302" t="str">
        <f ca="true">+IF(OFFSET('Hygiene Data'!$F$13,0,10*ROW('Hygiene Data'!F100))="","",OFFSET('Hygiene Data'!$F$13,0,10*ROW('Hygiene Data'!F100)))</f>
        <v/>
      </c>
      <c r="DX106" s="302" t="str">
        <f ca="true">+IF(OFFSET('Hygiene Data'!$G$11,0,10*ROW('Hygiene Data'!G100))="","",OFFSET('Hygiene Data'!$G$11,0,10*ROW('Hygiene Data'!G100)))</f>
        <v/>
      </c>
      <c r="DY106" s="302" t="str">
        <f ca="true">+IF(OFFSET('Hygiene Data'!$G$12,0,10*ROW('Hygiene Data'!G100))="","",OFFSET('Hygiene Data'!$G$12,0,10*ROW('Hygiene Data'!G100)))</f>
        <v/>
      </c>
      <c r="DZ106" s="302" t="str">
        <f ca="true">+IF(OFFSET('Hygiene Data'!$G$13,0,10*ROW('Hygiene Data'!G100))="","",OFFSET('Hygiene Data'!$G$13,0,10*ROW('Hygiene Data'!G100)))</f>
        <v/>
      </c>
      <c r="EA106" s="302" t="str">
        <f ca="true">+IF(OFFSET('Hygiene Data'!$H$11,0,10*ROW('Hygiene Data'!H100))="","",OFFSET('Hygiene Data'!$H$11,0,10*ROW('Hygiene Data'!H100)))</f>
        <v/>
      </c>
      <c r="EB106" s="302" t="str">
        <f ca="true">+IF(OFFSET('Hygiene Data'!$H$12,0,10*ROW('Hygiene Data'!H100))="","",OFFSET('Hygiene Data'!$H$12,0,10*ROW('Hygiene Data'!H100)))</f>
        <v/>
      </c>
      <c r="EC106" s="302" t="str">
        <f ca="true">+IF(OFFSET('Hygiene Data'!$H$13,0,10*ROW('Hygiene Data'!H100))="","",OFFSET('Hygiene Data'!$H$13,0,10*ROW('Hygiene Data'!H100)))</f>
        <v/>
      </c>
      <c r="ED106" s="302" t="str">
        <f ca="true">+IF(OFFSET('Hygiene Data'!$I$11,0,10*ROW('Hygiene Data'!I100))="","",OFFSET('Hygiene Data'!$I$11,0,10*ROW('Hygiene Data'!I100)))</f>
        <v/>
      </c>
      <c r="EE106" s="302" t="str">
        <f ca="true">+IF(OFFSET('Hygiene Data'!$I$12,0,10*ROW('Hygiene Data'!I100))="","",OFFSET('Hygiene Data'!$I$12,0,10*ROW('Hygiene Data'!I100)))</f>
        <v/>
      </c>
      <c r="EF106" s="30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57"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302"/>
      <c r="BS107" s="302" t="str">
        <f ca="true">+IF(OFFSET('Water Data'!$D$27,0,10*ROW('Water Data'!D101))="","",OFFSET('Water Data'!$D$27,0,10*ROW('Water Data'!D101)))</f>
        <v/>
      </c>
      <c r="BT107" s="302" t="str">
        <f ca="true">+IF(OFFSET('Water Data'!$D$28,0,10*ROW('Water Data'!D101))="","",OFFSET('Water Data'!$D$28,0,10*ROW('Water Data'!D101)))</f>
        <v/>
      </c>
      <c r="BU107" s="302" t="str">
        <f ca="true">+IF(OFFSET('Water Data'!$D$29,0,10*ROW('Water Data'!D101))="","",OFFSET('Water Data'!$D$29,0,10*ROW('Water Data'!D101)))</f>
        <v/>
      </c>
      <c r="BV107" s="302" t="str">
        <f ca="true">+IF(OFFSET('Water Data'!$E$27,0,10*ROW('Water Data'!E101))="","",OFFSET('Water Data'!$E$27,0,10*ROW('Water Data'!E101)))</f>
        <v/>
      </c>
      <c r="BW107" s="302" t="str">
        <f ca="true">+IF(OFFSET('Water Data'!$E$28,0,10*ROW('Water Data'!E101))="","",OFFSET('Water Data'!$E$28,0,10*ROW('Water Data'!E101)))</f>
        <v/>
      </c>
      <c r="BX107" s="302" t="str">
        <f ca="true">+IF(OFFSET('Water Data'!$E$29,0,10*ROW('Water Data'!E101))="","",OFFSET('Water Data'!$E$29,0,10*ROW('Water Data'!E101)))</f>
        <v/>
      </c>
      <c r="BY107" s="302" t="str">
        <f ca="true">+IF(OFFSET('Water Data'!$F$27,0,10*ROW('Water Data'!F101))="","",OFFSET('Water Data'!$F$27,0,10*ROW('Water Data'!F101)))</f>
        <v/>
      </c>
      <c r="BZ107" s="302" t="str">
        <f ca="true">+IF(OFFSET('Water Data'!$F$28,0,10*ROW('Water Data'!F101))="","",OFFSET('Water Data'!$F$28,0,10*ROW('Water Data'!F101)))</f>
        <v/>
      </c>
      <c r="CA107" s="302" t="str">
        <f ca="true">+IF(OFFSET('Water Data'!$F$29,0,10*ROW('Water Data'!F101))="","",OFFSET('Water Data'!$F$29,0,10*ROW('Water Data'!F101)))</f>
        <v/>
      </c>
      <c r="CB107" s="302" t="str">
        <f ca="true">+IF(OFFSET('Water Data'!$G$27,0,10*ROW('Water Data'!G101))="","",OFFSET('Water Data'!$G$27,0,10*ROW('Water Data'!G101)))</f>
        <v/>
      </c>
      <c r="CC107" s="302" t="str">
        <f ca="true">+IF(OFFSET('Water Data'!$G$28,0,10*ROW('Water Data'!G101))="","",OFFSET('Water Data'!$G$28,0,10*ROW('Water Data'!G101)))</f>
        <v/>
      </c>
      <c r="CD107" s="302" t="str">
        <f ca="true">+IF(OFFSET('Water Data'!$G$29,0,10*ROW('Water Data'!G101))="","",OFFSET('Water Data'!$G$29,0,10*ROW('Water Data'!G101)))</f>
        <v/>
      </c>
      <c r="CE107" s="302" t="str">
        <f ca="true">+IF(OFFSET('Water Data'!$H$27,0,10*ROW('Water Data'!H101))="","",OFFSET('Water Data'!$H$27,0,10*ROW('Water Data'!H101)))</f>
        <v/>
      </c>
      <c r="CF107" s="302" t="str">
        <f ca="true">+IF(OFFSET('Water Data'!$H$28,0,10*ROW('Water Data'!H101))="","",OFFSET('Water Data'!$H$28,0,10*ROW('Water Data'!H101)))</f>
        <v/>
      </c>
      <c r="CG107" s="302" t="str">
        <f ca="true">+IF(OFFSET('Water Data'!$H$29,0,10*ROW('Water Data'!H101))="","",OFFSET('Water Data'!$H$29,0,10*ROW('Water Data'!H101)))</f>
        <v/>
      </c>
      <c r="CH107" s="302" t="str">
        <f ca="true">+IF(OFFSET('Water Data'!$I$27,0,10*ROW('Water Data'!I101))="","",OFFSET('Water Data'!$I$27,0,10*ROW('Water Data'!I101)))</f>
        <v/>
      </c>
      <c r="CI107" s="302" t="str">
        <f ca="true">+IF(OFFSET('Water Data'!$I$28,0,10*ROW('Water Data'!I101))="","",OFFSET('Water Data'!$I$28,0,10*ROW('Water Data'!I101)))</f>
        <v/>
      </c>
      <c r="CJ107" s="302" t="str">
        <f ca="true">+IF(OFFSET('Water Data'!$I$29,0,10*ROW('Water Data'!I101))="","",OFFSET('Water Data'!$I$29,0,10*ROW('Water Data'!I101)))</f>
        <v/>
      </c>
      <c r="CK107" s="302" t="str">
        <f ca="true">+IF(OFFSET('Sanitation Data'!$D$28,0,10*ROW('Sanitation Data'!D101))="","",OFFSET('Sanitation Data'!$D$28,0,10*ROW('Sanitation Data'!D101)))</f>
        <v/>
      </c>
      <c r="CL107" s="302" t="str">
        <f ca="true">+IF(OFFSET('Sanitation Data'!$D$29,0,10*ROW('Sanitation Data'!D101))="","",OFFSET('Sanitation Data'!$D$29,0,10*ROW('Sanitation Data'!D101)))</f>
        <v/>
      </c>
      <c r="CM107" s="302" t="str">
        <f ca="true">+IF(OFFSET('Sanitation Data'!$D$30,0,10*ROW('Sanitation Data'!D101))="","",OFFSET('Sanitation Data'!$D$30,0,10*ROW('Sanitation Data'!D101)))</f>
        <v/>
      </c>
      <c r="CN107" s="302" t="str">
        <f ca="true">+IF(OFFSET('Sanitation Data'!$D$31,0,10*ROW('Sanitation Data'!D101))="","",OFFSET('Sanitation Data'!$D$31,0,10*ROW('Sanitation Data'!D101)))</f>
        <v/>
      </c>
      <c r="CO107" s="302" t="str">
        <f ca="true">+IF(OFFSET('Sanitation Data'!$D$32,0,10*ROW('Sanitation Data'!D101))="","",OFFSET('Sanitation Data'!$D$32,0,10*ROW('Sanitation Data'!D101)))</f>
        <v/>
      </c>
      <c r="CP107" s="302" t="str">
        <f ca="true">+IF(OFFSET('Sanitation Data'!$E$28,0,10*ROW('Sanitation Data'!E101))="","",OFFSET('Sanitation Data'!$E$28,0,10*ROW('Sanitation Data'!E101)))</f>
        <v/>
      </c>
      <c r="CQ107" s="302" t="str">
        <f ca="true">+IF(OFFSET('Sanitation Data'!$E$29,0,10*ROW('Sanitation Data'!E101))="","",OFFSET('Sanitation Data'!$E$29,0,10*ROW('Sanitation Data'!E101)))</f>
        <v/>
      </c>
      <c r="CR107" s="302" t="str">
        <f ca="true">+IF(OFFSET('Sanitation Data'!$E$30,0,10*ROW('Sanitation Data'!E101))="","",OFFSET('Sanitation Data'!$E$30,0,10*ROW('Sanitation Data'!E101)))</f>
        <v/>
      </c>
      <c r="CS107" s="302" t="str">
        <f ca="true">+IF(OFFSET('Sanitation Data'!$E$31,0,10*ROW('Sanitation Data'!E101))="","",OFFSET('Sanitation Data'!$E$31,0,10*ROW('Sanitation Data'!E101)))</f>
        <v/>
      </c>
      <c r="CT107" s="302" t="str">
        <f ca="true">+IF(OFFSET('Sanitation Data'!$E$32,0,10*ROW('Sanitation Data'!E101))="","",OFFSET('Sanitation Data'!$E$32,0,10*ROW('Sanitation Data'!E101)))</f>
        <v/>
      </c>
      <c r="CU107" s="302" t="str">
        <f ca="true">+IF(OFFSET('Sanitation Data'!$F$28,0,10*ROW('Sanitation Data'!F101))="","",OFFSET('Sanitation Data'!$F$28,0,10*ROW('Sanitation Data'!F101)))</f>
        <v/>
      </c>
      <c r="CV107" s="302" t="str">
        <f ca="true">+IF(OFFSET('Sanitation Data'!$F$29,0,10*ROW('Sanitation Data'!F101))="","",OFFSET('Sanitation Data'!$F$29,0,10*ROW('Sanitation Data'!F101)))</f>
        <v/>
      </c>
      <c r="CW107" s="302" t="str">
        <f ca="true">+IF(OFFSET('Sanitation Data'!$F$30,0,10*ROW('Sanitation Data'!F101))="","",OFFSET('Sanitation Data'!$F$30,0,10*ROW('Sanitation Data'!F101)))</f>
        <v/>
      </c>
      <c r="CX107" s="302" t="str">
        <f ca="true">+IF(OFFSET('Sanitation Data'!$F$31,0,10*ROW('Sanitation Data'!F101))="","",OFFSET('Sanitation Data'!$F$31,0,10*ROW('Sanitation Data'!F101)))</f>
        <v/>
      </c>
      <c r="CY107" s="302" t="str">
        <f ca="true">+IF(OFFSET('Sanitation Data'!$F$32,0,10*ROW('Sanitation Data'!F101))="","",OFFSET('Sanitation Data'!$F$32,0,10*ROW('Sanitation Data'!F101)))</f>
        <v/>
      </c>
      <c r="CZ107" s="302" t="str">
        <f ca="true">+IF(OFFSET('Sanitation Data'!$G$28,0,10*ROW('Sanitation Data'!G101))="","",OFFSET('Sanitation Data'!$G$28,0,10*ROW('Sanitation Data'!G101)))</f>
        <v/>
      </c>
      <c r="DA107" s="302" t="str">
        <f ca="true">+IF(OFFSET('Sanitation Data'!$G$29,0,10*ROW('Sanitation Data'!G101))="","",OFFSET('Sanitation Data'!$G$29,0,10*ROW('Sanitation Data'!G101)))</f>
        <v/>
      </c>
      <c r="DB107" s="302" t="str">
        <f ca="true">+IF(OFFSET('Sanitation Data'!$G$30,0,10*ROW('Sanitation Data'!G101))="","",OFFSET('Sanitation Data'!$G$30,0,10*ROW('Sanitation Data'!G101)))</f>
        <v/>
      </c>
      <c r="DC107" s="302" t="str">
        <f ca="true">+IF(OFFSET('Sanitation Data'!$G$31,0,10*ROW('Sanitation Data'!G101))="","",OFFSET('Sanitation Data'!$G$31,0,10*ROW('Sanitation Data'!G101)))</f>
        <v/>
      </c>
      <c r="DD107" s="302" t="str">
        <f ca="true">+IF(OFFSET('Sanitation Data'!$G$32,0,10*ROW('Sanitation Data'!G101))="","",OFFSET('Sanitation Data'!$G$32,0,10*ROW('Sanitation Data'!G101)))</f>
        <v/>
      </c>
      <c r="DE107" s="302" t="str">
        <f ca="true">+IF(OFFSET('Sanitation Data'!$H$28,0,10*ROW('Sanitation Data'!H101))="","",OFFSET('Sanitation Data'!$H$28,0,10*ROW('Sanitation Data'!H101)))</f>
        <v/>
      </c>
      <c r="DF107" s="302" t="str">
        <f ca="true">+IF(OFFSET('Sanitation Data'!$H$29,0,10*ROW('Sanitation Data'!H101))="","",OFFSET('Sanitation Data'!$H$29,0,10*ROW('Sanitation Data'!H101)))</f>
        <v/>
      </c>
      <c r="DG107" s="302" t="str">
        <f ca="true">+IF(OFFSET('Sanitation Data'!$H$30,0,10*ROW('Sanitation Data'!H101))="","",OFFSET('Sanitation Data'!$H$30,0,10*ROW('Sanitation Data'!H101)))</f>
        <v/>
      </c>
      <c r="DH107" s="302" t="str">
        <f ca="true">+IF(OFFSET('Sanitation Data'!$H$31,0,10*ROW('Sanitation Data'!H101))="","",OFFSET('Sanitation Data'!$H$31,0,10*ROW('Sanitation Data'!H101)))</f>
        <v/>
      </c>
      <c r="DI107" s="302" t="str">
        <f ca="true">+IF(OFFSET('Sanitation Data'!$H$32,0,10*ROW('Sanitation Data'!H101))="","",OFFSET('Sanitation Data'!$H$32,0,10*ROW('Sanitation Data'!H101)))</f>
        <v/>
      </c>
      <c r="DJ107" s="302" t="str">
        <f ca="true">+IF(OFFSET('Sanitation Data'!$I$28,0,10*ROW('Sanitation Data'!I101))="","",OFFSET('Sanitation Data'!$I$28,0,10*ROW('Sanitation Data'!I101)))</f>
        <v/>
      </c>
      <c r="DK107" s="302" t="str">
        <f ca="true">+IF(OFFSET('Sanitation Data'!$I$29,0,10*ROW('Sanitation Data'!I101))="","",OFFSET('Sanitation Data'!$I$29,0,10*ROW('Sanitation Data'!I101)))</f>
        <v/>
      </c>
      <c r="DL107" s="302" t="str">
        <f ca="true">+IF(OFFSET('Sanitation Data'!$I$30,0,10*ROW('Sanitation Data'!I101))="","",OFFSET('Sanitation Data'!$I$30,0,10*ROW('Sanitation Data'!I101)))</f>
        <v/>
      </c>
      <c r="DM107" s="302" t="str">
        <f ca="true">+IF(OFFSET('Sanitation Data'!$I$31,0,10*ROW('Sanitation Data'!I101))="","",OFFSET('Sanitation Data'!$I$31,0,10*ROW('Sanitation Data'!I101)))</f>
        <v/>
      </c>
      <c r="DN107" s="302" t="str">
        <f ca="true">+IF(OFFSET('Sanitation Data'!$I$32,0,10*ROW('Sanitation Data'!I101))="","",OFFSET('Sanitation Data'!$I$32,0,10*ROW('Sanitation Data'!I101)))</f>
        <v/>
      </c>
      <c r="DO107" s="302" t="str">
        <f ca="true">+IF(OFFSET('Hygiene Data'!$D$11,0,10*ROW('Hygiene Data'!D101))="","",OFFSET('Hygiene Data'!$D$11,0,10*ROW('Hygiene Data'!D101)))</f>
        <v/>
      </c>
      <c r="DP107" s="302" t="str">
        <f ca="true">+IF(OFFSET('Hygiene Data'!$D$12,0,10*ROW('Hygiene Data'!D101))="","",OFFSET('Hygiene Data'!$D$12,0,10*ROW('Hygiene Data'!D101)))</f>
        <v/>
      </c>
      <c r="DQ107" s="302" t="str">
        <f ca="true">+IF(OFFSET('Hygiene Data'!$D$13,0,10*ROW('Hygiene Data'!D101))="","",OFFSET('Hygiene Data'!$D$13,0,10*ROW('Hygiene Data'!D101)))</f>
        <v/>
      </c>
      <c r="DR107" s="302" t="str">
        <f ca="true">+IF(OFFSET('Hygiene Data'!$E$11,0,10*ROW('Hygiene Data'!E101))="","",OFFSET('Hygiene Data'!$E$11,0,10*ROW('Hygiene Data'!E101)))</f>
        <v/>
      </c>
      <c r="DS107" s="302" t="str">
        <f ca="true">+IF(OFFSET('Hygiene Data'!$E$12,0,10*ROW('Hygiene Data'!E101))="","",OFFSET('Hygiene Data'!$E$12,0,10*ROW('Hygiene Data'!E101)))</f>
        <v/>
      </c>
      <c r="DT107" s="302" t="str">
        <f ca="true">+IF(OFFSET('Hygiene Data'!$E$13,0,10*ROW('Hygiene Data'!E101))="","",OFFSET('Hygiene Data'!$E$13,0,10*ROW('Hygiene Data'!E101)))</f>
        <v/>
      </c>
      <c r="DU107" s="302" t="str">
        <f ca="true">+IF(OFFSET('Hygiene Data'!$F$11,0,10*ROW('Hygiene Data'!F101))="","",OFFSET('Hygiene Data'!$F$11,0,10*ROW('Hygiene Data'!F101)))</f>
        <v/>
      </c>
      <c r="DV107" s="302" t="str">
        <f ca="true">+IF(OFFSET('Hygiene Data'!$F$12,0,10*ROW('Hygiene Data'!F101))="","",OFFSET('Hygiene Data'!$F$12,0,10*ROW('Hygiene Data'!F101)))</f>
        <v/>
      </c>
      <c r="DW107" s="302" t="str">
        <f ca="true">+IF(OFFSET('Hygiene Data'!$F$13,0,10*ROW('Hygiene Data'!F101))="","",OFFSET('Hygiene Data'!$F$13,0,10*ROW('Hygiene Data'!F101)))</f>
        <v/>
      </c>
      <c r="DX107" s="302" t="str">
        <f ca="true">+IF(OFFSET('Hygiene Data'!$G$11,0,10*ROW('Hygiene Data'!G101))="","",OFFSET('Hygiene Data'!$G$11,0,10*ROW('Hygiene Data'!G101)))</f>
        <v/>
      </c>
      <c r="DY107" s="302" t="str">
        <f ca="true">+IF(OFFSET('Hygiene Data'!$G$12,0,10*ROW('Hygiene Data'!G101))="","",OFFSET('Hygiene Data'!$G$12,0,10*ROW('Hygiene Data'!G101)))</f>
        <v/>
      </c>
      <c r="DZ107" s="302" t="str">
        <f ca="true">+IF(OFFSET('Hygiene Data'!$G$13,0,10*ROW('Hygiene Data'!G101))="","",OFFSET('Hygiene Data'!$G$13,0,10*ROW('Hygiene Data'!G101)))</f>
        <v/>
      </c>
      <c r="EA107" s="302" t="str">
        <f ca="true">+IF(OFFSET('Hygiene Data'!$H$11,0,10*ROW('Hygiene Data'!H101))="","",OFFSET('Hygiene Data'!$H$11,0,10*ROW('Hygiene Data'!H101)))</f>
        <v/>
      </c>
      <c r="EB107" s="302" t="str">
        <f ca="true">+IF(OFFSET('Hygiene Data'!$H$12,0,10*ROW('Hygiene Data'!H101))="","",OFFSET('Hygiene Data'!$H$12,0,10*ROW('Hygiene Data'!H101)))</f>
        <v/>
      </c>
      <c r="EC107" s="302" t="str">
        <f ca="true">+IF(OFFSET('Hygiene Data'!$H$13,0,10*ROW('Hygiene Data'!H101))="","",OFFSET('Hygiene Data'!$H$13,0,10*ROW('Hygiene Data'!H101)))</f>
        <v/>
      </c>
      <c r="ED107" s="302" t="str">
        <f ca="true">+IF(OFFSET('Hygiene Data'!$I$11,0,10*ROW('Hygiene Data'!I101))="","",OFFSET('Hygiene Data'!$I$11,0,10*ROW('Hygiene Data'!I101)))</f>
        <v/>
      </c>
      <c r="EE107" s="302" t="str">
        <f ca="true">+IF(OFFSET('Hygiene Data'!$I$12,0,10*ROW('Hygiene Data'!I101))="","",OFFSET('Hygiene Data'!$I$12,0,10*ROW('Hygiene Data'!I101)))</f>
        <v/>
      </c>
      <c r="EF107" s="30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57"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302"/>
      <c r="BS108" s="302" t="str">
        <f ca="true">+IF(OFFSET('Water Data'!$D$27,0,10*ROW('Water Data'!D102))="","",OFFSET('Water Data'!$D$27,0,10*ROW('Water Data'!D102)))</f>
        <v/>
      </c>
      <c r="BT108" s="302" t="str">
        <f ca="true">+IF(OFFSET('Water Data'!$D$28,0,10*ROW('Water Data'!D102))="","",OFFSET('Water Data'!$D$28,0,10*ROW('Water Data'!D102)))</f>
        <v/>
      </c>
      <c r="BU108" s="302" t="str">
        <f ca="true">+IF(OFFSET('Water Data'!$D$29,0,10*ROW('Water Data'!D102))="","",OFFSET('Water Data'!$D$29,0,10*ROW('Water Data'!D102)))</f>
        <v/>
      </c>
      <c r="BV108" s="302" t="str">
        <f ca="true">+IF(OFFSET('Water Data'!$E$27,0,10*ROW('Water Data'!E102))="","",OFFSET('Water Data'!$E$27,0,10*ROW('Water Data'!E102)))</f>
        <v/>
      </c>
      <c r="BW108" s="302" t="str">
        <f ca="true">+IF(OFFSET('Water Data'!$E$28,0,10*ROW('Water Data'!E102))="","",OFFSET('Water Data'!$E$28,0,10*ROW('Water Data'!E102)))</f>
        <v/>
      </c>
      <c r="BX108" s="302" t="str">
        <f ca="true">+IF(OFFSET('Water Data'!$E$29,0,10*ROW('Water Data'!E102))="","",OFFSET('Water Data'!$E$29,0,10*ROW('Water Data'!E102)))</f>
        <v/>
      </c>
      <c r="BY108" s="302" t="str">
        <f ca="true">+IF(OFFSET('Water Data'!$F$27,0,10*ROW('Water Data'!F102))="","",OFFSET('Water Data'!$F$27,0,10*ROW('Water Data'!F102)))</f>
        <v/>
      </c>
      <c r="BZ108" s="302" t="str">
        <f ca="true">+IF(OFFSET('Water Data'!$F$28,0,10*ROW('Water Data'!F102))="","",OFFSET('Water Data'!$F$28,0,10*ROW('Water Data'!F102)))</f>
        <v/>
      </c>
      <c r="CA108" s="302" t="str">
        <f ca="true">+IF(OFFSET('Water Data'!$F$29,0,10*ROW('Water Data'!F102))="","",OFFSET('Water Data'!$F$29,0,10*ROW('Water Data'!F102)))</f>
        <v/>
      </c>
      <c r="CB108" s="302" t="str">
        <f ca="true">+IF(OFFSET('Water Data'!$G$27,0,10*ROW('Water Data'!G102))="","",OFFSET('Water Data'!$G$27,0,10*ROW('Water Data'!G102)))</f>
        <v/>
      </c>
      <c r="CC108" s="302" t="str">
        <f ca="true">+IF(OFFSET('Water Data'!$G$28,0,10*ROW('Water Data'!G102))="","",OFFSET('Water Data'!$G$28,0,10*ROW('Water Data'!G102)))</f>
        <v/>
      </c>
      <c r="CD108" s="302" t="str">
        <f ca="true">+IF(OFFSET('Water Data'!$G$29,0,10*ROW('Water Data'!G102))="","",OFFSET('Water Data'!$G$29,0,10*ROW('Water Data'!G102)))</f>
        <v/>
      </c>
      <c r="CE108" s="302" t="str">
        <f ca="true">+IF(OFFSET('Water Data'!$H$27,0,10*ROW('Water Data'!H102))="","",OFFSET('Water Data'!$H$27,0,10*ROW('Water Data'!H102)))</f>
        <v/>
      </c>
      <c r="CF108" s="302" t="str">
        <f ca="true">+IF(OFFSET('Water Data'!$H$28,0,10*ROW('Water Data'!H102))="","",OFFSET('Water Data'!$H$28,0,10*ROW('Water Data'!H102)))</f>
        <v/>
      </c>
      <c r="CG108" s="302" t="str">
        <f ca="true">+IF(OFFSET('Water Data'!$H$29,0,10*ROW('Water Data'!H102))="","",OFFSET('Water Data'!$H$29,0,10*ROW('Water Data'!H102)))</f>
        <v/>
      </c>
      <c r="CH108" s="302" t="str">
        <f ca="true">+IF(OFFSET('Water Data'!$I$27,0,10*ROW('Water Data'!I102))="","",OFFSET('Water Data'!$I$27,0,10*ROW('Water Data'!I102)))</f>
        <v/>
      </c>
      <c r="CI108" s="302" t="str">
        <f ca="true">+IF(OFFSET('Water Data'!$I$28,0,10*ROW('Water Data'!I102))="","",OFFSET('Water Data'!$I$28,0,10*ROW('Water Data'!I102)))</f>
        <v/>
      </c>
      <c r="CJ108" s="302" t="str">
        <f ca="true">+IF(OFFSET('Water Data'!$I$29,0,10*ROW('Water Data'!I102))="","",OFFSET('Water Data'!$I$29,0,10*ROW('Water Data'!I102)))</f>
        <v/>
      </c>
      <c r="CK108" s="302" t="str">
        <f ca="true">+IF(OFFSET('Sanitation Data'!$D$28,0,10*ROW('Sanitation Data'!D102))="","",OFFSET('Sanitation Data'!$D$28,0,10*ROW('Sanitation Data'!D102)))</f>
        <v/>
      </c>
      <c r="CL108" s="302" t="str">
        <f ca="true">+IF(OFFSET('Sanitation Data'!$D$29,0,10*ROW('Sanitation Data'!D102))="","",OFFSET('Sanitation Data'!$D$29,0,10*ROW('Sanitation Data'!D102)))</f>
        <v/>
      </c>
      <c r="CM108" s="302" t="str">
        <f ca="true">+IF(OFFSET('Sanitation Data'!$D$30,0,10*ROW('Sanitation Data'!D102))="","",OFFSET('Sanitation Data'!$D$30,0,10*ROW('Sanitation Data'!D102)))</f>
        <v/>
      </c>
      <c r="CN108" s="302" t="str">
        <f ca="true">+IF(OFFSET('Sanitation Data'!$D$31,0,10*ROW('Sanitation Data'!D102))="","",OFFSET('Sanitation Data'!$D$31,0,10*ROW('Sanitation Data'!D102)))</f>
        <v/>
      </c>
      <c r="CO108" s="302" t="str">
        <f ca="true">+IF(OFFSET('Sanitation Data'!$D$32,0,10*ROW('Sanitation Data'!D102))="","",OFFSET('Sanitation Data'!$D$32,0,10*ROW('Sanitation Data'!D102)))</f>
        <v/>
      </c>
      <c r="CP108" s="302" t="str">
        <f ca="true">+IF(OFFSET('Sanitation Data'!$E$28,0,10*ROW('Sanitation Data'!E102))="","",OFFSET('Sanitation Data'!$E$28,0,10*ROW('Sanitation Data'!E102)))</f>
        <v/>
      </c>
      <c r="CQ108" s="302" t="str">
        <f ca="true">+IF(OFFSET('Sanitation Data'!$E$29,0,10*ROW('Sanitation Data'!E102))="","",OFFSET('Sanitation Data'!$E$29,0,10*ROW('Sanitation Data'!E102)))</f>
        <v/>
      </c>
      <c r="CR108" s="302" t="str">
        <f ca="true">+IF(OFFSET('Sanitation Data'!$E$30,0,10*ROW('Sanitation Data'!E102))="","",OFFSET('Sanitation Data'!$E$30,0,10*ROW('Sanitation Data'!E102)))</f>
        <v/>
      </c>
      <c r="CS108" s="302" t="str">
        <f ca="true">+IF(OFFSET('Sanitation Data'!$E$31,0,10*ROW('Sanitation Data'!E102))="","",OFFSET('Sanitation Data'!$E$31,0,10*ROW('Sanitation Data'!E102)))</f>
        <v/>
      </c>
      <c r="CT108" s="302" t="str">
        <f ca="true">+IF(OFFSET('Sanitation Data'!$E$32,0,10*ROW('Sanitation Data'!E102))="","",OFFSET('Sanitation Data'!$E$32,0,10*ROW('Sanitation Data'!E102)))</f>
        <v/>
      </c>
      <c r="CU108" s="302" t="str">
        <f ca="true">+IF(OFFSET('Sanitation Data'!$F$28,0,10*ROW('Sanitation Data'!F102))="","",OFFSET('Sanitation Data'!$F$28,0,10*ROW('Sanitation Data'!F102)))</f>
        <v/>
      </c>
      <c r="CV108" s="302" t="str">
        <f ca="true">+IF(OFFSET('Sanitation Data'!$F$29,0,10*ROW('Sanitation Data'!F102))="","",OFFSET('Sanitation Data'!$F$29,0,10*ROW('Sanitation Data'!F102)))</f>
        <v/>
      </c>
      <c r="CW108" s="302" t="str">
        <f ca="true">+IF(OFFSET('Sanitation Data'!$F$30,0,10*ROW('Sanitation Data'!F102))="","",OFFSET('Sanitation Data'!$F$30,0,10*ROW('Sanitation Data'!F102)))</f>
        <v/>
      </c>
      <c r="CX108" s="302" t="str">
        <f ca="true">+IF(OFFSET('Sanitation Data'!$F$31,0,10*ROW('Sanitation Data'!F102))="","",OFFSET('Sanitation Data'!$F$31,0,10*ROW('Sanitation Data'!F102)))</f>
        <v/>
      </c>
      <c r="CY108" s="302" t="str">
        <f ca="true">+IF(OFFSET('Sanitation Data'!$F$32,0,10*ROW('Sanitation Data'!F102))="","",OFFSET('Sanitation Data'!$F$32,0,10*ROW('Sanitation Data'!F102)))</f>
        <v/>
      </c>
      <c r="CZ108" s="302" t="str">
        <f ca="true">+IF(OFFSET('Sanitation Data'!$G$28,0,10*ROW('Sanitation Data'!G102))="","",OFFSET('Sanitation Data'!$G$28,0,10*ROW('Sanitation Data'!G102)))</f>
        <v/>
      </c>
      <c r="DA108" s="302" t="str">
        <f ca="true">+IF(OFFSET('Sanitation Data'!$G$29,0,10*ROW('Sanitation Data'!G102))="","",OFFSET('Sanitation Data'!$G$29,0,10*ROW('Sanitation Data'!G102)))</f>
        <v/>
      </c>
      <c r="DB108" s="302" t="str">
        <f ca="true">+IF(OFFSET('Sanitation Data'!$G$30,0,10*ROW('Sanitation Data'!G102))="","",OFFSET('Sanitation Data'!$G$30,0,10*ROW('Sanitation Data'!G102)))</f>
        <v/>
      </c>
      <c r="DC108" s="302" t="str">
        <f ca="true">+IF(OFFSET('Sanitation Data'!$G$31,0,10*ROW('Sanitation Data'!G102))="","",OFFSET('Sanitation Data'!$G$31,0,10*ROW('Sanitation Data'!G102)))</f>
        <v/>
      </c>
      <c r="DD108" s="302" t="str">
        <f ca="true">+IF(OFFSET('Sanitation Data'!$G$32,0,10*ROW('Sanitation Data'!G102))="","",OFFSET('Sanitation Data'!$G$32,0,10*ROW('Sanitation Data'!G102)))</f>
        <v/>
      </c>
      <c r="DE108" s="302" t="str">
        <f ca="true">+IF(OFFSET('Sanitation Data'!$H$28,0,10*ROW('Sanitation Data'!H102))="","",OFFSET('Sanitation Data'!$H$28,0,10*ROW('Sanitation Data'!H102)))</f>
        <v/>
      </c>
      <c r="DF108" s="302" t="str">
        <f ca="true">+IF(OFFSET('Sanitation Data'!$H$29,0,10*ROW('Sanitation Data'!H102))="","",OFFSET('Sanitation Data'!$H$29,0,10*ROW('Sanitation Data'!H102)))</f>
        <v/>
      </c>
      <c r="DG108" s="302" t="str">
        <f ca="true">+IF(OFFSET('Sanitation Data'!$H$30,0,10*ROW('Sanitation Data'!H102))="","",OFFSET('Sanitation Data'!$H$30,0,10*ROW('Sanitation Data'!H102)))</f>
        <v/>
      </c>
      <c r="DH108" s="302" t="str">
        <f ca="true">+IF(OFFSET('Sanitation Data'!$H$31,0,10*ROW('Sanitation Data'!H102))="","",OFFSET('Sanitation Data'!$H$31,0,10*ROW('Sanitation Data'!H102)))</f>
        <v/>
      </c>
      <c r="DI108" s="302" t="str">
        <f ca="true">+IF(OFFSET('Sanitation Data'!$H$32,0,10*ROW('Sanitation Data'!H102))="","",OFFSET('Sanitation Data'!$H$32,0,10*ROW('Sanitation Data'!H102)))</f>
        <v/>
      </c>
      <c r="DJ108" s="302" t="str">
        <f ca="true">+IF(OFFSET('Sanitation Data'!$I$28,0,10*ROW('Sanitation Data'!I102))="","",OFFSET('Sanitation Data'!$I$28,0,10*ROW('Sanitation Data'!I102)))</f>
        <v/>
      </c>
      <c r="DK108" s="302" t="str">
        <f ca="true">+IF(OFFSET('Sanitation Data'!$I$29,0,10*ROW('Sanitation Data'!I102))="","",OFFSET('Sanitation Data'!$I$29,0,10*ROW('Sanitation Data'!I102)))</f>
        <v/>
      </c>
      <c r="DL108" s="302" t="str">
        <f ca="true">+IF(OFFSET('Sanitation Data'!$I$30,0,10*ROW('Sanitation Data'!I102))="","",OFFSET('Sanitation Data'!$I$30,0,10*ROW('Sanitation Data'!I102)))</f>
        <v/>
      </c>
      <c r="DM108" s="302" t="str">
        <f ca="true">+IF(OFFSET('Sanitation Data'!$I$31,0,10*ROW('Sanitation Data'!I102))="","",OFFSET('Sanitation Data'!$I$31,0,10*ROW('Sanitation Data'!I102)))</f>
        <v/>
      </c>
      <c r="DN108" s="302" t="str">
        <f ca="true">+IF(OFFSET('Sanitation Data'!$I$32,0,10*ROW('Sanitation Data'!I102))="","",OFFSET('Sanitation Data'!$I$32,0,10*ROW('Sanitation Data'!I102)))</f>
        <v/>
      </c>
      <c r="DO108" s="302" t="str">
        <f ca="true">+IF(OFFSET('Hygiene Data'!$D$11,0,10*ROW('Hygiene Data'!D102))="","",OFFSET('Hygiene Data'!$D$11,0,10*ROW('Hygiene Data'!D102)))</f>
        <v/>
      </c>
      <c r="DP108" s="302" t="str">
        <f ca="true">+IF(OFFSET('Hygiene Data'!$D$12,0,10*ROW('Hygiene Data'!D102))="","",OFFSET('Hygiene Data'!$D$12,0,10*ROW('Hygiene Data'!D102)))</f>
        <v/>
      </c>
      <c r="DQ108" s="302" t="str">
        <f ca="true">+IF(OFFSET('Hygiene Data'!$D$13,0,10*ROW('Hygiene Data'!D102))="","",OFFSET('Hygiene Data'!$D$13,0,10*ROW('Hygiene Data'!D102)))</f>
        <v/>
      </c>
      <c r="DR108" s="302" t="str">
        <f ca="true">+IF(OFFSET('Hygiene Data'!$E$11,0,10*ROW('Hygiene Data'!E102))="","",OFFSET('Hygiene Data'!$E$11,0,10*ROW('Hygiene Data'!E102)))</f>
        <v/>
      </c>
      <c r="DS108" s="302" t="str">
        <f ca="true">+IF(OFFSET('Hygiene Data'!$E$12,0,10*ROW('Hygiene Data'!E102))="","",OFFSET('Hygiene Data'!$E$12,0,10*ROW('Hygiene Data'!E102)))</f>
        <v/>
      </c>
      <c r="DT108" s="302" t="str">
        <f ca="true">+IF(OFFSET('Hygiene Data'!$E$13,0,10*ROW('Hygiene Data'!E102))="","",OFFSET('Hygiene Data'!$E$13,0,10*ROW('Hygiene Data'!E102)))</f>
        <v/>
      </c>
      <c r="DU108" s="302" t="str">
        <f ca="true">+IF(OFFSET('Hygiene Data'!$F$11,0,10*ROW('Hygiene Data'!F102))="","",OFFSET('Hygiene Data'!$F$11,0,10*ROW('Hygiene Data'!F102)))</f>
        <v/>
      </c>
      <c r="DV108" s="302" t="str">
        <f ca="true">+IF(OFFSET('Hygiene Data'!$F$12,0,10*ROW('Hygiene Data'!F102))="","",OFFSET('Hygiene Data'!$F$12,0,10*ROW('Hygiene Data'!F102)))</f>
        <v/>
      </c>
      <c r="DW108" s="302" t="str">
        <f ca="true">+IF(OFFSET('Hygiene Data'!$F$13,0,10*ROW('Hygiene Data'!F102))="","",OFFSET('Hygiene Data'!$F$13,0,10*ROW('Hygiene Data'!F102)))</f>
        <v/>
      </c>
      <c r="DX108" s="302" t="str">
        <f ca="true">+IF(OFFSET('Hygiene Data'!$G$11,0,10*ROW('Hygiene Data'!G102))="","",OFFSET('Hygiene Data'!$G$11,0,10*ROW('Hygiene Data'!G102)))</f>
        <v/>
      </c>
      <c r="DY108" s="302" t="str">
        <f ca="true">+IF(OFFSET('Hygiene Data'!$G$12,0,10*ROW('Hygiene Data'!G102))="","",OFFSET('Hygiene Data'!$G$12,0,10*ROW('Hygiene Data'!G102)))</f>
        <v/>
      </c>
      <c r="DZ108" s="302" t="str">
        <f ca="true">+IF(OFFSET('Hygiene Data'!$G$13,0,10*ROW('Hygiene Data'!G102))="","",OFFSET('Hygiene Data'!$G$13,0,10*ROW('Hygiene Data'!G102)))</f>
        <v/>
      </c>
      <c r="EA108" s="302" t="str">
        <f ca="true">+IF(OFFSET('Hygiene Data'!$H$11,0,10*ROW('Hygiene Data'!H102))="","",OFFSET('Hygiene Data'!$H$11,0,10*ROW('Hygiene Data'!H102)))</f>
        <v/>
      </c>
      <c r="EB108" s="302" t="str">
        <f ca="true">+IF(OFFSET('Hygiene Data'!$H$12,0,10*ROW('Hygiene Data'!H102))="","",OFFSET('Hygiene Data'!$H$12,0,10*ROW('Hygiene Data'!H102)))</f>
        <v/>
      </c>
      <c r="EC108" s="302" t="str">
        <f ca="true">+IF(OFFSET('Hygiene Data'!$H$13,0,10*ROW('Hygiene Data'!H102))="","",OFFSET('Hygiene Data'!$H$13,0,10*ROW('Hygiene Data'!H102)))</f>
        <v/>
      </c>
      <c r="ED108" s="302" t="str">
        <f ca="true">+IF(OFFSET('Hygiene Data'!$I$11,0,10*ROW('Hygiene Data'!I102))="","",OFFSET('Hygiene Data'!$I$11,0,10*ROW('Hygiene Data'!I102)))</f>
        <v/>
      </c>
      <c r="EE108" s="302" t="str">
        <f ca="true">+IF(OFFSET('Hygiene Data'!$I$12,0,10*ROW('Hygiene Data'!I102))="","",OFFSET('Hygiene Data'!$I$12,0,10*ROW('Hygiene Data'!I102)))</f>
        <v/>
      </c>
      <c r="EF108" s="30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57"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302"/>
      <c r="BS109" s="302" t="str">
        <f ca="true">+IF(OFFSET('Water Data'!$D$27,0,10*ROW('Water Data'!D103))="","",OFFSET('Water Data'!$D$27,0,10*ROW('Water Data'!D103)))</f>
        <v/>
      </c>
      <c r="BT109" s="302" t="str">
        <f ca="true">+IF(OFFSET('Water Data'!$D$28,0,10*ROW('Water Data'!D103))="","",OFFSET('Water Data'!$D$28,0,10*ROW('Water Data'!D103)))</f>
        <v/>
      </c>
      <c r="BU109" s="302" t="str">
        <f ca="true">+IF(OFFSET('Water Data'!$D$29,0,10*ROW('Water Data'!D103))="","",OFFSET('Water Data'!$D$29,0,10*ROW('Water Data'!D103)))</f>
        <v/>
      </c>
      <c r="BV109" s="302" t="str">
        <f ca="true">+IF(OFFSET('Water Data'!$E$27,0,10*ROW('Water Data'!E103))="","",OFFSET('Water Data'!$E$27,0,10*ROW('Water Data'!E103)))</f>
        <v/>
      </c>
      <c r="BW109" s="302" t="str">
        <f ca="true">+IF(OFFSET('Water Data'!$E$28,0,10*ROW('Water Data'!E103))="","",OFFSET('Water Data'!$E$28,0,10*ROW('Water Data'!E103)))</f>
        <v/>
      </c>
      <c r="BX109" s="302" t="str">
        <f ca="true">+IF(OFFSET('Water Data'!$E$29,0,10*ROW('Water Data'!E103))="","",OFFSET('Water Data'!$E$29,0,10*ROW('Water Data'!E103)))</f>
        <v/>
      </c>
      <c r="BY109" s="302" t="str">
        <f ca="true">+IF(OFFSET('Water Data'!$F$27,0,10*ROW('Water Data'!F103))="","",OFFSET('Water Data'!$F$27,0,10*ROW('Water Data'!F103)))</f>
        <v/>
      </c>
      <c r="BZ109" s="302" t="str">
        <f ca="true">+IF(OFFSET('Water Data'!$F$28,0,10*ROW('Water Data'!F103))="","",OFFSET('Water Data'!$F$28,0,10*ROW('Water Data'!F103)))</f>
        <v/>
      </c>
      <c r="CA109" s="302" t="str">
        <f ca="true">+IF(OFFSET('Water Data'!$F$29,0,10*ROW('Water Data'!F103))="","",OFFSET('Water Data'!$F$29,0,10*ROW('Water Data'!F103)))</f>
        <v/>
      </c>
      <c r="CB109" s="302" t="str">
        <f ca="true">+IF(OFFSET('Water Data'!$G$27,0,10*ROW('Water Data'!G103))="","",OFFSET('Water Data'!$G$27,0,10*ROW('Water Data'!G103)))</f>
        <v/>
      </c>
      <c r="CC109" s="302" t="str">
        <f ca="true">+IF(OFFSET('Water Data'!$G$28,0,10*ROW('Water Data'!G103))="","",OFFSET('Water Data'!$G$28,0,10*ROW('Water Data'!G103)))</f>
        <v/>
      </c>
      <c r="CD109" s="302" t="str">
        <f ca="true">+IF(OFFSET('Water Data'!$G$29,0,10*ROW('Water Data'!G103))="","",OFFSET('Water Data'!$G$29,0,10*ROW('Water Data'!G103)))</f>
        <v/>
      </c>
      <c r="CE109" s="302" t="str">
        <f ca="true">+IF(OFFSET('Water Data'!$H$27,0,10*ROW('Water Data'!H103))="","",OFFSET('Water Data'!$H$27,0,10*ROW('Water Data'!H103)))</f>
        <v/>
      </c>
      <c r="CF109" s="302" t="str">
        <f ca="true">+IF(OFFSET('Water Data'!$H$28,0,10*ROW('Water Data'!H103))="","",OFFSET('Water Data'!$H$28,0,10*ROW('Water Data'!H103)))</f>
        <v/>
      </c>
      <c r="CG109" s="302" t="str">
        <f ca="true">+IF(OFFSET('Water Data'!$H$29,0,10*ROW('Water Data'!H103))="","",OFFSET('Water Data'!$H$29,0,10*ROW('Water Data'!H103)))</f>
        <v/>
      </c>
      <c r="CH109" s="302" t="str">
        <f ca="true">+IF(OFFSET('Water Data'!$I$27,0,10*ROW('Water Data'!I103))="","",OFFSET('Water Data'!$I$27,0,10*ROW('Water Data'!I103)))</f>
        <v/>
      </c>
      <c r="CI109" s="302" t="str">
        <f ca="true">+IF(OFFSET('Water Data'!$I$28,0,10*ROW('Water Data'!I103))="","",OFFSET('Water Data'!$I$28,0,10*ROW('Water Data'!I103)))</f>
        <v/>
      </c>
      <c r="CJ109" s="302" t="str">
        <f ca="true">+IF(OFFSET('Water Data'!$I$29,0,10*ROW('Water Data'!I103))="","",OFFSET('Water Data'!$I$29,0,10*ROW('Water Data'!I103)))</f>
        <v/>
      </c>
      <c r="CK109" s="302" t="str">
        <f ca="true">+IF(OFFSET('Sanitation Data'!$D$28,0,10*ROW('Sanitation Data'!D103))="","",OFFSET('Sanitation Data'!$D$28,0,10*ROW('Sanitation Data'!D103)))</f>
        <v/>
      </c>
      <c r="CL109" s="302" t="str">
        <f ca="true">+IF(OFFSET('Sanitation Data'!$D$29,0,10*ROW('Sanitation Data'!D103))="","",OFFSET('Sanitation Data'!$D$29,0,10*ROW('Sanitation Data'!D103)))</f>
        <v/>
      </c>
      <c r="CM109" s="302" t="str">
        <f ca="true">+IF(OFFSET('Sanitation Data'!$D$30,0,10*ROW('Sanitation Data'!D103))="","",OFFSET('Sanitation Data'!$D$30,0,10*ROW('Sanitation Data'!D103)))</f>
        <v/>
      </c>
      <c r="CN109" s="302" t="str">
        <f ca="true">+IF(OFFSET('Sanitation Data'!$D$31,0,10*ROW('Sanitation Data'!D103))="","",OFFSET('Sanitation Data'!$D$31,0,10*ROW('Sanitation Data'!D103)))</f>
        <v/>
      </c>
      <c r="CO109" s="302" t="str">
        <f ca="true">+IF(OFFSET('Sanitation Data'!$D$32,0,10*ROW('Sanitation Data'!D103))="","",OFFSET('Sanitation Data'!$D$32,0,10*ROW('Sanitation Data'!D103)))</f>
        <v/>
      </c>
      <c r="CP109" s="302" t="str">
        <f ca="true">+IF(OFFSET('Sanitation Data'!$E$28,0,10*ROW('Sanitation Data'!E103))="","",OFFSET('Sanitation Data'!$E$28,0,10*ROW('Sanitation Data'!E103)))</f>
        <v/>
      </c>
      <c r="CQ109" s="302" t="str">
        <f ca="true">+IF(OFFSET('Sanitation Data'!$E$29,0,10*ROW('Sanitation Data'!E103))="","",OFFSET('Sanitation Data'!$E$29,0,10*ROW('Sanitation Data'!E103)))</f>
        <v/>
      </c>
      <c r="CR109" s="302" t="str">
        <f ca="true">+IF(OFFSET('Sanitation Data'!$E$30,0,10*ROW('Sanitation Data'!E103))="","",OFFSET('Sanitation Data'!$E$30,0,10*ROW('Sanitation Data'!E103)))</f>
        <v/>
      </c>
      <c r="CS109" s="302" t="str">
        <f ca="true">+IF(OFFSET('Sanitation Data'!$E$31,0,10*ROW('Sanitation Data'!E103))="","",OFFSET('Sanitation Data'!$E$31,0,10*ROW('Sanitation Data'!E103)))</f>
        <v/>
      </c>
      <c r="CT109" s="302" t="str">
        <f ca="true">+IF(OFFSET('Sanitation Data'!$E$32,0,10*ROW('Sanitation Data'!E103))="","",OFFSET('Sanitation Data'!$E$32,0,10*ROW('Sanitation Data'!E103)))</f>
        <v/>
      </c>
      <c r="CU109" s="302" t="str">
        <f ca="true">+IF(OFFSET('Sanitation Data'!$F$28,0,10*ROW('Sanitation Data'!F103))="","",OFFSET('Sanitation Data'!$F$28,0,10*ROW('Sanitation Data'!F103)))</f>
        <v/>
      </c>
      <c r="CV109" s="302" t="str">
        <f ca="true">+IF(OFFSET('Sanitation Data'!$F$29,0,10*ROW('Sanitation Data'!F103))="","",OFFSET('Sanitation Data'!$F$29,0,10*ROW('Sanitation Data'!F103)))</f>
        <v/>
      </c>
      <c r="CW109" s="302" t="str">
        <f ca="true">+IF(OFFSET('Sanitation Data'!$F$30,0,10*ROW('Sanitation Data'!F103))="","",OFFSET('Sanitation Data'!$F$30,0,10*ROW('Sanitation Data'!F103)))</f>
        <v/>
      </c>
      <c r="CX109" s="302" t="str">
        <f ca="true">+IF(OFFSET('Sanitation Data'!$F$31,0,10*ROW('Sanitation Data'!F103))="","",OFFSET('Sanitation Data'!$F$31,0,10*ROW('Sanitation Data'!F103)))</f>
        <v/>
      </c>
      <c r="CY109" s="302" t="str">
        <f ca="true">+IF(OFFSET('Sanitation Data'!$F$32,0,10*ROW('Sanitation Data'!F103))="","",OFFSET('Sanitation Data'!$F$32,0,10*ROW('Sanitation Data'!F103)))</f>
        <v/>
      </c>
      <c r="CZ109" s="302" t="str">
        <f ca="true">+IF(OFFSET('Sanitation Data'!$G$28,0,10*ROW('Sanitation Data'!G103))="","",OFFSET('Sanitation Data'!$G$28,0,10*ROW('Sanitation Data'!G103)))</f>
        <v/>
      </c>
      <c r="DA109" s="302" t="str">
        <f ca="true">+IF(OFFSET('Sanitation Data'!$G$29,0,10*ROW('Sanitation Data'!G103))="","",OFFSET('Sanitation Data'!$G$29,0,10*ROW('Sanitation Data'!G103)))</f>
        <v/>
      </c>
      <c r="DB109" s="302" t="str">
        <f ca="true">+IF(OFFSET('Sanitation Data'!$G$30,0,10*ROW('Sanitation Data'!G103))="","",OFFSET('Sanitation Data'!$G$30,0,10*ROW('Sanitation Data'!G103)))</f>
        <v/>
      </c>
      <c r="DC109" s="302" t="str">
        <f ca="true">+IF(OFFSET('Sanitation Data'!$G$31,0,10*ROW('Sanitation Data'!G103))="","",OFFSET('Sanitation Data'!$G$31,0,10*ROW('Sanitation Data'!G103)))</f>
        <v/>
      </c>
      <c r="DD109" s="302" t="str">
        <f ca="true">+IF(OFFSET('Sanitation Data'!$G$32,0,10*ROW('Sanitation Data'!G103))="","",OFFSET('Sanitation Data'!$G$32,0,10*ROW('Sanitation Data'!G103)))</f>
        <v/>
      </c>
      <c r="DE109" s="302" t="str">
        <f ca="true">+IF(OFFSET('Sanitation Data'!$H$28,0,10*ROW('Sanitation Data'!H103))="","",OFFSET('Sanitation Data'!$H$28,0,10*ROW('Sanitation Data'!H103)))</f>
        <v/>
      </c>
      <c r="DF109" s="302" t="str">
        <f ca="true">+IF(OFFSET('Sanitation Data'!$H$29,0,10*ROW('Sanitation Data'!H103))="","",OFFSET('Sanitation Data'!$H$29,0,10*ROW('Sanitation Data'!H103)))</f>
        <v/>
      </c>
      <c r="DG109" s="302" t="str">
        <f ca="true">+IF(OFFSET('Sanitation Data'!$H$30,0,10*ROW('Sanitation Data'!H103))="","",OFFSET('Sanitation Data'!$H$30,0,10*ROW('Sanitation Data'!H103)))</f>
        <v/>
      </c>
      <c r="DH109" s="302" t="str">
        <f ca="true">+IF(OFFSET('Sanitation Data'!$H$31,0,10*ROW('Sanitation Data'!H103))="","",OFFSET('Sanitation Data'!$H$31,0,10*ROW('Sanitation Data'!H103)))</f>
        <v/>
      </c>
      <c r="DI109" s="302" t="str">
        <f ca="true">+IF(OFFSET('Sanitation Data'!$H$32,0,10*ROW('Sanitation Data'!H103))="","",OFFSET('Sanitation Data'!$H$32,0,10*ROW('Sanitation Data'!H103)))</f>
        <v/>
      </c>
      <c r="DJ109" s="302" t="str">
        <f ca="true">+IF(OFFSET('Sanitation Data'!$I$28,0,10*ROW('Sanitation Data'!I103))="","",OFFSET('Sanitation Data'!$I$28,0,10*ROW('Sanitation Data'!I103)))</f>
        <v/>
      </c>
      <c r="DK109" s="302" t="str">
        <f ca="true">+IF(OFFSET('Sanitation Data'!$I$29,0,10*ROW('Sanitation Data'!I103))="","",OFFSET('Sanitation Data'!$I$29,0,10*ROW('Sanitation Data'!I103)))</f>
        <v/>
      </c>
      <c r="DL109" s="302" t="str">
        <f ca="true">+IF(OFFSET('Sanitation Data'!$I$30,0,10*ROW('Sanitation Data'!I103))="","",OFFSET('Sanitation Data'!$I$30,0,10*ROW('Sanitation Data'!I103)))</f>
        <v/>
      </c>
      <c r="DM109" s="302" t="str">
        <f ca="true">+IF(OFFSET('Sanitation Data'!$I$31,0,10*ROW('Sanitation Data'!I103))="","",OFFSET('Sanitation Data'!$I$31,0,10*ROW('Sanitation Data'!I103)))</f>
        <v/>
      </c>
      <c r="DN109" s="302" t="str">
        <f ca="true">+IF(OFFSET('Sanitation Data'!$I$32,0,10*ROW('Sanitation Data'!I103))="","",OFFSET('Sanitation Data'!$I$32,0,10*ROW('Sanitation Data'!I103)))</f>
        <v/>
      </c>
      <c r="DO109" s="302" t="str">
        <f ca="true">+IF(OFFSET('Hygiene Data'!$D$11,0,10*ROW('Hygiene Data'!D103))="","",OFFSET('Hygiene Data'!$D$11,0,10*ROW('Hygiene Data'!D103)))</f>
        <v/>
      </c>
      <c r="DP109" s="302" t="str">
        <f ca="true">+IF(OFFSET('Hygiene Data'!$D$12,0,10*ROW('Hygiene Data'!D103))="","",OFFSET('Hygiene Data'!$D$12,0,10*ROW('Hygiene Data'!D103)))</f>
        <v/>
      </c>
      <c r="DQ109" s="302" t="str">
        <f ca="true">+IF(OFFSET('Hygiene Data'!$D$13,0,10*ROW('Hygiene Data'!D103))="","",OFFSET('Hygiene Data'!$D$13,0,10*ROW('Hygiene Data'!D103)))</f>
        <v/>
      </c>
      <c r="DR109" s="302" t="str">
        <f ca="true">+IF(OFFSET('Hygiene Data'!$E$11,0,10*ROW('Hygiene Data'!E103))="","",OFFSET('Hygiene Data'!$E$11,0,10*ROW('Hygiene Data'!E103)))</f>
        <v/>
      </c>
      <c r="DS109" s="302" t="str">
        <f ca="true">+IF(OFFSET('Hygiene Data'!$E$12,0,10*ROW('Hygiene Data'!E103))="","",OFFSET('Hygiene Data'!$E$12,0,10*ROW('Hygiene Data'!E103)))</f>
        <v/>
      </c>
      <c r="DT109" s="302" t="str">
        <f ca="true">+IF(OFFSET('Hygiene Data'!$E$13,0,10*ROW('Hygiene Data'!E103))="","",OFFSET('Hygiene Data'!$E$13,0,10*ROW('Hygiene Data'!E103)))</f>
        <v/>
      </c>
      <c r="DU109" s="302" t="str">
        <f ca="true">+IF(OFFSET('Hygiene Data'!$F$11,0,10*ROW('Hygiene Data'!F103))="","",OFFSET('Hygiene Data'!$F$11,0,10*ROW('Hygiene Data'!F103)))</f>
        <v/>
      </c>
      <c r="DV109" s="302" t="str">
        <f ca="true">+IF(OFFSET('Hygiene Data'!$F$12,0,10*ROW('Hygiene Data'!F103))="","",OFFSET('Hygiene Data'!$F$12,0,10*ROW('Hygiene Data'!F103)))</f>
        <v/>
      </c>
      <c r="DW109" s="302" t="str">
        <f ca="true">+IF(OFFSET('Hygiene Data'!$F$13,0,10*ROW('Hygiene Data'!F103))="","",OFFSET('Hygiene Data'!$F$13,0,10*ROW('Hygiene Data'!F103)))</f>
        <v/>
      </c>
      <c r="DX109" s="302" t="str">
        <f ca="true">+IF(OFFSET('Hygiene Data'!$G$11,0,10*ROW('Hygiene Data'!G103))="","",OFFSET('Hygiene Data'!$G$11,0,10*ROW('Hygiene Data'!G103)))</f>
        <v/>
      </c>
      <c r="DY109" s="302" t="str">
        <f ca="true">+IF(OFFSET('Hygiene Data'!$G$12,0,10*ROW('Hygiene Data'!G103))="","",OFFSET('Hygiene Data'!$G$12,0,10*ROW('Hygiene Data'!G103)))</f>
        <v/>
      </c>
      <c r="DZ109" s="302" t="str">
        <f ca="true">+IF(OFFSET('Hygiene Data'!$G$13,0,10*ROW('Hygiene Data'!G103))="","",OFFSET('Hygiene Data'!$G$13,0,10*ROW('Hygiene Data'!G103)))</f>
        <v/>
      </c>
      <c r="EA109" s="302" t="str">
        <f ca="true">+IF(OFFSET('Hygiene Data'!$H$11,0,10*ROW('Hygiene Data'!H103))="","",OFFSET('Hygiene Data'!$H$11,0,10*ROW('Hygiene Data'!H103)))</f>
        <v/>
      </c>
      <c r="EB109" s="302" t="str">
        <f ca="true">+IF(OFFSET('Hygiene Data'!$H$12,0,10*ROW('Hygiene Data'!H103))="","",OFFSET('Hygiene Data'!$H$12,0,10*ROW('Hygiene Data'!H103)))</f>
        <v/>
      </c>
      <c r="EC109" s="302" t="str">
        <f ca="true">+IF(OFFSET('Hygiene Data'!$H$13,0,10*ROW('Hygiene Data'!H103))="","",OFFSET('Hygiene Data'!$H$13,0,10*ROW('Hygiene Data'!H103)))</f>
        <v/>
      </c>
      <c r="ED109" s="302" t="str">
        <f ca="true">+IF(OFFSET('Hygiene Data'!$I$11,0,10*ROW('Hygiene Data'!I103))="","",OFFSET('Hygiene Data'!$I$11,0,10*ROW('Hygiene Data'!I103)))</f>
        <v/>
      </c>
      <c r="EE109" s="302" t="str">
        <f ca="true">+IF(OFFSET('Hygiene Data'!$I$12,0,10*ROW('Hygiene Data'!I103))="","",OFFSET('Hygiene Data'!$I$12,0,10*ROW('Hygiene Data'!I103)))</f>
        <v/>
      </c>
      <c r="EF109" s="30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57"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302"/>
      <c r="BS110" s="302" t="str">
        <f ca="true">+IF(OFFSET('Water Data'!$D$27,0,10*ROW('Water Data'!D104))="","",OFFSET('Water Data'!$D$27,0,10*ROW('Water Data'!D104)))</f>
        <v/>
      </c>
      <c r="BT110" s="302" t="str">
        <f ca="true">+IF(OFFSET('Water Data'!$D$28,0,10*ROW('Water Data'!D104))="","",OFFSET('Water Data'!$D$28,0,10*ROW('Water Data'!D104)))</f>
        <v/>
      </c>
      <c r="BU110" s="302" t="str">
        <f ca="true">+IF(OFFSET('Water Data'!$D$29,0,10*ROW('Water Data'!D104))="","",OFFSET('Water Data'!$D$29,0,10*ROW('Water Data'!D104)))</f>
        <v/>
      </c>
      <c r="BV110" s="302" t="str">
        <f ca="true">+IF(OFFSET('Water Data'!$E$27,0,10*ROW('Water Data'!E104))="","",OFFSET('Water Data'!$E$27,0,10*ROW('Water Data'!E104)))</f>
        <v/>
      </c>
      <c r="BW110" s="302" t="str">
        <f ca="true">+IF(OFFSET('Water Data'!$E$28,0,10*ROW('Water Data'!E104))="","",OFFSET('Water Data'!$E$28,0,10*ROW('Water Data'!E104)))</f>
        <v/>
      </c>
      <c r="BX110" s="302" t="str">
        <f ca="true">+IF(OFFSET('Water Data'!$E$29,0,10*ROW('Water Data'!E104))="","",OFFSET('Water Data'!$E$29,0,10*ROW('Water Data'!E104)))</f>
        <v/>
      </c>
      <c r="BY110" s="302" t="str">
        <f ca="true">+IF(OFFSET('Water Data'!$F$27,0,10*ROW('Water Data'!F104))="","",OFFSET('Water Data'!$F$27,0,10*ROW('Water Data'!F104)))</f>
        <v/>
      </c>
      <c r="BZ110" s="302" t="str">
        <f ca="true">+IF(OFFSET('Water Data'!$F$28,0,10*ROW('Water Data'!F104))="","",OFFSET('Water Data'!$F$28,0,10*ROW('Water Data'!F104)))</f>
        <v/>
      </c>
      <c r="CA110" s="302" t="str">
        <f ca="true">+IF(OFFSET('Water Data'!$F$29,0,10*ROW('Water Data'!F104))="","",OFFSET('Water Data'!$F$29,0,10*ROW('Water Data'!F104)))</f>
        <v/>
      </c>
      <c r="CB110" s="302" t="str">
        <f ca="true">+IF(OFFSET('Water Data'!$G$27,0,10*ROW('Water Data'!G104))="","",OFFSET('Water Data'!$G$27,0,10*ROW('Water Data'!G104)))</f>
        <v/>
      </c>
      <c r="CC110" s="302" t="str">
        <f ca="true">+IF(OFFSET('Water Data'!$G$28,0,10*ROW('Water Data'!G104))="","",OFFSET('Water Data'!$G$28,0,10*ROW('Water Data'!G104)))</f>
        <v/>
      </c>
      <c r="CD110" s="302" t="str">
        <f ca="true">+IF(OFFSET('Water Data'!$G$29,0,10*ROW('Water Data'!G104))="","",OFFSET('Water Data'!$G$29,0,10*ROW('Water Data'!G104)))</f>
        <v/>
      </c>
      <c r="CE110" s="302" t="str">
        <f ca="true">+IF(OFFSET('Water Data'!$H$27,0,10*ROW('Water Data'!H104))="","",OFFSET('Water Data'!$H$27,0,10*ROW('Water Data'!H104)))</f>
        <v/>
      </c>
      <c r="CF110" s="302" t="str">
        <f ca="true">+IF(OFFSET('Water Data'!$H$28,0,10*ROW('Water Data'!H104))="","",OFFSET('Water Data'!$H$28,0,10*ROW('Water Data'!H104)))</f>
        <v/>
      </c>
      <c r="CG110" s="302" t="str">
        <f ca="true">+IF(OFFSET('Water Data'!$H$29,0,10*ROW('Water Data'!H104))="","",OFFSET('Water Data'!$H$29,0,10*ROW('Water Data'!H104)))</f>
        <v/>
      </c>
      <c r="CH110" s="302" t="str">
        <f ca="true">+IF(OFFSET('Water Data'!$I$27,0,10*ROW('Water Data'!I104))="","",OFFSET('Water Data'!$I$27,0,10*ROW('Water Data'!I104)))</f>
        <v/>
      </c>
      <c r="CI110" s="302" t="str">
        <f ca="true">+IF(OFFSET('Water Data'!$I$28,0,10*ROW('Water Data'!I104))="","",OFFSET('Water Data'!$I$28,0,10*ROW('Water Data'!I104)))</f>
        <v/>
      </c>
      <c r="CJ110" s="302" t="str">
        <f ca="true">+IF(OFFSET('Water Data'!$I$29,0,10*ROW('Water Data'!I104))="","",OFFSET('Water Data'!$I$29,0,10*ROW('Water Data'!I104)))</f>
        <v/>
      </c>
      <c r="CK110" s="302" t="str">
        <f ca="true">+IF(OFFSET('Sanitation Data'!$D$28,0,10*ROW('Sanitation Data'!D104))="","",OFFSET('Sanitation Data'!$D$28,0,10*ROW('Sanitation Data'!D104)))</f>
        <v/>
      </c>
      <c r="CL110" s="302" t="str">
        <f ca="true">+IF(OFFSET('Sanitation Data'!$D$29,0,10*ROW('Sanitation Data'!D104))="","",OFFSET('Sanitation Data'!$D$29,0,10*ROW('Sanitation Data'!D104)))</f>
        <v/>
      </c>
      <c r="CM110" s="302" t="str">
        <f ca="true">+IF(OFFSET('Sanitation Data'!$D$30,0,10*ROW('Sanitation Data'!D104))="","",OFFSET('Sanitation Data'!$D$30,0,10*ROW('Sanitation Data'!D104)))</f>
        <v/>
      </c>
      <c r="CN110" s="302" t="str">
        <f ca="true">+IF(OFFSET('Sanitation Data'!$D$31,0,10*ROW('Sanitation Data'!D104))="","",OFFSET('Sanitation Data'!$D$31,0,10*ROW('Sanitation Data'!D104)))</f>
        <v/>
      </c>
      <c r="CO110" s="302" t="str">
        <f ca="true">+IF(OFFSET('Sanitation Data'!$D$32,0,10*ROW('Sanitation Data'!D104))="","",OFFSET('Sanitation Data'!$D$32,0,10*ROW('Sanitation Data'!D104)))</f>
        <v/>
      </c>
      <c r="CP110" s="302" t="str">
        <f ca="true">+IF(OFFSET('Sanitation Data'!$E$28,0,10*ROW('Sanitation Data'!E104))="","",OFFSET('Sanitation Data'!$E$28,0,10*ROW('Sanitation Data'!E104)))</f>
        <v/>
      </c>
      <c r="CQ110" s="302" t="str">
        <f ca="true">+IF(OFFSET('Sanitation Data'!$E$29,0,10*ROW('Sanitation Data'!E104))="","",OFFSET('Sanitation Data'!$E$29,0,10*ROW('Sanitation Data'!E104)))</f>
        <v/>
      </c>
      <c r="CR110" s="302" t="str">
        <f ca="true">+IF(OFFSET('Sanitation Data'!$E$30,0,10*ROW('Sanitation Data'!E104))="","",OFFSET('Sanitation Data'!$E$30,0,10*ROW('Sanitation Data'!E104)))</f>
        <v/>
      </c>
      <c r="CS110" s="302" t="str">
        <f ca="true">+IF(OFFSET('Sanitation Data'!$E$31,0,10*ROW('Sanitation Data'!E104))="","",OFFSET('Sanitation Data'!$E$31,0,10*ROW('Sanitation Data'!E104)))</f>
        <v/>
      </c>
      <c r="CT110" s="302" t="str">
        <f ca="true">+IF(OFFSET('Sanitation Data'!$E$32,0,10*ROW('Sanitation Data'!E104))="","",OFFSET('Sanitation Data'!$E$32,0,10*ROW('Sanitation Data'!E104)))</f>
        <v/>
      </c>
      <c r="CU110" s="302" t="str">
        <f ca="true">+IF(OFFSET('Sanitation Data'!$F$28,0,10*ROW('Sanitation Data'!F104))="","",OFFSET('Sanitation Data'!$F$28,0,10*ROW('Sanitation Data'!F104)))</f>
        <v/>
      </c>
      <c r="CV110" s="302" t="str">
        <f ca="true">+IF(OFFSET('Sanitation Data'!$F$29,0,10*ROW('Sanitation Data'!F104))="","",OFFSET('Sanitation Data'!$F$29,0,10*ROW('Sanitation Data'!F104)))</f>
        <v/>
      </c>
      <c r="CW110" s="302" t="str">
        <f ca="true">+IF(OFFSET('Sanitation Data'!$F$30,0,10*ROW('Sanitation Data'!F104))="","",OFFSET('Sanitation Data'!$F$30,0,10*ROW('Sanitation Data'!F104)))</f>
        <v/>
      </c>
      <c r="CX110" s="302" t="str">
        <f ca="true">+IF(OFFSET('Sanitation Data'!$F$31,0,10*ROW('Sanitation Data'!F104))="","",OFFSET('Sanitation Data'!$F$31,0,10*ROW('Sanitation Data'!F104)))</f>
        <v/>
      </c>
      <c r="CY110" s="302" t="str">
        <f ca="true">+IF(OFFSET('Sanitation Data'!$F$32,0,10*ROW('Sanitation Data'!F104))="","",OFFSET('Sanitation Data'!$F$32,0,10*ROW('Sanitation Data'!F104)))</f>
        <v/>
      </c>
      <c r="CZ110" s="302" t="str">
        <f ca="true">+IF(OFFSET('Sanitation Data'!$G$28,0,10*ROW('Sanitation Data'!G104))="","",OFFSET('Sanitation Data'!$G$28,0,10*ROW('Sanitation Data'!G104)))</f>
        <v/>
      </c>
      <c r="DA110" s="302" t="str">
        <f ca="true">+IF(OFFSET('Sanitation Data'!$G$29,0,10*ROW('Sanitation Data'!G104))="","",OFFSET('Sanitation Data'!$G$29,0,10*ROW('Sanitation Data'!G104)))</f>
        <v/>
      </c>
      <c r="DB110" s="302" t="str">
        <f ca="true">+IF(OFFSET('Sanitation Data'!$G$30,0,10*ROW('Sanitation Data'!G104))="","",OFFSET('Sanitation Data'!$G$30,0,10*ROW('Sanitation Data'!G104)))</f>
        <v/>
      </c>
      <c r="DC110" s="302" t="str">
        <f ca="true">+IF(OFFSET('Sanitation Data'!$G$31,0,10*ROW('Sanitation Data'!G104))="","",OFFSET('Sanitation Data'!$G$31,0,10*ROW('Sanitation Data'!G104)))</f>
        <v/>
      </c>
      <c r="DD110" s="302" t="str">
        <f ca="true">+IF(OFFSET('Sanitation Data'!$G$32,0,10*ROW('Sanitation Data'!G104))="","",OFFSET('Sanitation Data'!$G$32,0,10*ROW('Sanitation Data'!G104)))</f>
        <v/>
      </c>
      <c r="DE110" s="302" t="str">
        <f ca="true">+IF(OFFSET('Sanitation Data'!$H$28,0,10*ROW('Sanitation Data'!H104))="","",OFFSET('Sanitation Data'!$H$28,0,10*ROW('Sanitation Data'!H104)))</f>
        <v/>
      </c>
      <c r="DF110" s="302" t="str">
        <f ca="true">+IF(OFFSET('Sanitation Data'!$H$29,0,10*ROW('Sanitation Data'!H104))="","",OFFSET('Sanitation Data'!$H$29,0,10*ROW('Sanitation Data'!H104)))</f>
        <v/>
      </c>
      <c r="DG110" s="302" t="str">
        <f ca="true">+IF(OFFSET('Sanitation Data'!$H$30,0,10*ROW('Sanitation Data'!H104))="","",OFFSET('Sanitation Data'!$H$30,0,10*ROW('Sanitation Data'!H104)))</f>
        <v/>
      </c>
      <c r="DH110" s="302" t="str">
        <f ca="true">+IF(OFFSET('Sanitation Data'!$H$31,0,10*ROW('Sanitation Data'!H104))="","",OFFSET('Sanitation Data'!$H$31,0,10*ROW('Sanitation Data'!H104)))</f>
        <v/>
      </c>
      <c r="DI110" s="302" t="str">
        <f ca="true">+IF(OFFSET('Sanitation Data'!$H$32,0,10*ROW('Sanitation Data'!H104))="","",OFFSET('Sanitation Data'!$H$32,0,10*ROW('Sanitation Data'!H104)))</f>
        <v/>
      </c>
      <c r="DJ110" s="302" t="str">
        <f ca="true">+IF(OFFSET('Sanitation Data'!$I$28,0,10*ROW('Sanitation Data'!I104))="","",OFFSET('Sanitation Data'!$I$28,0,10*ROW('Sanitation Data'!I104)))</f>
        <v/>
      </c>
      <c r="DK110" s="302" t="str">
        <f ca="true">+IF(OFFSET('Sanitation Data'!$I$29,0,10*ROW('Sanitation Data'!I104))="","",OFFSET('Sanitation Data'!$I$29,0,10*ROW('Sanitation Data'!I104)))</f>
        <v/>
      </c>
      <c r="DL110" s="302" t="str">
        <f ca="true">+IF(OFFSET('Sanitation Data'!$I$30,0,10*ROW('Sanitation Data'!I104))="","",OFFSET('Sanitation Data'!$I$30,0,10*ROW('Sanitation Data'!I104)))</f>
        <v/>
      </c>
      <c r="DM110" s="302" t="str">
        <f ca="true">+IF(OFFSET('Sanitation Data'!$I$31,0,10*ROW('Sanitation Data'!I104))="","",OFFSET('Sanitation Data'!$I$31,0,10*ROW('Sanitation Data'!I104)))</f>
        <v/>
      </c>
      <c r="DN110" s="302" t="str">
        <f ca="true">+IF(OFFSET('Sanitation Data'!$I$32,0,10*ROW('Sanitation Data'!I104))="","",OFFSET('Sanitation Data'!$I$32,0,10*ROW('Sanitation Data'!I104)))</f>
        <v/>
      </c>
      <c r="DO110" s="302" t="str">
        <f ca="true">+IF(OFFSET('Hygiene Data'!$D$11,0,10*ROW('Hygiene Data'!D104))="","",OFFSET('Hygiene Data'!$D$11,0,10*ROW('Hygiene Data'!D104)))</f>
        <v/>
      </c>
      <c r="DP110" s="302" t="str">
        <f ca="true">+IF(OFFSET('Hygiene Data'!$D$12,0,10*ROW('Hygiene Data'!D104))="","",OFFSET('Hygiene Data'!$D$12,0,10*ROW('Hygiene Data'!D104)))</f>
        <v/>
      </c>
      <c r="DQ110" s="302" t="str">
        <f ca="true">+IF(OFFSET('Hygiene Data'!$D$13,0,10*ROW('Hygiene Data'!D104))="","",OFFSET('Hygiene Data'!$D$13,0,10*ROW('Hygiene Data'!D104)))</f>
        <v/>
      </c>
      <c r="DR110" s="302" t="str">
        <f ca="true">+IF(OFFSET('Hygiene Data'!$E$11,0,10*ROW('Hygiene Data'!E104))="","",OFFSET('Hygiene Data'!$E$11,0,10*ROW('Hygiene Data'!E104)))</f>
        <v/>
      </c>
      <c r="DS110" s="302" t="str">
        <f ca="true">+IF(OFFSET('Hygiene Data'!$E$12,0,10*ROW('Hygiene Data'!E104))="","",OFFSET('Hygiene Data'!$E$12,0,10*ROW('Hygiene Data'!E104)))</f>
        <v/>
      </c>
      <c r="DT110" s="302" t="str">
        <f ca="true">+IF(OFFSET('Hygiene Data'!$E$13,0,10*ROW('Hygiene Data'!E104))="","",OFFSET('Hygiene Data'!$E$13,0,10*ROW('Hygiene Data'!E104)))</f>
        <v/>
      </c>
      <c r="DU110" s="302" t="str">
        <f ca="true">+IF(OFFSET('Hygiene Data'!$F$11,0,10*ROW('Hygiene Data'!F104))="","",OFFSET('Hygiene Data'!$F$11,0,10*ROW('Hygiene Data'!F104)))</f>
        <v/>
      </c>
      <c r="DV110" s="302" t="str">
        <f ca="true">+IF(OFFSET('Hygiene Data'!$F$12,0,10*ROW('Hygiene Data'!F104))="","",OFFSET('Hygiene Data'!$F$12,0,10*ROW('Hygiene Data'!F104)))</f>
        <v/>
      </c>
      <c r="DW110" s="302" t="str">
        <f ca="true">+IF(OFFSET('Hygiene Data'!$F$13,0,10*ROW('Hygiene Data'!F104))="","",OFFSET('Hygiene Data'!$F$13,0,10*ROW('Hygiene Data'!F104)))</f>
        <v/>
      </c>
      <c r="DX110" s="302" t="str">
        <f ca="true">+IF(OFFSET('Hygiene Data'!$G$11,0,10*ROW('Hygiene Data'!G104))="","",OFFSET('Hygiene Data'!$G$11,0,10*ROW('Hygiene Data'!G104)))</f>
        <v/>
      </c>
      <c r="DY110" s="302" t="str">
        <f ca="true">+IF(OFFSET('Hygiene Data'!$G$12,0,10*ROW('Hygiene Data'!G104))="","",OFFSET('Hygiene Data'!$G$12,0,10*ROW('Hygiene Data'!G104)))</f>
        <v/>
      </c>
      <c r="DZ110" s="302" t="str">
        <f ca="true">+IF(OFFSET('Hygiene Data'!$G$13,0,10*ROW('Hygiene Data'!G104))="","",OFFSET('Hygiene Data'!$G$13,0,10*ROW('Hygiene Data'!G104)))</f>
        <v/>
      </c>
      <c r="EA110" s="302" t="str">
        <f ca="true">+IF(OFFSET('Hygiene Data'!$H$11,0,10*ROW('Hygiene Data'!H104))="","",OFFSET('Hygiene Data'!$H$11,0,10*ROW('Hygiene Data'!H104)))</f>
        <v/>
      </c>
      <c r="EB110" s="302" t="str">
        <f ca="true">+IF(OFFSET('Hygiene Data'!$H$12,0,10*ROW('Hygiene Data'!H104))="","",OFFSET('Hygiene Data'!$H$12,0,10*ROW('Hygiene Data'!H104)))</f>
        <v/>
      </c>
      <c r="EC110" s="302" t="str">
        <f ca="true">+IF(OFFSET('Hygiene Data'!$H$13,0,10*ROW('Hygiene Data'!H104))="","",OFFSET('Hygiene Data'!$H$13,0,10*ROW('Hygiene Data'!H104)))</f>
        <v/>
      </c>
      <c r="ED110" s="302" t="str">
        <f ca="true">+IF(OFFSET('Hygiene Data'!$I$11,0,10*ROW('Hygiene Data'!I104))="","",OFFSET('Hygiene Data'!$I$11,0,10*ROW('Hygiene Data'!I104)))</f>
        <v/>
      </c>
      <c r="EE110" s="302" t="str">
        <f ca="true">+IF(OFFSET('Hygiene Data'!$I$12,0,10*ROW('Hygiene Data'!I104))="","",OFFSET('Hygiene Data'!$I$12,0,10*ROW('Hygiene Data'!I104)))</f>
        <v/>
      </c>
      <c r="EF110" s="30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57"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302"/>
      <c r="BS111" s="302" t="str">
        <f ca="true">+IF(OFFSET('Water Data'!$D$27,0,10*ROW('Water Data'!D105))="","",OFFSET('Water Data'!$D$27,0,10*ROW('Water Data'!D105)))</f>
        <v/>
      </c>
      <c r="BT111" s="302" t="str">
        <f ca="true">+IF(OFFSET('Water Data'!$D$28,0,10*ROW('Water Data'!D105))="","",OFFSET('Water Data'!$D$28,0,10*ROW('Water Data'!D105)))</f>
        <v/>
      </c>
      <c r="BU111" s="302" t="str">
        <f ca="true">+IF(OFFSET('Water Data'!$D$29,0,10*ROW('Water Data'!D105))="","",OFFSET('Water Data'!$D$29,0,10*ROW('Water Data'!D105)))</f>
        <v/>
      </c>
      <c r="BV111" s="302" t="str">
        <f ca="true">+IF(OFFSET('Water Data'!$E$27,0,10*ROW('Water Data'!E105))="","",OFFSET('Water Data'!$E$27,0,10*ROW('Water Data'!E105)))</f>
        <v/>
      </c>
      <c r="BW111" s="302" t="str">
        <f ca="true">+IF(OFFSET('Water Data'!$E$28,0,10*ROW('Water Data'!E105))="","",OFFSET('Water Data'!$E$28,0,10*ROW('Water Data'!E105)))</f>
        <v/>
      </c>
      <c r="BX111" s="302" t="str">
        <f ca="true">+IF(OFFSET('Water Data'!$E$29,0,10*ROW('Water Data'!E105))="","",OFFSET('Water Data'!$E$29,0,10*ROW('Water Data'!E105)))</f>
        <v/>
      </c>
      <c r="BY111" s="302" t="str">
        <f ca="true">+IF(OFFSET('Water Data'!$F$27,0,10*ROW('Water Data'!F105))="","",OFFSET('Water Data'!$F$27,0,10*ROW('Water Data'!F105)))</f>
        <v/>
      </c>
      <c r="BZ111" s="302" t="str">
        <f ca="true">+IF(OFFSET('Water Data'!$F$28,0,10*ROW('Water Data'!F105))="","",OFFSET('Water Data'!$F$28,0,10*ROW('Water Data'!F105)))</f>
        <v/>
      </c>
      <c r="CA111" s="302" t="str">
        <f ca="true">+IF(OFFSET('Water Data'!$F$29,0,10*ROW('Water Data'!F105))="","",OFFSET('Water Data'!$F$29,0,10*ROW('Water Data'!F105)))</f>
        <v/>
      </c>
      <c r="CB111" s="302" t="str">
        <f ca="true">+IF(OFFSET('Water Data'!$G$27,0,10*ROW('Water Data'!G105))="","",OFFSET('Water Data'!$G$27,0,10*ROW('Water Data'!G105)))</f>
        <v/>
      </c>
      <c r="CC111" s="302" t="str">
        <f ca="true">+IF(OFFSET('Water Data'!$G$28,0,10*ROW('Water Data'!G105))="","",OFFSET('Water Data'!$G$28,0,10*ROW('Water Data'!G105)))</f>
        <v/>
      </c>
      <c r="CD111" s="302" t="str">
        <f ca="true">+IF(OFFSET('Water Data'!$G$29,0,10*ROW('Water Data'!G105))="","",OFFSET('Water Data'!$G$29,0,10*ROW('Water Data'!G105)))</f>
        <v/>
      </c>
      <c r="CE111" s="302" t="str">
        <f ca="true">+IF(OFFSET('Water Data'!$H$27,0,10*ROW('Water Data'!H105))="","",OFFSET('Water Data'!$H$27,0,10*ROW('Water Data'!H105)))</f>
        <v/>
      </c>
      <c r="CF111" s="302" t="str">
        <f ca="true">+IF(OFFSET('Water Data'!$H$28,0,10*ROW('Water Data'!H105))="","",OFFSET('Water Data'!$H$28,0,10*ROW('Water Data'!H105)))</f>
        <v/>
      </c>
      <c r="CG111" s="302" t="str">
        <f ca="true">+IF(OFFSET('Water Data'!$H$29,0,10*ROW('Water Data'!H105))="","",OFFSET('Water Data'!$H$29,0,10*ROW('Water Data'!H105)))</f>
        <v/>
      </c>
      <c r="CH111" s="302" t="str">
        <f ca="true">+IF(OFFSET('Water Data'!$I$27,0,10*ROW('Water Data'!I105))="","",OFFSET('Water Data'!$I$27,0,10*ROW('Water Data'!I105)))</f>
        <v/>
      </c>
      <c r="CI111" s="302" t="str">
        <f ca="true">+IF(OFFSET('Water Data'!$I$28,0,10*ROW('Water Data'!I105))="","",OFFSET('Water Data'!$I$28,0,10*ROW('Water Data'!I105)))</f>
        <v/>
      </c>
      <c r="CJ111" s="302" t="str">
        <f ca="true">+IF(OFFSET('Water Data'!$I$29,0,10*ROW('Water Data'!I105))="","",OFFSET('Water Data'!$I$29,0,10*ROW('Water Data'!I105)))</f>
        <v/>
      </c>
      <c r="CK111" s="302" t="str">
        <f ca="true">+IF(OFFSET('Sanitation Data'!$D$28,0,10*ROW('Sanitation Data'!D105))="","",OFFSET('Sanitation Data'!$D$28,0,10*ROW('Sanitation Data'!D105)))</f>
        <v/>
      </c>
      <c r="CL111" s="302" t="str">
        <f ca="true">+IF(OFFSET('Sanitation Data'!$D$29,0,10*ROW('Sanitation Data'!D105))="","",OFFSET('Sanitation Data'!$D$29,0,10*ROW('Sanitation Data'!D105)))</f>
        <v/>
      </c>
      <c r="CM111" s="302" t="str">
        <f ca="true">+IF(OFFSET('Sanitation Data'!$D$30,0,10*ROW('Sanitation Data'!D105))="","",OFFSET('Sanitation Data'!$D$30,0,10*ROW('Sanitation Data'!D105)))</f>
        <v/>
      </c>
      <c r="CN111" s="302" t="str">
        <f ca="true">+IF(OFFSET('Sanitation Data'!$D$31,0,10*ROW('Sanitation Data'!D105))="","",OFFSET('Sanitation Data'!$D$31,0,10*ROW('Sanitation Data'!D105)))</f>
        <v/>
      </c>
      <c r="CO111" s="302" t="str">
        <f ca="true">+IF(OFFSET('Sanitation Data'!$D$32,0,10*ROW('Sanitation Data'!D105))="","",OFFSET('Sanitation Data'!$D$32,0,10*ROW('Sanitation Data'!D105)))</f>
        <v/>
      </c>
      <c r="CP111" s="302" t="str">
        <f ca="true">+IF(OFFSET('Sanitation Data'!$E$28,0,10*ROW('Sanitation Data'!E105))="","",OFFSET('Sanitation Data'!$E$28,0,10*ROW('Sanitation Data'!E105)))</f>
        <v/>
      </c>
      <c r="CQ111" s="302" t="str">
        <f ca="true">+IF(OFFSET('Sanitation Data'!$E$29,0,10*ROW('Sanitation Data'!E105))="","",OFFSET('Sanitation Data'!$E$29,0,10*ROW('Sanitation Data'!E105)))</f>
        <v/>
      </c>
      <c r="CR111" s="302" t="str">
        <f ca="true">+IF(OFFSET('Sanitation Data'!$E$30,0,10*ROW('Sanitation Data'!E105))="","",OFFSET('Sanitation Data'!$E$30,0,10*ROW('Sanitation Data'!E105)))</f>
        <v/>
      </c>
      <c r="CS111" s="302" t="str">
        <f ca="true">+IF(OFFSET('Sanitation Data'!$E$31,0,10*ROW('Sanitation Data'!E105))="","",OFFSET('Sanitation Data'!$E$31,0,10*ROW('Sanitation Data'!E105)))</f>
        <v/>
      </c>
      <c r="CT111" s="302" t="str">
        <f ca="true">+IF(OFFSET('Sanitation Data'!$E$32,0,10*ROW('Sanitation Data'!E105))="","",OFFSET('Sanitation Data'!$E$32,0,10*ROW('Sanitation Data'!E105)))</f>
        <v/>
      </c>
      <c r="CU111" s="302" t="str">
        <f ca="true">+IF(OFFSET('Sanitation Data'!$F$28,0,10*ROW('Sanitation Data'!F105))="","",OFFSET('Sanitation Data'!$F$28,0,10*ROW('Sanitation Data'!F105)))</f>
        <v/>
      </c>
      <c r="CV111" s="302" t="str">
        <f ca="true">+IF(OFFSET('Sanitation Data'!$F$29,0,10*ROW('Sanitation Data'!F105))="","",OFFSET('Sanitation Data'!$F$29,0,10*ROW('Sanitation Data'!F105)))</f>
        <v/>
      </c>
      <c r="CW111" s="302" t="str">
        <f ca="true">+IF(OFFSET('Sanitation Data'!$F$30,0,10*ROW('Sanitation Data'!F105))="","",OFFSET('Sanitation Data'!$F$30,0,10*ROW('Sanitation Data'!F105)))</f>
        <v/>
      </c>
      <c r="CX111" s="302" t="str">
        <f ca="true">+IF(OFFSET('Sanitation Data'!$F$31,0,10*ROW('Sanitation Data'!F105))="","",OFFSET('Sanitation Data'!$F$31,0,10*ROW('Sanitation Data'!F105)))</f>
        <v/>
      </c>
      <c r="CY111" s="302" t="str">
        <f ca="true">+IF(OFFSET('Sanitation Data'!$F$32,0,10*ROW('Sanitation Data'!F105))="","",OFFSET('Sanitation Data'!$F$32,0,10*ROW('Sanitation Data'!F105)))</f>
        <v/>
      </c>
      <c r="CZ111" s="302" t="str">
        <f ca="true">+IF(OFFSET('Sanitation Data'!$G$28,0,10*ROW('Sanitation Data'!G105))="","",OFFSET('Sanitation Data'!$G$28,0,10*ROW('Sanitation Data'!G105)))</f>
        <v/>
      </c>
      <c r="DA111" s="302" t="str">
        <f ca="true">+IF(OFFSET('Sanitation Data'!$G$29,0,10*ROW('Sanitation Data'!G105))="","",OFFSET('Sanitation Data'!$G$29,0,10*ROW('Sanitation Data'!G105)))</f>
        <v/>
      </c>
      <c r="DB111" s="302" t="str">
        <f ca="true">+IF(OFFSET('Sanitation Data'!$G$30,0,10*ROW('Sanitation Data'!G105))="","",OFFSET('Sanitation Data'!$G$30,0,10*ROW('Sanitation Data'!G105)))</f>
        <v/>
      </c>
      <c r="DC111" s="302" t="str">
        <f ca="true">+IF(OFFSET('Sanitation Data'!$G$31,0,10*ROW('Sanitation Data'!G105))="","",OFFSET('Sanitation Data'!$G$31,0,10*ROW('Sanitation Data'!G105)))</f>
        <v/>
      </c>
      <c r="DD111" s="302" t="str">
        <f ca="true">+IF(OFFSET('Sanitation Data'!$G$32,0,10*ROW('Sanitation Data'!G105))="","",OFFSET('Sanitation Data'!$G$32,0,10*ROW('Sanitation Data'!G105)))</f>
        <v/>
      </c>
      <c r="DE111" s="302" t="str">
        <f ca="true">+IF(OFFSET('Sanitation Data'!$H$28,0,10*ROW('Sanitation Data'!H105))="","",OFFSET('Sanitation Data'!$H$28,0,10*ROW('Sanitation Data'!H105)))</f>
        <v/>
      </c>
      <c r="DF111" s="302" t="str">
        <f ca="true">+IF(OFFSET('Sanitation Data'!$H$29,0,10*ROW('Sanitation Data'!H105))="","",OFFSET('Sanitation Data'!$H$29,0,10*ROW('Sanitation Data'!H105)))</f>
        <v/>
      </c>
      <c r="DG111" s="302" t="str">
        <f ca="true">+IF(OFFSET('Sanitation Data'!$H$30,0,10*ROW('Sanitation Data'!H105))="","",OFFSET('Sanitation Data'!$H$30,0,10*ROW('Sanitation Data'!H105)))</f>
        <v/>
      </c>
      <c r="DH111" s="302" t="str">
        <f ca="true">+IF(OFFSET('Sanitation Data'!$H$31,0,10*ROW('Sanitation Data'!H105))="","",OFFSET('Sanitation Data'!$H$31,0,10*ROW('Sanitation Data'!H105)))</f>
        <v/>
      </c>
      <c r="DI111" s="302" t="str">
        <f ca="true">+IF(OFFSET('Sanitation Data'!$H$32,0,10*ROW('Sanitation Data'!H105))="","",OFFSET('Sanitation Data'!$H$32,0,10*ROW('Sanitation Data'!H105)))</f>
        <v/>
      </c>
      <c r="DJ111" s="302" t="str">
        <f ca="true">+IF(OFFSET('Sanitation Data'!$I$28,0,10*ROW('Sanitation Data'!I105))="","",OFFSET('Sanitation Data'!$I$28,0,10*ROW('Sanitation Data'!I105)))</f>
        <v/>
      </c>
      <c r="DK111" s="302" t="str">
        <f ca="true">+IF(OFFSET('Sanitation Data'!$I$29,0,10*ROW('Sanitation Data'!I105))="","",OFFSET('Sanitation Data'!$I$29,0,10*ROW('Sanitation Data'!I105)))</f>
        <v/>
      </c>
      <c r="DL111" s="302" t="str">
        <f ca="true">+IF(OFFSET('Sanitation Data'!$I$30,0,10*ROW('Sanitation Data'!I105))="","",OFFSET('Sanitation Data'!$I$30,0,10*ROW('Sanitation Data'!I105)))</f>
        <v/>
      </c>
      <c r="DM111" s="302" t="str">
        <f ca="true">+IF(OFFSET('Sanitation Data'!$I$31,0,10*ROW('Sanitation Data'!I105))="","",OFFSET('Sanitation Data'!$I$31,0,10*ROW('Sanitation Data'!I105)))</f>
        <v/>
      </c>
      <c r="DN111" s="302" t="str">
        <f ca="true">+IF(OFFSET('Sanitation Data'!$I$32,0,10*ROW('Sanitation Data'!I105))="","",OFFSET('Sanitation Data'!$I$32,0,10*ROW('Sanitation Data'!I105)))</f>
        <v/>
      </c>
      <c r="DO111" s="302" t="str">
        <f ca="true">+IF(OFFSET('Hygiene Data'!$D$11,0,10*ROW('Hygiene Data'!D105))="","",OFFSET('Hygiene Data'!$D$11,0,10*ROW('Hygiene Data'!D105)))</f>
        <v/>
      </c>
      <c r="DP111" s="302" t="str">
        <f ca="true">+IF(OFFSET('Hygiene Data'!$D$12,0,10*ROW('Hygiene Data'!D105))="","",OFFSET('Hygiene Data'!$D$12,0,10*ROW('Hygiene Data'!D105)))</f>
        <v/>
      </c>
      <c r="DQ111" s="302" t="str">
        <f ca="true">+IF(OFFSET('Hygiene Data'!$D$13,0,10*ROW('Hygiene Data'!D105))="","",OFFSET('Hygiene Data'!$D$13,0,10*ROW('Hygiene Data'!D105)))</f>
        <v/>
      </c>
      <c r="DR111" s="302" t="str">
        <f ca="true">+IF(OFFSET('Hygiene Data'!$E$11,0,10*ROW('Hygiene Data'!E105))="","",OFFSET('Hygiene Data'!$E$11,0,10*ROW('Hygiene Data'!E105)))</f>
        <v/>
      </c>
      <c r="DS111" s="302" t="str">
        <f ca="true">+IF(OFFSET('Hygiene Data'!$E$12,0,10*ROW('Hygiene Data'!E105))="","",OFFSET('Hygiene Data'!$E$12,0,10*ROW('Hygiene Data'!E105)))</f>
        <v/>
      </c>
      <c r="DT111" s="302" t="str">
        <f ca="true">+IF(OFFSET('Hygiene Data'!$E$13,0,10*ROW('Hygiene Data'!E105))="","",OFFSET('Hygiene Data'!$E$13,0,10*ROW('Hygiene Data'!E105)))</f>
        <v/>
      </c>
      <c r="DU111" s="302" t="str">
        <f ca="true">+IF(OFFSET('Hygiene Data'!$F$11,0,10*ROW('Hygiene Data'!F105))="","",OFFSET('Hygiene Data'!$F$11,0,10*ROW('Hygiene Data'!F105)))</f>
        <v/>
      </c>
      <c r="DV111" s="302" t="str">
        <f ca="true">+IF(OFFSET('Hygiene Data'!$F$12,0,10*ROW('Hygiene Data'!F105))="","",OFFSET('Hygiene Data'!$F$12,0,10*ROW('Hygiene Data'!F105)))</f>
        <v/>
      </c>
      <c r="DW111" s="302" t="str">
        <f ca="true">+IF(OFFSET('Hygiene Data'!$F$13,0,10*ROW('Hygiene Data'!F105))="","",OFFSET('Hygiene Data'!$F$13,0,10*ROW('Hygiene Data'!F105)))</f>
        <v/>
      </c>
      <c r="DX111" s="302" t="str">
        <f ca="true">+IF(OFFSET('Hygiene Data'!$G$11,0,10*ROW('Hygiene Data'!G105))="","",OFFSET('Hygiene Data'!$G$11,0,10*ROW('Hygiene Data'!G105)))</f>
        <v/>
      </c>
      <c r="DY111" s="302" t="str">
        <f ca="true">+IF(OFFSET('Hygiene Data'!$G$12,0,10*ROW('Hygiene Data'!G105))="","",OFFSET('Hygiene Data'!$G$12,0,10*ROW('Hygiene Data'!G105)))</f>
        <v/>
      </c>
      <c r="DZ111" s="302" t="str">
        <f ca="true">+IF(OFFSET('Hygiene Data'!$G$13,0,10*ROW('Hygiene Data'!G105))="","",OFFSET('Hygiene Data'!$G$13,0,10*ROW('Hygiene Data'!G105)))</f>
        <v/>
      </c>
      <c r="EA111" s="302" t="str">
        <f ca="true">+IF(OFFSET('Hygiene Data'!$H$11,0,10*ROW('Hygiene Data'!H105))="","",OFFSET('Hygiene Data'!$H$11,0,10*ROW('Hygiene Data'!H105)))</f>
        <v/>
      </c>
      <c r="EB111" s="302" t="str">
        <f ca="true">+IF(OFFSET('Hygiene Data'!$H$12,0,10*ROW('Hygiene Data'!H105))="","",OFFSET('Hygiene Data'!$H$12,0,10*ROW('Hygiene Data'!H105)))</f>
        <v/>
      </c>
      <c r="EC111" s="302" t="str">
        <f ca="true">+IF(OFFSET('Hygiene Data'!$H$13,0,10*ROW('Hygiene Data'!H105))="","",OFFSET('Hygiene Data'!$H$13,0,10*ROW('Hygiene Data'!H105)))</f>
        <v/>
      </c>
      <c r="ED111" s="302" t="str">
        <f ca="true">+IF(OFFSET('Hygiene Data'!$I$11,0,10*ROW('Hygiene Data'!I105))="","",OFFSET('Hygiene Data'!$I$11,0,10*ROW('Hygiene Data'!I105)))</f>
        <v/>
      </c>
      <c r="EE111" s="302" t="str">
        <f ca="true">+IF(OFFSET('Hygiene Data'!$I$12,0,10*ROW('Hygiene Data'!I105))="","",OFFSET('Hygiene Data'!$I$12,0,10*ROW('Hygiene Data'!I105)))</f>
        <v/>
      </c>
      <c r="EF111" s="30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57"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302"/>
      <c r="BS112" s="302" t="str">
        <f ca="true">+IF(OFFSET('Water Data'!$D$27,0,10*ROW('Water Data'!D106))="","",OFFSET('Water Data'!$D$27,0,10*ROW('Water Data'!D106)))</f>
        <v/>
      </c>
      <c r="BT112" s="302" t="str">
        <f ca="true">+IF(OFFSET('Water Data'!$D$28,0,10*ROW('Water Data'!D106))="","",OFFSET('Water Data'!$D$28,0,10*ROW('Water Data'!D106)))</f>
        <v/>
      </c>
      <c r="BU112" s="302" t="str">
        <f ca="true">+IF(OFFSET('Water Data'!$D$29,0,10*ROW('Water Data'!D106))="","",OFFSET('Water Data'!$D$29,0,10*ROW('Water Data'!D106)))</f>
        <v/>
      </c>
      <c r="BV112" s="302" t="str">
        <f ca="true">+IF(OFFSET('Water Data'!$E$27,0,10*ROW('Water Data'!E106))="","",OFFSET('Water Data'!$E$27,0,10*ROW('Water Data'!E106)))</f>
        <v/>
      </c>
      <c r="BW112" s="302" t="str">
        <f ca="true">+IF(OFFSET('Water Data'!$E$28,0,10*ROW('Water Data'!E106))="","",OFFSET('Water Data'!$E$28,0,10*ROW('Water Data'!E106)))</f>
        <v/>
      </c>
      <c r="BX112" s="302" t="str">
        <f ca="true">+IF(OFFSET('Water Data'!$E$29,0,10*ROW('Water Data'!E106))="","",OFFSET('Water Data'!$E$29,0,10*ROW('Water Data'!E106)))</f>
        <v/>
      </c>
      <c r="BY112" s="302" t="str">
        <f ca="true">+IF(OFFSET('Water Data'!$F$27,0,10*ROW('Water Data'!F106))="","",OFFSET('Water Data'!$F$27,0,10*ROW('Water Data'!F106)))</f>
        <v/>
      </c>
      <c r="BZ112" s="302" t="str">
        <f ca="true">+IF(OFFSET('Water Data'!$F$28,0,10*ROW('Water Data'!F106))="","",OFFSET('Water Data'!$F$28,0,10*ROW('Water Data'!F106)))</f>
        <v/>
      </c>
      <c r="CA112" s="302" t="str">
        <f ca="true">+IF(OFFSET('Water Data'!$F$29,0,10*ROW('Water Data'!F106))="","",OFFSET('Water Data'!$F$29,0,10*ROW('Water Data'!F106)))</f>
        <v/>
      </c>
      <c r="CB112" s="302" t="str">
        <f ca="true">+IF(OFFSET('Water Data'!$G$27,0,10*ROW('Water Data'!G106))="","",OFFSET('Water Data'!$G$27,0,10*ROW('Water Data'!G106)))</f>
        <v/>
      </c>
      <c r="CC112" s="302" t="str">
        <f ca="true">+IF(OFFSET('Water Data'!$G$28,0,10*ROW('Water Data'!G106))="","",OFFSET('Water Data'!$G$28,0,10*ROW('Water Data'!G106)))</f>
        <v/>
      </c>
      <c r="CD112" s="302" t="str">
        <f ca="true">+IF(OFFSET('Water Data'!$G$29,0,10*ROW('Water Data'!G106))="","",OFFSET('Water Data'!$G$29,0,10*ROW('Water Data'!G106)))</f>
        <v/>
      </c>
      <c r="CE112" s="302" t="str">
        <f ca="true">+IF(OFFSET('Water Data'!$H$27,0,10*ROW('Water Data'!H106))="","",OFFSET('Water Data'!$H$27,0,10*ROW('Water Data'!H106)))</f>
        <v/>
      </c>
      <c r="CF112" s="302" t="str">
        <f ca="true">+IF(OFFSET('Water Data'!$H$28,0,10*ROW('Water Data'!H106))="","",OFFSET('Water Data'!$H$28,0,10*ROW('Water Data'!H106)))</f>
        <v/>
      </c>
      <c r="CG112" s="302" t="str">
        <f ca="true">+IF(OFFSET('Water Data'!$H$29,0,10*ROW('Water Data'!H106))="","",OFFSET('Water Data'!$H$29,0,10*ROW('Water Data'!H106)))</f>
        <v/>
      </c>
      <c r="CH112" s="302" t="str">
        <f ca="true">+IF(OFFSET('Water Data'!$I$27,0,10*ROW('Water Data'!I106))="","",OFFSET('Water Data'!$I$27,0,10*ROW('Water Data'!I106)))</f>
        <v/>
      </c>
      <c r="CI112" s="302" t="str">
        <f ca="true">+IF(OFFSET('Water Data'!$I$28,0,10*ROW('Water Data'!I106))="","",OFFSET('Water Data'!$I$28,0,10*ROW('Water Data'!I106)))</f>
        <v/>
      </c>
      <c r="CJ112" s="302" t="str">
        <f ca="true">+IF(OFFSET('Water Data'!$I$29,0,10*ROW('Water Data'!I106))="","",OFFSET('Water Data'!$I$29,0,10*ROW('Water Data'!I106)))</f>
        <v/>
      </c>
      <c r="CK112" s="302" t="str">
        <f ca="true">+IF(OFFSET('Sanitation Data'!$D$28,0,10*ROW('Sanitation Data'!D106))="","",OFFSET('Sanitation Data'!$D$28,0,10*ROW('Sanitation Data'!D106)))</f>
        <v/>
      </c>
      <c r="CL112" s="302" t="str">
        <f ca="true">+IF(OFFSET('Sanitation Data'!$D$29,0,10*ROW('Sanitation Data'!D106))="","",OFFSET('Sanitation Data'!$D$29,0,10*ROW('Sanitation Data'!D106)))</f>
        <v/>
      </c>
      <c r="CM112" s="302" t="str">
        <f ca="true">+IF(OFFSET('Sanitation Data'!$D$30,0,10*ROW('Sanitation Data'!D106))="","",OFFSET('Sanitation Data'!$D$30,0,10*ROW('Sanitation Data'!D106)))</f>
        <v/>
      </c>
      <c r="CN112" s="302" t="str">
        <f ca="true">+IF(OFFSET('Sanitation Data'!$D$31,0,10*ROW('Sanitation Data'!D106))="","",OFFSET('Sanitation Data'!$D$31,0,10*ROW('Sanitation Data'!D106)))</f>
        <v/>
      </c>
      <c r="CO112" s="302" t="str">
        <f ca="true">+IF(OFFSET('Sanitation Data'!$D$32,0,10*ROW('Sanitation Data'!D106))="","",OFFSET('Sanitation Data'!$D$32,0,10*ROW('Sanitation Data'!D106)))</f>
        <v/>
      </c>
      <c r="CP112" s="302" t="str">
        <f ca="true">+IF(OFFSET('Sanitation Data'!$E$28,0,10*ROW('Sanitation Data'!E106))="","",OFFSET('Sanitation Data'!$E$28,0,10*ROW('Sanitation Data'!E106)))</f>
        <v/>
      </c>
      <c r="CQ112" s="302" t="str">
        <f ca="true">+IF(OFFSET('Sanitation Data'!$E$29,0,10*ROW('Sanitation Data'!E106))="","",OFFSET('Sanitation Data'!$E$29,0,10*ROW('Sanitation Data'!E106)))</f>
        <v/>
      </c>
      <c r="CR112" s="302" t="str">
        <f ca="true">+IF(OFFSET('Sanitation Data'!$E$30,0,10*ROW('Sanitation Data'!E106))="","",OFFSET('Sanitation Data'!$E$30,0,10*ROW('Sanitation Data'!E106)))</f>
        <v/>
      </c>
      <c r="CS112" s="302" t="str">
        <f ca="true">+IF(OFFSET('Sanitation Data'!$E$31,0,10*ROW('Sanitation Data'!E106))="","",OFFSET('Sanitation Data'!$E$31,0,10*ROW('Sanitation Data'!E106)))</f>
        <v/>
      </c>
      <c r="CT112" s="302" t="str">
        <f ca="true">+IF(OFFSET('Sanitation Data'!$E$32,0,10*ROW('Sanitation Data'!E106))="","",OFFSET('Sanitation Data'!$E$32,0,10*ROW('Sanitation Data'!E106)))</f>
        <v/>
      </c>
      <c r="CU112" s="302" t="str">
        <f ca="true">+IF(OFFSET('Sanitation Data'!$F$28,0,10*ROW('Sanitation Data'!F106))="","",OFFSET('Sanitation Data'!$F$28,0,10*ROW('Sanitation Data'!F106)))</f>
        <v/>
      </c>
      <c r="CV112" s="302" t="str">
        <f ca="true">+IF(OFFSET('Sanitation Data'!$F$29,0,10*ROW('Sanitation Data'!F106))="","",OFFSET('Sanitation Data'!$F$29,0,10*ROW('Sanitation Data'!F106)))</f>
        <v/>
      </c>
      <c r="CW112" s="302" t="str">
        <f ca="true">+IF(OFFSET('Sanitation Data'!$F$30,0,10*ROW('Sanitation Data'!F106))="","",OFFSET('Sanitation Data'!$F$30,0,10*ROW('Sanitation Data'!F106)))</f>
        <v/>
      </c>
      <c r="CX112" s="302" t="str">
        <f ca="true">+IF(OFFSET('Sanitation Data'!$F$31,0,10*ROW('Sanitation Data'!F106))="","",OFFSET('Sanitation Data'!$F$31,0,10*ROW('Sanitation Data'!F106)))</f>
        <v/>
      </c>
      <c r="CY112" s="302" t="str">
        <f ca="true">+IF(OFFSET('Sanitation Data'!$F$32,0,10*ROW('Sanitation Data'!F106))="","",OFFSET('Sanitation Data'!$F$32,0,10*ROW('Sanitation Data'!F106)))</f>
        <v/>
      </c>
      <c r="CZ112" s="302" t="str">
        <f ca="true">+IF(OFFSET('Sanitation Data'!$G$28,0,10*ROW('Sanitation Data'!G106))="","",OFFSET('Sanitation Data'!$G$28,0,10*ROW('Sanitation Data'!G106)))</f>
        <v/>
      </c>
      <c r="DA112" s="302" t="str">
        <f ca="true">+IF(OFFSET('Sanitation Data'!$G$29,0,10*ROW('Sanitation Data'!G106))="","",OFFSET('Sanitation Data'!$G$29,0,10*ROW('Sanitation Data'!G106)))</f>
        <v/>
      </c>
      <c r="DB112" s="302" t="str">
        <f ca="true">+IF(OFFSET('Sanitation Data'!$G$30,0,10*ROW('Sanitation Data'!G106))="","",OFFSET('Sanitation Data'!$G$30,0,10*ROW('Sanitation Data'!G106)))</f>
        <v/>
      </c>
      <c r="DC112" s="302" t="str">
        <f ca="true">+IF(OFFSET('Sanitation Data'!$G$31,0,10*ROW('Sanitation Data'!G106))="","",OFFSET('Sanitation Data'!$G$31,0,10*ROW('Sanitation Data'!G106)))</f>
        <v/>
      </c>
      <c r="DD112" s="302" t="str">
        <f ca="true">+IF(OFFSET('Sanitation Data'!$G$32,0,10*ROW('Sanitation Data'!G106))="","",OFFSET('Sanitation Data'!$G$32,0,10*ROW('Sanitation Data'!G106)))</f>
        <v/>
      </c>
      <c r="DE112" s="302" t="str">
        <f ca="true">+IF(OFFSET('Sanitation Data'!$H$28,0,10*ROW('Sanitation Data'!H106))="","",OFFSET('Sanitation Data'!$H$28,0,10*ROW('Sanitation Data'!H106)))</f>
        <v/>
      </c>
      <c r="DF112" s="302" t="str">
        <f ca="true">+IF(OFFSET('Sanitation Data'!$H$29,0,10*ROW('Sanitation Data'!H106))="","",OFFSET('Sanitation Data'!$H$29,0,10*ROW('Sanitation Data'!H106)))</f>
        <v/>
      </c>
      <c r="DG112" s="302" t="str">
        <f ca="true">+IF(OFFSET('Sanitation Data'!$H$30,0,10*ROW('Sanitation Data'!H106))="","",OFFSET('Sanitation Data'!$H$30,0,10*ROW('Sanitation Data'!H106)))</f>
        <v/>
      </c>
      <c r="DH112" s="302" t="str">
        <f ca="true">+IF(OFFSET('Sanitation Data'!$H$31,0,10*ROW('Sanitation Data'!H106))="","",OFFSET('Sanitation Data'!$H$31,0,10*ROW('Sanitation Data'!H106)))</f>
        <v/>
      </c>
      <c r="DI112" s="302" t="str">
        <f ca="true">+IF(OFFSET('Sanitation Data'!$H$32,0,10*ROW('Sanitation Data'!H106))="","",OFFSET('Sanitation Data'!$H$32,0,10*ROW('Sanitation Data'!H106)))</f>
        <v/>
      </c>
      <c r="DJ112" s="302" t="str">
        <f ca="true">+IF(OFFSET('Sanitation Data'!$I$28,0,10*ROW('Sanitation Data'!I106))="","",OFFSET('Sanitation Data'!$I$28,0,10*ROW('Sanitation Data'!I106)))</f>
        <v/>
      </c>
      <c r="DK112" s="302" t="str">
        <f ca="true">+IF(OFFSET('Sanitation Data'!$I$29,0,10*ROW('Sanitation Data'!I106))="","",OFFSET('Sanitation Data'!$I$29,0,10*ROW('Sanitation Data'!I106)))</f>
        <v/>
      </c>
      <c r="DL112" s="302" t="str">
        <f ca="true">+IF(OFFSET('Sanitation Data'!$I$30,0,10*ROW('Sanitation Data'!I106))="","",OFFSET('Sanitation Data'!$I$30,0,10*ROW('Sanitation Data'!I106)))</f>
        <v/>
      </c>
      <c r="DM112" s="302" t="str">
        <f ca="true">+IF(OFFSET('Sanitation Data'!$I$31,0,10*ROW('Sanitation Data'!I106))="","",OFFSET('Sanitation Data'!$I$31,0,10*ROW('Sanitation Data'!I106)))</f>
        <v/>
      </c>
      <c r="DN112" s="302" t="str">
        <f ca="true">+IF(OFFSET('Sanitation Data'!$I$32,0,10*ROW('Sanitation Data'!I106))="","",OFFSET('Sanitation Data'!$I$32,0,10*ROW('Sanitation Data'!I106)))</f>
        <v/>
      </c>
      <c r="DO112" s="302" t="str">
        <f ca="true">+IF(OFFSET('Hygiene Data'!$D$11,0,10*ROW('Hygiene Data'!D106))="","",OFFSET('Hygiene Data'!$D$11,0,10*ROW('Hygiene Data'!D106)))</f>
        <v/>
      </c>
      <c r="DP112" s="302" t="str">
        <f ca="true">+IF(OFFSET('Hygiene Data'!$D$12,0,10*ROW('Hygiene Data'!D106))="","",OFFSET('Hygiene Data'!$D$12,0,10*ROW('Hygiene Data'!D106)))</f>
        <v/>
      </c>
      <c r="DQ112" s="302" t="str">
        <f ca="true">+IF(OFFSET('Hygiene Data'!$D$13,0,10*ROW('Hygiene Data'!D106))="","",OFFSET('Hygiene Data'!$D$13,0,10*ROW('Hygiene Data'!D106)))</f>
        <v/>
      </c>
      <c r="DR112" s="302" t="str">
        <f ca="true">+IF(OFFSET('Hygiene Data'!$E$11,0,10*ROW('Hygiene Data'!E106))="","",OFFSET('Hygiene Data'!$E$11,0,10*ROW('Hygiene Data'!E106)))</f>
        <v/>
      </c>
      <c r="DS112" s="302" t="str">
        <f ca="true">+IF(OFFSET('Hygiene Data'!$E$12,0,10*ROW('Hygiene Data'!E106))="","",OFFSET('Hygiene Data'!$E$12,0,10*ROW('Hygiene Data'!E106)))</f>
        <v/>
      </c>
      <c r="DT112" s="302" t="str">
        <f ca="true">+IF(OFFSET('Hygiene Data'!$E$13,0,10*ROW('Hygiene Data'!E106))="","",OFFSET('Hygiene Data'!$E$13,0,10*ROW('Hygiene Data'!E106)))</f>
        <v/>
      </c>
      <c r="DU112" s="302" t="str">
        <f ca="true">+IF(OFFSET('Hygiene Data'!$F$11,0,10*ROW('Hygiene Data'!F106))="","",OFFSET('Hygiene Data'!$F$11,0,10*ROW('Hygiene Data'!F106)))</f>
        <v/>
      </c>
      <c r="DV112" s="302" t="str">
        <f ca="true">+IF(OFFSET('Hygiene Data'!$F$12,0,10*ROW('Hygiene Data'!F106))="","",OFFSET('Hygiene Data'!$F$12,0,10*ROW('Hygiene Data'!F106)))</f>
        <v/>
      </c>
      <c r="DW112" s="302" t="str">
        <f ca="true">+IF(OFFSET('Hygiene Data'!$F$13,0,10*ROW('Hygiene Data'!F106))="","",OFFSET('Hygiene Data'!$F$13,0,10*ROW('Hygiene Data'!F106)))</f>
        <v/>
      </c>
      <c r="DX112" s="302" t="str">
        <f ca="true">+IF(OFFSET('Hygiene Data'!$G$11,0,10*ROW('Hygiene Data'!G106))="","",OFFSET('Hygiene Data'!$G$11,0,10*ROW('Hygiene Data'!G106)))</f>
        <v/>
      </c>
      <c r="DY112" s="302" t="str">
        <f ca="true">+IF(OFFSET('Hygiene Data'!$G$12,0,10*ROW('Hygiene Data'!G106))="","",OFFSET('Hygiene Data'!$G$12,0,10*ROW('Hygiene Data'!G106)))</f>
        <v/>
      </c>
      <c r="DZ112" s="302" t="str">
        <f ca="true">+IF(OFFSET('Hygiene Data'!$G$13,0,10*ROW('Hygiene Data'!G106))="","",OFFSET('Hygiene Data'!$G$13,0,10*ROW('Hygiene Data'!G106)))</f>
        <v/>
      </c>
      <c r="EA112" s="302" t="str">
        <f ca="true">+IF(OFFSET('Hygiene Data'!$H$11,0,10*ROW('Hygiene Data'!H106))="","",OFFSET('Hygiene Data'!$H$11,0,10*ROW('Hygiene Data'!H106)))</f>
        <v/>
      </c>
      <c r="EB112" s="302" t="str">
        <f ca="true">+IF(OFFSET('Hygiene Data'!$H$12,0,10*ROW('Hygiene Data'!H106))="","",OFFSET('Hygiene Data'!$H$12,0,10*ROW('Hygiene Data'!H106)))</f>
        <v/>
      </c>
      <c r="EC112" s="302" t="str">
        <f ca="true">+IF(OFFSET('Hygiene Data'!$H$13,0,10*ROW('Hygiene Data'!H106))="","",OFFSET('Hygiene Data'!$H$13,0,10*ROW('Hygiene Data'!H106)))</f>
        <v/>
      </c>
      <c r="ED112" s="302" t="str">
        <f ca="true">+IF(OFFSET('Hygiene Data'!$I$11,0,10*ROW('Hygiene Data'!I106))="","",OFFSET('Hygiene Data'!$I$11,0,10*ROW('Hygiene Data'!I106)))</f>
        <v/>
      </c>
      <c r="EE112" s="302" t="str">
        <f ca="true">+IF(OFFSET('Hygiene Data'!$I$12,0,10*ROW('Hygiene Data'!I106))="","",OFFSET('Hygiene Data'!$I$12,0,10*ROW('Hygiene Data'!I106)))</f>
        <v/>
      </c>
      <c r="EF112" s="30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57"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302"/>
      <c r="BS113" s="302" t="str">
        <f ca="true">+IF(OFFSET('Water Data'!$D$27,0,10*ROW('Water Data'!D107))="","",OFFSET('Water Data'!$D$27,0,10*ROW('Water Data'!D107)))</f>
        <v/>
      </c>
      <c r="BT113" s="302" t="str">
        <f ca="true">+IF(OFFSET('Water Data'!$D$28,0,10*ROW('Water Data'!D107))="","",OFFSET('Water Data'!$D$28,0,10*ROW('Water Data'!D107)))</f>
        <v/>
      </c>
      <c r="BU113" s="302" t="str">
        <f ca="true">+IF(OFFSET('Water Data'!$D$29,0,10*ROW('Water Data'!D107))="","",OFFSET('Water Data'!$D$29,0,10*ROW('Water Data'!D107)))</f>
        <v/>
      </c>
      <c r="BV113" s="302" t="str">
        <f ca="true">+IF(OFFSET('Water Data'!$E$27,0,10*ROW('Water Data'!E107))="","",OFFSET('Water Data'!$E$27,0,10*ROW('Water Data'!E107)))</f>
        <v/>
      </c>
      <c r="BW113" s="302" t="str">
        <f ca="true">+IF(OFFSET('Water Data'!$E$28,0,10*ROW('Water Data'!E107))="","",OFFSET('Water Data'!$E$28,0,10*ROW('Water Data'!E107)))</f>
        <v/>
      </c>
      <c r="BX113" s="302" t="str">
        <f ca="true">+IF(OFFSET('Water Data'!$E$29,0,10*ROW('Water Data'!E107))="","",OFFSET('Water Data'!$E$29,0,10*ROW('Water Data'!E107)))</f>
        <v/>
      </c>
      <c r="BY113" s="302" t="str">
        <f ca="true">+IF(OFFSET('Water Data'!$F$27,0,10*ROW('Water Data'!F107))="","",OFFSET('Water Data'!$F$27,0,10*ROW('Water Data'!F107)))</f>
        <v/>
      </c>
      <c r="BZ113" s="302" t="str">
        <f ca="true">+IF(OFFSET('Water Data'!$F$28,0,10*ROW('Water Data'!F107))="","",OFFSET('Water Data'!$F$28,0,10*ROW('Water Data'!F107)))</f>
        <v/>
      </c>
      <c r="CA113" s="302" t="str">
        <f ca="true">+IF(OFFSET('Water Data'!$F$29,0,10*ROW('Water Data'!F107))="","",OFFSET('Water Data'!$F$29,0,10*ROW('Water Data'!F107)))</f>
        <v/>
      </c>
      <c r="CB113" s="302" t="str">
        <f ca="true">+IF(OFFSET('Water Data'!$G$27,0,10*ROW('Water Data'!G107))="","",OFFSET('Water Data'!$G$27,0,10*ROW('Water Data'!G107)))</f>
        <v/>
      </c>
      <c r="CC113" s="302" t="str">
        <f ca="true">+IF(OFFSET('Water Data'!$G$28,0,10*ROW('Water Data'!G107))="","",OFFSET('Water Data'!$G$28,0,10*ROW('Water Data'!G107)))</f>
        <v/>
      </c>
      <c r="CD113" s="302" t="str">
        <f ca="true">+IF(OFFSET('Water Data'!$G$29,0,10*ROW('Water Data'!G107))="","",OFFSET('Water Data'!$G$29,0,10*ROW('Water Data'!G107)))</f>
        <v/>
      </c>
      <c r="CE113" s="302" t="str">
        <f ca="true">+IF(OFFSET('Water Data'!$H$27,0,10*ROW('Water Data'!H107))="","",OFFSET('Water Data'!$H$27,0,10*ROW('Water Data'!H107)))</f>
        <v/>
      </c>
      <c r="CF113" s="302" t="str">
        <f ca="true">+IF(OFFSET('Water Data'!$H$28,0,10*ROW('Water Data'!H107))="","",OFFSET('Water Data'!$H$28,0,10*ROW('Water Data'!H107)))</f>
        <v/>
      </c>
      <c r="CG113" s="302" t="str">
        <f ca="true">+IF(OFFSET('Water Data'!$H$29,0,10*ROW('Water Data'!H107))="","",OFFSET('Water Data'!$H$29,0,10*ROW('Water Data'!H107)))</f>
        <v/>
      </c>
      <c r="CH113" s="302" t="str">
        <f ca="true">+IF(OFFSET('Water Data'!$I$27,0,10*ROW('Water Data'!I107))="","",OFFSET('Water Data'!$I$27,0,10*ROW('Water Data'!I107)))</f>
        <v/>
      </c>
      <c r="CI113" s="302" t="str">
        <f ca="true">+IF(OFFSET('Water Data'!$I$28,0,10*ROW('Water Data'!I107))="","",OFFSET('Water Data'!$I$28,0,10*ROW('Water Data'!I107)))</f>
        <v/>
      </c>
      <c r="CJ113" s="302" t="str">
        <f ca="true">+IF(OFFSET('Water Data'!$I$29,0,10*ROW('Water Data'!I107))="","",OFFSET('Water Data'!$I$29,0,10*ROW('Water Data'!I107)))</f>
        <v/>
      </c>
      <c r="CK113" s="302" t="str">
        <f ca="true">+IF(OFFSET('Sanitation Data'!$D$28,0,10*ROW('Sanitation Data'!D107))="","",OFFSET('Sanitation Data'!$D$28,0,10*ROW('Sanitation Data'!D107)))</f>
        <v/>
      </c>
      <c r="CL113" s="302" t="str">
        <f ca="true">+IF(OFFSET('Sanitation Data'!$D$29,0,10*ROW('Sanitation Data'!D107))="","",OFFSET('Sanitation Data'!$D$29,0,10*ROW('Sanitation Data'!D107)))</f>
        <v/>
      </c>
      <c r="CM113" s="302" t="str">
        <f ca="true">+IF(OFFSET('Sanitation Data'!$D$30,0,10*ROW('Sanitation Data'!D107))="","",OFFSET('Sanitation Data'!$D$30,0,10*ROW('Sanitation Data'!D107)))</f>
        <v/>
      </c>
      <c r="CN113" s="302" t="str">
        <f ca="true">+IF(OFFSET('Sanitation Data'!$D$31,0,10*ROW('Sanitation Data'!D107))="","",OFFSET('Sanitation Data'!$D$31,0,10*ROW('Sanitation Data'!D107)))</f>
        <v/>
      </c>
      <c r="CO113" s="302" t="str">
        <f ca="true">+IF(OFFSET('Sanitation Data'!$D$32,0,10*ROW('Sanitation Data'!D107))="","",OFFSET('Sanitation Data'!$D$32,0,10*ROW('Sanitation Data'!D107)))</f>
        <v/>
      </c>
      <c r="CP113" s="302" t="str">
        <f ca="true">+IF(OFFSET('Sanitation Data'!$E$28,0,10*ROW('Sanitation Data'!E107))="","",OFFSET('Sanitation Data'!$E$28,0,10*ROW('Sanitation Data'!E107)))</f>
        <v/>
      </c>
      <c r="CQ113" s="302" t="str">
        <f ca="true">+IF(OFFSET('Sanitation Data'!$E$29,0,10*ROW('Sanitation Data'!E107))="","",OFFSET('Sanitation Data'!$E$29,0,10*ROW('Sanitation Data'!E107)))</f>
        <v/>
      </c>
      <c r="CR113" s="302" t="str">
        <f ca="true">+IF(OFFSET('Sanitation Data'!$E$30,0,10*ROW('Sanitation Data'!E107))="","",OFFSET('Sanitation Data'!$E$30,0,10*ROW('Sanitation Data'!E107)))</f>
        <v/>
      </c>
      <c r="CS113" s="302" t="str">
        <f ca="true">+IF(OFFSET('Sanitation Data'!$E$31,0,10*ROW('Sanitation Data'!E107))="","",OFFSET('Sanitation Data'!$E$31,0,10*ROW('Sanitation Data'!E107)))</f>
        <v/>
      </c>
      <c r="CT113" s="302" t="str">
        <f ca="true">+IF(OFFSET('Sanitation Data'!$E$32,0,10*ROW('Sanitation Data'!E107))="","",OFFSET('Sanitation Data'!$E$32,0,10*ROW('Sanitation Data'!E107)))</f>
        <v/>
      </c>
      <c r="CU113" s="302" t="str">
        <f ca="true">+IF(OFFSET('Sanitation Data'!$F$28,0,10*ROW('Sanitation Data'!F107))="","",OFFSET('Sanitation Data'!$F$28,0,10*ROW('Sanitation Data'!F107)))</f>
        <v/>
      </c>
      <c r="CV113" s="302" t="str">
        <f ca="true">+IF(OFFSET('Sanitation Data'!$F$29,0,10*ROW('Sanitation Data'!F107))="","",OFFSET('Sanitation Data'!$F$29,0,10*ROW('Sanitation Data'!F107)))</f>
        <v/>
      </c>
      <c r="CW113" s="302" t="str">
        <f ca="true">+IF(OFFSET('Sanitation Data'!$F$30,0,10*ROW('Sanitation Data'!F107))="","",OFFSET('Sanitation Data'!$F$30,0,10*ROW('Sanitation Data'!F107)))</f>
        <v/>
      </c>
      <c r="CX113" s="302" t="str">
        <f ca="true">+IF(OFFSET('Sanitation Data'!$F$31,0,10*ROW('Sanitation Data'!F107))="","",OFFSET('Sanitation Data'!$F$31,0,10*ROW('Sanitation Data'!F107)))</f>
        <v/>
      </c>
      <c r="CY113" s="302" t="str">
        <f ca="true">+IF(OFFSET('Sanitation Data'!$F$32,0,10*ROW('Sanitation Data'!F107))="","",OFFSET('Sanitation Data'!$F$32,0,10*ROW('Sanitation Data'!F107)))</f>
        <v/>
      </c>
      <c r="CZ113" s="302" t="str">
        <f ca="true">+IF(OFFSET('Sanitation Data'!$G$28,0,10*ROW('Sanitation Data'!G107))="","",OFFSET('Sanitation Data'!$G$28,0,10*ROW('Sanitation Data'!G107)))</f>
        <v/>
      </c>
      <c r="DA113" s="302" t="str">
        <f ca="true">+IF(OFFSET('Sanitation Data'!$G$29,0,10*ROW('Sanitation Data'!G107))="","",OFFSET('Sanitation Data'!$G$29,0,10*ROW('Sanitation Data'!G107)))</f>
        <v/>
      </c>
      <c r="DB113" s="302" t="str">
        <f ca="true">+IF(OFFSET('Sanitation Data'!$G$30,0,10*ROW('Sanitation Data'!G107))="","",OFFSET('Sanitation Data'!$G$30,0,10*ROW('Sanitation Data'!G107)))</f>
        <v/>
      </c>
      <c r="DC113" s="302" t="str">
        <f ca="true">+IF(OFFSET('Sanitation Data'!$G$31,0,10*ROW('Sanitation Data'!G107))="","",OFFSET('Sanitation Data'!$G$31,0,10*ROW('Sanitation Data'!G107)))</f>
        <v/>
      </c>
      <c r="DD113" s="302" t="str">
        <f ca="true">+IF(OFFSET('Sanitation Data'!$G$32,0,10*ROW('Sanitation Data'!G107))="","",OFFSET('Sanitation Data'!$G$32,0,10*ROW('Sanitation Data'!G107)))</f>
        <v/>
      </c>
      <c r="DE113" s="302" t="str">
        <f ca="true">+IF(OFFSET('Sanitation Data'!$H$28,0,10*ROW('Sanitation Data'!H107))="","",OFFSET('Sanitation Data'!$H$28,0,10*ROW('Sanitation Data'!H107)))</f>
        <v/>
      </c>
      <c r="DF113" s="302" t="str">
        <f ca="true">+IF(OFFSET('Sanitation Data'!$H$29,0,10*ROW('Sanitation Data'!H107))="","",OFFSET('Sanitation Data'!$H$29,0,10*ROW('Sanitation Data'!H107)))</f>
        <v/>
      </c>
      <c r="DG113" s="302" t="str">
        <f ca="true">+IF(OFFSET('Sanitation Data'!$H$30,0,10*ROW('Sanitation Data'!H107))="","",OFFSET('Sanitation Data'!$H$30,0,10*ROW('Sanitation Data'!H107)))</f>
        <v/>
      </c>
      <c r="DH113" s="302" t="str">
        <f ca="true">+IF(OFFSET('Sanitation Data'!$H$31,0,10*ROW('Sanitation Data'!H107))="","",OFFSET('Sanitation Data'!$H$31,0,10*ROW('Sanitation Data'!H107)))</f>
        <v/>
      </c>
      <c r="DI113" s="302" t="str">
        <f ca="true">+IF(OFFSET('Sanitation Data'!$H$32,0,10*ROW('Sanitation Data'!H107))="","",OFFSET('Sanitation Data'!$H$32,0,10*ROW('Sanitation Data'!H107)))</f>
        <v/>
      </c>
      <c r="DJ113" s="302" t="str">
        <f ca="true">+IF(OFFSET('Sanitation Data'!$I$28,0,10*ROW('Sanitation Data'!I107))="","",OFFSET('Sanitation Data'!$I$28,0,10*ROW('Sanitation Data'!I107)))</f>
        <v/>
      </c>
      <c r="DK113" s="302" t="str">
        <f ca="true">+IF(OFFSET('Sanitation Data'!$I$29,0,10*ROW('Sanitation Data'!I107))="","",OFFSET('Sanitation Data'!$I$29,0,10*ROW('Sanitation Data'!I107)))</f>
        <v/>
      </c>
      <c r="DL113" s="302" t="str">
        <f ca="true">+IF(OFFSET('Sanitation Data'!$I$30,0,10*ROW('Sanitation Data'!I107))="","",OFFSET('Sanitation Data'!$I$30,0,10*ROW('Sanitation Data'!I107)))</f>
        <v/>
      </c>
      <c r="DM113" s="302" t="str">
        <f ca="true">+IF(OFFSET('Sanitation Data'!$I$31,0,10*ROW('Sanitation Data'!I107))="","",OFFSET('Sanitation Data'!$I$31,0,10*ROW('Sanitation Data'!I107)))</f>
        <v/>
      </c>
      <c r="DN113" s="302" t="str">
        <f ca="true">+IF(OFFSET('Sanitation Data'!$I$32,0,10*ROW('Sanitation Data'!I107))="","",OFFSET('Sanitation Data'!$I$32,0,10*ROW('Sanitation Data'!I107)))</f>
        <v/>
      </c>
      <c r="DO113" s="302" t="str">
        <f ca="true">+IF(OFFSET('Hygiene Data'!$D$11,0,10*ROW('Hygiene Data'!D107))="","",OFFSET('Hygiene Data'!$D$11,0,10*ROW('Hygiene Data'!D107)))</f>
        <v/>
      </c>
      <c r="DP113" s="302" t="str">
        <f ca="true">+IF(OFFSET('Hygiene Data'!$D$12,0,10*ROW('Hygiene Data'!D107))="","",OFFSET('Hygiene Data'!$D$12,0,10*ROW('Hygiene Data'!D107)))</f>
        <v/>
      </c>
      <c r="DQ113" s="302" t="str">
        <f ca="true">+IF(OFFSET('Hygiene Data'!$D$13,0,10*ROW('Hygiene Data'!D107))="","",OFFSET('Hygiene Data'!$D$13,0,10*ROW('Hygiene Data'!D107)))</f>
        <v/>
      </c>
      <c r="DR113" s="302" t="str">
        <f ca="true">+IF(OFFSET('Hygiene Data'!$E$11,0,10*ROW('Hygiene Data'!E107))="","",OFFSET('Hygiene Data'!$E$11,0,10*ROW('Hygiene Data'!E107)))</f>
        <v/>
      </c>
      <c r="DS113" s="302" t="str">
        <f ca="true">+IF(OFFSET('Hygiene Data'!$E$12,0,10*ROW('Hygiene Data'!E107))="","",OFFSET('Hygiene Data'!$E$12,0,10*ROW('Hygiene Data'!E107)))</f>
        <v/>
      </c>
      <c r="DT113" s="302" t="str">
        <f ca="true">+IF(OFFSET('Hygiene Data'!$E$13,0,10*ROW('Hygiene Data'!E107))="","",OFFSET('Hygiene Data'!$E$13,0,10*ROW('Hygiene Data'!E107)))</f>
        <v/>
      </c>
      <c r="DU113" s="302" t="str">
        <f ca="true">+IF(OFFSET('Hygiene Data'!$F$11,0,10*ROW('Hygiene Data'!F107))="","",OFFSET('Hygiene Data'!$F$11,0,10*ROW('Hygiene Data'!F107)))</f>
        <v/>
      </c>
      <c r="DV113" s="302" t="str">
        <f ca="true">+IF(OFFSET('Hygiene Data'!$F$12,0,10*ROW('Hygiene Data'!F107))="","",OFFSET('Hygiene Data'!$F$12,0,10*ROW('Hygiene Data'!F107)))</f>
        <v/>
      </c>
      <c r="DW113" s="302" t="str">
        <f ca="true">+IF(OFFSET('Hygiene Data'!$F$13,0,10*ROW('Hygiene Data'!F107))="","",OFFSET('Hygiene Data'!$F$13,0,10*ROW('Hygiene Data'!F107)))</f>
        <v/>
      </c>
      <c r="DX113" s="302" t="str">
        <f ca="true">+IF(OFFSET('Hygiene Data'!$G$11,0,10*ROW('Hygiene Data'!G107))="","",OFFSET('Hygiene Data'!$G$11,0,10*ROW('Hygiene Data'!G107)))</f>
        <v/>
      </c>
      <c r="DY113" s="302" t="str">
        <f ca="true">+IF(OFFSET('Hygiene Data'!$G$12,0,10*ROW('Hygiene Data'!G107))="","",OFFSET('Hygiene Data'!$G$12,0,10*ROW('Hygiene Data'!G107)))</f>
        <v/>
      </c>
      <c r="DZ113" s="302" t="str">
        <f ca="true">+IF(OFFSET('Hygiene Data'!$G$13,0,10*ROW('Hygiene Data'!G107))="","",OFFSET('Hygiene Data'!$G$13,0,10*ROW('Hygiene Data'!G107)))</f>
        <v/>
      </c>
      <c r="EA113" s="302" t="str">
        <f ca="true">+IF(OFFSET('Hygiene Data'!$H$11,0,10*ROW('Hygiene Data'!H107))="","",OFFSET('Hygiene Data'!$H$11,0,10*ROW('Hygiene Data'!H107)))</f>
        <v/>
      </c>
      <c r="EB113" s="302" t="str">
        <f ca="true">+IF(OFFSET('Hygiene Data'!$H$12,0,10*ROW('Hygiene Data'!H107))="","",OFFSET('Hygiene Data'!$H$12,0,10*ROW('Hygiene Data'!H107)))</f>
        <v/>
      </c>
      <c r="EC113" s="302" t="str">
        <f ca="true">+IF(OFFSET('Hygiene Data'!$H$13,0,10*ROW('Hygiene Data'!H107))="","",OFFSET('Hygiene Data'!$H$13,0,10*ROW('Hygiene Data'!H107)))</f>
        <v/>
      </c>
      <c r="ED113" s="302" t="str">
        <f ca="true">+IF(OFFSET('Hygiene Data'!$I$11,0,10*ROW('Hygiene Data'!I107))="","",OFFSET('Hygiene Data'!$I$11,0,10*ROW('Hygiene Data'!I107)))</f>
        <v/>
      </c>
      <c r="EE113" s="302" t="str">
        <f ca="true">+IF(OFFSET('Hygiene Data'!$I$12,0,10*ROW('Hygiene Data'!I107))="","",OFFSET('Hygiene Data'!$I$12,0,10*ROW('Hygiene Data'!I107)))</f>
        <v/>
      </c>
      <c r="EF113" s="30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57"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302"/>
      <c r="BS114" s="302" t="str">
        <f ca="true">+IF(OFFSET('Water Data'!$D$27,0,10*ROW('Water Data'!D108))="","",OFFSET('Water Data'!$D$27,0,10*ROW('Water Data'!D108)))</f>
        <v/>
      </c>
      <c r="BT114" s="302" t="str">
        <f ca="true">+IF(OFFSET('Water Data'!$D$28,0,10*ROW('Water Data'!D108))="","",OFFSET('Water Data'!$D$28,0,10*ROW('Water Data'!D108)))</f>
        <v/>
      </c>
      <c r="BU114" s="302" t="str">
        <f ca="true">+IF(OFFSET('Water Data'!$D$29,0,10*ROW('Water Data'!D108))="","",OFFSET('Water Data'!$D$29,0,10*ROW('Water Data'!D108)))</f>
        <v/>
      </c>
      <c r="BV114" s="302" t="str">
        <f ca="true">+IF(OFFSET('Water Data'!$E$27,0,10*ROW('Water Data'!E108))="","",OFFSET('Water Data'!$E$27,0,10*ROW('Water Data'!E108)))</f>
        <v/>
      </c>
      <c r="BW114" s="302" t="str">
        <f ca="true">+IF(OFFSET('Water Data'!$E$28,0,10*ROW('Water Data'!E108))="","",OFFSET('Water Data'!$E$28,0,10*ROW('Water Data'!E108)))</f>
        <v/>
      </c>
      <c r="BX114" s="302" t="str">
        <f ca="true">+IF(OFFSET('Water Data'!$E$29,0,10*ROW('Water Data'!E108))="","",OFFSET('Water Data'!$E$29,0,10*ROW('Water Data'!E108)))</f>
        <v/>
      </c>
      <c r="BY114" s="302" t="str">
        <f ca="true">+IF(OFFSET('Water Data'!$F$27,0,10*ROW('Water Data'!F108))="","",OFFSET('Water Data'!$F$27,0,10*ROW('Water Data'!F108)))</f>
        <v/>
      </c>
      <c r="BZ114" s="302" t="str">
        <f ca="true">+IF(OFFSET('Water Data'!$F$28,0,10*ROW('Water Data'!F108))="","",OFFSET('Water Data'!$F$28,0,10*ROW('Water Data'!F108)))</f>
        <v/>
      </c>
      <c r="CA114" s="302" t="str">
        <f ca="true">+IF(OFFSET('Water Data'!$F$29,0,10*ROW('Water Data'!F108))="","",OFFSET('Water Data'!$F$29,0,10*ROW('Water Data'!F108)))</f>
        <v/>
      </c>
      <c r="CB114" s="302" t="str">
        <f ca="true">+IF(OFFSET('Water Data'!$G$27,0,10*ROW('Water Data'!G108))="","",OFFSET('Water Data'!$G$27,0,10*ROW('Water Data'!G108)))</f>
        <v/>
      </c>
      <c r="CC114" s="302" t="str">
        <f ca="true">+IF(OFFSET('Water Data'!$G$28,0,10*ROW('Water Data'!G108))="","",OFFSET('Water Data'!$G$28,0,10*ROW('Water Data'!G108)))</f>
        <v/>
      </c>
      <c r="CD114" s="302" t="str">
        <f ca="true">+IF(OFFSET('Water Data'!$G$29,0,10*ROW('Water Data'!G108))="","",OFFSET('Water Data'!$G$29,0,10*ROW('Water Data'!G108)))</f>
        <v/>
      </c>
      <c r="CE114" s="302" t="str">
        <f ca="true">+IF(OFFSET('Water Data'!$H$27,0,10*ROW('Water Data'!H108))="","",OFFSET('Water Data'!$H$27,0,10*ROW('Water Data'!H108)))</f>
        <v/>
      </c>
      <c r="CF114" s="302" t="str">
        <f ca="true">+IF(OFFSET('Water Data'!$H$28,0,10*ROW('Water Data'!H108))="","",OFFSET('Water Data'!$H$28,0,10*ROW('Water Data'!H108)))</f>
        <v/>
      </c>
      <c r="CG114" s="302" t="str">
        <f ca="true">+IF(OFFSET('Water Data'!$H$29,0,10*ROW('Water Data'!H108))="","",OFFSET('Water Data'!$H$29,0,10*ROW('Water Data'!H108)))</f>
        <v/>
      </c>
      <c r="CH114" s="302" t="str">
        <f ca="true">+IF(OFFSET('Water Data'!$I$27,0,10*ROW('Water Data'!I108))="","",OFFSET('Water Data'!$I$27,0,10*ROW('Water Data'!I108)))</f>
        <v/>
      </c>
      <c r="CI114" s="302" t="str">
        <f ca="true">+IF(OFFSET('Water Data'!$I$28,0,10*ROW('Water Data'!I108))="","",OFFSET('Water Data'!$I$28,0,10*ROW('Water Data'!I108)))</f>
        <v/>
      </c>
      <c r="CJ114" s="302" t="str">
        <f ca="true">+IF(OFFSET('Water Data'!$I$29,0,10*ROW('Water Data'!I108))="","",OFFSET('Water Data'!$I$29,0,10*ROW('Water Data'!I108)))</f>
        <v/>
      </c>
      <c r="CK114" s="302" t="str">
        <f ca="true">+IF(OFFSET('Sanitation Data'!$D$28,0,10*ROW('Sanitation Data'!D108))="","",OFFSET('Sanitation Data'!$D$28,0,10*ROW('Sanitation Data'!D108)))</f>
        <v/>
      </c>
      <c r="CL114" s="302" t="str">
        <f ca="true">+IF(OFFSET('Sanitation Data'!$D$29,0,10*ROW('Sanitation Data'!D108))="","",OFFSET('Sanitation Data'!$D$29,0,10*ROW('Sanitation Data'!D108)))</f>
        <v/>
      </c>
      <c r="CM114" s="302" t="str">
        <f ca="true">+IF(OFFSET('Sanitation Data'!$D$30,0,10*ROW('Sanitation Data'!D108))="","",OFFSET('Sanitation Data'!$D$30,0,10*ROW('Sanitation Data'!D108)))</f>
        <v/>
      </c>
      <c r="CN114" s="302" t="str">
        <f ca="true">+IF(OFFSET('Sanitation Data'!$D$31,0,10*ROW('Sanitation Data'!D108))="","",OFFSET('Sanitation Data'!$D$31,0,10*ROW('Sanitation Data'!D108)))</f>
        <v/>
      </c>
      <c r="CO114" s="302" t="str">
        <f ca="true">+IF(OFFSET('Sanitation Data'!$D$32,0,10*ROW('Sanitation Data'!D108))="","",OFFSET('Sanitation Data'!$D$32,0,10*ROW('Sanitation Data'!D108)))</f>
        <v/>
      </c>
      <c r="CP114" s="302" t="str">
        <f ca="true">+IF(OFFSET('Sanitation Data'!$E$28,0,10*ROW('Sanitation Data'!E108))="","",OFFSET('Sanitation Data'!$E$28,0,10*ROW('Sanitation Data'!E108)))</f>
        <v/>
      </c>
      <c r="CQ114" s="302" t="str">
        <f ca="true">+IF(OFFSET('Sanitation Data'!$E$29,0,10*ROW('Sanitation Data'!E108))="","",OFFSET('Sanitation Data'!$E$29,0,10*ROW('Sanitation Data'!E108)))</f>
        <v/>
      </c>
      <c r="CR114" s="302" t="str">
        <f ca="true">+IF(OFFSET('Sanitation Data'!$E$30,0,10*ROW('Sanitation Data'!E108))="","",OFFSET('Sanitation Data'!$E$30,0,10*ROW('Sanitation Data'!E108)))</f>
        <v/>
      </c>
      <c r="CS114" s="302" t="str">
        <f ca="true">+IF(OFFSET('Sanitation Data'!$E$31,0,10*ROW('Sanitation Data'!E108))="","",OFFSET('Sanitation Data'!$E$31,0,10*ROW('Sanitation Data'!E108)))</f>
        <v/>
      </c>
      <c r="CT114" s="302" t="str">
        <f ca="true">+IF(OFFSET('Sanitation Data'!$E$32,0,10*ROW('Sanitation Data'!E108))="","",OFFSET('Sanitation Data'!$E$32,0,10*ROW('Sanitation Data'!E108)))</f>
        <v/>
      </c>
      <c r="CU114" s="302" t="str">
        <f ca="true">+IF(OFFSET('Sanitation Data'!$F$28,0,10*ROW('Sanitation Data'!F108))="","",OFFSET('Sanitation Data'!$F$28,0,10*ROW('Sanitation Data'!F108)))</f>
        <v/>
      </c>
      <c r="CV114" s="302" t="str">
        <f ca="true">+IF(OFFSET('Sanitation Data'!$F$29,0,10*ROW('Sanitation Data'!F108))="","",OFFSET('Sanitation Data'!$F$29,0,10*ROW('Sanitation Data'!F108)))</f>
        <v/>
      </c>
      <c r="CW114" s="302" t="str">
        <f ca="true">+IF(OFFSET('Sanitation Data'!$F$30,0,10*ROW('Sanitation Data'!F108))="","",OFFSET('Sanitation Data'!$F$30,0,10*ROW('Sanitation Data'!F108)))</f>
        <v/>
      </c>
      <c r="CX114" s="302" t="str">
        <f ca="true">+IF(OFFSET('Sanitation Data'!$F$31,0,10*ROW('Sanitation Data'!F108))="","",OFFSET('Sanitation Data'!$F$31,0,10*ROW('Sanitation Data'!F108)))</f>
        <v/>
      </c>
      <c r="CY114" s="302" t="str">
        <f ca="true">+IF(OFFSET('Sanitation Data'!$F$32,0,10*ROW('Sanitation Data'!F108))="","",OFFSET('Sanitation Data'!$F$32,0,10*ROW('Sanitation Data'!F108)))</f>
        <v/>
      </c>
      <c r="CZ114" s="302" t="str">
        <f ca="true">+IF(OFFSET('Sanitation Data'!$G$28,0,10*ROW('Sanitation Data'!G108))="","",OFFSET('Sanitation Data'!$G$28,0,10*ROW('Sanitation Data'!G108)))</f>
        <v/>
      </c>
      <c r="DA114" s="302" t="str">
        <f ca="true">+IF(OFFSET('Sanitation Data'!$G$29,0,10*ROW('Sanitation Data'!G108))="","",OFFSET('Sanitation Data'!$G$29,0,10*ROW('Sanitation Data'!G108)))</f>
        <v/>
      </c>
      <c r="DB114" s="302" t="str">
        <f ca="true">+IF(OFFSET('Sanitation Data'!$G$30,0,10*ROW('Sanitation Data'!G108))="","",OFFSET('Sanitation Data'!$G$30,0,10*ROW('Sanitation Data'!G108)))</f>
        <v/>
      </c>
      <c r="DC114" s="302" t="str">
        <f ca="true">+IF(OFFSET('Sanitation Data'!$G$31,0,10*ROW('Sanitation Data'!G108))="","",OFFSET('Sanitation Data'!$G$31,0,10*ROW('Sanitation Data'!G108)))</f>
        <v/>
      </c>
      <c r="DD114" s="302" t="str">
        <f ca="true">+IF(OFFSET('Sanitation Data'!$G$32,0,10*ROW('Sanitation Data'!G108))="","",OFFSET('Sanitation Data'!$G$32,0,10*ROW('Sanitation Data'!G108)))</f>
        <v/>
      </c>
      <c r="DE114" s="302" t="str">
        <f ca="true">+IF(OFFSET('Sanitation Data'!$H$28,0,10*ROW('Sanitation Data'!H108))="","",OFFSET('Sanitation Data'!$H$28,0,10*ROW('Sanitation Data'!H108)))</f>
        <v/>
      </c>
      <c r="DF114" s="302" t="str">
        <f ca="true">+IF(OFFSET('Sanitation Data'!$H$29,0,10*ROW('Sanitation Data'!H108))="","",OFFSET('Sanitation Data'!$H$29,0,10*ROW('Sanitation Data'!H108)))</f>
        <v/>
      </c>
      <c r="DG114" s="302" t="str">
        <f ca="true">+IF(OFFSET('Sanitation Data'!$H$30,0,10*ROW('Sanitation Data'!H108))="","",OFFSET('Sanitation Data'!$H$30,0,10*ROW('Sanitation Data'!H108)))</f>
        <v/>
      </c>
      <c r="DH114" s="302" t="str">
        <f ca="true">+IF(OFFSET('Sanitation Data'!$H$31,0,10*ROW('Sanitation Data'!H108))="","",OFFSET('Sanitation Data'!$H$31,0,10*ROW('Sanitation Data'!H108)))</f>
        <v/>
      </c>
      <c r="DI114" s="302" t="str">
        <f ca="true">+IF(OFFSET('Sanitation Data'!$H$32,0,10*ROW('Sanitation Data'!H108))="","",OFFSET('Sanitation Data'!$H$32,0,10*ROW('Sanitation Data'!H108)))</f>
        <v/>
      </c>
      <c r="DJ114" s="302" t="str">
        <f ca="true">+IF(OFFSET('Sanitation Data'!$I$28,0,10*ROW('Sanitation Data'!I108))="","",OFFSET('Sanitation Data'!$I$28,0,10*ROW('Sanitation Data'!I108)))</f>
        <v/>
      </c>
      <c r="DK114" s="302" t="str">
        <f ca="true">+IF(OFFSET('Sanitation Data'!$I$29,0,10*ROW('Sanitation Data'!I108))="","",OFFSET('Sanitation Data'!$I$29,0,10*ROW('Sanitation Data'!I108)))</f>
        <v/>
      </c>
      <c r="DL114" s="302" t="str">
        <f ca="true">+IF(OFFSET('Sanitation Data'!$I$30,0,10*ROW('Sanitation Data'!I108))="","",OFFSET('Sanitation Data'!$I$30,0,10*ROW('Sanitation Data'!I108)))</f>
        <v/>
      </c>
      <c r="DM114" s="302" t="str">
        <f ca="true">+IF(OFFSET('Sanitation Data'!$I$31,0,10*ROW('Sanitation Data'!I108))="","",OFFSET('Sanitation Data'!$I$31,0,10*ROW('Sanitation Data'!I108)))</f>
        <v/>
      </c>
      <c r="DN114" s="302" t="str">
        <f ca="true">+IF(OFFSET('Sanitation Data'!$I$32,0,10*ROW('Sanitation Data'!I108))="","",OFFSET('Sanitation Data'!$I$32,0,10*ROW('Sanitation Data'!I108)))</f>
        <v/>
      </c>
      <c r="DO114" s="302" t="str">
        <f ca="true">+IF(OFFSET('Hygiene Data'!$D$11,0,10*ROW('Hygiene Data'!D108))="","",OFFSET('Hygiene Data'!$D$11,0,10*ROW('Hygiene Data'!D108)))</f>
        <v/>
      </c>
      <c r="DP114" s="302" t="str">
        <f ca="true">+IF(OFFSET('Hygiene Data'!$D$12,0,10*ROW('Hygiene Data'!D108))="","",OFFSET('Hygiene Data'!$D$12,0,10*ROW('Hygiene Data'!D108)))</f>
        <v/>
      </c>
      <c r="DQ114" s="302" t="str">
        <f ca="true">+IF(OFFSET('Hygiene Data'!$D$13,0,10*ROW('Hygiene Data'!D108))="","",OFFSET('Hygiene Data'!$D$13,0,10*ROW('Hygiene Data'!D108)))</f>
        <v/>
      </c>
      <c r="DR114" s="302" t="str">
        <f ca="true">+IF(OFFSET('Hygiene Data'!$E$11,0,10*ROW('Hygiene Data'!E108))="","",OFFSET('Hygiene Data'!$E$11,0,10*ROW('Hygiene Data'!E108)))</f>
        <v/>
      </c>
      <c r="DS114" s="302" t="str">
        <f ca="true">+IF(OFFSET('Hygiene Data'!$E$12,0,10*ROW('Hygiene Data'!E108))="","",OFFSET('Hygiene Data'!$E$12,0,10*ROW('Hygiene Data'!E108)))</f>
        <v/>
      </c>
      <c r="DT114" s="302" t="str">
        <f ca="true">+IF(OFFSET('Hygiene Data'!$E$13,0,10*ROW('Hygiene Data'!E108))="","",OFFSET('Hygiene Data'!$E$13,0,10*ROW('Hygiene Data'!E108)))</f>
        <v/>
      </c>
      <c r="DU114" s="302" t="str">
        <f ca="true">+IF(OFFSET('Hygiene Data'!$F$11,0,10*ROW('Hygiene Data'!F108))="","",OFFSET('Hygiene Data'!$F$11,0,10*ROW('Hygiene Data'!F108)))</f>
        <v/>
      </c>
      <c r="DV114" s="302" t="str">
        <f ca="true">+IF(OFFSET('Hygiene Data'!$F$12,0,10*ROW('Hygiene Data'!F108))="","",OFFSET('Hygiene Data'!$F$12,0,10*ROW('Hygiene Data'!F108)))</f>
        <v/>
      </c>
      <c r="DW114" s="302" t="str">
        <f ca="true">+IF(OFFSET('Hygiene Data'!$F$13,0,10*ROW('Hygiene Data'!F108))="","",OFFSET('Hygiene Data'!$F$13,0,10*ROW('Hygiene Data'!F108)))</f>
        <v/>
      </c>
      <c r="DX114" s="302" t="str">
        <f ca="true">+IF(OFFSET('Hygiene Data'!$G$11,0,10*ROW('Hygiene Data'!G108))="","",OFFSET('Hygiene Data'!$G$11,0,10*ROW('Hygiene Data'!G108)))</f>
        <v/>
      </c>
      <c r="DY114" s="302" t="str">
        <f ca="true">+IF(OFFSET('Hygiene Data'!$G$12,0,10*ROW('Hygiene Data'!G108))="","",OFFSET('Hygiene Data'!$G$12,0,10*ROW('Hygiene Data'!G108)))</f>
        <v/>
      </c>
      <c r="DZ114" s="302" t="str">
        <f ca="true">+IF(OFFSET('Hygiene Data'!$G$13,0,10*ROW('Hygiene Data'!G108))="","",OFFSET('Hygiene Data'!$G$13,0,10*ROW('Hygiene Data'!G108)))</f>
        <v/>
      </c>
      <c r="EA114" s="302" t="str">
        <f ca="true">+IF(OFFSET('Hygiene Data'!$H$11,0,10*ROW('Hygiene Data'!H108))="","",OFFSET('Hygiene Data'!$H$11,0,10*ROW('Hygiene Data'!H108)))</f>
        <v/>
      </c>
      <c r="EB114" s="302" t="str">
        <f ca="true">+IF(OFFSET('Hygiene Data'!$H$12,0,10*ROW('Hygiene Data'!H108))="","",OFFSET('Hygiene Data'!$H$12,0,10*ROW('Hygiene Data'!H108)))</f>
        <v/>
      </c>
      <c r="EC114" s="302" t="str">
        <f ca="true">+IF(OFFSET('Hygiene Data'!$H$13,0,10*ROW('Hygiene Data'!H108))="","",OFFSET('Hygiene Data'!$H$13,0,10*ROW('Hygiene Data'!H108)))</f>
        <v/>
      </c>
      <c r="ED114" s="302" t="str">
        <f ca="true">+IF(OFFSET('Hygiene Data'!$I$11,0,10*ROW('Hygiene Data'!I108))="","",OFFSET('Hygiene Data'!$I$11,0,10*ROW('Hygiene Data'!I108)))</f>
        <v/>
      </c>
      <c r="EE114" s="302" t="str">
        <f ca="true">+IF(OFFSET('Hygiene Data'!$I$12,0,10*ROW('Hygiene Data'!I108))="","",OFFSET('Hygiene Data'!$I$12,0,10*ROW('Hygiene Data'!I108)))</f>
        <v/>
      </c>
      <c r="EF114" s="30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57"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302"/>
      <c r="BS115" s="302" t="str">
        <f ca="true">+IF(OFFSET('Water Data'!$D$27,0,10*ROW('Water Data'!D109))="","",OFFSET('Water Data'!$D$27,0,10*ROW('Water Data'!D109)))</f>
        <v/>
      </c>
      <c r="BT115" s="302" t="str">
        <f ca="true">+IF(OFFSET('Water Data'!$D$28,0,10*ROW('Water Data'!D109))="","",OFFSET('Water Data'!$D$28,0,10*ROW('Water Data'!D109)))</f>
        <v/>
      </c>
      <c r="BU115" s="302" t="str">
        <f ca="true">+IF(OFFSET('Water Data'!$D$29,0,10*ROW('Water Data'!D109))="","",OFFSET('Water Data'!$D$29,0,10*ROW('Water Data'!D109)))</f>
        <v/>
      </c>
      <c r="BV115" s="302" t="str">
        <f ca="true">+IF(OFFSET('Water Data'!$E$27,0,10*ROW('Water Data'!E109))="","",OFFSET('Water Data'!$E$27,0,10*ROW('Water Data'!E109)))</f>
        <v/>
      </c>
      <c r="BW115" s="302" t="str">
        <f ca="true">+IF(OFFSET('Water Data'!$E$28,0,10*ROW('Water Data'!E109))="","",OFFSET('Water Data'!$E$28,0,10*ROW('Water Data'!E109)))</f>
        <v/>
      </c>
      <c r="BX115" s="302" t="str">
        <f ca="true">+IF(OFFSET('Water Data'!$E$29,0,10*ROW('Water Data'!E109))="","",OFFSET('Water Data'!$E$29,0,10*ROW('Water Data'!E109)))</f>
        <v/>
      </c>
      <c r="BY115" s="302" t="str">
        <f ca="true">+IF(OFFSET('Water Data'!$F$27,0,10*ROW('Water Data'!F109))="","",OFFSET('Water Data'!$F$27,0,10*ROW('Water Data'!F109)))</f>
        <v/>
      </c>
      <c r="BZ115" s="302" t="str">
        <f ca="true">+IF(OFFSET('Water Data'!$F$28,0,10*ROW('Water Data'!F109))="","",OFFSET('Water Data'!$F$28,0,10*ROW('Water Data'!F109)))</f>
        <v/>
      </c>
      <c r="CA115" s="302" t="str">
        <f ca="true">+IF(OFFSET('Water Data'!$F$29,0,10*ROW('Water Data'!F109))="","",OFFSET('Water Data'!$F$29,0,10*ROW('Water Data'!F109)))</f>
        <v/>
      </c>
      <c r="CB115" s="302" t="str">
        <f ca="true">+IF(OFFSET('Water Data'!$G$27,0,10*ROW('Water Data'!G109))="","",OFFSET('Water Data'!$G$27,0,10*ROW('Water Data'!G109)))</f>
        <v/>
      </c>
      <c r="CC115" s="302" t="str">
        <f ca="true">+IF(OFFSET('Water Data'!$G$28,0,10*ROW('Water Data'!G109))="","",OFFSET('Water Data'!$G$28,0,10*ROW('Water Data'!G109)))</f>
        <v/>
      </c>
      <c r="CD115" s="302" t="str">
        <f ca="true">+IF(OFFSET('Water Data'!$G$29,0,10*ROW('Water Data'!G109))="","",OFFSET('Water Data'!$G$29,0,10*ROW('Water Data'!G109)))</f>
        <v/>
      </c>
      <c r="CE115" s="302" t="str">
        <f ca="true">+IF(OFFSET('Water Data'!$H$27,0,10*ROW('Water Data'!H109))="","",OFFSET('Water Data'!$H$27,0,10*ROW('Water Data'!H109)))</f>
        <v/>
      </c>
      <c r="CF115" s="302" t="str">
        <f ca="true">+IF(OFFSET('Water Data'!$H$28,0,10*ROW('Water Data'!H109))="","",OFFSET('Water Data'!$H$28,0,10*ROW('Water Data'!H109)))</f>
        <v/>
      </c>
      <c r="CG115" s="302" t="str">
        <f ca="true">+IF(OFFSET('Water Data'!$H$29,0,10*ROW('Water Data'!H109))="","",OFFSET('Water Data'!$H$29,0,10*ROW('Water Data'!H109)))</f>
        <v/>
      </c>
      <c r="CH115" s="302" t="str">
        <f ca="true">+IF(OFFSET('Water Data'!$I$27,0,10*ROW('Water Data'!I109))="","",OFFSET('Water Data'!$I$27,0,10*ROW('Water Data'!I109)))</f>
        <v/>
      </c>
      <c r="CI115" s="302" t="str">
        <f ca="true">+IF(OFFSET('Water Data'!$I$28,0,10*ROW('Water Data'!I109))="","",OFFSET('Water Data'!$I$28,0,10*ROW('Water Data'!I109)))</f>
        <v/>
      </c>
      <c r="CJ115" s="302" t="str">
        <f ca="true">+IF(OFFSET('Water Data'!$I$29,0,10*ROW('Water Data'!I109))="","",OFFSET('Water Data'!$I$29,0,10*ROW('Water Data'!I109)))</f>
        <v/>
      </c>
      <c r="CK115" s="302" t="str">
        <f ca="true">+IF(OFFSET('Sanitation Data'!$D$28,0,10*ROW('Sanitation Data'!D109))="","",OFFSET('Sanitation Data'!$D$28,0,10*ROW('Sanitation Data'!D109)))</f>
        <v/>
      </c>
      <c r="CL115" s="302" t="str">
        <f ca="true">+IF(OFFSET('Sanitation Data'!$D$29,0,10*ROW('Sanitation Data'!D109))="","",OFFSET('Sanitation Data'!$D$29,0,10*ROW('Sanitation Data'!D109)))</f>
        <v/>
      </c>
      <c r="CM115" s="302" t="str">
        <f ca="true">+IF(OFFSET('Sanitation Data'!$D$30,0,10*ROW('Sanitation Data'!D109))="","",OFFSET('Sanitation Data'!$D$30,0,10*ROW('Sanitation Data'!D109)))</f>
        <v/>
      </c>
      <c r="CN115" s="302" t="str">
        <f ca="true">+IF(OFFSET('Sanitation Data'!$D$31,0,10*ROW('Sanitation Data'!D109))="","",OFFSET('Sanitation Data'!$D$31,0,10*ROW('Sanitation Data'!D109)))</f>
        <v/>
      </c>
      <c r="CO115" s="302" t="str">
        <f ca="true">+IF(OFFSET('Sanitation Data'!$D$32,0,10*ROW('Sanitation Data'!D109))="","",OFFSET('Sanitation Data'!$D$32,0,10*ROW('Sanitation Data'!D109)))</f>
        <v/>
      </c>
      <c r="CP115" s="302" t="str">
        <f ca="true">+IF(OFFSET('Sanitation Data'!$E$28,0,10*ROW('Sanitation Data'!E109))="","",OFFSET('Sanitation Data'!$E$28,0,10*ROW('Sanitation Data'!E109)))</f>
        <v/>
      </c>
      <c r="CQ115" s="302" t="str">
        <f ca="true">+IF(OFFSET('Sanitation Data'!$E$29,0,10*ROW('Sanitation Data'!E109))="","",OFFSET('Sanitation Data'!$E$29,0,10*ROW('Sanitation Data'!E109)))</f>
        <v/>
      </c>
      <c r="CR115" s="302" t="str">
        <f ca="true">+IF(OFFSET('Sanitation Data'!$E$30,0,10*ROW('Sanitation Data'!E109))="","",OFFSET('Sanitation Data'!$E$30,0,10*ROW('Sanitation Data'!E109)))</f>
        <v/>
      </c>
      <c r="CS115" s="302" t="str">
        <f ca="true">+IF(OFFSET('Sanitation Data'!$E$31,0,10*ROW('Sanitation Data'!E109))="","",OFFSET('Sanitation Data'!$E$31,0,10*ROW('Sanitation Data'!E109)))</f>
        <v/>
      </c>
      <c r="CT115" s="302" t="str">
        <f ca="true">+IF(OFFSET('Sanitation Data'!$E$32,0,10*ROW('Sanitation Data'!E109))="","",OFFSET('Sanitation Data'!$E$32,0,10*ROW('Sanitation Data'!E109)))</f>
        <v/>
      </c>
      <c r="CU115" s="302" t="str">
        <f ca="true">+IF(OFFSET('Sanitation Data'!$F$28,0,10*ROW('Sanitation Data'!F109))="","",OFFSET('Sanitation Data'!$F$28,0,10*ROW('Sanitation Data'!F109)))</f>
        <v/>
      </c>
      <c r="CV115" s="302" t="str">
        <f ca="true">+IF(OFFSET('Sanitation Data'!$F$29,0,10*ROW('Sanitation Data'!F109))="","",OFFSET('Sanitation Data'!$F$29,0,10*ROW('Sanitation Data'!F109)))</f>
        <v/>
      </c>
      <c r="CW115" s="302" t="str">
        <f ca="true">+IF(OFFSET('Sanitation Data'!$F$30,0,10*ROW('Sanitation Data'!F109))="","",OFFSET('Sanitation Data'!$F$30,0,10*ROW('Sanitation Data'!F109)))</f>
        <v/>
      </c>
      <c r="CX115" s="302" t="str">
        <f ca="true">+IF(OFFSET('Sanitation Data'!$F$31,0,10*ROW('Sanitation Data'!F109))="","",OFFSET('Sanitation Data'!$F$31,0,10*ROW('Sanitation Data'!F109)))</f>
        <v/>
      </c>
      <c r="CY115" s="302" t="str">
        <f ca="true">+IF(OFFSET('Sanitation Data'!$F$32,0,10*ROW('Sanitation Data'!F109))="","",OFFSET('Sanitation Data'!$F$32,0,10*ROW('Sanitation Data'!F109)))</f>
        <v/>
      </c>
      <c r="CZ115" s="302" t="str">
        <f ca="true">+IF(OFFSET('Sanitation Data'!$G$28,0,10*ROW('Sanitation Data'!G109))="","",OFFSET('Sanitation Data'!$G$28,0,10*ROW('Sanitation Data'!G109)))</f>
        <v/>
      </c>
      <c r="DA115" s="302" t="str">
        <f ca="true">+IF(OFFSET('Sanitation Data'!$G$29,0,10*ROW('Sanitation Data'!G109))="","",OFFSET('Sanitation Data'!$G$29,0,10*ROW('Sanitation Data'!G109)))</f>
        <v/>
      </c>
      <c r="DB115" s="302" t="str">
        <f ca="true">+IF(OFFSET('Sanitation Data'!$G$30,0,10*ROW('Sanitation Data'!G109))="","",OFFSET('Sanitation Data'!$G$30,0,10*ROW('Sanitation Data'!G109)))</f>
        <v/>
      </c>
      <c r="DC115" s="302" t="str">
        <f ca="true">+IF(OFFSET('Sanitation Data'!$G$31,0,10*ROW('Sanitation Data'!G109))="","",OFFSET('Sanitation Data'!$G$31,0,10*ROW('Sanitation Data'!G109)))</f>
        <v/>
      </c>
      <c r="DD115" s="302" t="str">
        <f ca="true">+IF(OFFSET('Sanitation Data'!$G$32,0,10*ROW('Sanitation Data'!G109))="","",OFFSET('Sanitation Data'!$G$32,0,10*ROW('Sanitation Data'!G109)))</f>
        <v/>
      </c>
      <c r="DE115" s="302" t="str">
        <f ca="true">+IF(OFFSET('Sanitation Data'!$H$28,0,10*ROW('Sanitation Data'!H109))="","",OFFSET('Sanitation Data'!$H$28,0,10*ROW('Sanitation Data'!H109)))</f>
        <v/>
      </c>
      <c r="DF115" s="302" t="str">
        <f ca="true">+IF(OFFSET('Sanitation Data'!$H$29,0,10*ROW('Sanitation Data'!H109))="","",OFFSET('Sanitation Data'!$H$29,0,10*ROW('Sanitation Data'!H109)))</f>
        <v/>
      </c>
      <c r="DG115" s="302" t="str">
        <f ca="true">+IF(OFFSET('Sanitation Data'!$H$30,0,10*ROW('Sanitation Data'!H109))="","",OFFSET('Sanitation Data'!$H$30,0,10*ROW('Sanitation Data'!H109)))</f>
        <v/>
      </c>
      <c r="DH115" s="302" t="str">
        <f ca="true">+IF(OFFSET('Sanitation Data'!$H$31,0,10*ROW('Sanitation Data'!H109))="","",OFFSET('Sanitation Data'!$H$31,0,10*ROW('Sanitation Data'!H109)))</f>
        <v/>
      </c>
      <c r="DI115" s="302" t="str">
        <f ca="true">+IF(OFFSET('Sanitation Data'!$H$32,0,10*ROW('Sanitation Data'!H109))="","",OFFSET('Sanitation Data'!$H$32,0,10*ROW('Sanitation Data'!H109)))</f>
        <v/>
      </c>
      <c r="DJ115" s="302" t="str">
        <f ca="true">+IF(OFFSET('Sanitation Data'!$I$28,0,10*ROW('Sanitation Data'!I109))="","",OFFSET('Sanitation Data'!$I$28,0,10*ROW('Sanitation Data'!I109)))</f>
        <v/>
      </c>
      <c r="DK115" s="302" t="str">
        <f ca="true">+IF(OFFSET('Sanitation Data'!$I$29,0,10*ROW('Sanitation Data'!I109))="","",OFFSET('Sanitation Data'!$I$29,0,10*ROW('Sanitation Data'!I109)))</f>
        <v/>
      </c>
      <c r="DL115" s="302" t="str">
        <f ca="true">+IF(OFFSET('Sanitation Data'!$I$30,0,10*ROW('Sanitation Data'!I109))="","",OFFSET('Sanitation Data'!$I$30,0,10*ROW('Sanitation Data'!I109)))</f>
        <v/>
      </c>
      <c r="DM115" s="302" t="str">
        <f ca="true">+IF(OFFSET('Sanitation Data'!$I$31,0,10*ROW('Sanitation Data'!I109))="","",OFFSET('Sanitation Data'!$I$31,0,10*ROW('Sanitation Data'!I109)))</f>
        <v/>
      </c>
      <c r="DN115" s="302" t="str">
        <f ca="true">+IF(OFFSET('Sanitation Data'!$I$32,0,10*ROW('Sanitation Data'!I109))="","",OFFSET('Sanitation Data'!$I$32,0,10*ROW('Sanitation Data'!I109)))</f>
        <v/>
      </c>
      <c r="DO115" s="302" t="str">
        <f ca="true">+IF(OFFSET('Hygiene Data'!$D$11,0,10*ROW('Hygiene Data'!D109))="","",OFFSET('Hygiene Data'!$D$11,0,10*ROW('Hygiene Data'!D109)))</f>
        <v/>
      </c>
      <c r="DP115" s="302" t="str">
        <f ca="true">+IF(OFFSET('Hygiene Data'!$D$12,0,10*ROW('Hygiene Data'!D109))="","",OFFSET('Hygiene Data'!$D$12,0,10*ROW('Hygiene Data'!D109)))</f>
        <v/>
      </c>
      <c r="DQ115" s="302" t="str">
        <f ca="true">+IF(OFFSET('Hygiene Data'!$D$13,0,10*ROW('Hygiene Data'!D109))="","",OFFSET('Hygiene Data'!$D$13,0,10*ROW('Hygiene Data'!D109)))</f>
        <v/>
      </c>
      <c r="DR115" s="302" t="str">
        <f ca="true">+IF(OFFSET('Hygiene Data'!$E$11,0,10*ROW('Hygiene Data'!E109))="","",OFFSET('Hygiene Data'!$E$11,0,10*ROW('Hygiene Data'!E109)))</f>
        <v/>
      </c>
      <c r="DS115" s="302" t="str">
        <f ca="true">+IF(OFFSET('Hygiene Data'!$E$12,0,10*ROW('Hygiene Data'!E109))="","",OFFSET('Hygiene Data'!$E$12,0,10*ROW('Hygiene Data'!E109)))</f>
        <v/>
      </c>
      <c r="DT115" s="302" t="str">
        <f ca="true">+IF(OFFSET('Hygiene Data'!$E$13,0,10*ROW('Hygiene Data'!E109))="","",OFFSET('Hygiene Data'!$E$13,0,10*ROW('Hygiene Data'!E109)))</f>
        <v/>
      </c>
      <c r="DU115" s="302" t="str">
        <f ca="true">+IF(OFFSET('Hygiene Data'!$F$11,0,10*ROW('Hygiene Data'!F109))="","",OFFSET('Hygiene Data'!$F$11,0,10*ROW('Hygiene Data'!F109)))</f>
        <v/>
      </c>
      <c r="DV115" s="302" t="str">
        <f ca="true">+IF(OFFSET('Hygiene Data'!$F$12,0,10*ROW('Hygiene Data'!F109))="","",OFFSET('Hygiene Data'!$F$12,0,10*ROW('Hygiene Data'!F109)))</f>
        <v/>
      </c>
      <c r="DW115" s="302" t="str">
        <f ca="true">+IF(OFFSET('Hygiene Data'!$F$13,0,10*ROW('Hygiene Data'!F109))="","",OFFSET('Hygiene Data'!$F$13,0,10*ROW('Hygiene Data'!F109)))</f>
        <v/>
      </c>
      <c r="DX115" s="302" t="str">
        <f ca="true">+IF(OFFSET('Hygiene Data'!$G$11,0,10*ROW('Hygiene Data'!G109))="","",OFFSET('Hygiene Data'!$G$11,0,10*ROW('Hygiene Data'!G109)))</f>
        <v/>
      </c>
      <c r="DY115" s="302" t="str">
        <f ca="true">+IF(OFFSET('Hygiene Data'!$G$12,0,10*ROW('Hygiene Data'!G109))="","",OFFSET('Hygiene Data'!$G$12,0,10*ROW('Hygiene Data'!G109)))</f>
        <v/>
      </c>
      <c r="DZ115" s="302" t="str">
        <f ca="true">+IF(OFFSET('Hygiene Data'!$G$13,0,10*ROW('Hygiene Data'!G109))="","",OFFSET('Hygiene Data'!$G$13,0,10*ROW('Hygiene Data'!G109)))</f>
        <v/>
      </c>
      <c r="EA115" s="302" t="str">
        <f ca="true">+IF(OFFSET('Hygiene Data'!$H$11,0,10*ROW('Hygiene Data'!H109))="","",OFFSET('Hygiene Data'!$H$11,0,10*ROW('Hygiene Data'!H109)))</f>
        <v/>
      </c>
      <c r="EB115" s="302" t="str">
        <f ca="true">+IF(OFFSET('Hygiene Data'!$H$12,0,10*ROW('Hygiene Data'!H109))="","",OFFSET('Hygiene Data'!$H$12,0,10*ROW('Hygiene Data'!H109)))</f>
        <v/>
      </c>
      <c r="EC115" s="302" t="str">
        <f ca="true">+IF(OFFSET('Hygiene Data'!$H$13,0,10*ROW('Hygiene Data'!H109))="","",OFFSET('Hygiene Data'!$H$13,0,10*ROW('Hygiene Data'!H109)))</f>
        <v/>
      </c>
      <c r="ED115" s="302" t="str">
        <f ca="true">+IF(OFFSET('Hygiene Data'!$I$11,0,10*ROW('Hygiene Data'!I109))="","",OFFSET('Hygiene Data'!$I$11,0,10*ROW('Hygiene Data'!I109)))</f>
        <v/>
      </c>
      <c r="EE115" s="302" t="str">
        <f ca="true">+IF(OFFSET('Hygiene Data'!$I$12,0,10*ROW('Hygiene Data'!I109))="","",OFFSET('Hygiene Data'!$I$12,0,10*ROW('Hygiene Data'!I109)))</f>
        <v/>
      </c>
      <c r="EF115" s="30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57"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302"/>
      <c r="BS116" s="302" t="str">
        <f ca="true">+IF(OFFSET('Water Data'!$D$27,0,10*ROW('Water Data'!D110))="","",OFFSET('Water Data'!$D$27,0,10*ROW('Water Data'!D110)))</f>
        <v/>
      </c>
      <c r="BT116" s="302" t="str">
        <f ca="true">+IF(OFFSET('Water Data'!$D$28,0,10*ROW('Water Data'!D110))="","",OFFSET('Water Data'!$D$28,0,10*ROW('Water Data'!D110)))</f>
        <v/>
      </c>
      <c r="BU116" s="302" t="str">
        <f ca="true">+IF(OFFSET('Water Data'!$D$29,0,10*ROW('Water Data'!D110))="","",OFFSET('Water Data'!$D$29,0,10*ROW('Water Data'!D110)))</f>
        <v/>
      </c>
      <c r="BV116" s="302" t="str">
        <f ca="true">+IF(OFFSET('Water Data'!$E$27,0,10*ROW('Water Data'!E110))="","",OFFSET('Water Data'!$E$27,0,10*ROW('Water Data'!E110)))</f>
        <v/>
      </c>
      <c r="BW116" s="302" t="str">
        <f ca="true">+IF(OFFSET('Water Data'!$E$28,0,10*ROW('Water Data'!E110))="","",OFFSET('Water Data'!$E$28,0,10*ROW('Water Data'!E110)))</f>
        <v/>
      </c>
      <c r="BX116" s="302" t="str">
        <f ca="true">+IF(OFFSET('Water Data'!$E$29,0,10*ROW('Water Data'!E110))="","",OFFSET('Water Data'!$E$29,0,10*ROW('Water Data'!E110)))</f>
        <v/>
      </c>
      <c r="BY116" s="302" t="str">
        <f ca="true">+IF(OFFSET('Water Data'!$F$27,0,10*ROW('Water Data'!F110))="","",OFFSET('Water Data'!$F$27,0,10*ROW('Water Data'!F110)))</f>
        <v/>
      </c>
      <c r="BZ116" s="302" t="str">
        <f ca="true">+IF(OFFSET('Water Data'!$F$28,0,10*ROW('Water Data'!F110))="","",OFFSET('Water Data'!$F$28,0,10*ROW('Water Data'!F110)))</f>
        <v/>
      </c>
      <c r="CA116" s="302" t="str">
        <f ca="true">+IF(OFFSET('Water Data'!$F$29,0,10*ROW('Water Data'!F110))="","",OFFSET('Water Data'!$F$29,0,10*ROW('Water Data'!F110)))</f>
        <v/>
      </c>
      <c r="CB116" s="302" t="str">
        <f ca="true">+IF(OFFSET('Water Data'!$G$27,0,10*ROW('Water Data'!G110))="","",OFFSET('Water Data'!$G$27,0,10*ROW('Water Data'!G110)))</f>
        <v/>
      </c>
      <c r="CC116" s="302" t="str">
        <f ca="true">+IF(OFFSET('Water Data'!$G$28,0,10*ROW('Water Data'!G110))="","",OFFSET('Water Data'!$G$28,0,10*ROW('Water Data'!G110)))</f>
        <v/>
      </c>
      <c r="CD116" s="302" t="str">
        <f ca="true">+IF(OFFSET('Water Data'!$G$29,0,10*ROW('Water Data'!G110))="","",OFFSET('Water Data'!$G$29,0,10*ROW('Water Data'!G110)))</f>
        <v/>
      </c>
      <c r="CE116" s="302" t="str">
        <f ca="true">+IF(OFFSET('Water Data'!$H$27,0,10*ROW('Water Data'!H110))="","",OFFSET('Water Data'!$H$27,0,10*ROW('Water Data'!H110)))</f>
        <v/>
      </c>
      <c r="CF116" s="302" t="str">
        <f ca="true">+IF(OFFSET('Water Data'!$H$28,0,10*ROW('Water Data'!H110))="","",OFFSET('Water Data'!$H$28,0,10*ROW('Water Data'!H110)))</f>
        <v/>
      </c>
      <c r="CG116" s="302" t="str">
        <f ca="true">+IF(OFFSET('Water Data'!$H$29,0,10*ROW('Water Data'!H110))="","",OFFSET('Water Data'!$H$29,0,10*ROW('Water Data'!H110)))</f>
        <v/>
      </c>
      <c r="CH116" s="302" t="str">
        <f ca="true">+IF(OFFSET('Water Data'!$I$27,0,10*ROW('Water Data'!I110))="","",OFFSET('Water Data'!$I$27,0,10*ROW('Water Data'!I110)))</f>
        <v/>
      </c>
      <c r="CI116" s="302" t="str">
        <f ca="true">+IF(OFFSET('Water Data'!$I$28,0,10*ROW('Water Data'!I110))="","",OFFSET('Water Data'!$I$28,0,10*ROW('Water Data'!I110)))</f>
        <v/>
      </c>
      <c r="CJ116" s="302" t="str">
        <f ca="true">+IF(OFFSET('Water Data'!$I$29,0,10*ROW('Water Data'!I110))="","",OFFSET('Water Data'!$I$29,0,10*ROW('Water Data'!I110)))</f>
        <v/>
      </c>
      <c r="CK116" s="302" t="str">
        <f ca="true">+IF(OFFSET('Sanitation Data'!$D$28,0,10*ROW('Sanitation Data'!D110))="","",OFFSET('Sanitation Data'!$D$28,0,10*ROW('Sanitation Data'!D110)))</f>
        <v/>
      </c>
      <c r="CL116" s="302" t="str">
        <f ca="true">+IF(OFFSET('Sanitation Data'!$D$29,0,10*ROW('Sanitation Data'!D110))="","",OFFSET('Sanitation Data'!$D$29,0,10*ROW('Sanitation Data'!D110)))</f>
        <v/>
      </c>
      <c r="CM116" s="302" t="str">
        <f ca="true">+IF(OFFSET('Sanitation Data'!$D$30,0,10*ROW('Sanitation Data'!D110))="","",OFFSET('Sanitation Data'!$D$30,0,10*ROW('Sanitation Data'!D110)))</f>
        <v/>
      </c>
      <c r="CN116" s="302" t="str">
        <f ca="true">+IF(OFFSET('Sanitation Data'!$D$31,0,10*ROW('Sanitation Data'!D110))="","",OFFSET('Sanitation Data'!$D$31,0,10*ROW('Sanitation Data'!D110)))</f>
        <v/>
      </c>
      <c r="CO116" s="302" t="str">
        <f ca="true">+IF(OFFSET('Sanitation Data'!$D$32,0,10*ROW('Sanitation Data'!D110))="","",OFFSET('Sanitation Data'!$D$32,0,10*ROW('Sanitation Data'!D110)))</f>
        <v/>
      </c>
      <c r="CP116" s="302" t="str">
        <f ca="true">+IF(OFFSET('Sanitation Data'!$E$28,0,10*ROW('Sanitation Data'!E110))="","",OFFSET('Sanitation Data'!$E$28,0,10*ROW('Sanitation Data'!E110)))</f>
        <v/>
      </c>
      <c r="CQ116" s="302" t="str">
        <f ca="true">+IF(OFFSET('Sanitation Data'!$E$29,0,10*ROW('Sanitation Data'!E110))="","",OFFSET('Sanitation Data'!$E$29,0,10*ROW('Sanitation Data'!E110)))</f>
        <v/>
      </c>
      <c r="CR116" s="302" t="str">
        <f ca="true">+IF(OFFSET('Sanitation Data'!$E$30,0,10*ROW('Sanitation Data'!E110))="","",OFFSET('Sanitation Data'!$E$30,0,10*ROW('Sanitation Data'!E110)))</f>
        <v/>
      </c>
      <c r="CS116" s="302" t="str">
        <f ca="true">+IF(OFFSET('Sanitation Data'!$E$31,0,10*ROW('Sanitation Data'!E110))="","",OFFSET('Sanitation Data'!$E$31,0,10*ROW('Sanitation Data'!E110)))</f>
        <v/>
      </c>
      <c r="CT116" s="302" t="str">
        <f ca="true">+IF(OFFSET('Sanitation Data'!$E$32,0,10*ROW('Sanitation Data'!E110))="","",OFFSET('Sanitation Data'!$E$32,0,10*ROW('Sanitation Data'!E110)))</f>
        <v/>
      </c>
      <c r="CU116" s="302" t="str">
        <f ca="true">+IF(OFFSET('Sanitation Data'!$F$28,0,10*ROW('Sanitation Data'!F110))="","",OFFSET('Sanitation Data'!$F$28,0,10*ROW('Sanitation Data'!F110)))</f>
        <v/>
      </c>
      <c r="CV116" s="302" t="str">
        <f ca="true">+IF(OFFSET('Sanitation Data'!$F$29,0,10*ROW('Sanitation Data'!F110))="","",OFFSET('Sanitation Data'!$F$29,0,10*ROW('Sanitation Data'!F110)))</f>
        <v/>
      </c>
      <c r="CW116" s="302" t="str">
        <f ca="true">+IF(OFFSET('Sanitation Data'!$F$30,0,10*ROW('Sanitation Data'!F110))="","",OFFSET('Sanitation Data'!$F$30,0,10*ROW('Sanitation Data'!F110)))</f>
        <v/>
      </c>
      <c r="CX116" s="302" t="str">
        <f ca="true">+IF(OFFSET('Sanitation Data'!$F$31,0,10*ROW('Sanitation Data'!F110))="","",OFFSET('Sanitation Data'!$F$31,0,10*ROW('Sanitation Data'!F110)))</f>
        <v/>
      </c>
      <c r="CY116" s="302" t="str">
        <f ca="true">+IF(OFFSET('Sanitation Data'!$F$32,0,10*ROW('Sanitation Data'!F110))="","",OFFSET('Sanitation Data'!$F$32,0,10*ROW('Sanitation Data'!F110)))</f>
        <v/>
      </c>
      <c r="CZ116" s="302" t="str">
        <f ca="true">+IF(OFFSET('Sanitation Data'!$G$28,0,10*ROW('Sanitation Data'!G110))="","",OFFSET('Sanitation Data'!$G$28,0,10*ROW('Sanitation Data'!G110)))</f>
        <v/>
      </c>
      <c r="DA116" s="302" t="str">
        <f ca="true">+IF(OFFSET('Sanitation Data'!$G$29,0,10*ROW('Sanitation Data'!G110))="","",OFFSET('Sanitation Data'!$G$29,0,10*ROW('Sanitation Data'!G110)))</f>
        <v/>
      </c>
      <c r="DB116" s="302" t="str">
        <f ca="true">+IF(OFFSET('Sanitation Data'!$G$30,0,10*ROW('Sanitation Data'!G110))="","",OFFSET('Sanitation Data'!$G$30,0,10*ROW('Sanitation Data'!G110)))</f>
        <v/>
      </c>
      <c r="DC116" s="302" t="str">
        <f ca="true">+IF(OFFSET('Sanitation Data'!$G$31,0,10*ROW('Sanitation Data'!G110))="","",OFFSET('Sanitation Data'!$G$31,0,10*ROW('Sanitation Data'!G110)))</f>
        <v/>
      </c>
      <c r="DD116" s="302" t="str">
        <f ca="true">+IF(OFFSET('Sanitation Data'!$G$32,0,10*ROW('Sanitation Data'!G110))="","",OFFSET('Sanitation Data'!$G$32,0,10*ROW('Sanitation Data'!G110)))</f>
        <v/>
      </c>
      <c r="DE116" s="302" t="str">
        <f ca="true">+IF(OFFSET('Sanitation Data'!$H$28,0,10*ROW('Sanitation Data'!H110))="","",OFFSET('Sanitation Data'!$H$28,0,10*ROW('Sanitation Data'!H110)))</f>
        <v/>
      </c>
      <c r="DF116" s="302" t="str">
        <f ca="true">+IF(OFFSET('Sanitation Data'!$H$29,0,10*ROW('Sanitation Data'!H110))="","",OFFSET('Sanitation Data'!$H$29,0,10*ROW('Sanitation Data'!H110)))</f>
        <v/>
      </c>
      <c r="DG116" s="302" t="str">
        <f ca="true">+IF(OFFSET('Sanitation Data'!$H$30,0,10*ROW('Sanitation Data'!H110))="","",OFFSET('Sanitation Data'!$H$30,0,10*ROW('Sanitation Data'!H110)))</f>
        <v/>
      </c>
      <c r="DH116" s="302" t="str">
        <f ca="true">+IF(OFFSET('Sanitation Data'!$H$31,0,10*ROW('Sanitation Data'!H110))="","",OFFSET('Sanitation Data'!$H$31,0,10*ROW('Sanitation Data'!H110)))</f>
        <v/>
      </c>
      <c r="DI116" s="302" t="str">
        <f ca="true">+IF(OFFSET('Sanitation Data'!$H$32,0,10*ROW('Sanitation Data'!H110))="","",OFFSET('Sanitation Data'!$H$32,0,10*ROW('Sanitation Data'!H110)))</f>
        <v/>
      </c>
      <c r="DJ116" s="302" t="str">
        <f ca="true">+IF(OFFSET('Sanitation Data'!$I$28,0,10*ROW('Sanitation Data'!I110))="","",OFFSET('Sanitation Data'!$I$28,0,10*ROW('Sanitation Data'!I110)))</f>
        <v/>
      </c>
      <c r="DK116" s="302" t="str">
        <f ca="true">+IF(OFFSET('Sanitation Data'!$I$29,0,10*ROW('Sanitation Data'!I110))="","",OFFSET('Sanitation Data'!$I$29,0,10*ROW('Sanitation Data'!I110)))</f>
        <v/>
      </c>
      <c r="DL116" s="302" t="str">
        <f ca="true">+IF(OFFSET('Sanitation Data'!$I$30,0,10*ROW('Sanitation Data'!I110))="","",OFFSET('Sanitation Data'!$I$30,0,10*ROW('Sanitation Data'!I110)))</f>
        <v/>
      </c>
      <c r="DM116" s="302" t="str">
        <f ca="true">+IF(OFFSET('Sanitation Data'!$I$31,0,10*ROW('Sanitation Data'!I110))="","",OFFSET('Sanitation Data'!$I$31,0,10*ROW('Sanitation Data'!I110)))</f>
        <v/>
      </c>
      <c r="DN116" s="302" t="str">
        <f ca="true">+IF(OFFSET('Sanitation Data'!$I$32,0,10*ROW('Sanitation Data'!I110))="","",OFFSET('Sanitation Data'!$I$32,0,10*ROW('Sanitation Data'!I110)))</f>
        <v/>
      </c>
      <c r="DO116" s="302" t="str">
        <f ca="true">+IF(OFFSET('Hygiene Data'!$D$11,0,10*ROW('Hygiene Data'!D110))="","",OFFSET('Hygiene Data'!$D$11,0,10*ROW('Hygiene Data'!D110)))</f>
        <v/>
      </c>
      <c r="DP116" s="302" t="str">
        <f ca="true">+IF(OFFSET('Hygiene Data'!$D$12,0,10*ROW('Hygiene Data'!D110))="","",OFFSET('Hygiene Data'!$D$12,0,10*ROW('Hygiene Data'!D110)))</f>
        <v/>
      </c>
      <c r="DQ116" s="302" t="str">
        <f ca="true">+IF(OFFSET('Hygiene Data'!$D$13,0,10*ROW('Hygiene Data'!D110))="","",OFFSET('Hygiene Data'!$D$13,0,10*ROW('Hygiene Data'!D110)))</f>
        <v/>
      </c>
      <c r="DR116" s="302" t="str">
        <f ca="true">+IF(OFFSET('Hygiene Data'!$E$11,0,10*ROW('Hygiene Data'!E110))="","",OFFSET('Hygiene Data'!$E$11,0,10*ROW('Hygiene Data'!E110)))</f>
        <v/>
      </c>
      <c r="DS116" s="302" t="str">
        <f ca="true">+IF(OFFSET('Hygiene Data'!$E$12,0,10*ROW('Hygiene Data'!E110))="","",OFFSET('Hygiene Data'!$E$12,0,10*ROW('Hygiene Data'!E110)))</f>
        <v/>
      </c>
      <c r="DT116" s="302" t="str">
        <f ca="true">+IF(OFFSET('Hygiene Data'!$E$13,0,10*ROW('Hygiene Data'!E110))="","",OFFSET('Hygiene Data'!$E$13,0,10*ROW('Hygiene Data'!E110)))</f>
        <v/>
      </c>
      <c r="DU116" s="302" t="str">
        <f ca="true">+IF(OFFSET('Hygiene Data'!$F$11,0,10*ROW('Hygiene Data'!F110))="","",OFFSET('Hygiene Data'!$F$11,0,10*ROW('Hygiene Data'!F110)))</f>
        <v/>
      </c>
      <c r="DV116" s="302" t="str">
        <f ca="true">+IF(OFFSET('Hygiene Data'!$F$12,0,10*ROW('Hygiene Data'!F110))="","",OFFSET('Hygiene Data'!$F$12,0,10*ROW('Hygiene Data'!F110)))</f>
        <v/>
      </c>
      <c r="DW116" s="302" t="str">
        <f ca="true">+IF(OFFSET('Hygiene Data'!$F$13,0,10*ROW('Hygiene Data'!F110))="","",OFFSET('Hygiene Data'!$F$13,0,10*ROW('Hygiene Data'!F110)))</f>
        <v/>
      </c>
      <c r="DX116" s="302" t="str">
        <f ca="true">+IF(OFFSET('Hygiene Data'!$G$11,0,10*ROW('Hygiene Data'!G110))="","",OFFSET('Hygiene Data'!$G$11,0,10*ROW('Hygiene Data'!G110)))</f>
        <v/>
      </c>
      <c r="DY116" s="302" t="str">
        <f ca="true">+IF(OFFSET('Hygiene Data'!$G$12,0,10*ROW('Hygiene Data'!G110))="","",OFFSET('Hygiene Data'!$G$12,0,10*ROW('Hygiene Data'!G110)))</f>
        <v/>
      </c>
      <c r="DZ116" s="302" t="str">
        <f ca="true">+IF(OFFSET('Hygiene Data'!$G$13,0,10*ROW('Hygiene Data'!G110))="","",OFFSET('Hygiene Data'!$G$13,0,10*ROW('Hygiene Data'!G110)))</f>
        <v/>
      </c>
      <c r="EA116" s="302" t="str">
        <f ca="true">+IF(OFFSET('Hygiene Data'!$H$11,0,10*ROW('Hygiene Data'!H110))="","",OFFSET('Hygiene Data'!$H$11,0,10*ROW('Hygiene Data'!H110)))</f>
        <v/>
      </c>
      <c r="EB116" s="302" t="str">
        <f ca="true">+IF(OFFSET('Hygiene Data'!$H$12,0,10*ROW('Hygiene Data'!H110))="","",OFFSET('Hygiene Data'!$H$12,0,10*ROW('Hygiene Data'!H110)))</f>
        <v/>
      </c>
      <c r="EC116" s="302" t="str">
        <f ca="true">+IF(OFFSET('Hygiene Data'!$H$13,0,10*ROW('Hygiene Data'!H110))="","",OFFSET('Hygiene Data'!$H$13,0,10*ROW('Hygiene Data'!H110)))</f>
        <v/>
      </c>
      <c r="ED116" s="302" t="str">
        <f ca="true">+IF(OFFSET('Hygiene Data'!$I$11,0,10*ROW('Hygiene Data'!I110))="","",OFFSET('Hygiene Data'!$I$11,0,10*ROW('Hygiene Data'!I110)))</f>
        <v/>
      </c>
      <c r="EE116" s="302" t="str">
        <f ca="true">+IF(OFFSET('Hygiene Data'!$I$12,0,10*ROW('Hygiene Data'!I110))="","",OFFSET('Hygiene Data'!$I$12,0,10*ROW('Hygiene Data'!I110)))</f>
        <v/>
      </c>
      <c r="EF116" s="30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57"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302"/>
      <c r="BS117" s="302" t="str">
        <f ca="true">+IF(OFFSET('Water Data'!$D$27,0,10*ROW('Water Data'!D111))="","",OFFSET('Water Data'!$D$27,0,10*ROW('Water Data'!D111)))</f>
        <v/>
      </c>
      <c r="BT117" s="302" t="str">
        <f ca="true">+IF(OFFSET('Water Data'!$D$28,0,10*ROW('Water Data'!D111))="","",OFFSET('Water Data'!$D$28,0,10*ROW('Water Data'!D111)))</f>
        <v/>
      </c>
      <c r="BU117" s="302" t="str">
        <f ca="true">+IF(OFFSET('Water Data'!$D$29,0,10*ROW('Water Data'!D111))="","",OFFSET('Water Data'!$D$29,0,10*ROW('Water Data'!D111)))</f>
        <v/>
      </c>
      <c r="BV117" s="302" t="str">
        <f ca="true">+IF(OFFSET('Water Data'!$E$27,0,10*ROW('Water Data'!E111))="","",OFFSET('Water Data'!$E$27,0,10*ROW('Water Data'!E111)))</f>
        <v/>
      </c>
      <c r="BW117" s="302" t="str">
        <f ca="true">+IF(OFFSET('Water Data'!$E$28,0,10*ROW('Water Data'!E111))="","",OFFSET('Water Data'!$E$28,0,10*ROW('Water Data'!E111)))</f>
        <v/>
      </c>
      <c r="BX117" s="302" t="str">
        <f ca="true">+IF(OFFSET('Water Data'!$E$29,0,10*ROW('Water Data'!E111))="","",OFFSET('Water Data'!$E$29,0,10*ROW('Water Data'!E111)))</f>
        <v/>
      </c>
      <c r="BY117" s="302" t="str">
        <f ca="true">+IF(OFFSET('Water Data'!$F$27,0,10*ROW('Water Data'!F111))="","",OFFSET('Water Data'!$F$27,0,10*ROW('Water Data'!F111)))</f>
        <v/>
      </c>
      <c r="BZ117" s="302" t="str">
        <f ca="true">+IF(OFFSET('Water Data'!$F$28,0,10*ROW('Water Data'!F111))="","",OFFSET('Water Data'!$F$28,0,10*ROW('Water Data'!F111)))</f>
        <v/>
      </c>
      <c r="CA117" s="302" t="str">
        <f ca="true">+IF(OFFSET('Water Data'!$F$29,0,10*ROW('Water Data'!F111))="","",OFFSET('Water Data'!$F$29,0,10*ROW('Water Data'!F111)))</f>
        <v/>
      </c>
      <c r="CB117" s="302" t="str">
        <f ca="true">+IF(OFFSET('Water Data'!$G$27,0,10*ROW('Water Data'!G111))="","",OFFSET('Water Data'!$G$27,0,10*ROW('Water Data'!G111)))</f>
        <v/>
      </c>
      <c r="CC117" s="302" t="str">
        <f ca="true">+IF(OFFSET('Water Data'!$G$28,0,10*ROW('Water Data'!G111))="","",OFFSET('Water Data'!$G$28,0,10*ROW('Water Data'!G111)))</f>
        <v/>
      </c>
      <c r="CD117" s="302" t="str">
        <f ca="true">+IF(OFFSET('Water Data'!$G$29,0,10*ROW('Water Data'!G111))="","",OFFSET('Water Data'!$G$29,0,10*ROW('Water Data'!G111)))</f>
        <v/>
      </c>
      <c r="CE117" s="302" t="str">
        <f ca="true">+IF(OFFSET('Water Data'!$H$27,0,10*ROW('Water Data'!H111))="","",OFFSET('Water Data'!$H$27,0,10*ROW('Water Data'!H111)))</f>
        <v/>
      </c>
      <c r="CF117" s="302" t="str">
        <f ca="true">+IF(OFFSET('Water Data'!$H$28,0,10*ROW('Water Data'!H111))="","",OFFSET('Water Data'!$H$28,0,10*ROW('Water Data'!H111)))</f>
        <v/>
      </c>
      <c r="CG117" s="302" t="str">
        <f ca="true">+IF(OFFSET('Water Data'!$H$29,0,10*ROW('Water Data'!H111))="","",OFFSET('Water Data'!$H$29,0,10*ROW('Water Data'!H111)))</f>
        <v/>
      </c>
      <c r="CH117" s="302" t="str">
        <f ca="true">+IF(OFFSET('Water Data'!$I$27,0,10*ROW('Water Data'!I111))="","",OFFSET('Water Data'!$I$27,0,10*ROW('Water Data'!I111)))</f>
        <v/>
      </c>
      <c r="CI117" s="302" t="str">
        <f ca="true">+IF(OFFSET('Water Data'!$I$28,0,10*ROW('Water Data'!I111))="","",OFFSET('Water Data'!$I$28,0,10*ROW('Water Data'!I111)))</f>
        <v/>
      </c>
      <c r="CJ117" s="302" t="str">
        <f ca="true">+IF(OFFSET('Water Data'!$I$29,0,10*ROW('Water Data'!I111))="","",OFFSET('Water Data'!$I$29,0,10*ROW('Water Data'!I111)))</f>
        <v/>
      </c>
      <c r="CK117" s="302" t="str">
        <f ca="true">+IF(OFFSET('Sanitation Data'!$D$28,0,10*ROW('Sanitation Data'!D111))="","",OFFSET('Sanitation Data'!$D$28,0,10*ROW('Sanitation Data'!D111)))</f>
        <v/>
      </c>
      <c r="CL117" s="302" t="str">
        <f ca="true">+IF(OFFSET('Sanitation Data'!$D$29,0,10*ROW('Sanitation Data'!D111))="","",OFFSET('Sanitation Data'!$D$29,0,10*ROW('Sanitation Data'!D111)))</f>
        <v/>
      </c>
      <c r="CM117" s="302" t="str">
        <f ca="true">+IF(OFFSET('Sanitation Data'!$D$30,0,10*ROW('Sanitation Data'!D111))="","",OFFSET('Sanitation Data'!$D$30,0,10*ROW('Sanitation Data'!D111)))</f>
        <v/>
      </c>
      <c r="CN117" s="302" t="str">
        <f ca="true">+IF(OFFSET('Sanitation Data'!$D$31,0,10*ROW('Sanitation Data'!D111))="","",OFFSET('Sanitation Data'!$D$31,0,10*ROW('Sanitation Data'!D111)))</f>
        <v/>
      </c>
      <c r="CO117" s="302" t="str">
        <f ca="true">+IF(OFFSET('Sanitation Data'!$D$32,0,10*ROW('Sanitation Data'!D111))="","",OFFSET('Sanitation Data'!$D$32,0,10*ROW('Sanitation Data'!D111)))</f>
        <v/>
      </c>
      <c r="CP117" s="302" t="str">
        <f ca="true">+IF(OFFSET('Sanitation Data'!$E$28,0,10*ROW('Sanitation Data'!E111))="","",OFFSET('Sanitation Data'!$E$28,0,10*ROW('Sanitation Data'!E111)))</f>
        <v/>
      </c>
      <c r="CQ117" s="302" t="str">
        <f ca="true">+IF(OFFSET('Sanitation Data'!$E$29,0,10*ROW('Sanitation Data'!E111))="","",OFFSET('Sanitation Data'!$E$29,0,10*ROW('Sanitation Data'!E111)))</f>
        <v/>
      </c>
      <c r="CR117" s="302" t="str">
        <f ca="true">+IF(OFFSET('Sanitation Data'!$E$30,0,10*ROW('Sanitation Data'!E111))="","",OFFSET('Sanitation Data'!$E$30,0,10*ROW('Sanitation Data'!E111)))</f>
        <v/>
      </c>
      <c r="CS117" s="302" t="str">
        <f ca="true">+IF(OFFSET('Sanitation Data'!$E$31,0,10*ROW('Sanitation Data'!E111))="","",OFFSET('Sanitation Data'!$E$31,0,10*ROW('Sanitation Data'!E111)))</f>
        <v/>
      </c>
      <c r="CT117" s="302" t="str">
        <f ca="true">+IF(OFFSET('Sanitation Data'!$E$32,0,10*ROW('Sanitation Data'!E111))="","",OFFSET('Sanitation Data'!$E$32,0,10*ROW('Sanitation Data'!E111)))</f>
        <v/>
      </c>
      <c r="CU117" s="302" t="str">
        <f ca="true">+IF(OFFSET('Sanitation Data'!$F$28,0,10*ROW('Sanitation Data'!F111))="","",OFFSET('Sanitation Data'!$F$28,0,10*ROW('Sanitation Data'!F111)))</f>
        <v/>
      </c>
      <c r="CV117" s="302" t="str">
        <f ca="true">+IF(OFFSET('Sanitation Data'!$F$29,0,10*ROW('Sanitation Data'!F111))="","",OFFSET('Sanitation Data'!$F$29,0,10*ROW('Sanitation Data'!F111)))</f>
        <v/>
      </c>
      <c r="CW117" s="302" t="str">
        <f ca="true">+IF(OFFSET('Sanitation Data'!$F$30,0,10*ROW('Sanitation Data'!F111))="","",OFFSET('Sanitation Data'!$F$30,0,10*ROW('Sanitation Data'!F111)))</f>
        <v/>
      </c>
      <c r="CX117" s="302" t="str">
        <f ca="true">+IF(OFFSET('Sanitation Data'!$F$31,0,10*ROW('Sanitation Data'!F111))="","",OFFSET('Sanitation Data'!$F$31,0,10*ROW('Sanitation Data'!F111)))</f>
        <v/>
      </c>
      <c r="CY117" s="302" t="str">
        <f ca="true">+IF(OFFSET('Sanitation Data'!$F$32,0,10*ROW('Sanitation Data'!F111))="","",OFFSET('Sanitation Data'!$F$32,0,10*ROW('Sanitation Data'!F111)))</f>
        <v/>
      </c>
      <c r="CZ117" s="302" t="str">
        <f ca="true">+IF(OFFSET('Sanitation Data'!$G$28,0,10*ROW('Sanitation Data'!G111))="","",OFFSET('Sanitation Data'!$G$28,0,10*ROW('Sanitation Data'!G111)))</f>
        <v/>
      </c>
      <c r="DA117" s="302" t="str">
        <f ca="true">+IF(OFFSET('Sanitation Data'!$G$29,0,10*ROW('Sanitation Data'!G111))="","",OFFSET('Sanitation Data'!$G$29,0,10*ROW('Sanitation Data'!G111)))</f>
        <v/>
      </c>
      <c r="DB117" s="302" t="str">
        <f ca="true">+IF(OFFSET('Sanitation Data'!$G$30,0,10*ROW('Sanitation Data'!G111))="","",OFFSET('Sanitation Data'!$G$30,0,10*ROW('Sanitation Data'!G111)))</f>
        <v/>
      </c>
      <c r="DC117" s="302" t="str">
        <f ca="true">+IF(OFFSET('Sanitation Data'!$G$31,0,10*ROW('Sanitation Data'!G111))="","",OFFSET('Sanitation Data'!$G$31,0,10*ROW('Sanitation Data'!G111)))</f>
        <v/>
      </c>
      <c r="DD117" s="302" t="str">
        <f ca="true">+IF(OFFSET('Sanitation Data'!$G$32,0,10*ROW('Sanitation Data'!G111))="","",OFFSET('Sanitation Data'!$G$32,0,10*ROW('Sanitation Data'!G111)))</f>
        <v/>
      </c>
      <c r="DE117" s="302" t="str">
        <f ca="true">+IF(OFFSET('Sanitation Data'!$H$28,0,10*ROW('Sanitation Data'!H111))="","",OFFSET('Sanitation Data'!$H$28,0,10*ROW('Sanitation Data'!H111)))</f>
        <v/>
      </c>
      <c r="DF117" s="302" t="str">
        <f ca="true">+IF(OFFSET('Sanitation Data'!$H$29,0,10*ROW('Sanitation Data'!H111))="","",OFFSET('Sanitation Data'!$H$29,0,10*ROW('Sanitation Data'!H111)))</f>
        <v/>
      </c>
      <c r="DG117" s="302" t="str">
        <f ca="true">+IF(OFFSET('Sanitation Data'!$H$30,0,10*ROW('Sanitation Data'!H111))="","",OFFSET('Sanitation Data'!$H$30,0,10*ROW('Sanitation Data'!H111)))</f>
        <v/>
      </c>
      <c r="DH117" s="302" t="str">
        <f ca="true">+IF(OFFSET('Sanitation Data'!$H$31,0,10*ROW('Sanitation Data'!H111))="","",OFFSET('Sanitation Data'!$H$31,0,10*ROW('Sanitation Data'!H111)))</f>
        <v/>
      </c>
      <c r="DI117" s="302" t="str">
        <f ca="true">+IF(OFFSET('Sanitation Data'!$H$32,0,10*ROW('Sanitation Data'!H111))="","",OFFSET('Sanitation Data'!$H$32,0,10*ROW('Sanitation Data'!H111)))</f>
        <v/>
      </c>
      <c r="DJ117" s="302" t="str">
        <f ca="true">+IF(OFFSET('Sanitation Data'!$I$28,0,10*ROW('Sanitation Data'!I111))="","",OFFSET('Sanitation Data'!$I$28,0,10*ROW('Sanitation Data'!I111)))</f>
        <v/>
      </c>
      <c r="DK117" s="302" t="str">
        <f ca="true">+IF(OFFSET('Sanitation Data'!$I$29,0,10*ROW('Sanitation Data'!I111))="","",OFFSET('Sanitation Data'!$I$29,0,10*ROW('Sanitation Data'!I111)))</f>
        <v/>
      </c>
      <c r="DL117" s="302" t="str">
        <f ca="true">+IF(OFFSET('Sanitation Data'!$I$30,0,10*ROW('Sanitation Data'!I111))="","",OFFSET('Sanitation Data'!$I$30,0,10*ROW('Sanitation Data'!I111)))</f>
        <v/>
      </c>
      <c r="DM117" s="302" t="str">
        <f ca="true">+IF(OFFSET('Sanitation Data'!$I$31,0,10*ROW('Sanitation Data'!I111))="","",OFFSET('Sanitation Data'!$I$31,0,10*ROW('Sanitation Data'!I111)))</f>
        <v/>
      </c>
      <c r="DN117" s="302" t="str">
        <f ca="true">+IF(OFFSET('Sanitation Data'!$I$32,0,10*ROW('Sanitation Data'!I111))="","",OFFSET('Sanitation Data'!$I$32,0,10*ROW('Sanitation Data'!I111)))</f>
        <v/>
      </c>
      <c r="DO117" s="302" t="str">
        <f ca="true">+IF(OFFSET('Hygiene Data'!$D$11,0,10*ROW('Hygiene Data'!D111))="","",OFFSET('Hygiene Data'!$D$11,0,10*ROW('Hygiene Data'!D111)))</f>
        <v/>
      </c>
      <c r="DP117" s="302" t="str">
        <f ca="true">+IF(OFFSET('Hygiene Data'!$D$12,0,10*ROW('Hygiene Data'!D111))="","",OFFSET('Hygiene Data'!$D$12,0,10*ROW('Hygiene Data'!D111)))</f>
        <v/>
      </c>
      <c r="DQ117" s="302" t="str">
        <f ca="true">+IF(OFFSET('Hygiene Data'!$D$13,0,10*ROW('Hygiene Data'!D111))="","",OFFSET('Hygiene Data'!$D$13,0,10*ROW('Hygiene Data'!D111)))</f>
        <v/>
      </c>
      <c r="DR117" s="302" t="str">
        <f ca="true">+IF(OFFSET('Hygiene Data'!$E$11,0,10*ROW('Hygiene Data'!E111))="","",OFFSET('Hygiene Data'!$E$11,0,10*ROW('Hygiene Data'!E111)))</f>
        <v/>
      </c>
      <c r="DS117" s="302" t="str">
        <f ca="true">+IF(OFFSET('Hygiene Data'!$E$12,0,10*ROW('Hygiene Data'!E111))="","",OFFSET('Hygiene Data'!$E$12,0,10*ROW('Hygiene Data'!E111)))</f>
        <v/>
      </c>
      <c r="DT117" s="302" t="str">
        <f ca="true">+IF(OFFSET('Hygiene Data'!$E$13,0,10*ROW('Hygiene Data'!E111))="","",OFFSET('Hygiene Data'!$E$13,0,10*ROW('Hygiene Data'!E111)))</f>
        <v/>
      </c>
      <c r="DU117" s="302" t="str">
        <f ca="true">+IF(OFFSET('Hygiene Data'!$F$11,0,10*ROW('Hygiene Data'!F111))="","",OFFSET('Hygiene Data'!$F$11,0,10*ROW('Hygiene Data'!F111)))</f>
        <v/>
      </c>
      <c r="DV117" s="302" t="str">
        <f ca="true">+IF(OFFSET('Hygiene Data'!$F$12,0,10*ROW('Hygiene Data'!F111))="","",OFFSET('Hygiene Data'!$F$12,0,10*ROW('Hygiene Data'!F111)))</f>
        <v/>
      </c>
      <c r="DW117" s="302" t="str">
        <f ca="true">+IF(OFFSET('Hygiene Data'!$F$13,0,10*ROW('Hygiene Data'!F111))="","",OFFSET('Hygiene Data'!$F$13,0,10*ROW('Hygiene Data'!F111)))</f>
        <v/>
      </c>
      <c r="DX117" s="302" t="str">
        <f ca="true">+IF(OFFSET('Hygiene Data'!$G$11,0,10*ROW('Hygiene Data'!G111))="","",OFFSET('Hygiene Data'!$G$11,0,10*ROW('Hygiene Data'!G111)))</f>
        <v/>
      </c>
      <c r="DY117" s="302" t="str">
        <f ca="true">+IF(OFFSET('Hygiene Data'!$G$12,0,10*ROW('Hygiene Data'!G111))="","",OFFSET('Hygiene Data'!$G$12,0,10*ROW('Hygiene Data'!G111)))</f>
        <v/>
      </c>
      <c r="DZ117" s="302" t="str">
        <f ca="true">+IF(OFFSET('Hygiene Data'!$G$13,0,10*ROW('Hygiene Data'!G111))="","",OFFSET('Hygiene Data'!$G$13,0,10*ROW('Hygiene Data'!G111)))</f>
        <v/>
      </c>
      <c r="EA117" s="302" t="str">
        <f ca="true">+IF(OFFSET('Hygiene Data'!$H$11,0,10*ROW('Hygiene Data'!H111))="","",OFFSET('Hygiene Data'!$H$11,0,10*ROW('Hygiene Data'!H111)))</f>
        <v/>
      </c>
      <c r="EB117" s="302" t="str">
        <f ca="true">+IF(OFFSET('Hygiene Data'!$H$12,0,10*ROW('Hygiene Data'!H111))="","",OFFSET('Hygiene Data'!$H$12,0,10*ROW('Hygiene Data'!H111)))</f>
        <v/>
      </c>
      <c r="EC117" s="302" t="str">
        <f ca="true">+IF(OFFSET('Hygiene Data'!$H$13,0,10*ROW('Hygiene Data'!H111))="","",OFFSET('Hygiene Data'!$H$13,0,10*ROW('Hygiene Data'!H111)))</f>
        <v/>
      </c>
      <c r="ED117" s="302" t="str">
        <f ca="true">+IF(OFFSET('Hygiene Data'!$I$11,0,10*ROW('Hygiene Data'!I111))="","",OFFSET('Hygiene Data'!$I$11,0,10*ROW('Hygiene Data'!I111)))</f>
        <v/>
      </c>
      <c r="EE117" s="302" t="str">
        <f ca="true">+IF(OFFSET('Hygiene Data'!$I$12,0,10*ROW('Hygiene Data'!I111))="","",OFFSET('Hygiene Data'!$I$12,0,10*ROW('Hygiene Data'!I111)))</f>
        <v/>
      </c>
      <c r="EF117" s="30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57"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302"/>
      <c r="BS118" s="302" t="str">
        <f ca="true">+IF(OFFSET('Water Data'!$D$27,0,10*ROW('Water Data'!D112))="","",OFFSET('Water Data'!$D$27,0,10*ROW('Water Data'!D112)))</f>
        <v/>
      </c>
      <c r="BT118" s="302" t="str">
        <f ca="true">+IF(OFFSET('Water Data'!$D$28,0,10*ROW('Water Data'!D112))="","",OFFSET('Water Data'!$D$28,0,10*ROW('Water Data'!D112)))</f>
        <v/>
      </c>
      <c r="BU118" s="302" t="str">
        <f ca="true">+IF(OFFSET('Water Data'!$D$29,0,10*ROW('Water Data'!D112))="","",OFFSET('Water Data'!$D$29,0,10*ROW('Water Data'!D112)))</f>
        <v/>
      </c>
      <c r="BV118" s="302" t="str">
        <f ca="true">+IF(OFFSET('Water Data'!$E$27,0,10*ROW('Water Data'!E112))="","",OFFSET('Water Data'!$E$27,0,10*ROW('Water Data'!E112)))</f>
        <v/>
      </c>
      <c r="BW118" s="302" t="str">
        <f ca="true">+IF(OFFSET('Water Data'!$E$28,0,10*ROW('Water Data'!E112))="","",OFFSET('Water Data'!$E$28,0,10*ROW('Water Data'!E112)))</f>
        <v/>
      </c>
      <c r="BX118" s="302" t="str">
        <f ca="true">+IF(OFFSET('Water Data'!$E$29,0,10*ROW('Water Data'!E112))="","",OFFSET('Water Data'!$E$29,0,10*ROW('Water Data'!E112)))</f>
        <v/>
      </c>
      <c r="BY118" s="302" t="str">
        <f ca="true">+IF(OFFSET('Water Data'!$F$27,0,10*ROW('Water Data'!F112))="","",OFFSET('Water Data'!$F$27,0,10*ROW('Water Data'!F112)))</f>
        <v/>
      </c>
      <c r="BZ118" s="302" t="str">
        <f ca="true">+IF(OFFSET('Water Data'!$F$28,0,10*ROW('Water Data'!F112))="","",OFFSET('Water Data'!$F$28,0,10*ROW('Water Data'!F112)))</f>
        <v/>
      </c>
      <c r="CA118" s="302" t="str">
        <f ca="true">+IF(OFFSET('Water Data'!$F$29,0,10*ROW('Water Data'!F112))="","",OFFSET('Water Data'!$F$29,0,10*ROW('Water Data'!F112)))</f>
        <v/>
      </c>
      <c r="CB118" s="302" t="str">
        <f ca="true">+IF(OFFSET('Water Data'!$G$27,0,10*ROW('Water Data'!G112))="","",OFFSET('Water Data'!$G$27,0,10*ROW('Water Data'!G112)))</f>
        <v/>
      </c>
      <c r="CC118" s="302" t="str">
        <f ca="true">+IF(OFFSET('Water Data'!$G$28,0,10*ROW('Water Data'!G112))="","",OFFSET('Water Data'!$G$28,0,10*ROW('Water Data'!G112)))</f>
        <v/>
      </c>
      <c r="CD118" s="302" t="str">
        <f ca="true">+IF(OFFSET('Water Data'!$G$29,0,10*ROW('Water Data'!G112))="","",OFFSET('Water Data'!$G$29,0,10*ROW('Water Data'!G112)))</f>
        <v/>
      </c>
      <c r="CE118" s="302" t="str">
        <f ca="true">+IF(OFFSET('Water Data'!$H$27,0,10*ROW('Water Data'!H112))="","",OFFSET('Water Data'!$H$27,0,10*ROW('Water Data'!H112)))</f>
        <v/>
      </c>
      <c r="CF118" s="302" t="str">
        <f ca="true">+IF(OFFSET('Water Data'!$H$28,0,10*ROW('Water Data'!H112))="","",OFFSET('Water Data'!$H$28,0,10*ROW('Water Data'!H112)))</f>
        <v/>
      </c>
      <c r="CG118" s="302" t="str">
        <f ca="true">+IF(OFFSET('Water Data'!$H$29,0,10*ROW('Water Data'!H112))="","",OFFSET('Water Data'!$H$29,0,10*ROW('Water Data'!H112)))</f>
        <v/>
      </c>
      <c r="CH118" s="302" t="str">
        <f ca="true">+IF(OFFSET('Water Data'!$I$27,0,10*ROW('Water Data'!I112))="","",OFFSET('Water Data'!$I$27,0,10*ROW('Water Data'!I112)))</f>
        <v/>
      </c>
      <c r="CI118" s="302" t="str">
        <f ca="true">+IF(OFFSET('Water Data'!$I$28,0,10*ROW('Water Data'!I112))="","",OFFSET('Water Data'!$I$28,0,10*ROW('Water Data'!I112)))</f>
        <v/>
      </c>
      <c r="CJ118" s="302" t="str">
        <f ca="true">+IF(OFFSET('Water Data'!$I$29,0,10*ROW('Water Data'!I112))="","",OFFSET('Water Data'!$I$29,0,10*ROW('Water Data'!I112)))</f>
        <v/>
      </c>
      <c r="CK118" s="302" t="str">
        <f ca="true">+IF(OFFSET('Sanitation Data'!$D$28,0,10*ROW('Sanitation Data'!D112))="","",OFFSET('Sanitation Data'!$D$28,0,10*ROW('Sanitation Data'!D112)))</f>
        <v/>
      </c>
      <c r="CL118" s="302" t="str">
        <f ca="true">+IF(OFFSET('Sanitation Data'!$D$29,0,10*ROW('Sanitation Data'!D112))="","",OFFSET('Sanitation Data'!$D$29,0,10*ROW('Sanitation Data'!D112)))</f>
        <v/>
      </c>
      <c r="CM118" s="302" t="str">
        <f ca="true">+IF(OFFSET('Sanitation Data'!$D$30,0,10*ROW('Sanitation Data'!D112))="","",OFFSET('Sanitation Data'!$D$30,0,10*ROW('Sanitation Data'!D112)))</f>
        <v/>
      </c>
      <c r="CN118" s="302" t="str">
        <f ca="true">+IF(OFFSET('Sanitation Data'!$D$31,0,10*ROW('Sanitation Data'!D112))="","",OFFSET('Sanitation Data'!$D$31,0,10*ROW('Sanitation Data'!D112)))</f>
        <v/>
      </c>
      <c r="CO118" s="302" t="str">
        <f ca="true">+IF(OFFSET('Sanitation Data'!$D$32,0,10*ROW('Sanitation Data'!D112))="","",OFFSET('Sanitation Data'!$D$32,0,10*ROW('Sanitation Data'!D112)))</f>
        <v/>
      </c>
      <c r="CP118" s="302" t="str">
        <f ca="true">+IF(OFFSET('Sanitation Data'!$E$28,0,10*ROW('Sanitation Data'!E112))="","",OFFSET('Sanitation Data'!$E$28,0,10*ROW('Sanitation Data'!E112)))</f>
        <v/>
      </c>
      <c r="CQ118" s="302" t="str">
        <f ca="true">+IF(OFFSET('Sanitation Data'!$E$29,0,10*ROW('Sanitation Data'!E112))="","",OFFSET('Sanitation Data'!$E$29,0,10*ROW('Sanitation Data'!E112)))</f>
        <v/>
      </c>
      <c r="CR118" s="302" t="str">
        <f ca="true">+IF(OFFSET('Sanitation Data'!$E$30,0,10*ROW('Sanitation Data'!E112))="","",OFFSET('Sanitation Data'!$E$30,0,10*ROW('Sanitation Data'!E112)))</f>
        <v/>
      </c>
      <c r="CS118" s="302" t="str">
        <f ca="true">+IF(OFFSET('Sanitation Data'!$E$31,0,10*ROW('Sanitation Data'!E112))="","",OFFSET('Sanitation Data'!$E$31,0,10*ROW('Sanitation Data'!E112)))</f>
        <v/>
      </c>
      <c r="CT118" s="302" t="str">
        <f ca="true">+IF(OFFSET('Sanitation Data'!$E$32,0,10*ROW('Sanitation Data'!E112))="","",OFFSET('Sanitation Data'!$E$32,0,10*ROW('Sanitation Data'!E112)))</f>
        <v/>
      </c>
      <c r="CU118" s="302" t="str">
        <f ca="true">+IF(OFFSET('Sanitation Data'!$F$28,0,10*ROW('Sanitation Data'!F112))="","",OFFSET('Sanitation Data'!$F$28,0,10*ROW('Sanitation Data'!F112)))</f>
        <v/>
      </c>
      <c r="CV118" s="302" t="str">
        <f ca="true">+IF(OFFSET('Sanitation Data'!$F$29,0,10*ROW('Sanitation Data'!F112))="","",OFFSET('Sanitation Data'!$F$29,0,10*ROW('Sanitation Data'!F112)))</f>
        <v/>
      </c>
      <c r="CW118" s="302" t="str">
        <f ca="true">+IF(OFFSET('Sanitation Data'!$F$30,0,10*ROW('Sanitation Data'!F112))="","",OFFSET('Sanitation Data'!$F$30,0,10*ROW('Sanitation Data'!F112)))</f>
        <v/>
      </c>
      <c r="CX118" s="302" t="str">
        <f ca="true">+IF(OFFSET('Sanitation Data'!$F$31,0,10*ROW('Sanitation Data'!F112))="","",OFFSET('Sanitation Data'!$F$31,0,10*ROW('Sanitation Data'!F112)))</f>
        <v/>
      </c>
      <c r="CY118" s="302" t="str">
        <f ca="true">+IF(OFFSET('Sanitation Data'!$F$32,0,10*ROW('Sanitation Data'!F112))="","",OFFSET('Sanitation Data'!$F$32,0,10*ROW('Sanitation Data'!F112)))</f>
        <v/>
      </c>
      <c r="CZ118" s="302" t="str">
        <f ca="true">+IF(OFFSET('Sanitation Data'!$G$28,0,10*ROW('Sanitation Data'!G112))="","",OFFSET('Sanitation Data'!$G$28,0,10*ROW('Sanitation Data'!G112)))</f>
        <v/>
      </c>
      <c r="DA118" s="302" t="str">
        <f ca="true">+IF(OFFSET('Sanitation Data'!$G$29,0,10*ROW('Sanitation Data'!G112))="","",OFFSET('Sanitation Data'!$G$29,0,10*ROW('Sanitation Data'!G112)))</f>
        <v/>
      </c>
      <c r="DB118" s="302" t="str">
        <f ca="true">+IF(OFFSET('Sanitation Data'!$G$30,0,10*ROW('Sanitation Data'!G112))="","",OFFSET('Sanitation Data'!$G$30,0,10*ROW('Sanitation Data'!G112)))</f>
        <v/>
      </c>
      <c r="DC118" s="302" t="str">
        <f ca="true">+IF(OFFSET('Sanitation Data'!$G$31,0,10*ROW('Sanitation Data'!G112))="","",OFFSET('Sanitation Data'!$G$31,0,10*ROW('Sanitation Data'!G112)))</f>
        <v/>
      </c>
      <c r="DD118" s="302" t="str">
        <f ca="true">+IF(OFFSET('Sanitation Data'!$G$32,0,10*ROW('Sanitation Data'!G112))="","",OFFSET('Sanitation Data'!$G$32,0,10*ROW('Sanitation Data'!G112)))</f>
        <v/>
      </c>
      <c r="DE118" s="302" t="str">
        <f ca="true">+IF(OFFSET('Sanitation Data'!$H$28,0,10*ROW('Sanitation Data'!H112))="","",OFFSET('Sanitation Data'!$H$28,0,10*ROW('Sanitation Data'!H112)))</f>
        <v/>
      </c>
      <c r="DF118" s="302" t="str">
        <f ca="true">+IF(OFFSET('Sanitation Data'!$H$29,0,10*ROW('Sanitation Data'!H112))="","",OFFSET('Sanitation Data'!$H$29,0,10*ROW('Sanitation Data'!H112)))</f>
        <v/>
      </c>
      <c r="DG118" s="302" t="str">
        <f ca="true">+IF(OFFSET('Sanitation Data'!$H$30,0,10*ROW('Sanitation Data'!H112))="","",OFFSET('Sanitation Data'!$H$30,0,10*ROW('Sanitation Data'!H112)))</f>
        <v/>
      </c>
      <c r="DH118" s="302" t="str">
        <f ca="true">+IF(OFFSET('Sanitation Data'!$H$31,0,10*ROW('Sanitation Data'!H112))="","",OFFSET('Sanitation Data'!$H$31,0,10*ROW('Sanitation Data'!H112)))</f>
        <v/>
      </c>
      <c r="DI118" s="302" t="str">
        <f ca="true">+IF(OFFSET('Sanitation Data'!$H$32,0,10*ROW('Sanitation Data'!H112))="","",OFFSET('Sanitation Data'!$H$32,0,10*ROW('Sanitation Data'!H112)))</f>
        <v/>
      </c>
      <c r="DJ118" s="302" t="str">
        <f ca="true">+IF(OFFSET('Sanitation Data'!$I$28,0,10*ROW('Sanitation Data'!I112))="","",OFFSET('Sanitation Data'!$I$28,0,10*ROW('Sanitation Data'!I112)))</f>
        <v/>
      </c>
      <c r="DK118" s="302" t="str">
        <f ca="true">+IF(OFFSET('Sanitation Data'!$I$29,0,10*ROW('Sanitation Data'!I112))="","",OFFSET('Sanitation Data'!$I$29,0,10*ROW('Sanitation Data'!I112)))</f>
        <v/>
      </c>
      <c r="DL118" s="302" t="str">
        <f ca="true">+IF(OFFSET('Sanitation Data'!$I$30,0,10*ROW('Sanitation Data'!I112))="","",OFFSET('Sanitation Data'!$I$30,0,10*ROW('Sanitation Data'!I112)))</f>
        <v/>
      </c>
      <c r="DM118" s="302" t="str">
        <f ca="true">+IF(OFFSET('Sanitation Data'!$I$31,0,10*ROW('Sanitation Data'!I112))="","",OFFSET('Sanitation Data'!$I$31,0,10*ROW('Sanitation Data'!I112)))</f>
        <v/>
      </c>
      <c r="DN118" s="302" t="str">
        <f ca="true">+IF(OFFSET('Sanitation Data'!$I$32,0,10*ROW('Sanitation Data'!I112))="","",OFFSET('Sanitation Data'!$I$32,0,10*ROW('Sanitation Data'!I112)))</f>
        <v/>
      </c>
      <c r="DO118" s="302" t="str">
        <f ca="true">+IF(OFFSET('Hygiene Data'!$D$11,0,10*ROW('Hygiene Data'!D112))="","",OFFSET('Hygiene Data'!$D$11,0,10*ROW('Hygiene Data'!D112)))</f>
        <v/>
      </c>
      <c r="DP118" s="302" t="str">
        <f ca="true">+IF(OFFSET('Hygiene Data'!$D$12,0,10*ROW('Hygiene Data'!D112))="","",OFFSET('Hygiene Data'!$D$12,0,10*ROW('Hygiene Data'!D112)))</f>
        <v/>
      </c>
      <c r="DQ118" s="302" t="str">
        <f ca="true">+IF(OFFSET('Hygiene Data'!$D$13,0,10*ROW('Hygiene Data'!D112))="","",OFFSET('Hygiene Data'!$D$13,0,10*ROW('Hygiene Data'!D112)))</f>
        <v/>
      </c>
      <c r="DR118" s="302" t="str">
        <f ca="true">+IF(OFFSET('Hygiene Data'!$E$11,0,10*ROW('Hygiene Data'!E112))="","",OFFSET('Hygiene Data'!$E$11,0,10*ROW('Hygiene Data'!E112)))</f>
        <v/>
      </c>
      <c r="DS118" s="302" t="str">
        <f ca="true">+IF(OFFSET('Hygiene Data'!$E$12,0,10*ROW('Hygiene Data'!E112))="","",OFFSET('Hygiene Data'!$E$12,0,10*ROW('Hygiene Data'!E112)))</f>
        <v/>
      </c>
      <c r="DT118" s="302" t="str">
        <f ca="true">+IF(OFFSET('Hygiene Data'!$E$13,0,10*ROW('Hygiene Data'!E112))="","",OFFSET('Hygiene Data'!$E$13,0,10*ROW('Hygiene Data'!E112)))</f>
        <v/>
      </c>
      <c r="DU118" s="302" t="str">
        <f ca="true">+IF(OFFSET('Hygiene Data'!$F$11,0,10*ROW('Hygiene Data'!F112))="","",OFFSET('Hygiene Data'!$F$11,0,10*ROW('Hygiene Data'!F112)))</f>
        <v/>
      </c>
      <c r="DV118" s="302" t="str">
        <f ca="true">+IF(OFFSET('Hygiene Data'!$F$12,0,10*ROW('Hygiene Data'!F112))="","",OFFSET('Hygiene Data'!$F$12,0,10*ROW('Hygiene Data'!F112)))</f>
        <v/>
      </c>
      <c r="DW118" s="302" t="str">
        <f ca="true">+IF(OFFSET('Hygiene Data'!$F$13,0,10*ROW('Hygiene Data'!F112))="","",OFFSET('Hygiene Data'!$F$13,0,10*ROW('Hygiene Data'!F112)))</f>
        <v/>
      </c>
      <c r="DX118" s="302" t="str">
        <f ca="true">+IF(OFFSET('Hygiene Data'!$G$11,0,10*ROW('Hygiene Data'!G112))="","",OFFSET('Hygiene Data'!$G$11,0,10*ROW('Hygiene Data'!G112)))</f>
        <v/>
      </c>
      <c r="DY118" s="302" t="str">
        <f ca="true">+IF(OFFSET('Hygiene Data'!$G$12,0,10*ROW('Hygiene Data'!G112))="","",OFFSET('Hygiene Data'!$G$12,0,10*ROW('Hygiene Data'!G112)))</f>
        <v/>
      </c>
      <c r="DZ118" s="302" t="str">
        <f ca="true">+IF(OFFSET('Hygiene Data'!$G$13,0,10*ROW('Hygiene Data'!G112))="","",OFFSET('Hygiene Data'!$G$13,0,10*ROW('Hygiene Data'!G112)))</f>
        <v/>
      </c>
      <c r="EA118" s="302" t="str">
        <f ca="true">+IF(OFFSET('Hygiene Data'!$H$11,0,10*ROW('Hygiene Data'!H112))="","",OFFSET('Hygiene Data'!$H$11,0,10*ROW('Hygiene Data'!H112)))</f>
        <v/>
      </c>
      <c r="EB118" s="302" t="str">
        <f ca="true">+IF(OFFSET('Hygiene Data'!$H$12,0,10*ROW('Hygiene Data'!H112))="","",OFFSET('Hygiene Data'!$H$12,0,10*ROW('Hygiene Data'!H112)))</f>
        <v/>
      </c>
      <c r="EC118" s="302" t="str">
        <f ca="true">+IF(OFFSET('Hygiene Data'!$H$13,0,10*ROW('Hygiene Data'!H112))="","",OFFSET('Hygiene Data'!$H$13,0,10*ROW('Hygiene Data'!H112)))</f>
        <v/>
      </c>
      <c r="ED118" s="302" t="str">
        <f ca="true">+IF(OFFSET('Hygiene Data'!$I$11,0,10*ROW('Hygiene Data'!I112))="","",OFFSET('Hygiene Data'!$I$11,0,10*ROW('Hygiene Data'!I112)))</f>
        <v/>
      </c>
      <c r="EE118" s="302" t="str">
        <f ca="true">+IF(OFFSET('Hygiene Data'!$I$12,0,10*ROW('Hygiene Data'!I112))="","",OFFSET('Hygiene Data'!$I$12,0,10*ROW('Hygiene Data'!I112)))</f>
        <v/>
      </c>
      <c r="EF118" s="30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57"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302"/>
      <c r="BS119" s="302" t="str">
        <f ca="true">+IF(OFFSET('Water Data'!$D$27,0,10*ROW('Water Data'!D113))="","",OFFSET('Water Data'!$D$27,0,10*ROW('Water Data'!D113)))</f>
        <v/>
      </c>
      <c r="BT119" s="302" t="str">
        <f ca="true">+IF(OFFSET('Water Data'!$D$28,0,10*ROW('Water Data'!D113))="","",OFFSET('Water Data'!$D$28,0,10*ROW('Water Data'!D113)))</f>
        <v/>
      </c>
      <c r="BU119" s="302" t="str">
        <f ca="true">+IF(OFFSET('Water Data'!$D$29,0,10*ROW('Water Data'!D113))="","",OFFSET('Water Data'!$D$29,0,10*ROW('Water Data'!D113)))</f>
        <v/>
      </c>
      <c r="BV119" s="302" t="str">
        <f ca="true">+IF(OFFSET('Water Data'!$E$27,0,10*ROW('Water Data'!E113))="","",OFFSET('Water Data'!$E$27,0,10*ROW('Water Data'!E113)))</f>
        <v/>
      </c>
      <c r="BW119" s="302" t="str">
        <f ca="true">+IF(OFFSET('Water Data'!$E$28,0,10*ROW('Water Data'!E113))="","",OFFSET('Water Data'!$E$28,0,10*ROW('Water Data'!E113)))</f>
        <v/>
      </c>
      <c r="BX119" s="302" t="str">
        <f ca="true">+IF(OFFSET('Water Data'!$E$29,0,10*ROW('Water Data'!E113))="","",OFFSET('Water Data'!$E$29,0,10*ROW('Water Data'!E113)))</f>
        <v/>
      </c>
      <c r="BY119" s="302" t="str">
        <f ca="true">+IF(OFFSET('Water Data'!$F$27,0,10*ROW('Water Data'!F113))="","",OFFSET('Water Data'!$F$27,0,10*ROW('Water Data'!F113)))</f>
        <v/>
      </c>
      <c r="BZ119" s="302" t="str">
        <f ca="true">+IF(OFFSET('Water Data'!$F$28,0,10*ROW('Water Data'!F113))="","",OFFSET('Water Data'!$F$28,0,10*ROW('Water Data'!F113)))</f>
        <v/>
      </c>
      <c r="CA119" s="302" t="str">
        <f ca="true">+IF(OFFSET('Water Data'!$F$29,0,10*ROW('Water Data'!F113))="","",OFFSET('Water Data'!$F$29,0,10*ROW('Water Data'!F113)))</f>
        <v/>
      </c>
      <c r="CB119" s="302" t="str">
        <f ca="true">+IF(OFFSET('Water Data'!$G$27,0,10*ROW('Water Data'!G113))="","",OFFSET('Water Data'!$G$27,0,10*ROW('Water Data'!G113)))</f>
        <v/>
      </c>
      <c r="CC119" s="302" t="str">
        <f ca="true">+IF(OFFSET('Water Data'!$G$28,0,10*ROW('Water Data'!G113))="","",OFFSET('Water Data'!$G$28,0,10*ROW('Water Data'!G113)))</f>
        <v/>
      </c>
      <c r="CD119" s="302" t="str">
        <f ca="true">+IF(OFFSET('Water Data'!$G$29,0,10*ROW('Water Data'!G113))="","",OFFSET('Water Data'!$G$29,0,10*ROW('Water Data'!G113)))</f>
        <v/>
      </c>
      <c r="CE119" s="302" t="str">
        <f ca="true">+IF(OFFSET('Water Data'!$H$27,0,10*ROW('Water Data'!H113))="","",OFFSET('Water Data'!$H$27,0,10*ROW('Water Data'!H113)))</f>
        <v/>
      </c>
      <c r="CF119" s="302" t="str">
        <f ca="true">+IF(OFFSET('Water Data'!$H$28,0,10*ROW('Water Data'!H113))="","",OFFSET('Water Data'!$H$28,0,10*ROW('Water Data'!H113)))</f>
        <v/>
      </c>
      <c r="CG119" s="302" t="str">
        <f ca="true">+IF(OFFSET('Water Data'!$H$29,0,10*ROW('Water Data'!H113))="","",OFFSET('Water Data'!$H$29,0,10*ROW('Water Data'!H113)))</f>
        <v/>
      </c>
      <c r="CH119" s="302" t="str">
        <f ca="true">+IF(OFFSET('Water Data'!$I$27,0,10*ROW('Water Data'!I113))="","",OFFSET('Water Data'!$I$27,0,10*ROW('Water Data'!I113)))</f>
        <v/>
      </c>
      <c r="CI119" s="302" t="str">
        <f ca="true">+IF(OFFSET('Water Data'!$I$28,0,10*ROW('Water Data'!I113))="","",OFFSET('Water Data'!$I$28,0,10*ROW('Water Data'!I113)))</f>
        <v/>
      </c>
      <c r="CJ119" s="302" t="str">
        <f ca="true">+IF(OFFSET('Water Data'!$I$29,0,10*ROW('Water Data'!I113))="","",OFFSET('Water Data'!$I$29,0,10*ROW('Water Data'!I113)))</f>
        <v/>
      </c>
      <c r="CK119" s="302" t="str">
        <f ca="true">+IF(OFFSET('Sanitation Data'!$D$28,0,10*ROW('Sanitation Data'!D113))="","",OFFSET('Sanitation Data'!$D$28,0,10*ROW('Sanitation Data'!D113)))</f>
        <v/>
      </c>
      <c r="CL119" s="302" t="str">
        <f ca="true">+IF(OFFSET('Sanitation Data'!$D$29,0,10*ROW('Sanitation Data'!D113))="","",OFFSET('Sanitation Data'!$D$29,0,10*ROW('Sanitation Data'!D113)))</f>
        <v/>
      </c>
      <c r="CM119" s="302" t="str">
        <f ca="true">+IF(OFFSET('Sanitation Data'!$D$30,0,10*ROW('Sanitation Data'!D113))="","",OFFSET('Sanitation Data'!$D$30,0,10*ROW('Sanitation Data'!D113)))</f>
        <v/>
      </c>
      <c r="CN119" s="302" t="str">
        <f ca="true">+IF(OFFSET('Sanitation Data'!$D$31,0,10*ROW('Sanitation Data'!D113))="","",OFFSET('Sanitation Data'!$D$31,0,10*ROW('Sanitation Data'!D113)))</f>
        <v/>
      </c>
      <c r="CO119" s="302" t="str">
        <f ca="true">+IF(OFFSET('Sanitation Data'!$D$32,0,10*ROW('Sanitation Data'!D113))="","",OFFSET('Sanitation Data'!$D$32,0,10*ROW('Sanitation Data'!D113)))</f>
        <v/>
      </c>
      <c r="CP119" s="302" t="str">
        <f ca="true">+IF(OFFSET('Sanitation Data'!$E$28,0,10*ROW('Sanitation Data'!E113))="","",OFFSET('Sanitation Data'!$E$28,0,10*ROW('Sanitation Data'!E113)))</f>
        <v/>
      </c>
      <c r="CQ119" s="302" t="str">
        <f ca="true">+IF(OFFSET('Sanitation Data'!$E$29,0,10*ROW('Sanitation Data'!E113))="","",OFFSET('Sanitation Data'!$E$29,0,10*ROW('Sanitation Data'!E113)))</f>
        <v/>
      </c>
      <c r="CR119" s="302" t="str">
        <f ca="true">+IF(OFFSET('Sanitation Data'!$E$30,0,10*ROW('Sanitation Data'!E113))="","",OFFSET('Sanitation Data'!$E$30,0,10*ROW('Sanitation Data'!E113)))</f>
        <v/>
      </c>
      <c r="CS119" s="302" t="str">
        <f ca="true">+IF(OFFSET('Sanitation Data'!$E$31,0,10*ROW('Sanitation Data'!E113))="","",OFFSET('Sanitation Data'!$E$31,0,10*ROW('Sanitation Data'!E113)))</f>
        <v/>
      </c>
      <c r="CT119" s="302" t="str">
        <f ca="true">+IF(OFFSET('Sanitation Data'!$E$32,0,10*ROW('Sanitation Data'!E113))="","",OFFSET('Sanitation Data'!$E$32,0,10*ROW('Sanitation Data'!E113)))</f>
        <v/>
      </c>
      <c r="CU119" s="302" t="str">
        <f ca="true">+IF(OFFSET('Sanitation Data'!$F$28,0,10*ROW('Sanitation Data'!F113))="","",OFFSET('Sanitation Data'!$F$28,0,10*ROW('Sanitation Data'!F113)))</f>
        <v/>
      </c>
      <c r="CV119" s="302" t="str">
        <f ca="true">+IF(OFFSET('Sanitation Data'!$F$29,0,10*ROW('Sanitation Data'!F113))="","",OFFSET('Sanitation Data'!$F$29,0,10*ROW('Sanitation Data'!F113)))</f>
        <v/>
      </c>
      <c r="CW119" s="302" t="str">
        <f ca="true">+IF(OFFSET('Sanitation Data'!$F$30,0,10*ROW('Sanitation Data'!F113))="","",OFFSET('Sanitation Data'!$F$30,0,10*ROW('Sanitation Data'!F113)))</f>
        <v/>
      </c>
      <c r="CX119" s="302" t="str">
        <f ca="true">+IF(OFFSET('Sanitation Data'!$F$31,0,10*ROW('Sanitation Data'!F113))="","",OFFSET('Sanitation Data'!$F$31,0,10*ROW('Sanitation Data'!F113)))</f>
        <v/>
      </c>
      <c r="CY119" s="302" t="str">
        <f ca="true">+IF(OFFSET('Sanitation Data'!$F$32,0,10*ROW('Sanitation Data'!F113))="","",OFFSET('Sanitation Data'!$F$32,0,10*ROW('Sanitation Data'!F113)))</f>
        <v/>
      </c>
      <c r="CZ119" s="302" t="str">
        <f ca="true">+IF(OFFSET('Sanitation Data'!$G$28,0,10*ROW('Sanitation Data'!G113))="","",OFFSET('Sanitation Data'!$G$28,0,10*ROW('Sanitation Data'!G113)))</f>
        <v/>
      </c>
      <c r="DA119" s="302" t="str">
        <f ca="true">+IF(OFFSET('Sanitation Data'!$G$29,0,10*ROW('Sanitation Data'!G113))="","",OFFSET('Sanitation Data'!$G$29,0,10*ROW('Sanitation Data'!G113)))</f>
        <v/>
      </c>
      <c r="DB119" s="302" t="str">
        <f ca="true">+IF(OFFSET('Sanitation Data'!$G$30,0,10*ROW('Sanitation Data'!G113))="","",OFFSET('Sanitation Data'!$G$30,0,10*ROW('Sanitation Data'!G113)))</f>
        <v/>
      </c>
      <c r="DC119" s="302" t="str">
        <f ca="true">+IF(OFFSET('Sanitation Data'!$G$31,0,10*ROW('Sanitation Data'!G113))="","",OFFSET('Sanitation Data'!$G$31,0,10*ROW('Sanitation Data'!G113)))</f>
        <v/>
      </c>
      <c r="DD119" s="302" t="str">
        <f ca="true">+IF(OFFSET('Sanitation Data'!$G$32,0,10*ROW('Sanitation Data'!G113))="","",OFFSET('Sanitation Data'!$G$32,0,10*ROW('Sanitation Data'!G113)))</f>
        <v/>
      </c>
      <c r="DE119" s="302" t="str">
        <f ca="true">+IF(OFFSET('Sanitation Data'!$H$28,0,10*ROW('Sanitation Data'!H113))="","",OFFSET('Sanitation Data'!$H$28,0,10*ROW('Sanitation Data'!H113)))</f>
        <v/>
      </c>
      <c r="DF119" s="302" t="str">
        <f ca="true">+IF(OFFSET('Sanitation Data'!$H$29,0,10*ROW('Sanitation Data'!H113))="","",OFFSET('Sanitation Data'!$H$29,0,10*ROW('Sanitation Data'!H113)))</f>
        <v/>
      </c>
      <c r="DG119" s="302" t="str">
        <f ca="true">+IF(OFFSET('Sanitation Data'!$H$30,0,10*ROW('Sanitation Data'!H113))="","",OFFSET('Sanitation Data'!$H$30,0,10*ROW('Sanitation Data'!H113)))</f>
        <v/>
      </c>
      <c r="DH119" s="302" t="str">
        <f ca="true">+IF(OFFSET('Sanitation Data'!$H$31,0,10*ROW('Sanitation Data'!H113))="","",OFFSET('Sanitation Data'!$H$31,0,10*ROW('Sanitation Data'!H113)))</f>
        <v/>
      </c>
      <c r="DI119" s="302" t="str">
        <f ca="true">+IF(OFFSET('Sanitation Data'!$H$32,0,10*ROW('Sanitation Data'!H113))="","",OFFSET('Sanitation Data'!$H$32,0,10*ROW('Sanitation Data'!H113)))</f>
        <v/>
      </c>
      <c r="DJ119" s="302" t="str">
        <f ca="true">+IF(OFFSET('Sanitation Data'!$I$28,0,10*ROW('Sanitation Data'!I113))="","",OFFSET('Sanitation Data'!$I$28,0,10*ROW('Sanitation Data'!I113)))</f>
        <v/>
      </c>
      <c r="DK119" s="302" t="str">
        <f ca="true">+IF(OFFSET('Sanitation Data'!$I$29,0,10*ROW('Sanitation Data'!I113))="","",OFFSET('Sanitation Data'!$I$29,0,10*ROW('Sanitation Data'!I113)))</f>
        <v/>
      </c>
      <c r="DL119" s="302" t="str">
        <f ca="true">+IF(OFFSET('Sanitation Data'!$I$30,0,10*ROW('Sanitation Data'!I113))="","",OFFSET('Sanitation Data'!$I$30,0,10*ROW('Sanitation Data'!I113)))</f>
        <v/>
      </c>
      <c r="DM119" s="302" t="str">
        <f ca="true">+IF(OFFSET('Sanitation Data'!$I$31,0,10*ROW('Sanitation Data'!I113))="","",OFFSET('Sanitation Data'!$I$31,0,10*ROW('Sanitation Data'!I113)))</f>
        <v/>
      </c>
      <c r="DN119" s="302" t="str">
        <f ca="true">+IF(OFFSET('Sanitation Data'!$I$32,0,10*ROW('Sanitation Data'!I113))="","",OFFSET('Sanitation Data'!$I$32,0,10*ROW('Sanitation Data'!I113)))</f>
        <v/>
      </c>
      <c r="DO119" s="302" t="str">
        <f ca="true">+IF(OFFSET('Hygiene Data'!$D$11,0,10*ROW('Hygiene Data'!D113))="","",OFFSET('Hygiene Data'!$D$11,0,10*ROW('Hygiene Data'!D113)))</f>
        <v/>
      </c>
      <c r="DP119" s="302" t="str">
        <f ca="true">+IF(OFFSET('Hygiene Data'!$D$12,0,10*ROW('Hygiene Data'!D113))="","",OFFSET('Hygiene Data'!$D$12,0,10*ROW('Hygiene Data'!D113)))</f>
        <v/>
      </c>
      <c r="DQ119" s="302" t="str">
        <f ca="true">+IF(OFFSET('Hygiene Data'!$D$13,0,10*ROW('Hygiene Data'!D113))="","",OFFSET('Hygiene Data'!$D$13,0,10*ROW('Hygiene Data'!D113)))</f>
        <v/>
      </c>
      <c r="DR119" s="302" t="str">
        <f ca="true">+IF(OFFSET('Hygiene Data'!$E$11,0,10*ROW('Hygiene Data'!E113))="","",OFFSET('Hygiene Data'!$E$11,0,10*ROW('Hygiene Data'!E113)))</f>
        <v/>
      </c>
      <c r="DS119" s="302" t="str">
        <f ca="true">+IF(OFFSET('Hygiene Data'!$E$12,0,10*ROW('Hygiene Data'!E113))="","",OFFSET('Hygiene Data'!$E$12,0,10*ROW('Hygiene Data'!E113)))</f>
        <v/>
      </c>
      <c r="DT119" s="302" t="str">
        <f ca="true">+IF(OFFSET('Hygiene Data'!$E$13,0,10*ROW('Hygiene Data'!E113))="","",OFFSET('Hygiene Data'!$E$13,0,10*ROW('Hygiene Data'!E113)))</f>
        <v/>
      </c>
      <c r="DU119" s="302" t="str">
        <f ca="true">+IF(OFFSET('Hygiene Data'!$F$11,0,10*ROW('Hygiene Data'!F113))="","",OFFSET('Hygiene Data'!$F$11,0,10*ROW('Hygiene Data'!F113)))</f>
        <v/>
      </c>
      <c r="DV119" s="302" t="str">
        <f ca="true">+IF(OFFSET('Hygiene Data'!$F$12,0,10*ROW('Hygiene Data'!F113))="","",OFFSET('Hygiene Data'!$F$12,0,10*ROW('Hygiene Data'!F113)))</f>
        <v/>
      </c>
      <c r="DW119" s="302" t="str">
        <f ca="true">+IF(OFFSET('Hygiene Data'!$F$13,0,10*ROW('Hygiene Data'!F113))="","",OFFSET('Hygiene Data'!$F$13,0,10*ROW('Hygiene Data'!F113)))</f>
        <v/>
      </c>
      <c r="DX119" s="302" t="str">
        <f ca="true">+IF(OFFSET('Hygiene Data'!$G$11,0,10*ROW('Hygiene Data'!G113))="","",OFFSET('Hygiene Data'!$G$11,0,10*ROW('Hygiene Data'!G113)))</f>
        <v/>
      </c>
      <c r="DY119" s="302" t="str">
        <f ca="true">+IF(OFFSET('Hygiene Data'!$G$12,0,10*ROW('Hygiene Data'!G113))="","",OFFSET('Hygiene Data'!$G$12,0,10*ROW('Hygiene Data'!G113)))</f>
        <v/>
      </c>
      <c r="DZ119" s="302" t="str">
        <f ca="true">+IF(OFFSET('Hygiene Data'!$G$13,0,10*ROW('Hygiene Data'!G113))="","",OFFSET('Hygiene Data'!$G$13,0,10*ROW('Hygiene Data'!G113)))</f>
        <v/>
      </c>
      <c r="EA119" s="302" t="str">
        <f ca="true">+IF(OFFSET('Hygiene Data'!$H$11,0,10*ROW('Hygiene Data'!H113))="","",OFFSET('Hygiene Data'!$H$11,0,10*ROW('Hygiene Data'!H113)))</f>
        <v/>
      </c>
      <c r="EB119" s="302" t="str">
        <f ca="true">+IF(OFFSET('Hygiene Data'!$H$12,0,10*ROW('Hygiene Data'!H113))="","",OFFSET('Hygiene Data'!$H$12,0,10*ROW('Hygiene Data'!H113)))</f>
        <v/>
      </c>
      <c r="EC119" s="302" t="str">
        <f ca="true">+IF(OFFSET('Hygiene Data'!$H$13,0,10*ROW('Hygiene Data'!H113))="","",OFFSET('Hygiene Data'!$H$13,0,10*ROW('Hygiene Data'!H113)))</f>
        <v/>
      </c>
      <c r="ED119" s="302" t="str">
        <f ca="true">+IF(OFFSET('Hygiene Data'!$I$11,0,10*ROW('Hygiene Data'!I113))="","",OFFSET('Hygiene Data'!$I$11,0,10*ROW('Hygiene Data'!I113)))</f>
        <v/>
      </c>
      <c r="EE119" s="302" t="str">
        <f ca="true">+IF(OFFSET('Hygiene Data'!$I$12,0,10*ROW('Hygiene Data'!I113))="","",OFFSET('Hygiene Data'!$I$12,0,10*ROW('Hygiene Data'!I113)))</f>
        <v/>
      </c>
      <c r="EF119" s="30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57"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302"/>
      <c r="BS120" s="302" t="str">
        <f ca="true">+IF(OFFSET('Water Data'!$D$27,0,10*ROW('Water Data'!D114))="","",OFFSET('Water Data'!$D$27,0,10*ROW('Water Data'!D114)))</f>
        <v/>
      </c>
      <c r="BT120" s="302" t="str">
        <f ca="true">+IF(OFFSET('Water Data'!$D$28,0,10*ROW('Water Data'!D114))="","",OFFSET('Water Data'!$D$28,0,10*ROW('Water Data'!D114)))</f>
        <v/>
      </c>
      <c r="BU120" s="302" t="str">
        <f ca="true">+IF(OFFSET('Water Data'!$D$29,0,10*ROW('Water Data'!D114))="","",OFFSET('Water Data'!$D$29,0,10*ROW('Water Data'!D114)))</f>
        <v/>
      </c>
      <c r="BV120" s="302" t="str">
        <f ca="true">+IF(OFFSET('Water Data'!$E$27,0,10*ROW('Water Data'!E114))="","",OFFSET('Water Data'!$E$27,0,10*ROW('Water Data'!E114)))</f>
        <v/>
      </c>
      <c r="BW120" s="302" t="str">
        <f ca="true">+IF(OFFSET('Water Data'!$E$28,0,10*ROW('Water Data'!E114))="","",OFFSET('Water Data'!$E$28,0,10*ROW('Water Data'!E114)))</f>
        <v/>
      </c>
      <c r="BX120" s="302" t="str">
        <f ca="true">+IF(OFFSET('Water Data'!$E$29,0,10*ROW('Water Data'!E114))="","",OFFSET('Water Data'!$E$29,0,10*ROW('Water Data'!E114)))</f>
        <v/>
      </c>
      <c r="BY120" s="302" t="str">
        <f ca="true">+IF(OFFSET('Water Data'!$F$27,0,10*ROW('Water Data'!F114))="","",OFFSET('Water Data'!$F$27,0,10*ROW('Water Data'!F114)))</f>
        <v/>
      </c>
      <c r="BZ120" s="302" t="str">
        <f ca="true">+IF(OFFSET('Water Data'!$F$28,0,10*ROW('Water Data'!F114))="","",OFFSET('Water Data'!$F$28,0,10*ROW('Water Data'!F114)))</f>
        <v/>
      </c>
      <c r="CA120" s="302" t="str">
        <f ca="true">+IF(OFFSET('Water Data'!$F$29,0,10*ROW('Water Data'!F114))="","",OFFSET('Water Data'!$F$29,0,10*ROW('Water Data'!F114)))</f>
        <v/>
      </c>
      <c r="CB120" s="302" t="str">
        <f ca="true">+IF(OFFSET('Water Data'!$G$27,0,10*ROW('Water Data'!G114))="","",OFFSET('Water Data'!$G$27,0,10*ROW('Water Data'!G114)))</f>
        <v/>
      </c>
      <c r="CC120" s="302" t="str">
        <f ca="true">+IF(OFFSET('Water Data'!$G$28,0,10*ROW('Water Data'!G114))="","",OFFSET('Water Data'!$G$28,0,10*ROW('Water Data'!G114)))</f>
        <v/>
      </c>
      <c r="CD120" s="302" t="str">
        <f ca="true">+IF(OFFSET('Water Data'!$G$29,0,10*ROW('Water Data'!G114))="","",OFFSET('Water Data'!$G$29,0,10*ROW('Water Data'!G114)))</f>
        <v/>
      </c>
      <c r="CE120" s="302" t="str">
        <f ca="true">+IF(OFFSET('Water Data'!$H$27,0,10*ROW('Water Data'!H114))="","",OFFSET('Water Data'!$H$27,0,10*ROW('Water Data'!H114)))</f>
        <v/>
      </c>
      <c r="CF120" s="302" t="str">
        <f ca="true">+IF(OFFSET('Water Data'!$H$28,0,10*ROW('Water Data'!H114))="","",OFFSET('Water Data'!$H$28,0,10*ROW('Water Data'!H114)))</f>
        <v/>
      </c>
      <c r="CG120" s="302" t="str">
        <f ca="true">+IF(OFFSET('Water Data'!$H$29,0,10*ROW('Water Data'!H114))="","",OFFSET('Water Data'!$H$29,0,10*ROW('Water Data'!H114)))</f>
        <v/>
      </c>
      <c r="CH120" s="302" t="str">
        <f ca="true">+IF(OFFSET('Water Data'!$I$27,0,10*ROW('Water Data'!I114))="","",OFFSET('Water Data'!$I$27,0,10*ROW('Water Data'!I114)))</f>
        <v/>
      </c>
      <c r="CI120" s="302" t="str">
        <f ca="true">+IF(OFFSET('Water Data'!$I$28,0,10*ROW('Water Data'!I114))="","",OFFSET('Water Data'!$I$28,0,10*ROW('Water Data'!I114)))</f>
        <v/>
      </c>
      <c r="CJ120" s="302" t="str">
        <f ca="true">+IF(OFFSET('Water Data'!$I$29,0,10*ROW('Water Data'!I114))="","",OFFSET('Water Data'!$I$29,0,10*ROW('Water Data'!I114)))</f>
        <v/>
      </c>
      <c r="CK120" s="302" t="str">
        <f ca="true">+IF(OFFSET('Sanitation Data'!$D$28,0,10*ROW('Sanitation Data'!D114))="","",OFFSET('Sanitation Data'!$D$28,0,10*ROW('Sanitation Data'!D114)))</f>
        <v/>
      </c>
      <c r="CL120" s="302" t="str">
        <f ca="true">+IF(OFFSET('Sanitation Data'!$D$29,0,10*ROW('Sanitation Data'!D114))="","",OFFSET('Sanitation Data'!$D$29,0,10*ROW('Sanitation Data'!D114)))</f>
        <v/>
      </c>
      <c r="CM120" s="302" t="str">
        <f ca="true">+IF(OFFSET('Sanitation Data'!$D$30,0,10*ROW('Sanitation Data'!D114))="","",OFFSET('Sanitation Data'!$D$30,0,10*ROW('Sanitation Data'!D114)))</f>
        <v/>
      </c>
      <c r="CN120" s="302" t="str">
        <f ca="true">+IF(OFFSET('Sanitation Data'!$D$31,0,10*ROW('Sanitation Data'!D114))="","",OFFSET('Sanitation Data'!$D$31,0,10*ROW('Sanitation Data'!D114)))</f>
        <v/>
      </c>
      <c r="CO120" s="302" t="str">
        <f ca="true">+IF(OFFSET('Sanitation Data'!$D$32,0,10*ROW('Sanitation Data'!D114))="","",OFFSET('Sanitation Data'!$D$32,0,10*ROW('Sanitation Data'!D114)))</f>
        <v/>
      </c>
      <c r="CP120" s="302" t="str">
        <f ca="true">+IF(OFFSET('Sanitation Data'!$E$28,0,10*ROW('Sanitation Data'!E114))="","",OFFSET('Sanitation Data'!$E$28,0,10*ROW('Sanitation Data'!E114)))</f>
        <v/>
      </c>
      <c r="CQ120" s="302" t="str">
        <f ca="true">+IF(OFFSET('Sanitation Data'!$E$29,0,10*ROW('Sanitation Data'!E114))="","",OFFSET('Sanitation Data'!$E$29,0,10*ROW('Sanitation Data'!E114)))</f>
        <v/>
      </c>
      <c r="CR120" s="302" t="str">
        <f ca="true">+IF(OFFSET('Sanitation Data'!$E$30,0,10*ROW('Sanitation Data'!E114))="","",OFFSET('Sanitation Data'!$E$30,0,10*ROW('Sanitation Data'!E114)))</f>
        <v/>
      </c>
      <c r="CS120" s="302" t="str">
        <f ca="true">+IF(OFFSET('Sanitation Data'!$E$31,0,10*ROW('Sanitation Data'!E114))="","",OFFSET('Sanitation Data'!$E$31,0,10*ROW('Sanitation Data'!E114)))</f>
        <v/>
      </c>
      <c r="CT120" s="302" t="str">
        <f ca="true">+IF(OFFSET('Sanitation Data'!$E$32,0,10*ROW('Sanitation Data'!E114))="","",OFFSET('Sanitation Data'!$E$32,0,10*ROW('Sanitation Data'!E114)))</f>
        <v/>
      </c>
      <c r="CU120" s="302" t="str">
        <f ca="true">+IF(OFFSET('Sanitation Data'!$F$28,0,10*ROW('Sanitation Data'!F114))="","",OFFSET('Sanitation Data'!$F$28,0,10*ROW('Sanitation Data'!F114)))</f>
        <v/>
      </c>
      <c r="CV120" s="302" t="str">
        <f ca="true">+IF(OFFSET('Sanitation Data'!$F$29,0,10*ROW('Sanitation Data'!F114))="","",OFFSET('Sanitation Data'!$F$29,0,10*ROW('Sanitation Data'!F114)))</f>
        <v/>
      </c>
      <c r="CW120" s="302" t="str">
        <f ca="true">+IF(OFFSET('Sanitation Data'!$F$30,0,10*ROW('Sanitation Data'!F114))="","",OFFSET('Sanitation Data'!$F$30,0,10*ROW('Sanitation Data'!F114)))</f>
        <v/>
      </c>
      <c r="CX120" s="302" t="str">
        <f ca="true">+IF(OFFSET('Sanitation Data'!$F$31,0,10*ROW('Sanitation Data'!F114))="","",OFFSET('Sanitation Data'!$F$31,0,10*ROW('Sanitation Data'!F114)))</f>
        <v/>
      </c>
      <c r="CY120" s="302" t="str">
        <f ca="true">+IF(OFFSET('Sanitation Data'!$F$32,0,10*ROW('Sanitation Data'!F114))="","",OFFSET('Sanitation Data'!$F$32,0,10*ROW('Sanitation Data'!F114)))</f>
        <v/>
      </c>
      <c r="CZ120" s="302" t="str">
        <f ca="true">+IF(OFFSET('Sanitation Data'!$G$28,0,10*ROW('Sanitation Data'!G114))="","",OFFSET('Sanitation Data'!$G$28,0,10*ROW('Sanitation Data'!G114)))</f>
        <v/>
      </c>
      <c r="DA120" s="302" t="str">
        <f ca="true">+IF(OFFSET('Sanitation Data'!$G$29,0,10*ROW('Sanitation Data'!G114))="","",OFFSET('Sanitation Data'!$G$29,0,10*ROW('Sanitation Data'!G114)))</f>
        <v/>
      </c>
      <c r="DB120" s="302" t="str">
        <f ca="true">+IF(OFFSET('Sanitation Data'!$G$30,0,10*ROW('Sanitation Data'!G114))="","",OFFSET('Sanitation Data'!$G$30,0,10*ROW('Sanitation Data'!G114)))</f>
        <v/>
      </c>
      <c r="DC120" s="302" t="str">
        <f ca="true">+IF(OFFSET('Sanitation Data'!$G$31,0,10*ROW('Sanitation Data'!G114))="","",OFFSET('Sanitation Data'!$G$31,0,10*ROW('Sanitation Data'!G114)))</f>
        <v/>
      </c>
      <c r="DD120" s="302" t="str">
        <f ca="true">+IF(OFFSET('Sanitation Data'!$G$32,0,10*ROW('Sanitation Data'!G114))="","",OFFSET('Sanitation Data'!$G$32,0,10*ROW('Sanitation Data'!G114)))</f>
        <v/>
      </c>
      <c r="DE120" s="302" t="str">
        <f ca="true">+IF(OFFSET('Sanitation Data'!$H$28,0,10*ROW('Sanitation Data'!H114))="","",OFFSET('Sanitation Data'!$H$28,0,10*ROW('Sanitation Data'!H114)))</f>
        <v/>
      </c>
      <c r="DF120" s="302" t="str">
        <f ca="true">+IF(OFFSET('Sanitation Data'!$H$29,0,10*ROW('Sanitation Data'!H114))="","",OFFSET('Sanitation Data'!$H$29,0,10*ROW('Sanitation Data'!H114)))</f>
        <v/>
      </c>
      <c r="DG120" s="302" t="str">
        <f ca="true">+IF(OFFSET('Sanitation Data'!$H$30,0,10*ROW('Sanitation Data'!H114))="","",OFFSET('Sanitation Data'!$H$30,0,10*ROW('Sanitation Data'!H114)))</f>
        <v/>
      </c>
      <c r="DH120" s="302" t="str">
        <f ca="true">+IF(OFFSET('Sanitation Data'!$H$31,0,10*ROW('Sanitation Data'!H114))="","",OFFSET('Sanitation Data'!$H$31,0,10*ROW('Sanitation Data'!H114)))</f>
        <v/>
      </c>
      <c r="DI120" s="302" t="str">
        <f ca="true">+IF(OFFSET('Sanitation Data'!$H$32,0,10*ROW('Sanitation Data'!H114))="","",OFFSET('Sanitation Data'!$H$32,0,10*ROW('Sanitation Data'!H114)))</f>
        <v/>
      </c>
      <c r="DJ120" s="302" t="str">
        <f ca="true">+IF(OFFSET('Sanitation Data'!$I$28,0,10*ROW('Sanitation Data'!I114))="","",OFFSET('Sanitation Data'!$I$28,0,10*ROW('Sanitation Data'!I114)))</f>
        <v/>
      </c>
      <c r="DK120" s="302" t="str">
        <f ca="true">+IF(OFFSET('Sanitation Data'!$I$29,0,10*ROW('Sanitation Data'!I114))="","",OFFSET('Sanitation Data'!$I$29,0,10*ROW('Sanitation Data'!I114)))</f>
        <v/>
      </c>
      <c r="DL120" s="302" t="str">
        <f ca="true">+IF(OFFSET('Sanitation Data'!$I$30,0,10*ROW('Sanitation Data'!I114))="","",OFFSET('Sanitation Data'!$I$30,0,10*ROW('Sanitation Data'!I114)))</f>
        <v/>
      </c>
      <c r="DM120" s="302" t="str">
        <f ca="true">+IF(OFFSET('Sanitation Data'!$I$31,0,10*ROW('Sanitation Data'!I114))="","",OFFSET('Sanitation Data'!$I$31,0,10*ROW('Sanitation Data'!I114)))</f>
        <v/>
      </c>
      <c r="DN120" s="302" t="str">
        <f ca="true">+IF(OFFSET('Sanitation Data'!$I$32,0,10*ROW('Sanitation Data'!I114))="","",OFFSET('Sanitation Data'!$I$32,0,10*ROW('Sanitation Data'!I114)))</f>
        <v/>
      </c>
      <c r="DO120" s="302" t="str">
        <f ca="true">+IF(OFFSET('Hygiene Data'!$D$11,0,10*ROW('Hygiene Data'!D114))="","",OFFSET('Hygiene Data'!$D$11,0,10*ROW('Hygiene Data'!D114)))</f>
        <v/>
      </c>
      <c r="DP120" s="302" t="str">
        <f ca="true">+IF(OFFSET('Hygiene Data'!$D$12,0,10*ROW('Hygiene Data'!D114))="","",OFFSET('Hygiene Data'!$D$12,0,10*ROW('Hygiene Data'!D114)))</f>
        <v/>
      </c>
      <c r="DQ120" s="302" t="str">
        <f ca="true">+IF(OFFSET('Hygiene Data'!$D$13,0,10*ROW('Hygiene Data'!D114))="","",OFFSET('Hygiene Data'!$D$13,0,10*ROW('Hygiene Data'!D114)))</f>
        <v/>
      </c>
      <c r="DR120" s="302" t="str">
        <f ca="true">+IF(OFFSET('Hygiene Data'!$E$11,0,10*ROW('Hygiene Data'!E114))="","",OFFSET('Hygiene Data'!$E$11,0,10*ROW('Hygiene Data'!E114)))</f>
        <v/>
      </c>
      <c r="DS120" s="302" t="str">
        <f ca="true">+IF(OFFSET('Hygiene Data'!$E$12,0,10*ROW('Hygiene Data'!E114))="","",OFFSET('Hygiene Data'!$E$12,0,10*ROW('Hygiene Data'!E114)))</f>
        <v/>
      </c>
      <c r="DT120" s="302" t="str">
        <f ca="true">+IF(OFFSET('Hygiene Data'!$E$13,0,10*ROW('Hygiene Data'!E114))="","",OFFSET('Hygiene Data'!$E$13,0,10*ROW('Hygiene Data'!E114)))</f>
        <v/>
      </c>
      <c r="DU120" s="302" t="str">
        <f ca="true">+IF(OFFSET('Hygiene Data'!$F$11,0,10*ROW('Hygiene Data'!F114))="","",OFFSET('Hygiene Data'!$F$11,0,10*ROW('Hygiene Data'!F114)))</f>
        <v/>
      </c>
      <c r="DV120" s="302" t="str">
        <f ca="true">+IF(OFFSET('Hygiene Data'!$F$12,0,10*ROW('Hygiene Data'!F114))="","",OFFSET('Hygiene Data'!$F$12,0,10*ROW('Hygiene Data'!F114)))</f>
        <v/>
      </c>
      <c r="DW120" s="302" t="str">
        <f ca="true">+IF(OFFSET('Hygiene Data'!$F$13,0,10*ROW('Hygiene Data'!F114))="","",OFFSET('Hygiene Data'!$F$13,0,10*ROW('Hygiene Data'!F114)))</f>
        <v/>
      </c>
      <c r="DX120" s="302" t="str">
        <f ca="true">+IF(OFFSET('Hygiene Data'!$G$11,0,10*ROW('Hygiene Data'!G114))="","",OFFSET('Hygiene Data'!$G$11,0,10*ROW('Hygiene Data'!G114)))</f>
        <v/>
      </c>
      <c r="DY120" s="302" t="str">
        <f ca="true">+IF(OFFSET('Hygiene Data'!$G$12,0,10*ROW('Hygiene Data'!G114))="","",OFFSET('Hygiene Data'!$G$12,0,10*ROW('Hygiene Data'!G114)))</f>
        <v/>
      </c>
      <c r="DZ120" s="302" t="str">
        <f ca="true">+IF(OFFSET('Hygiene Data'!$G$13,0,10*ROW('Hygiene Data'!G114))="","",OFFSET('Hygiene Data'!$G$13,0,10*ROW('Hygiene Data'!G114)))</f>
        <v/>
      </c>
      <c r="EA120" s="302" t="str">
        <f ca="true">+IF(OFFSET('Hygiene Data'!$H$11,0,10*ROW('Hygiene Data'!H114))="","",OFFSET('Hygiene Data'!$H$11,0,10*ROW('Hygiene Data'!H114)))</f>
        <v/>
      </c>
      <c r="EB120" s="302" t="str">
        <f ca="true">+IF(OFFSET('Hygiene Data'!$H$12,0,10*ROW('Hygiene Data'!H114))="","",OFFSET('Hygiene Data'!$H$12,0,10*ROW('Hygiene Data'!H114)))</f>
        <v/>
      </c>
      <c r="EC120" s="302" t="str">
        <f ca="true">+IF(OFFSET('Hygiene Data'!$H$13,0,10*ROW('Hygiene Data'!H114))="","",OFFSET('Hygiene Data'!$H$13,0,10*ROW('Hygiene Data'!H114)))</f>
        <v/>
      </c>
      <c r="ED120" s="302" t="str">
        <f ca="true">+IF(OFFSET('Hygiene Data'!$I$11,0,10*ROW('Hygiene Data'!I114))="","",OFFSET('Hygiene Data'!$I$11,0,10*ROW('Hygiene Data'!I114)))</f>
        <v/>
      </c>
      <c r="EE120" s="302" t="str">
        <f ca="true">+IF(OFFSET('Hygiene Data'!$I$12,0,10*ROW('Hygiene Data'!I114))="","",OFFSET('Hygiene Data'!$I$12,0,10*ROW('Hygiene Data'!I114)))</f>
        <v/>
      </c>
      <c r="EF120" s="30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57"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302"/>
      <c r="BS121" s="302" t="str">
        <f ca="true">+IF(OFFSET('Water Data'!$D$27,0,10*ROW('Water Data'!D115))="","",OFFSET('Water Data'!$D$27,0,10*ROW('Water Data'!D115)))</f>
        <v/>
      </c>
      <c r="BT121" s="302" t="str">
        <f ca="true">+IF(OFFSET('Water Data'!$D$28,0,10*ROW('Water Data'!D115))="","",OFFSET('Water Data'!$D$28,0,10*ROW('Water Data'!D115)))</f>
        <v/>
      </c>
      <c r="BU121" s="302" t="str">
        <f ca="true">+IF(OFFSET('Water Data'!$D$29,0,10*ROW('Water Data'!D115))="","",OFFSET('Water Data'!$D$29,0,10*ROW('Water Data'!D115)))</f>
        <v/>
      </c>
      <c r="BV121" s="302" t="str">
        <f ca="true">+IF(OFFSET('Water Data'!$E$27,0,10*ROW('Water Data'!E115))="","",OFFSET('Water Data'!$E$27,0,10*ROW('Water Data'!E115)))</f>
        <v/>
      </c>
      <c r="BW121" s="302" t="str">
        <f ca="true">+IF(OFFSET('Water Data'!$E$28,0,10*ROW('Water Data'!E115))="","",OFFSET('Water Data'!$E$28,0,10*ROW('Water Data'!E115)))</f>
        <v/>
      </c>
      <c r="BX121" s="302" t="str">
        <f ca="true">+IF(OFFSET('Water Data'!$E$29,0,10*ROW('Water Data'!E115))="","",OFFSET('Water Data'!$E$29,0,10*ROW('Water Data'!E115)))</f>
        <v/>
      </c>
      <c r="BY121" s="302" t="str">
        <f ca="true">+IF(OFFSET('Water Data'!$F$27,0,10*ROW('Water Data'!F115))="","",OFFSET('Water Data'!$F$27,0,10*ROW('Water Data'!F115)))</f>
        <v/>
      </c>
      <c r="BZ121" s="302" t="str">
        <f ca="true">+IF(OFFSET('Water Data'!$F$28,0,10*ROW('Water Data'!F115))="","",OFFSET('Water Data'!$F$28,0,10*ROW('Water Data'!F115)))</f>
        <v/>
      </c>
      <c r="CA121" s="302" t="str">
        <f ca="true">+IF(OFFSET('Water Data'!$F$29,0,10*ROW('Water Data'!F115))="","",OFFSET('Water Data'!$F$29,0,10*ROW('Water Data'!F115)))</f>
        <v/>
      </c>
      <c r="CB121" s="302" t="str">
        <f ca="true">+IF(OFFSET('Water Data'!$G$27,0,10*ROW('Water Data'!G115))="","",OFFSET('Water Data'!$G$27,0,10*ROW('Water Data'!G115)))</f>
        <v/>
      </c>
      <c r="CC121" s="302" t="str">
        <f ca="true">+IF(OFFSET('Water Data'!$G$28,0,10*ROW('Water Data'!G115))="","",OFFSET('Water Data'!$G$28,0,10*ROW('Water Data'!G115)))</f>
        <v/>
      </c>
      <c r="CD121" s="302" t="str">
        <f ca="true">+IF(OFFSET('Water Data'!$G$29,0,10*ROW('Water Data'!G115))="","",OFFSET('Water Data'!$G$29,0,10*ROW('Water Data'!G115)))</f>
        <v/>
      </c>
      <c r="CE121" s="302" t="str">
        <f ca="true">+IF(OFFSET('Water Data'!$H$27,0,10*ROW('Water Data'!H115))="","",OFFSET('Water Data'!$H$27,0,10*ROW('Water Data'!H115)))</f>
        <v/>
      </c>
      <c r="CF121" s="302" t="str">
        <f ca="true">+IF(OFFSET('Water Data'!$H$28,0,10*ROW('Water Data'!H115))="","",OFFSET('Water Data'!$H$28,0,10*ROW('Water Data'!H115)))</f>
        <v/>
      </c>
      <c r="CG121" s="302" t="str">
        <f ca="true">+IF(OFFSET('Water Data'!$H$29,0,10*ROW('Water Data'!H115))="","",OFFSET('Water Data'!$H$29,0,10*ROW('Water Data'!H115)))</f>
        <v/>
      </c>
      <c r="CH121" s="302" t="str">
        <f ca="true">+IF(OFFSET('Water Data'!$I$27,0,10*ROW('Water Data'!I115))="","",OFFSET('Water Data'!$I$27,0,10*ROW('Water Data'!I115)))</f>
        <v/>
      </c>
      <c r="CI121" s="302" t="str">
        <f ca="true">+IF(OFFSET('Water Data'!$I$28,0,10*ROW('Water Data'!I115))="","",OFFSET('Water Data'!$I$28,0,10*ROW('Water Data'!I115)))</f>
        <v/>
      </c>
      <c r="CJ121" s="302" t="str">
        <f ca="true">+IF(OFFSET('Water Data'!$I$29,0,10*ROW('Water Data'!I115))="","",OFFSET('Water Data'!$I$29,0,10*ROW('Water Data'!I115)))</f>
        <v/>
      </c>
      <c r="CK121" s="302" t="str">
        <f ca="true">+IF(OFFSET('Sanitation Data'!$D$28,0,10*ROW('Sanitation Data'!D115))="","",OFFSET('Sanitation Data'!$D$28,0,10*ROW('Sanitation Data'!D115)))</f>
        <v/>
      </c>
      <c r="CL121" s="302" t="str">
        <f ca="true">+IF(OFFSET('Sanitation Data'!$D$29,0,10*ROW('Sanitation Data'!D115))="","",OFFSET('Sanitation Data'!$D$29,0,10*ROW('Sanitation Data'!D115)))</f>
        <v/>
      </c>
      <c r="CM121" s="302" t="str">
        <f ca="true">+IF(OFFSET('Sanitation Data'!$D$30,0,10*ROW('Sanitation Data'!D115))="","",OFFSET('Sanitation Data'!$D$30,0,10*ROW('Sanitation Data'!D115)))</f>
        <v/>
      </c>
      <c r="CN121" s="302" t="str">
        <f ca="true">+IF(OFFSET('Sanitation Data'!$D$31,0,10*ROW('Sanitation Data'!D115))="","",OFFSET('Sanitation Data'!$D$31,0,10*ROW('Sanitation Data'!D115)))</f>
        <v/>
      </c>
      <c r="CO121" s="302" t="str">
        <f ca="true">+IF(OFFSET('Sanitation Data'!$D$32,0,10*ROW('Sanitation Data'!D115))="","",OFFSET('Sanitation Data'!$D$32,0,10*ROW('Sanitation Data'!D115)))</f>
        <v/>
      </c>
      <c r="CP121" s="302" t="str">
        <f ca="true">+IF(OFFSET('Sanitation Data'!$E$28,0,10*ROW('Sanitation Data'!E115))="","",OFFSET('Sanitation Data'!$E$28,0,10*ROW('Sanitation Data'!E115)))</f>
        <v/>
      </c>
      <c r="CQ121" s="302" t="str">
        <f ca="true">+IF(OFFSET('Sanitation Data'!$E$29,0,10*ROW('Sanitation Data'!E115))="","",OFFSET('Sanitation Data'!$E$29,0,10*ROW('Sanitation Data'!E115)))</f>
        <v/>
      </c>
      <c r="CR121" s="302" t="str">
        <f ca="true">+IF(OFFSET('Sanitation Data'!$E$30,0,10*ROW('Sanitation Data'!E115))="","",OFFSET('Sanitation Data'!$E$30,0,10*ROW('Sanitation Data'!E115)))</f>
        <v/>
      </c>
      <c r="CS121" s="302" t="str">
        <f ca="true">+IF(OFFSET('Sanitation Data'!$E$31,0,10*ROW('Sanitation Data'!E115))="","",OFFSET('Sanitation Data'!$E$31,0,10*ROW('Sanitation Data'!E115)))</f>
        <v/>
      </c>
      <c r="CT121" s="302" t="str">
        <f ca="true">+IF(OFFSET('Sanitation Data'!$E$32,0,10*ROW('Sanitation Data'!E115))="","",OFFSET('Sanitation Data'!$E$32,0,10*ROW('Sanitation Data'!E115)))</f>
        <v/>
      </c>
      <c r="CU121" s="302" t="str">
        <f ca="true">+IF(OFFSET('Sanitation Data'!$F$28,0,10*ROW('Sanitation Data'!F115))="","",OFFSET('Sanitation Data'!$F$28,0,10*ROW('Sanitation Data'!F115)))</f>
        <v/>
      </c>
      <c r="CV121" s="302" t="str">
        <f ca="true">+IF(OFFSET('Sanitation Data'!$F$29,0,10*ROW('Sanitation Data'!F115))="","",OFFSET('Sanitation Data'!$F$29,0,10*ROW('Sanitation Data'!F115)))</f>
        <v/>
      </c>
      <c r="CW121" s="302" t="str">
        <f ca="true">+IF(OFFSET('Sanitation Data'!$F$30,0,10*ROW('Sanitation Data'!F115))="","",OFFSET('Sanitation Data'!$F$30,0,10*ROW('Sanitation Data'!F115)))</f>
        <v/>
      </c>
      <c r="CX121" s="302" t="str">
        <f ca="true">+IF(OFFSET('Sanitation Data'!$F$31,0,10*ROW('Sanitation Data'!F115))="","",OFFSET('Sanitation Data'!$F$31,0,10*ROW('Sanitation Data'!F115)))</f>
        <v/>
      </c>
      <c r="CY121" s="302" t="str">
        <f ca="true">+IF(OFFSET('Sanitation Data'!$F$32,0,10*ROW('Sanitation Data'!F115))="","",OFFSET('Sanitation Data'!$F$32,0,10*ROW('Sanitation Data'!F115)))</f>
        <v/>
      </c>
      <c r="CZ121" s="302" t="str">
        <f ca="true">+IF(OFFSET('Sanitation Data'!$G$28,0,10*ROW('Sanitation Data'!G115))="","",OFFSET('Sanitation Data'!$G$28,0,10*ROW('Sanitation Data'!G115)))</f>
        <v/>
      </c>
      <c r="DA121" s="302" t="str">
        <f ca="true">+IF(OFFSET('Sanitation Data'!$G$29,0,10*ROW('Sanitation Data'!G115))="","",OFFSET('Sanitation Data'!$G$29,0,10*ROW('Sanitation Data'!G115)))</f>
        <v/>
      </c>
      <c r="DB121" s="302" t="str">
        <f ca="true">+IF(OFFSET('Sanitation Data'!$G$30,0,10*ROW('Sanitation Data'!G115))="","",OFFSET('Sanitation Data'!$G$30,0,10*ROW('Sanitation Data'!G115)))</f>
        <v/>
      </c>
      <c r="DC121" s="302" t="str">
        <f ca="true">+IF(OFFSET('Sanitation Data'!$G$31,0,10*ROW('Sanitation Data'!G115))="","",OFFSET('Sanitation Data'!$G$31,0,10*ROW('Sanitation Data'!G115)))</f>
        <v/>
      </c>
      <c r="DD121" s="302" t="str">
        <f ca="true">+IF(OFFSET('Sanitation Data'!$G$32,0,10*ROW('Sanitation Data'!G115))="","",OFFSET('Sanitation Data'!$G$32,0,10*ROW('Sanitation Data'!G115)))</f>
        <v/>
      </c>
      <c r="DE121" s="302" t="str">
        <f ca="true">+IF(OFFSET('Sanitation Data'!$H$28,0,10*ROW('Sanitation Data'!H115))="","",OFFSET('Sanitation Data'!$H$28,0,10*ROW('Sanitation Data'!H115)))</f>
        <v/>
      </c>
      <c r="DF121" s="302" t="str">
        <f ca="true">+IF(OFFSET('Sanitation Data'!$H$29,0,10*ROW('Sanitation Data'!H115))="","",OFFSET('Sanitation Data'!$H$29,0,10*ROW('Sanitation Data'!H115)))</f>
        <v/>
      </c>
      <c r="DG121" s="302" t="str">
        <f ca="true">+IF(OFFSET('Sanitation Data'!$H$30,0,10*ROW('Sanitation Data'!H115))="","",OFFSET('Sanitation Data'!$H$30,0,10*ROW('Sanitation Data'!H115)))</f>
        <v/>
      </c>
      <c r="DH121" s="302" t="str">
        <f ca="true">+IF(OFFSET('Sanitation Data'!$H$31,0,10*ROW('Sanitation Data'!H115))="","",OFFSET('Sanitation Data'!$H$31,0,10*ROW('Sanitation Data'!H115)))</f>
        <v/>
      </c>
      <c r="DI121" s="302" t="str">
        <f ca="true">+IF(OFFSET('Sanitation Data'!$H$32,0,10*ROW('Sanitation Data'!H115))="","",OFFSET('Sanitation Data'!$H$32,0,10*ROW('Sanitation Data'!H115)))</f>
        <v/>
      </c>
      <c r="DJ121" s="302" t="str">
        <f ca="true">+IF(OFFSET('Sanitation Data'!$I$28,0,10*ROW('Sanitation Data'!I115))="","",OFFSET('Sanitation Data'!$I$28,0,10*ROW('Sanitation Data'!I115)))</f>
        <v/>
      </c>
      <c r="DK121" s="302" t="str">
        <f ca="true">+IF(OFFSET('Sanitation Data'!$I$29,0,10*ROW('Sanitation Data'!I115))="","",OFFSET('Sanitation Data'!$I$29,0,10*ROW('Sanitation Data'!I115)))</f>
        <v/>
      </c>
      <c r="DL121" s="302" t="str">
        <f ca="true">+IF(OFFSET('Sanitation Data'!$I$30,0,10*ROW('Sanitation Data'!I115))="","",OFFSET('Sanitation Data'!$I$30,0,10*ROW('Sanitation Data'!I115)))</f>
        <v/>
      </c>
      <c r="DM121" s="302" t="str">
        <f ca="true">+IF(OFFSET('Sanitation Data'!$I$31,0,10*ROW('Sanitation Data'!I115))="","",OFFSET('Sanitation Data'!$I$31,0,10*ROW('Sanitation Data'!I115)))</f>
        <v/>
      </c>
      <c r="DN121" s="302" t="str">
        <f ca="true">+IF(OFFSET('Sanitation Data'!$I$32,0,10*ROW('Sanitation Data'!I115))="","",OFFSET('Sanitation Data'!$I$32,0,10*ROW('Sanitation Data'!I115)))</f>
        <v/>
      </c>
      <c r="DO121" s="302" t="str">
        <f ca="true">+IF(OFFSET('Hygiene Data'!$D$11,0,10*ROW('Hygiene Data'!D115))="","",OFFSET('Hygiene Data'!$D$11,0,10*ROW('Hygiene Data'!D115)))</f>
        <v/>
      </c>
      <c r="DP121" s="302" t="str">
        <f ca="true">+IF(OFFSET('Hygiene Data'!$D$12,0,10*ROW('Hygiene Data'!D115))="","",OFFSET('Hygiene Data'!$D$12,0,10*ROW('Hygiene Data'!D115)))</f>
        <v/>
      </c>
      <c r="DQ121" s="302" t="str">
        <f ca="true">+IF(OFFSET('Hygiene Data'!$D$13,0,10*ROW('Hygiene Data'!D115))="","",OFFSET('Hygiene Data'!$D$13,0,10*ROW('Hygiene Data'!D115)))</f>
        <v/>
      </c>
      <c r="DR121" s="302" t="str">
        <f ca="true">+IF(OFFSET('Hygiene Data'!$E$11,0,10*ROW('Hygiene Data'!E115))="","",OFFSET('Hygiene Data'!$E$11,0,10*ROW('Hygiene Data'!E115)))</f>
        <v/>
      </c>
      <c r="DS121" s="302" t="str">
        <f ca="true">+IF(OFFSET('Hygiene Data'!$E$12,0,10*ROW('Hygiene Data'!E115))="","",OFFSET('Hygiene Data'!$E$12,0,10*ROW('Hygiene Data'!E115)))</f>
        <v/>
      </c>
      <c r="DT121" s="302" t="str">
        <f ca="true">+IF(OFFSET('Hygiene Data'!$E$13,0,10*ROW('Hygiene Data'!E115))="","",OFFSET('Hygiene Data'!$E$13,0,10*ROW('Hygiene Data'!E115)))</f>
        <v/>
      </c>
      <c r="DU121" s="302" t="str">
        <f ca="true">+IF(OFFSET('Hygiene Data'!$F$11,0,10*ROW('Hygiene Data'!F115))="","",OFFSET('Hygiene Data'!$F$11,0,10*ROW('Hygiene Data'!F115)))</f>
        <v/>
      </c>
      <c r="DV121" s="302" t="str">
        <f ca="true">+IF(OFFSET('Hygiene Data'!$F$12,0,10*ROW('Hygiene Data'!F115))="","",OFFSET('Hygiene Data'!$F$12,0,10*ROW('Hygiene Data'!F115)))</f>
        <v/>
      </c>
      <c r="DW121" s="302" t="str">
        <f ca="true">+IF(OFFSET('Hygiene Data'!$F$13,0,10*ROW('Hygiene Data'!F115))="","",OFFSET('Hygiene Data'!$F$13,0,10*ROW('Hygiene Data'!F115)))</f>
        <v/>
      </c>
      <c r="DX121" s="302" t="str">
        <f ca="true">+IF(OFFSET('Hygiene Data'!$G$11,0,10*ROW('Hygiene Data'!G115))="","",OFFSET('Hygiene Data'!$G$11,0,10*ROW('Hygiene Data'!G115)))</f>
        <v/>
      </c>
      <c r="DY121" s="302" t="str">
        <f ca="true">+IF(OFFSET('Hygiene Data'!$G$12,0,10*ROW('Hygiene Data'!G115))="","",OFFSET('Hygiene Data'!$G$12,0,10*ROW('Hygiene Data'!G115)))</f>
        <v/>
      </c>
      <c r="DZ121" s="302" t="str">
        <f ca="true">+IF(OFFSET('Hygiene Data'!$G$13,0,10*ROW('Hygiene Data'!G115))="","",OFFSET('Hygiene Data'!$G$13,0,10*ROW('Hygiene Data'!G115)))</f>
        <v/>
      </c>
      <c r="EA121" s="302" t="str">
        <f ca="true">+IF(OFFSET('Hygiene Data'!$H$11,0,10*ROW('Hygiene Data'!H115))="","",OFFSET('Hygiene Data'!$H$11,0,10*ROW('Hygiene Data'!H115)))</f>
        <v/>
      </c>
      <c r="EB121" s="302" t="str">
        <f ca="true">+IF(OFFSET('Hygiene Data'!$H$12,0,10*ROW('Hygiene Data'!H115))="","",OFFSET('Hygiene Data'!$H$12,0,10*ROW('Hygiene Data'!H115)))</f>
        <v/>
      </c>
      <c r="EC121" s="302" t="str">
        <f ca="true">+IF(OFFSET('Hygiene Data'!$H$13,0,10*ROW('Hygiene Data'!H115))="","",OFFSET('Hygiene Data'!$H$13,0,10*ROW('Hygiene Data'!H115)))</f>
        <v/>
      </c>
      <c r="ED121" s="302" t="str">
        <f ca="true">+IF(OFFSET('Hygiene Data'!$I$11,0,10*ROW('Hygiene Data'!I115))="","",OFFSET('Hygiene Data'!$I$11,0,10*ROW('Hygiene Data'!I115)))</f>
        <v/>
      </c>
      <c r="EE121" s="302" t="str">
        <f ca="true">+IF(OFFSET('Hygiene Data'!$I$12,0,10*ROW('Hygiene Data'!I115))="","",OFFSET('Hygiene Data'!$I$12,0,10*ROW('Hygiene Data'!I115)))</f>
        <v/>
      </c>
      <c r="EF121" s="30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57"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302"/>
      <c r="BS122" s="302" t="str">
        <f ca="true">+IF(OFFSET('Water Data'!$D$27,0,10*ROW('Water Data'!D116))="","",OFFSET('Water Data'!$D$27,0,10*ROW('Water Data'!D116)))</f>
        <v/>
      </c>
      <c r="BT122" s="302" t="str">
        <f ca="true">+IF(OFFSET('Water Data'!$D$28,0,10*ROW('Water Data'!D116))="","",OFFSET('Water Data'!$D$28,0,10*ROW('Water Data'!D116)))</f>
        <v/>
      </c>
      <c r="BU122" s="302" t="str">
        <f ca="true">+IF(OFFSET('Water Data'!$D$29,0,10*ROW('Water Data'!D116))="","",OFFSET('Water Data'!$D$29,0,10*ROW('Water Data'!D116)))</f>
        <v/>
      </c>
      <c r="BV122" s="302" t="str">
        <f ca="true">+IF(OFFSET('Water Data'!$E$27,0,10*ROW('Water Data'!E116))="","",OFFSET('Water Data'!$E$27,0,10*ROW('Water Data'!E116)))</f>
        <v/>
      </c>
      <c r="BW122" s="302" t="str">
        <f ca="true">+IF(OFFSET('Water Data'!$E$28,0,10*ROW('Water Data'!E116))="","",OFFSET('Water Data'!$E$28,0,10*ROW('Water Data'!E116)))</f>
        <v/>
      </c>
      <c r="BX122" s="302" t="str">
        <f ca="true">+IF(OFFSET('Water Data'!$E$29,0,10*ROW('Water Data'!E116))="","",OFFSET('Water Data'!$E$29,0,10*ROW('Water Data'!E116)))</f>
        <v/>
      </c>
      <c r="BY122" s="302" t="str">
        <f ca="true">+IF(OFFSET('Water Data'!$F$27,0,10*ROW('Water Data'!F116))="","",OFFSET('Water Data'!$F$27,0,10*ROW('Water Data'!F116)))</f>
        <v/>
      </c>
      <c r="BZ122" s="302" t="str">
        <f ca="true">+IF(OFFSET('Water Data'!$F$28,0,10*ROW('Water Data'!F116))="","",OFFSET('Water Data'!$F$28,0,10*ROW('Water Data'!F116)))</f>
        <v/>
      </c>
      <c r="CA122" s="302" t="str">
        <f ca="true">+IF(OFFSET('Water Data'!$F$29,0,10*ROW('Water Data'!F116))="","",OFFSET('Water Data'!$F$29,0,10*ROW('Water Data'!F116)))</f>
        <v/>
      </c>
      <c r="CB122" s="302" t="str">
        <f ca="true">+IF(OFFSET('Water Data'!$G$27,0,10*ROW('Water Data'!G116))="","",OFFSET('Water Data'!$G$27,0,10*ROW('Water Data'!G116)))</f>
        <v/>
      </c>
      <c r="CC122" s="302" t="str">
        <f ca="true">+IF(OFFSET('Water Data'!$G$28,0,10*ROW('Water Data'!G116))="","",OFFSET('Water Data'!$G$28,0,10*ROW('Water Data'!G116)))</f>
        <v/>
      </c>
      <c r="CD122" s="302" t="str">
        <f ca="true">+IF(OFFSET('Water Data'!$G$29,0,10*ROW('Water Data'!G116))="","",OFFSET('Water Data'!$G$29,0,10*ROW('Water Data'!G116)))</f>
        <v/>
      </c>
      <c r="CE122" s="302" t="str">
        <f ca="true">+IF(OFFSET('Water Data'!$H$27,0,10*ROW('Water Data'!H116))="","",OFFSET('Water Data'!$H$27,0,10*ROW('Water Data'!H116)))</f>
        <v/>
      </c>
      <c r="CF122" s="302" t="str">
        <f ca="true">+IF(OFFSET('Water Data'!$H$28,0,10*ROW('Water Data'!H116))="","",OFFSET('Water Data'!$H$28,0,10*ROW('Water Data'!H116)))</f>
        <v/>
      </c>
      <c r="CG122" s="302" t="str">
        <f ca="true">+IF(OFFSET('Water Data'!$H$29,0,10*ROW('Water Data'!H116))="","",OFFSET('Water Data'!$H$29,0,10*ROW('Water Data'!H116)))</f>
        <v/>
      </c>
      <c r="CH122" s="302" t="str">
        <f ca="true">+IF(OFFSET('Water Data'!$I$27,0,10*ROW('Water Data'!I116))="","",OFFSET('Water Data'!$I$27,0,10*ROW('Water Data'!I116)))</f>
        <v/>
      </c>
      <c r="CI122" s="302" t="str">
        <f ca="true">+IF(OFFSET('Water Data'!$I$28,0,10*ROW('Water Data'!I116))="","",OFFSET('Water Data'!$I$28,0,10*ROW('Water Data'!I116)))</f>
        <v/>
      </c>
      <c r="CJ122" s="302" t="str">
        <f ca="true">+IF(OFFSET('Water Data'!$I$29,0,10*ROW('Water Data'!I116))="","",OFFSET('Water Data'!$I$29,0,10*ROW('Water Data'!I116)))</f>
        <v/>
      </c>
      <c r="CK122" s="302" t="str">
        <f ca="true">+IF(OFFSET('Sanitation Data'!$D$28,0,10*ROW('Sanitation Data'!D116))="","",OFFSET('Sanitation Data'!$D$28,0,10*ROW('Sanitation Data'!D116)))</f>
        <v/>
      </c>
      <c r="CL122" s="302" t="str">
        <f ca="true">+IF(OFFSET('Sanitation Data'!$D$29,0,10*ROW('Sanitation Data'!D116))="","",OFFSET('Sanitation Data'!$D$29,0,10*ROW('Sanitation Data'!D116)))</f>
        <v/>
      </c>
      <c r="CM122" s="302" t="str">
        <f ca="true">+IF(OFFSET('Sanitation Data'!$D$30,0,10*ROW('Sanitation Data'!D116))="","",OFFSET('Sanitation Data'!$D$30,0,10*ROW('Sanitation Data'!D116)))</f>
        <v/>
      </c>
      <c r="CN122" s="302" t="str">
        <f ca="true">+IF(OFFSET('Sanitation Data'!$D$31,0,10*ROW('Sanitation Data'!D116))="","",OFFSET('Sanitation Data'!$D$31,0,10*ROW('Sanitation Data'!D116)))</f>
        <v/>
      </c>
      <c r="CO122" s="302" t="str">
        <f ca="true">+IF(OFFSET('Sanitation Data'!$D$32,0,10*ROW('Sanitation Data'!D116))="","",OFFSET('Sanitation Data'!$D$32,0,10*ROW('Sanitation Data'!D116)))</f>
        <v/>
      </c>
      <c r="CP122" s="302" t="str">
        <f ca="true">+IF(OFFSET('Sanitation Data'!$E$28,0,10*ROW('Sanitation Data'!E116))="","",OFFSET('Sanitation Data'!$E$28,0,10*ROW('Sanitation Data'!E116)))</f>
        <v/>
      </c>
      <c r="CQ122" s="302" t="str">
        <f ca="true">+IF(OFFSET('Sanitation Data'!$E$29,0,10*ROW('Sanitation Data'!E116))="","",OFFSET('Sanitation Data'!$E$29,0,10*ROW('Sanitation Data'!E116)))</f>
        <v/>
      </c>
      <c r="CR122" s="302" t="str">
        <f ca="true">+IF(OFFSET('Sanitation Data'!$E$30,0,10*ROW('Sanitation Data'!E116))="","",OFFSET('Sanitation Data'!$E$30,0,10*ROW('Sanitation Data'!E116)))</f>
        <v/>
      </c>
      <c r="CS122" s="302" t="str">
        <f ca="true">+IF(OFFSET('Sanitation Data'!$E$31,0,10*ROW('Sanitation Data'!E116))="","",OFFSET('Sanitation Data'!$E$31,0,10*ROW('Sanitation Data'!E116)))</f>
        <v/>
      </c>
      <c r="CT122" s="302" t="str">
        <f ca="true">+IF(OFFSET('Sanitation Data'!$E$32,0,10*ROW('Sanitation Data'!E116))="","",OFFSET('Sanitation Data'!$E$32,0,10*ROW('Sanitation Data'!E116)))</f>
        <v/>
      </c>
      <c r="CU122" s="302" t="str">
        <f ca="true">+IF(OFFSET('Sanitation Data'!$F$28,0,10*ROW('Sanitation Data'!F116))="","",OFFSET('Sanitation Data'!$F$28,0,10*ROW('Sanitation Data'!F116)))</f>
        <v/>
      </c>
      <c r="CV122" s="302" t="str">
        <f ca="true">+IF(OFFSET('Sanitation Data'!$F$29,0,10*ROW('Sanitation Data'!F116))="","",OFFSET('Sanitation Data'!$F$29,0,10*ROW('Sanitation Data'!F116)))</f>
        <v/>
      </c>
      <c r="CW122" s="302" t="str">
        <f ca="true">+IF(OFFSET('Sanitation Data'!$F$30,0,10*ROW('Sanitation Data'!F116))="","",OFFSET('Sanitation Data'!$F$30,0,10*ROW('Sanitation Data'!F116)))</f>
        <v/>
      </c>
      <c r="CX122" s="302" t="str">
        <f ca="true">+IF(OFFSET('Sanitation Data'!$F$31,0,10*ROW('Sanitation Data'!F116))="","",OFFSET('Sanitation Data'!$F$31,0,10*ROW('Sanitation Data'!F116)))</f>
        <v/>
      </c>
      <c r="CY122" s="302" t="str">
        <f ca="true">+IF(OFFSET('Sanitation Data'!$F$32,0,10*ROW('Sanitation Data'!F116))="","",OFFSET('Sanitation Data'!$F$32,0,10*ROW('Sanitation Data'!F116)))</f>
        <v/>
      </c>
      <c r="CZ122" s="302" t="str">
        <f ca="true">+IF(OFFSET('Sanitation Data'!$G$28,0,10*ROW('Sanitation Data'!G116))="","",OFFSET('Sanitation Data'!$G$28,0,10*ROW('Sanitation Data'!G116)))</f>
        <v/>
      </c>
      <c r="DA122" s="302" t="str">
        <f ca="true">+IF(OFFSET('Sanitation Data'!$G$29,0,10*ROW('Sanitation Data'!G116))="","",OFFSET('Sanitation Data'!$G$29,0,10*ROW('Sanitation Data'!G116)))</f>
        <v/>
      </c>
      <c r="DB122" s="302" t="str">
        <f ca="true">+IF(OFFSET('Sanitation Data'!$G$30,0,10*ROW('Sanitation Data'!G116))="","",OFFSET('Sanitation Data'!$G$30,0,10*ROW('Sanitation Data'!G116)))</f>
        <v/>
      </c>
      <c r="DC122" s="302" t="str">
        <f ca="true">+IF(OFFSET('Sanitation Data'!$G$31,0,10*ROW('Sanitation Data'!G116))="","",OFFSET('Sanitation Data'!$G$31,0,10*ROW('Sanitation Data'!G116)))</f>
        <v/>
      </c>
      <c r="DD122" s="302" t="str">
        <f ca="true">+IF(OFFSET('Sanitation Data'!$G$32,0,10*ROW('Sanitation Data'!G116))="","",OFFSET('Sanitation Data'!$G$32,0,10*ROW('Sanitation Data'!G116)))</f>
        <v/>
      </c>
      <c r="DE122" s="302" t="str">
        <f ca="true">+IF(OFFSET('Sanitation Data'!$H$28,0,10*ROW('Sanitation Data'!H116))="","",OFFSET('Sanitation Data'!$H$28,0,10*ROW('Sanitation Data'!H116)))</f>
        <v/>
      </c>
      <c r="DF122" s="302" t="str">
        <f ca="true">+IF(OFFSET('Sanitation Data'!$H$29,0,10*ROW('Sanitation Data'!H116))="","",OFFSET('Sanitation Data'!$H$29,0,10*ROW('Sanitation Data'!H116)))</f>
        <v/>
      </c>
      <c r="DG122" s="302" t="str">
        <f ca="true">+IF(OFFSET('Sanitation Data'!$H$30,0,10*ROW('Sanitation Data'!H116))="","",OFFSET('Sanitation Data'!$H$30,0,10*ROW('Sanitation Data'!H116)))</f>
        <v/>
      </c>
      <c r="DH122" s="302" t="str">
        <f ca="true">+IF(OFFSET('Sanitation Data'!$H$31,0,10*ROW('Sanitation Data'!H116))="","",OFFSET('Sanitation Data'!$H$31,0,10*ROW('Sanitation Data'!H116)))</f>
        <v/>
      </c>
      <c r="DI122" s="302" t="str">
        <f ca="true">+IF(OFFSET('Sanitation Data'!$H$32,0,10*ROW('Sanitation Data'!H116))="","",OFFSET('Sanitation Data'!$H$32,0,10*ROW('Sanitation Data'!H116)))</f>
        <v/>
      </c>
      <c r="DJ122" s="302" t="str">
        <f ca="true">+IF(OFFSET('Sanitation Data'!$I$28,0,10*ROW('Sanitation Data'!I116))="","",OFFSET('Sanitation Data'!$I$28,0,10*ROW('Sanitation Data'!I116)))</f>
        <v/>
      </c>
      <c r="DK122" s="302" t="str">
        <f ca="true">+IF(OFFSET('Sanitation Data'!$I$29,0,10*ROW('Sanitation Data'!I116))="","",OFFSET('Sanitation Data'!$I$29,0,10*ROW('Sanitation Data'!I116)))</f>
        <v/>
      </c>
      <c r="DL122" s="302" t="str">
        <f ca="true">+IF(OFFSET('Sanitation Data'!$I$30,0,10*ROW('Sanitation Data'!I116))="","",OFFSET('Sanitation Data'!$I$30,0,10*ROW('Sanitation Data'!I116)))</f>
        <v/>
      </c>
      <c r="DM122" s="302" t="str">
        <f ca="true">+IF(OFFSET('Sanitation Data'!$I$31,0,10*ROW('Sanitation Data'!I116))="","",OFFSET('Sanitation Data'!$I$31,0,10*ROW('Sanitation Data'!I116)))</f>
        <v/>
      </c>
      <c r="DN122" s="302" t="str">
        <f ca="true">+IF(OFFSET('Sanitation Data'!$I$32,0,10*ROW('Sanitation Data'!I116))="","",OFFSET('Sanitation Data'!$I$32,0,10*ROW('Sanitation Data'!I116)))</f>
        <v/>
      </c>
      <c r="DO122" s="302" t="str">
        <f ca="true">+IF(OFFSET('Hygiene Data'!$D$11,0,10*ROW('Hygiene Data'!D116))="","",OFFSET('Hygiene Data'!$D$11,0,10*ROW('Hygiene Data'!D116)))</f>
        <v/>
      </c>
      <c r="DP122" s="302" t="str">
        <f ca="true">+IF(OFFSET('Hygiene Data'!$D$12,0,10*ROW('Hygiene Data'!D116))="","",OFFSET('Hygiene Data'!$D$12,0,10*ROW('Hygiene Data'!D116)))</f>
        <v/>
      </c>
      <c r="DQ122" s="302" t="str">
        <f ca="true">+IF(OFFSET('Hygiene Data'!$D$13,0,10*ROW('Hygiene Data'!D116))="","",OFFSET('Hygiene Data'!$D$13,0,10*ROW('Hygiene Data'!D116)))</f>
        <v/>
      </c>
      <c r="DR122" s="302" t="str">
        <f ca="true">+IF(OFFSET('Hygiene Data'!$E$11,0,10*ROW('Hygiene Data'!E116))="","",OFFSET('Hygiene Data'!$E$11,0,10*ROW('Hygiene Data'!E116)))</f>
        <v/>
      </c>
      <c r="DS122" s="302" t="str">
        <f ca="true">+IF(OFFSET('Hygiene Data'!$E$12,0,10*ROW('Hygiene Data'!E116))="","",OFFSET('Hygiene Data'!$E$12,0,10*ROW('Hygiene Data'!E116)))</f>
        <v/>
      </c>
      <c r="DT122" s="302" t="str">
        <f ca="true">+IF(OFFSET('Hygiene Data'!$E$13,0,10*ROW('Hygiene Data'!E116))="","",OFFSET('Hygiene Data'!$E$13,0,10*ROW('Hygiene Data'!E116)))</f>
        <v/>
      </c>
      <c r="DU122" s="302" t="str">
        <f ca="true">+IF(OFFSET('Hygiene Data'!$F$11,0,10*ROW('Hygiene Data'!F116))="","",OFFSET('Hygiene Data'!$F$11,0,10*ROW('Hygiene Data'!F116)))</f>
        <v/>
      </c>
      <c r="DV122" s="302" t="str">
        <f ca="true">+IF(OFFSET('Hygiene Data'!$F$12,0,10*ROW('Hygiene Data'!F116))="","",OFFSET('Hygiene Data'!$F$12,0,10*ROW('Hygiene Data'!F116)))</f>
        <v/>
      </c>
      <c r="DW122" s="302" t="str">
        <f ca="true">+IF(OFFSET('Hygiene Data'!$F$13,0,10*ROW('Hygiene Data'!F116))="","",OFFSET('Hygiene Data'!$F$13,0,10*ROW('Hygiene Data'!F116)))</f>
        <v/>
      </c>
      <c r="DX122" s="302" t="str">
        <f ca="true">+IF(OFFSET('Hygiene Data'!$G$11,0,10*ROW('Hygiene Data'!G116))="","",OFFSET('Hygiene Data'!$G$11,0,10*ROW('Hygiene Data'!G116)))</f>
        <v/>
      </c>
      <c r="DY122" s="302" t="str">
        <f ca="true">+IF(OFFSET('Hygiene Data'!$G$12,0,10*ROW('Hygiene Data'!G116))="","",OFFSET('Hygiene Data'!$G$12,0,10*ROW('Hygiene Data'!G116)))</f>
        <v/>
      </c>
      <c r="DZ122" s="302" t="str">
        <f ca="true">+IF(OFFSET('Hygiene Data'!$G$13,0,10*ROW('Hygiene Data'!G116))="","",OFFSET('Hygiene Data'!$G$13,0,10*ROW('Hygiene Data'!G116)))</f>
        <v/>
      </c>
      <c r="EA122" s="302" t="str">
        <f ca="true">+IF(OFFSET('Hygiene Data'!$H$11,0,10*ROW('Hygiene Data'!H116))="","",OFFSET('Hygiene Data'!$H$11,0,10*ROW('Hygiene Data'!H116)))</f>
        <v/>
      </c>
      <c r="EB122" s="302" t="str">
        <f ca="true">+IF(OFFSET('Hygiene Data'!$H$12,0,10*ROW('Hygiene Data'!H116))="","",OFFSET('Hygiene Data'!$H$12,0,10*ROW('Hygiene Data'!H116)))</f>
        <v/>
      </c>
      <c r="EC122" s="302" t="str">
        <f ca="true">+IF(OFFSET('Hygiene Data'!$H$13,0,10*ROW('Hygiene Data'!H116))="","",OFFSET('Hygiene Data'!$H$13,0,10*ROW('Hygiene Data'!H116)))</f>
        <v/>
      </c>
      <c r="ED122" s="302" t="str">
        <f ca="true">+IF(OFFSET('Hygiene Data'!$I$11,0,10*ROW('Hygiene Data'!I116))="","",OFFSET('Hygiene Data'!$I$11,0,10*ROW('Hygiene Data'!I116)))</f>
        <v/>
      </c>
      <c r="EE122" s="302" t="str">
        <f ca="true">+IF(OFFSET('Hygiene Data'!$I$12,0,10*ROW('Hygiene Data'!I116))="","",OFFSET('Hygiene Data'!$I$12,0,10*ROW('Hygiene Data'!I116)))</f>
        <v/>
      </c>
      <c r="EF122" s="30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57"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302"/>
      <c r="BS123" s="302" t="str">
        <f ca="true">+IF(OFFSET('Water Data'!$D$27,0,10*ROW('Water Data'!D117))="","",OFFSET('Water Data'!$D$27,0,10*ROW('Water Data'!D117)))</f>
        <v/>
      </c>
      <c r="BT123" s="302" t="str">
        <f ca="true">+IF(OFFSET('Water Data'!$D$28,0,10*ROW('Water Data'!D117))="","",OFFSET('Water Data'!$D$28,0,10*ROW('Water Data'!D117)))</f>
        <v/>
      </c>
      <c r="BU123" s="302" t="str">
        <f ca="true">+IF(OFFSET('Water Data'!$D$29,0,10*ROW('Water Data'!D117))="","",OFFSET('Water Data'!$D$29,0,10*ROW('Water Data'!D117)))</f>
        <v/>
      </c>
      <c r="BV123" s="302" t="str">
        <f ca="true">+IF(OFFSET('Water Data'!$E$27,0,10*ROW('Water Data'!E117))="","",OFFSET('Water Data'!$E$27,0,10*ROW('Water Data'!E117)))</f>
        <v/>
      </c>
      <c r="BW123" s="302" t="str">
        <f ca="true">+IF(OFFSET('Water Data'!$E$28,0,10*ROW('Water Data'!E117))="","",OFFSET('Water Data'!$E$28,0,10*ROW('Water Data'!E117)))</f>
        <v/>
      </c>
      <c r="BX123" s="302" t="str">
        <f ca="true">+IF(OFFSET('Water Data'!$E$29,0,10*ROW('Water Data'!E117))="","",OFFSET('Water Data'!$E$29,0,10*ROW('Water Data'!E117)))</f>
        <v/>
      </c>
      <c r="BY123" s="302" t="str">
        <f ca="true">+IF(OFFSET('Water Data'!$F$27,0,10*ROW('Water Data'!F117))="","",OFFSET('Water Data'!$F$27,0,10*ROW('Water Data'!F117)))</f>
        <v/>
      </c>
      <c r="BZ123" s="302" t="str">
        <f ca="true">+IF(OFFSET('Water Data'!$F$28,0,10*ROW('Water Data'!F117))="","",OFFSET('Water Data'!$F$28,0,10*ROW('Water Data'!F117)))</f>
        <v/>
      </c>
      <c r="CA123" s="302" t="str">
        <f ca="true">+IF(OFFSET('Water Data'!$F$29,0,10*ROW('Water Data'!F117))="","",OFFSET('Water Data'!$F$29,0,10*ROW('Water Data'!F117)))</f>
        <v/>
      </c>
      <c r="CB123" s="302" t="str">
        <f ca="true">+IF(OFFSET('Water Data'!$G$27,0,10*ROW('Water Data'!G117))="","",OFFSET('Water Data'!$G$27,0,10*ROW('Water Data'!G117)))</f>
        <v/>
      </c>
      <c r="CC123" s="302" t="str">
        <f ca="true">+IF(OFFSET('Water Data'!$G$28,0,10*ROW('Water Data'!G117))="","",OFFSET('Water Data'!$G$28,0,10*ROW('Water Data'!G117)))</f>
        <v/>
      </c>
      <c r="CD123" s="302" t="str">
        <f ca="true">+IF(OFFSET('Water Data'!$G$29,0,10*ROW('Water Data'!G117))="","",OFFSET('Water Data'!$G$29,0,10*ROW('Water Data'!G117)))</f>
        <v/>
      </c>
      <c r="CE123" s="302" t="str">
        <f ca="true">+IF(OFFSET('Water Data'!$H$27,0,10*ROW('Water Data'!H117))="","",OFFSET('Water Data'!$H$27,0,10*ROW('Water Data'!H117)))</f>
        <v/>
      </c>
      <c r="CF123" s="302" t="str">
        <f ca="true">+IF(OFFSET('Water Data'!$H$28,0,10*ROW('Water Data'!H117))="","",OFFSET('Water Data'!$H$28,0,10*ROW('Water Data'!H117)))</f>
        <v/>
      </c>
      <c r="CG123" s="302" t="str">
        <f ca="true">+IF(OFFSET('Water Data'!$H$29,0,10*ROW('Water Data'!H117))="","",OFFSET('Water Data'!$H$29,0,10*ROW('Water Data'!H117)))</f>
        <v/>
      </c>
      <c r="CH123" s="302" t="str">
        <f ca="true">+IF(OFFSET('Water Data'!$I$27,0,10*ROW('Water Data'!I117))="","",OFFSET('Water Data'!$I$27,0,10*ROW('Water Data'!I117)))</f>
        <v/>
      </c>
      <c r="CI123" s="302" t="str">
        <f ca="true">+IF(OFFSET('Water Data'!$I$28,0,10*ROW('Water Data'!I117))="","",OFFSET('Water Data'!$I$28,0,10*ROW('Water Data'!I117)))</f>
        <v/>
      </c>
      <c r="CJ123" s="302" t="str">
        <f ca="true">+IF(OFFSET('Water Data'!$I$29,0,10*ROW('Water Data'!I117))="","",OFFSET('Water Data'!$I$29,0,10*ROW('Water Data'!I117)))</f>
        <v/>
      </c>
      <c r="CK123" s="302" t="str">
        <f ca="true">+IF(OFFSET('Sanitation Data'!$D$28,0,10*ROW('Sanitation Data'!D117))="","",OFFSET('Sanitation Data'!$D$28,0,10*ROW('Sanitation Data'!D117)))</f>
        <v/>
      </c>
      <c r="CL123" s="302" t="str">
        <f ca="true">+IF(OFFSET('Sanitation Data'!$D$29,0,10*ROW('Sanitation Data'!D117))="","",OFFSET('Sanitation Data'!$D$29,0,10*ROW('Sanitation Data'!D117)))</f>
        <v/>
      </c>
      <c r="CM123" s="302" t="str">
        <f ca="true">+IF(OFFSET('Sanitation Data'!$D$30,0,10*ROW('Sanitation Data'!D117))="","",OFFSET('Sanitation Data'!$D$30,0,10*ROW('Sanitation Data'!D117)))</f>
        <v/>
      </c>
      <c r="CN123" s="302" t="str">
        <f ca="true">+IF(OFFSET('Sanitation Data'!$D$31,0,10*ROW('Sanitation Data'!D117))="","",OFFSET('Sanitation Data'!$D$31,0,10*ROW('Sanitation Data'!D117)))</f>
        <v/>
      </c>
      <c r="CO123" s="302" t="str">
        <f ca="true">+IF(OFFSET('Sanitation Data'!$D$32,0,10*ROW('Sanitation Data'!D117))="","",OFFSET('Sanitation Data'!$D$32,0,10*ROW('Sanitation Data'!D117)))</f>
        <v/>
      </c>
      <c r="CP123" s="302" t="str">
        <f ca="true">+IF(OFFSET('Sanitation Data'!$E$28,0,10*ROW('Sanitation Data'!E117))="","",OFFSET('Sanitation Data'!$E$28,0,10*ROW('Sanitation Data'!E117)))</f>
        <v/>
      </c>
      <c r="CQ123" s="302" t="str">
        <f ca="true">+IF(OFFSET('Sanitation Data'!$E$29,0,10*ROW('Sanitation Data'!E117))="","",OFFSET('Sanitation Data'!$E$29,0,10*ROW('Sanitation Data'!E117)))</f>
        <v/>
      </c>
      <c r="CR123" s="302" t="str">
        <f ca="true">+IF(OFFSET('Sanitation Data'!$E$30,0,10*ROW('Sanitation Data'!E117))="","",OFFSET('Sanitation Data'!$E$30,0,10*ROW('Sanitation Data'!E117)))</f>
        <v/>
      </c>
      <c r="CS123" s="302" t="str">
        <f ca="true">+IF(OFFSET('Sanitation Data'!$E$31,0,10*ROW('Sanitation Data'!E117))="","",OFFSET('Sanitation Data'!$E$31,0,10*ROW('Sanitation Data'!E117)))</f>
        <v/>
      </c>
      <c r="CT123" s="302" t="str">
        <f ca="true">+IF(OFFSET('Sanitation Data'!$E$32,0,10*ROW('Sanitation Data'!E117))="","",OFFSET('Sanitation Data'!$E$32,0,10*ROW('Sanitation Data'!E117)))</f>
        <v/>
      </c>
      <c r="CU123" s="302" t="str">
        <f ca="true">+IF(OFFSET('Sanitation Data'!$F$28,0,10*ROW('Sanitation Data'!F117))="","",OFFSET('Sanitation Data'!$F$28,0,10*ROW('Sanitation Data'!F117)))</f>
        <v/>
      </c>
      <c r="CV123" s="302" t="str">
        <f ca="true">+IF(OFFSET('Sanitation Data'!$F$29,0,10*ROW('Sanitation Data'!F117))="","",OFFSET('Sanitation Data'!$F$29,0,10*ROW('Sanitation Data'!F117)))</f>
        <v/>
      </c>
      <c r="CW123" s="302" t="str">
        <f ca="true">+IF(OFFSET('Sanitation Data'!$F$30,0,10*ROW('Sanitation Data'!F117))="","",OFFSET('Sanitation Data'!$F$30,0,10*ROW('Sanitation Data'!F117)))</f>
        <v/>
      </c>
      <c r="CX123" s="302" t="str">
        <f ca="true">+IF(OFFSET('Sanitation Data'!$F$31,0,10*ROW('Sanitation Data'!F117))="","",OFFSET('Sanitation Data'!$F$31,0,10*ROW('Sanitation Data'!F117)))</f>
        <v/>
      </c>
      <c r="CY123" s="302" t="str">
        <f ca="true">+IF(OFFSET('Sanitation Data'!$F$32,0,10*ROW('Sanitation Data'!F117))="","",OFFSET('Sanitation Data'!$F$32,0,10*ROW('Sanitation Data'!F117)))</f>
        <v/>
      </c>
      <c r="CZ123" s="302" t="str">
        <f ca="true">+IF(OFFSET('Sanitation Data'!$G$28,0,10*ROW('Sanitation Data'!G117))="","",OFFSET('Sanitation Data'!$G$28,0,10*ROW('Sanitation Data'!G117)))</f>
        <v/>
      </c>
      <c r="DA123" s="302" t="str">
        <f ca="true">+IF(OFFSET('Sanitation Data'!$G$29,0,10*ROW('Sanitation Data'!G117))="","",OFFSET('Sanitation Data'!$G$29,0,10*ROW('Sanitation Data'!G117)))</f>
        <v/>
      </c>
      <c r="DB123" s="302" t="str">
        <f ca="true">+IF(OFFSET('Sanitation Data'!$G$30,0,10*ROW('Sanitation Data'!G117))="","",OFFSET('Sanitation Data'!$G$30,0,10*ROW('Sanitation Data'!G117)))</f>
        <v/>
      </c>
      <c r="DC123" s="302" t="str">
        <f ca="true">+IF(OFFSET('Sanitation Data'!$G$31,0,10*ROW('Sanitation Data'!G117))="","",OFFSET('Sanitation Data'!$G$31,0,10*ROW('Sanitation Data'!G117)))</f>
        <v/>
      </c>
      <c r="DD123" s="302" t="str">
        <f ca="true">+IF(OFFSET('Sanitation Data'!$G$32,0,10*ROW('Sanitation Data'!G117))="","",OFFSET('Sanitation Data'!$G$32,0,10*ROW('Sanitation Data'!G117)))</f>
        <v/>
      </c>
      <c r="DE123" s="302" t="str">
        <f ca="true">+IF(OFFSET('Sanitation Data'!$H$28,0,10*ROW('Sanitation Data'!H117))="","",OFFSET('Sanitation Data'!$H$28,0,10*ROW('Sanitation Data'!H117)))</f>
        <v/>
      </c>
      <c r="DF123" s="302" t="str">
        <f ca="true">+IF(OFFSET('Sanitation Data'!$H$29,0,10*ROW('Sanitation Data'!H117))="","",OFFSET('Sanitation Data'!$H$29,0,10*ROW('Sanitation Data'!H117)))</f>
        <v/>
      </c>
      <c r="DG123" s="302" t="str">
        <f ca="true">+IF(OFFSET('Sanitation Data'!$H$30,0,10*ROW('Sanitation Data'!H117))="","",OFFSET('Sanitation Data'!$H$30,0,10*ROW('Sanitation Data'!H117)))</f>
        <v/>
      </c>
      <c r="DH123" s="302" t="str">
        <f ca="true">+IF(OFFSET('Sanitation Data'!$H$31,0,10*ROW('Sanitation Data'!H117))="","",OFFSET('Sanitation Data'!$H$31,0,10*ROW('Sanitation Data'!H117)))</f>
        <v/>
      </c>
      <c r="DI123" s="302" t="str">
        <f ca="true">+IF(OFFSET('Sanitation Data'!$H$32,0,10*ROW('Sanitation Data'!H117))="","",OFFSET('Sanitation Data'!$H$32,0,10*ROW('Sanitation Data'!H117)))</f>
        <v/>
      </c>
      <c r="DJ123" s="302" t="str">
        <f ca="true">+IF(OFFSET('Sanitation Data'!$I$28,0,10*ROW('Sanitation Data'!I117))="","",OFFSET('Sanitation Data'!$I$28,0,10*ROW('Sanitation Data'!I117)))</f>
        <v/>
      </c>
      <c r="DK123" s="302" t="str">
        <f ca="true">+IF(OFFSET('Sanitation Data'!$I$29,0,10*ROW('Sanitation Data'!I117))="","",OFFSET('Sanitation Data'!$I$29,0,10*ROW('Sanitation Data'!I117)))</f>
        <v/>
      </c>
      <c r="DL123" s="302" t="str">
        <f ca="true">+IF(OFFSET('Sanitation Data'!$I$30,0,10*ROW('Sanitation Data'!I117))="","",OFFSET('Sanitation Data'!$I$30,0,10*ROW('Sanitation Data'!I117)))</f>
        <v/>
      </c>
      <c r="DM123" s="302" t="str">
        <f ca="true">+IF(OFFSET('Sanitation Data'!$I$31,0,10*ROW('Sanitation Data'!I117))="","",OFFSET('Sanitation Data'!$I$31,0,10*ROW('Sanitation Data'!I117)))</f>
        <v/>
      </c>
      <c r="DN123" s="302" t="str">
        <f ca="true">+IF(OFFSET('Sanitation Data'!$I$32,0,10*ROW('Sanitation Data'!I117))="","",OFFSET('Sanitation Data'!$I$32,0,10*ROW('Sanitation Data'!I117)))</f>
        <v/>
      </c>
      <c r="DO123" s="302" t="str">
        <f ca="true">+IF(OFFSET('Hygiene Data'!$D$11,0,10*ROW('Hygiene Data'!D117))="","",OFFSET('Hygiene Data'!$D$11,0,10*ROW('Hygiene Data'!D117)))</f>
        <v/>
      </c>
      <c r="DP123" s="302" t="str">
        <f ca="true">+IF(OFFSET('Hygiene Data'!$D$12,0,10*ROW('Hygiene Data'!D117))="","",OFFSET('Hygiene Data'!$D$12,0,10*ROW('Hygiene Data'!D117)))</f>
        <v/>
      </c>
      <c r="DQ123" s="302" t="str">
        <f ca="true">+IF(OFFSET('Hygiene Data'!$D$13,0,10*ROW('Hygiene Data'!D117))="","",OFFSET('Hygiene Data'!$D$13,0,10*ROW('Hygiene Data'!D117)))</f>
        <v/>
      </c>
      <c r="DR123" s="302" t="str">
        <f ca="true">+IF(OFFSET('Hygiene Data'!$E$11,0,10*ROW('Hygiene Data'!E117))="","",OFFSET('Hygiene Data'!$E$11,0,10*ROW('Hygiene Data'!E117)))</f>
        <v/>
      </c>
      <c r="DS123" s="302" t="str">
        <f ca="true">+IF(OFFSET('Hygiene Data'!$E$12,0,10*ROW('Hygiene Data'!E117))="","",OFFSET('Hygiene Data'!$E$12,0,10*ROW('Hygiene Data'!E117)))</f>
        <v/>
      </c>
      <c r="DT123" s="302" t="str">
        <f ca="true">+IF(OFFSET('Hygiene Data'!$E$13,0,10*ROW('Hygiene Data'!E117))="","",OFFSET('Hygiene Data'!$E$13,0,10*ROW('Hygiene Data'!E117)))</f>
        <v/>
      </c>
      <c r="DU123" s="302" t="str">
        <f ca="true">+IF(OFFSET('Hygiene Data'!$F$11,0,10*ROW('Hygiene Data'!F117))="","",OFFSET('Hygiene Data'!$F$11,0,10*ROW('Hygiene Data'!F117)))</f>
        <v/>
      </c>
      <c r="DV123" s="302" t="str">
        <f ca="true">+IF(OFFSET('Hygiene Data'!$F$12,0,10*ROW('Hygiene Data'!F117))="","",OFFSET('Hygiene Data'!$F$12,0,10*ROW('Hygiene Data'!F117)))</f>
        <v/>
      </c>
      <c r="DW123" s="302" t="str">
        <f ca="true">+IF(OFFSET('Hygiene Data'!$F$13,0,10*ROW('Hygiene Data'!F117))="","",OFFSET('Hygiene Data'!$F$13,0,10*ROW('Hygiene Data'!F117)))</f>
        <v/>
      </c>
      <c r="DX123" s="302" t="str">
        <f ca="true">+IF(OFFSET('Hygiene Data'!$G$11,0,10*ROW('Hygiene Data'!G117))="","",OFFSET('Hygiene Data'!$G$11,0,10*ROW('Hygiene Data'!G117)))</f>
        <v/>
      </c>
      <c r="DY123" s="302" t="str">
        <f ca="true">+IF(OFFSET('Hygiene Data'!$G$12,0,10*ROW('Hygiene Data'!G117))="","",OFFSET('Hygiene Data'!$G$12,0,10*ROW('Hygiene Data'!G117)))</f>
        <v/>
      </c>
      <c r="DZ123" s="302" t="str">
        <f ca="true">+IF(OFFSET('Hygiene Data'!$G$13,0,10*ROW('Hygiene Data'!G117))="","",OFFSET('Hygiene Data'!$G$13,0,10*ROW('Hygiene Data'!G117)))</f>
        <v/>
      </c>
      <c r="EA123" s="302" t="str">
        <f ca="true">+IF(OFFSET('Hygiene Data'!$H$11,0,10*ROW('Hygiene Data'!H117))="","",OFFSET('Hygiene Data'!$H$11,0,10*ROW('Hygiene Data'!H117)))</f>
        <v/>
      </c>
      <c r="EB123" s="302" t="str">
        <f ca="true">+IF(OFFSET('Hygiene Data'!$H$12,0,10*ROW('Hygiene Data'!H117))="","",OFFSET('Hygiene Data'!$H$12,0,10*ROW('Hygiene Data'!H117)))</f>
        <v/>
      </c>
      <c r="EC123" s="302" t="str">
        <f ca="true">+IF(OFFSET('Hygiene Data'!$H$13,0,10*ROW('Hygiene Data'!H117))="","",OFFSET('Hygiene Data'!$H$13,0,10*ROW('Hygiene Data'!H117)))</f>
        <v/>
      </c>
      <c r="ED123" s="302" t="str">
        <f ca="true">+IF(OFFSET('Hygiene Data'!$I$11,0,10*ROW('Hygiene Data'!I117))="","",OFFSET('Hygiene Data'!$I$11,0,10*ROW('Hygiene Data'!I117)))</f>
        <v/>
      </c>
      <c r="EE123" s="302" t="str">
        <f ca="true">+IF(OFFSET('Hygiene Data'!$I$12,0,10*ROW('Hygiene Data'!I117))="","",OFFSET('Hygiene Data'!$I$12,0,10*ROW('Hygiene Data'!I117)))</f>
        <v/>
      </c>
      <c r="EF123" s="30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57"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302"/>
      <c r="BS124" s="302" t="str">
        <f ca="true">+IF(OFFSET('Water Data'!$D$27,0,10*ROW('Water Data'!D118))="","",OFFSET('Water Data'!$D$27,0,10*ROW('Water Data'!D118)))</f>
        <v/>
      </c>
      <c r="BT124" s="302" t="str">
        <f ca="true">+IF(OFFSET('Water Data'!$D$28,0,10*ROW('Water Data'!D118))="","",OFFSET('Water Data'!$D$28,0,10*ROW('Water Data'!D118)))</f>
        <v/>
      </c>
      <c r="BU124" s="302" t="str">
        <f ca="true">+IF(OFFSET('Water Data'!$D$29,0,10*ROW('Water Data'!D118))="","",OFFSET('Water Data'!$D$29,0,10*ROW('Water Data'!D118)))</f>
        <v/>
      </c>
      <c r="BV124" s="302" t="str">
        <f ca="true">+IF(OFFSET('Water Data'!$E$27,0,10*ROW('Water Data'!E118))="","",OFFSET('Water Data'!$E$27,0,10*ROW('Water Data'!E118)))</f>
        <v/>
      </c>
      <c r="BW124" s="302" t="str">
        <f ca="true">+IF(OFFSET('Water Data'!$E$28,0,10*ROW('Water Data'!E118))="","",OFFSET('Water Data'!$E$28,0,10*ROW('Water Data'!E118)))</f>
        <v/>
      </c>
      <c r="BX124" s="302" t="str">
        <f ca="true">+IF(OFFSET('Water Data'!$E$29,0,10*ROW('Water Data'!E118))="","",OFFSET('Water Data'!$E$29,0,10*ROW('Water Data'!E118)))</f>
        <v/>
      </c>
      <c r="BY124" s="302" t="str">
        <f ca="true">+IF(OFFSET('Water Data'!$F$27,0,10*ROW('Water Data'!F118))="","",OFFSET('Water Data'!$F$27,0,10*ROW('Water Data'!F118)))</f>
        <v/>
      </c>
      <c r="BZ124" s="302" t="str">
        <f ca="true">+IF(OFFSET('Water Data'!$F$28,0,10*ROW('Water Data'!F118))="","",OFFSET('Water Data'!$F$28,0,10*ROW('Water Data'!F118)))</f>
        <v/>
      </c>
      <c r="CA124" s="302" t="str">
        <f ca="true">+IF(OFFSET('Water Data'!$F$29,0,10*ROW('Water Data'!F118))="","",OFFSET('Water Data'!$F$29,0,10*ROW('Water Data'!F118)))</f>
        <v/>
      </c>
      <c r="CB124" s="302" t="str">
        <f ca="true">+IF(OFFSET('Water Data'!$G$27,0,10*ROW('Water Data'!G118))="","",OFFSET('Water Data'!$G$27,0,10*ROW('Water Data'!G118)))</f>
        <v/>
      </c>
      <c r="CC124" s="302" t="str">
        <f ca="true">+IF(OFFSET('Water Data'!$G$28,0,10*ROW('Water Data'!G118))="","",OFFSET('Water Data'!$G$28,0,10*ROW('Water Data'!G118)))</f>
        <v/>
      </c>
      <c r="CD124" s="302" t="str">
        <f ca="true">+IF(OFFSET('Water Data'!$G$29,0,10*ROW('Water Data'!G118))="","",OFFSET('Water Data'!$G$29,0,10*ROW('Water Data'!G118)))</f>
        <v/>
      </c>
      <c r="CE124" s="302" t="str">
        <f ca="true">+IF(OFFSET('Water Data'!$H$27,0,10*ROW('Water Data'!H118))="","",OFFSET('Water Data'!$H$27,0,10*ROW('Water Data'!H118)))</f>
        <v/>
      </c>
      <c r="CF124" s="302" t="str">
        <f ca="true">+IF(OFFSET('Water Data'!$H$28,0,10*ROW('Water Data'!H118))="","",OFFSET('Water Data'!$H$28,0,10*ROW('Water Data'!H118)))</f>
        <v/>
      </c>
      <c r="CG124" s="302" t="str">
        <f ca="true">+IF(OFFSET('Water Data'!$H$29,0,10*ROW('Water Data'!H118))="","",OFFSET('Water Data'!$H$29,0,10*ROW('Water Data'!H118)))</f>
        <v/>
      </c>
      <c r="CH124" s="302" t="str">
        <f ca="true">+IF(OFFSET('Water Data'!$I$27,0,10*ROW('Water Data'!I118))="","",OFFSET('Water Data'!$I$27,0,10*ROW('Water Data'!I118)))</f>
        <v/>
      </c>
      <c r="CI124" s="302" t="str">
        <f ca="true">+IF(OFFSET('Water Data'!$I$28,0,10*ROW('Water Data'!I118))="","",OFFSET('Water Data'!$I$28,0,10*ROW('Water Data'!I118)))</f>
        <v/>
      </c>
      <c r="CJ124" s="302" t="str">
        <f ca="true">+IF(OFFSET('Water Data'!$I$29,0,10*ROW('Water Data'!I118))="","",OFFSET('Water Data'!$I$29,0,10*ROW('Water Data'!I118)))</f>
        <v/>
      </c>
      <c r="CK124" s="302" t="str">
        <f ca="true">+IF(OFFSET('Sanitation Data'!$D$28,0,10*ROW('Sanitation Data'!D118))="","",OFFSET('Sanitation Data'!$D$28,0,10*ROW('Sanitation Data'!D118)))</f>
        <v/>
      </c>
      <c r="CL124" s="302" t="str">
        <f ca="true">+IF(OFFSET('Sanitation Data'!$D$29,0,10*ROW('Sanitation Data'!D118))="","",OFFSET('Sanitation Data'!$D$29,0,10*ROW('Sanitation Data'!D118)))</f>
        <v/>
      </c>
      <c r="CM124" s="302" t="str">
        <f ca="true">+IF(OFFSET('Sanitation Data'!$D$30,0,10*ROW('Sanitation Data'!D118))="","",OFFSET('Sanitation Data'!$D$30,0,10*ROW('Sanitation Data'!D118)))</f>
        <v/>
      </c>
      <c r="CN124" s="302" t="str">
        <f ca="true">+IF(OFFSET('Sanitation Data'!$D$31,0,10*ROW('Sanitation Data'!D118))="","",OFFSET('Sanitation Data'!$D$31,0,10*ROW('Sanitation Data'!D118)))</f>
        <v/>
      </c>
      <c r="CO124" s="302" t="str">
        <f ca="true">+IF(OFFSET('Sanitation Data'!$D$32,0,10*ROW('Sanitation Data'!D118))="","",OFFSET('Sanitation Data'!$D$32,0,10*ROW('Sanitation Data'!D118)))</f>
        <v/>
      </c>
      <c r="CP124" s="302" t="str">
        <f ca="true">+IF(OFFSET('Sanitation Data'!$E$28,0,10*ROW('Sanitation Data'!E118))="","",OFFSET('Sanitation Data'!$E$28,0,10*ROW('Sanitation Data'!E118)))</f>
        <v/>
      </c>
      <c r="CQ124" s="302" t="str">
        <f ca="true">+IF(OFFSET('Sanitation Data'!$E$29,0,10*ROW('Sanitation Data'!E118))="","",OFFSET('Sanitation Data'!$E$29,0,10*ROW('Sanitation Data'!E118)))</f>
        <v/>
      </c>
      <c r="CR124" s="302" t="str">
        <f ca="true">+IF(OFFSET('Sanitation Data'!$E$30,0,10*ROW('Sanitation Data'!E118))="","",OFFSET('Sanitation Data'!$E$30,0,10*ROW('Sanitation Data'!E118)))</f>
        <v/>
      </c>
      <c r="CS124" s="302" t="str">
        <f ca="true">+IF(OFFSET('Sanitation Data'!$E$31,0,10*ROW('Sanitation Data'!E118))="","",OFFSET('Sanitation Data'!$E$31,0,10*ROW('Sanitation Data'!E118)))</f>
        <v/>
      </c>
      <c r="CT124" s="302" t="str">
        <f ca="true">+IF(OFFSET('Sanitation Data'!$E$32,0,10*ROW('Sanitation Data'!E118))="","",OFFSET('Sanitation Data'!$E$32,0,10*ROW('Sanitation Data'!E118)))</f>
        <v/>
      </c>
      <c r="CU124" s="302" t="str">
        <f ca="true">+IF(OFFSET('Sanitation Data'!$F$28,0,10*ROW('Sanitation Data'!F118))="","",OFFSET('Sanitation Data'!$F$28,0,10*ROW('Sanitation Data'!F118)))</f>
        <v/>
      </c>
      <c r="CV124" s="302" t="str">
        <f ca="true">+IF(OFFSET('Sanitation Data'!$F$29,0,10*ROW('Sanitation Data'!F118))="","",OFFSET('Sanitation Data'!$F$29,0,10*ROW('Sanitation Data'!F118)))</f>
        <v/>
      </c>
      <c r="CW124" s="302" t="str">
        <f ca="true">+IF(OFFSET('Sanitation Data'!$F$30,0,10*ROW('Sanitation Data'!F118))="","",OFFSET('Sanitation Data'!$F$30,0,10*ROW('Sanitation Data'!F118)))</f>
        <v/>
      </c>
      <c r="CX124" s="302" t="str">
        <f ca="true">+IF(OFFSET('Sanitation Data'!$F$31,0,10*ROW('Sanitation Data'!F118))="","",OFFSET('Sanitation Data'!$F$31,0,10*ROW('Sanitation Data'!F118)))</f>
        <v/>
      </c>
      <c r="CY124" s="302" t="str">
        <f ca="true">+IF(OFFSET('Sanitation Data'!$F$32,0,10*ROW('Sanitation Data'!F118))="","",OFFSET('Sanitation Data'!$F$32,0,10*ROW('Sanitation Data'!F118)))</f>
        <v/>
      </c>
      <c r="CZ124" s="302" t="str">
        <f ca="true">+IF(OFFSET('Sanitation Data'!$G$28,0,10*ROW('Sanitation Data'!G118))="","",OFFSET('Sanitation Data'!$G$28,0,10*ROW('Sanitation Data'!G118)))</f>
        <v/>
      </c>
      <c r="DA124" s="302" t="str">
        <f ca="true">+IF(OFFSET('Sanitation Data'!$G$29,0,10*ROW('Sanitation Data'!G118))="","",OFFSET('Sanitation Data'!$G$29,0,10*ROW('Sanitation Data'!G118)))</f>
        <v/>
      </c>
      <c r="DB124" s="302" t="str">
        <f ca="true">+IF(OFFSET('Sanitation Data'!$G$30,0,10*ROW('Sanitation Data'!G118))="","",OFFSET('Sanitation Data'!$G$30,0,10*ROW('Sanitation Data'!G118)))</f>
        <v/>
      </c>
      <c r="DC124" s="302" t="str">
        <f ca="true">+IF(OFFSET('Sanitation Data'!$G$31,0,10*ROW('Sanitation Data'!G118))="","",OFFSET('Sanitation Data'!$G$31,0,10*ROW('Sanitation Data'!G118)))</f>
        <v/>
      </c>
      <c r="DD124" s="302" t="str">
        <f ca="true">+IF(OFFSET('Sanitation Data'!$G$32,0,10*ROW('Sanitation Data'!G118))="","",OFFSET('Sanitation Data'!$G$32,0,10*ROW('Sanitation Data'!G118)))</f>
        <v/>
      </c>
      <c r="DE124" s="302" t="str">
        <f ca="true">+IF(OFFSET('Sanitation Data'!$H$28,0,10*ROW('Sanitation Data'!H118))="","",OFFSET('Sanitation Data'!$H$28,0,10*ROW('Sanitation Data'!H118)))</f>
        <v/>
      </c>
      <c r="DF124" s="302" t="str">
        <f ca="true">+IF(OFFSET('Sanitation Data'!$H$29,0,10*ROW('Sanitation Data'!H118))="","",OFFSET('Sanitation Data'!$H$29,0,10*ROW('Sanitation Data'!H118)))</f>
        <v/>
      </c>
      <c r="DG124" s="302" t="str">
        <f ca="true">+IF(OFFSET('Sanitation Data'!$H$30,0,10*ROW('Sanitation Data'!H118))="","",OFFSET('Sanitation Data'!$H$30,0,10*ROW('Sanitation Data'!H118)))</f>
        <v/>
      </c>
      <c r="DH124" s="302" t="str">
        <f ca="true">+IF(OFFSET('Sanitation Data'!$H$31,0,10*ROW('Sanitation Data'!H118))="","",OFFSET('Sanitation Data'!$H$31,0,10*ROW('Sanitation Data'!H118)))</f>
        <v/>
      </c>
      <c r="DI124" s="302" t="str">
        <f ca="true">+IF(OFFSET('Sanitation Data'!$H$32,0,10*ROW('Sanitation Data'!H118))="","",OFFSET('Sanitation Data'!$H$32,0,10*ROW('Sanitation Data'!H118)))</f>
        <v/>
      </c>
      <c r="DJ124" s="302" t="str">
        <f ca="true">+IF(OFFSET('Sanitation Data'!$I$28,0,10*ROW('Sanitation Data'!I118))="","",OFFSET('Sanitation Data'!$I$28,0,10*ROW('Sanitation Data'!I118)))</f>
        <v/>
      </c>
      <c r="DK124" s="302" t="str">
        <f ca="true">+IF(OFFSET('Sanitation Data'!$I$29,0,10*ROW('Sanitation Data'!I118))="","",OFFSET('Sanitation Data'!$I$29,0,10*ROW('Sanitation Data'!I118)))</f>
        <v/>
      </c>
      <c r="DL124" s="302" t="str">
        <f ca="true">+IF(OFFSET('Sanitation Data'!$I$30,0,10*ROW('Sanitation Data'!I118))="","",OFFSET('Sanitation Data'!$I$30,0,10*ROW('Sanitation Data'!I118)))</f>
        <v/>
      </c>
      <c r="DM124" s="302" t="str">
        <f ca="true">+IF(OFFSET('Sanitation Data'!$I$31,0,10*ROW('Sanitation Data'!I118))="","",OFFSET('Sanitation Data'!$I$31,0,10*ROW('Sanitation Data'!I118)))</f>
        <v/>
      </c>
      <c r="DN124" s="302" t="str">
        <f ca="true">+IF(OFFSET('Sanitation Data'!$I$32,0,10*ROW('Sanitation Data'!I118))="","",OFFSET('Sanitation Data'!$I$32,0,10*ROW('Sanitation Data'!I118)))</f>
        <v/>
      </c>
      <c r="DO124" s="302" t="str">
        <f ca="true">+IF(OFFSET('Hygiene Data'!$D$11,0,10*ROW('Hygiene Data'!D118))="","",OFFSET('Hygiene Data'!$D$11,0,10*ROW('Hygiene Data'!D118)))</f>
        <v/>
      </c>
      <c r="DP124" s="302" t="str">
        <f ca="true">+IF(OFFSET('Hygiene Data'!$D$12,0,10*ROW('Hygiene Data'!D118))="","",OFFSET('Hygiene Data'!$D$12,0,10*ROW('Hygiene Data'!D118)))</f>
        <v/>
      </c>
      <c r="DQ124" s="302" t="str">
        <f ca="true">+IF(OFFSET('Hygiene Data'!$D$13,0,10*ROW('Hygiene Data'!D118))="","",OFFSET('Hygiene Data'!$D$13,0,10*ROW('Hygiene Data'!D118)))</f>
        <v/>
      </c>
      <c r="DR124" s="302" t="str">
        <f ca="true">+IF(OFFSET('Hygiene Data'!$E$11,0,10*ROW('Hygiene Data'!E118))="","",OFFSET('Hygiene Data'!$E$11,0,10*ROW('Hygiene Data'!E118)))</f>
        <v/>
      </c>
      <c r="DS124" s="302" t="str">
        <f ca="true">+IF(OFFSET('Hygiene Data'!$E$12,0,10*ROW('Hygiene Data'!E118))="","",OFFSET('Hygiene Data'!$E$12,0,10*ROW('Hygiene Data'!E118)))</f>
        <v/>
      </c>
      <c r="DT124" s="302" t="str">
        <f ca="true">+IF(OFFSET('Hygiene Data'!$E$13,0,10*ROW('Hygiene Data'!E118))="","",OFFSET('Hygiene Data'!$E$13,0,10*ROW('Hygiene Data'!E118)))</f>
        <v/>
      </c>
      <c r="DU124" s="302" t="str">
        <f ca="true">+IF(OFFSET('Hygiene Data'!$F$11,0,10*ROW('Hygiene Data'!F118))="","",OFFSET('Hygiene Data'!$F$11,0,10*ROW('Hygiene Data'!F118)))</f>
        <v/>
      </c>
      <c r="DV124" s="302" t="str">
        <f ca="true">+IF(OFFSET('Hygiene Data'!$F$12,0,10*ROW('Hygiene Data'!F118))="","",OFFSET('Hygiene Data'!$F$12,0,10*ROW('Hygiene Data'!F118)))</f>
        <v/>
      </c>
      <c r="DW124" s="302" t="str">
        <f ca="true">+IF(OFFSET('Hygiene Data'!$F$13,0,10*ROW('Hygiene Data'!F118))="","",OFFSET('Hygiene Data'!$F$13,0,10*ROW('Hygiene Data'!F118)))</f>
        <v/>
      </c>
      <c r="DX124" s="302" t="str">
        <f ca="true">+IF(OFFSET('Hygiene Data'!$G$11,0,10*ROW('Hygiene Data'!G118))="","",OFFSET('Hygiene Data'!$G$11,0,10*ROW('Hygiene Data'!G118)))</f>
        <v/>
      </c>
      <c r="DY124" s="302" t="str">
        <f ca="true">+IF(OFFSET('Hygiene Data'!$G$12,0,10*ROW('Hygiene Data'!G118))="","",OFFSET('Hygiene Data'!$G$12,0,10*ROW('Hygiene Data'!G118)))</f>
        <v/>
      </c>
      <c r="DZ124" s="302" t="str">
        <f ca="true">+IF(OFFSET('Hygiene Data'!$G$13,0,10*ROW('Hygiene Data'!G118))="","",OFFSET('Hygiene Data'!$G$13,0,10*ROW('Hygiene Data'!G118)))</f>
        <v/>
      </c>
      <c r="EA124" s="302" t="str">
        <f ca="true">+IF(OFFSET('Hygiene Data'!$H$11,0,10*ROW('Hygiene Data'!H118))="","",OFFSET('Hygiene Data'!$H$11,0,10*ROW('Hygiene Data'!H118)))</f>
        <v/>
      </c>
      <c r="EB124" s="302" t="str">
        <f ca="true">+IF(OFFSET('Hygiene Data'!$H$12,0,10*ROW('Hygiene Data'!H118))="","",OFFSET('Hygiene Data'!$H$12,0,10*ROW('Hygiene Data'!H118)))</f>
        <v/>
      </c>
      <c r="EC124" s="302" t="str">
        <f ca="true">+IF(OFFSET('Hygiene Data'!$H$13,0,10*ROW('Hygiene Data'!H118))="","",OFFSET('Hygiene Data'!$H$13,0,10*ROW('Hygiene Data'!H118)))</f>
        <v/>
      </c>
      <c r="ED124" s="302" t="str">
        <f ca="true">+IF(OFFSET('Hygiene Data'!$I$11,0,10*ROW('Hygiene Data'!I118))="","",OFFSET('Hygiene Data'!$I$11,0,10*ROW('Hygiene Data'!I118)))</f>
        <v/>
      </c>
      <c r="EE124" s="302" t="str">
        <f ca="true">+IF(OFFSET('Hygiene Data'!$I$12,0,10*ROW('Hygiene Data'!I118))="","",OFFSET('Hygiene Data'!$I$12,0,10*ROW('Hygiene Data'!I118)))</f>
        <v/>
      </c>
      <c r="EF124" s="30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57"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302"/>
      <c r="BS125" s="302" t="str">
        <f ca="true">+IF(OFFSET('Water Data'!$D$27,0,10*ROW('Water Data'!D119))="","",OFFSET('Water Data'!$D$27,0,10*ROW('Water Data'!D119)))</f>
        <v/>
      </c>
      <c r="BT125" s="302" t="str">
        <f ca="true">+IF(OFFSET('Water Data'!$D$28,0,10*ROW('Water Data'!D119))="","",OFFSET('Water Data'!$D$28,0,10*ROW('Water Data'!D119)))</f>
        <v/>
      </c>
      <c r="BU125" s="302" t="str">
        <f ca="true">+IF(OFFSET('Water Data'!$D$29,0,10*ROW('Water Data'!D119))="","",OFFSET('Water Data'!$D$29,0,10*ROW('Water Data'!D119)))</f>
        <v/>
      </c>
      <c r="BV125" s="302" t="str">
        <f ca="true">+IF(OFFSET('Water Data'!$E$27,0,10*ROW('Water Data'!E119))="","",OFFSET('Water Data'!$E$27,0,10*ROW('Water Data'!E119)))</f>
        <v/>
      </c>
      <c r="BW125" s="302" t="str">
        <f ca="true">+IF(OFFSET('Water Data'!$E$28,0,10*ROW('Water Data'!E119))="","",OFFSET('Water Data'!$E$28,0,10*ROW('Water Data'!E119)))</f>
        <v/>
      </c>
      <c r="BX125" s="302" t="str">
        <f ca="true">+IF(OFFSET('Water Data'!$E$29,0,10*ROW('Water Data'!E119))="","",OFFSET('Water Data'!$E$29,0,10*ROW('Water Data'!E119)))</f>
        <v/>
      </c>
      <c r="BY125" s="302" t="str">
        <f ca="true">+IF(OFFSET('Water Data'!$F$27,0,10*ROW('Water Data'!F119))="","",OFFSET('Water Data'!$F$27,0,10*ROW('Water Data'!F119)))</f>
        <v/>
      </c>
      <c r="BZ125" s="302" t="str">
        <f ca="true">+IF(OFFSET('Water Data'!$F$28,0,10*ROW('Water Data'!F119))="","",OFFSET('Water Data'!$F$28,0,10*ROW('Water Data'!F119)))</f>
        <v/>
      </c>
      <c r="CA125" s="302" t="str">
        <f ca="true">+IF(OFFSET('Water Data'!$F$29,0,10*ROW('Water Data'!F119))="","",OFFSET('Water Data'!$F$29,0,10*ROW('Water Data'!F119)))</f>
        <v/>
      </c>
      <c r="CB125" s="302" t="str">
        <f ca="true">+IF(OFFSET('Water Data'!$G$27,0,10*ROW('Water Data'!G119))="","",OFFSET('Water Data'!$G$27,0,10*ROW('Water Data'!G119)))</f>
        <v/>
      </c>
      <c r="CC125" s="302" t="str">
        <f ca="true">+IF(OFFSET('Water Data'!$G$28,0,10*ROW('Water Data'!G119))="","",OFFSET('Water Data'!$G$28,0,10*ROW('Water Data'!G119)))</f>
        <v/>
      </c>
      <c r="CD125" s="302" t="str">
        <f ca="true">+IF(OFFSET('Water Data'!$G$29,0,10*ROW('Water Data'!G119))="","",OFFSET('Water Data'!$G$29,0,10*ROW('Water Data'!G119)))</f>
        <v/>
      </c>
      <c r="CE125" s="302" t="str">
        <f ca="true">+IF(OFFSET('Water Data'!$H$27,0,10*ROW('Water Data'!H119))="","",OFFSET('Water Data'!$H$27,0,10*ROW('Water Data'!H119)))</f>
        <v/>
      </c>
      <c r="CF125" s="302" t="str">
        <f ca="true">+IF(OFFSET('Water Data'!$H$28,0,10*ROW('Water Data'!H119))="","",OFFSET('Water Data'!$H$28,0,10*ROW('Water Data'!H119)))</f>
        <v/>
      </c>
      <c r="CG125" s="302" t="str">
        <f ca="true">+IF(OFFSET('Water Data'!$H$29,0,10*ROW('Water Data'!H119))="","",OFFSET('Water Data'!$H$29,0,10*ROW('Water Data'!H119)))</f>
        <v/>
      </c>
      <c r="CH125" s="302" t="str">
        <f ca="true">+IF(OFFSET('Water Data'!$I$27,0,10*ROW('Water Data'!I119))="","",OFFSET('Water Data'!$I$27,0,10*ROW('Water Data'!I119)))</f>
        <v/>
      </c>
      <c r="CI125" s="302" t="str">
        <f ca="true">+IF(OFFSET('Water Data'!$I$28,0,10*ROW('Water Data'!I119))="","",OFFSET('Water Data'!$I$28,0,10*ROW('Water Data'!I119)))</f>
        <v/>
      </c>
      <c r="CJ125" s="302" t="str">
        <f ca="true">+IF(OFFSET('Water Data'!$I$29,0,10*ROW('Water Data'!I119))="","",OFFSET('Water Data'!$I$29,0,10*ROW('Water Data'!I119)))</f>
        <v/>
      </c>
      <c r="CK125" s="302" t="str">
        <f ca="true">+IF(OFFSET('Sanitation Data'!$D$28,0,10*ROW('Sanitation Data'!D119))="","",OFFSET('Sanitation Data'!$D$28,0,10*ROW('Sanitation Data'!D119)))</f>
        <v/>
      </c>
      <c r="CL125" s="302" t="str">
        <f ca="true">+IF(OFFSET('Sanitation Data'!$D$29,0,10*ROW('Sanitation Data'!D119))="","",OFFSET('Sanitation Data'!$D$29,0,10*ROW('Sanitation Data'!D119)))</f>
        <v/>
      </c>
      <c r="CM125" s="302" t="str">
        <f ca="true">+IF(OFFSET('Sanitation Data'!$D$30,0,10*ROW('Sanitation Data'!D119))="","",OFFSET('Sanitation Data'!$D$30,0,10*ROW('Sanitation Data'!D119)))</f>
        <v/>
      </c>
      <c r="CN125" s="302" t="str">
        <f ca="true">+IF(OFFSET('Sanitation Data'!$D$31,0,10*ROW('Sanitation Data'!D119))="","",OFFSET('Sanitation Data'!$D$31,0,10*ROW('Sanitation Data'!D119)))</f>
        <v/>
      </c>
      <c r="CO125" s="302" t="str">
        <f ca="true">+IF(OFFSET('Sanitation Data'!$D$32,0,10*ROW('Sanitation Data'!D119))="","",OFFSET('Sanitation Data'!$D$32,0,10*ROW('Sanitation Data'!D119)))</f>
        <v/>
      </c>
      <c r="CP125" s="302" t="str">
        <f ca="true">+IF(OFFSET('Sanitation Data'!$E$28,0,10*ROW('Sanitation Data'!E119))="","",OFFSET('Sanitation Data'!$E$28,0,10*ROW('Sanitation Data'!E119)))</f>
        <v/>
      </c>
      <c r="CQ125" s="302" t="str">
        <f ca="true">+IF(OFFSET('Sanitation Data'!$E$29,0,10*ROW('Sanitation Data'!E119))="","",OFFSET('Sanitation Data'!$E$29,0,10*ROW('Sanitation Data'!E119)))</f>
        <v/>
      </c>
      <c r="CR125" s="302" t="str">
        <f ca="true">+IF(OFFSET('Sanitation Data'!$E$30,0,10*ROW('Sanitation Data'!E119))="","",OFFSET('Sanitation Data'!$E$30,0,10*ROW('Sanitation Data'!E119)))</f>
        <v/>
      </c>
      <c r="CS125" s="302" t="str">
        <f ca="true">+IF(OFFSET('Sanitation Data'!$E$31,0,10*ROW('Sanitation Data'!E119))="","",OFFSET('Sanitation Data'!$E$31,0,10*ROW('Sanitation Data'!E119)))</f>
        <v/>
      </c>
      <c r="CT125" s="302" t="str">
        <f ca="true">+IF(OFFSET('Sanitation Data'!$E$32,0,10*ROW('Sanitation Data'!E119))="","",OFFSET('Sanitation Data'!$E$32,0,10*ROW('Sanitation Data'!E119)))</f>
        <v/>
      </c>
      <c r="CU125" s="302" t="str">
        <f ca="true">+IF(OFFSET('Sanitation Data'!$F$28,0,10*ROW('Sanitation Data'!F119))="","",OFFSET('Sanitation Data'!$F$28,0,10*ROW('Sanitation Data'!F119)))</f>
        <v/>
      </c>
      <c r="CV125" s="302" t="str">
        <f ca="true">+IF(OFFSET('Sanitation Data'!$F$29,0,10*ROW('Sanitation Data'!F119))="","",OFFSET('Sanitation Data'!$F$29,0,10*ROW('Sanitation Data'!F119)))</f>
        <v/>
      </c>
      <c r="CW125" s="302" t="str">
        <f ca="true">+IF(OFFSET('Sanitation Data'!$F$30,0,10*ROW('Sanitation Data'!F119))="","",OFFSET('Sanitation Data'!$F$30,0,10*ROW('Sanitation Data'!F119)))</f>
        <v/>
      </c>
      <c r="CX125" s="302" t="str">
        <f ca="true">+IF(OFFSET('Sanitation Data'!$F$31,0,10*ROW('Sanitation Data'!F119))="","",OFFSET('Sanitation Data'!$F$31,0,10*ROW('Sanitation Data'!F119)))</f>
        <v/>
      </c>
      <c r="CY125" s="302" t="str">
        <f ca="true">+IF(OFFSET('Sanitation Data'!$F$32,0,10*ROW('Sanitation Data'!F119))="","",OFFSET('Sanitation Data'!$F$32,0,10*ROW('Sanitation Data'!F119)))</f>
        <v/>
      </c>
      <c r="CZ125" s="302" t="str">
        <f ca="true">+IF(OFFSET('Sanitation Data'!$G$28,0,10*ROW('Sanitation Data'!G119))="","",OFFSET('Sanitation Data'!$G$28,0,10*ROW('Sanitation Data'!G119)))</f>
        <v/>
      </c>
      <c r="DA125" s="302" t="str">
        <f ca="true">+IF(OFFSET('Sanitation Data'!$G$29,0,10*ROW('Sanitation Data'!G119))="","",OFFSET('Sanitation Data'!$G$29,0,10*ROW('Sanitation Data'!G119)))</f>
        <v/>
      </c>
      <c r="DB125" s="302" t="str">
        <f ca="true">+IF(OFFSET('Sanitation Data'!$G$30,0,10*ROW('Sanitation Data'!G119))="","",OFFSET('Sanitation Data'!$G$30,0,10*ROW('Sanitation Data'!G119)))</f>
        <v/>
      </c>
      <c r="DC125" s="302" t="str">
        <f ca="true">+IF(OFFSET('Sanitation Data'!$G$31,0,10*ROW('Sanitation Data'!G119))="","",OFFSET('Sanitation Data'!$G$31,0,10*ROW('Sanitation Data'!G119)))</f>
        <v/>
      </c>
      <c r="DD125" s="302" t="str">
        <f ca="true">+IF(OFFSET('Sanitation Data'!$G$32,0,10*ROW('Sanitation Data'!G119))="","",OFFSET('Sanitation Data'!$G$32,0,10*ROW('Sanitation Data'!G119)))</f>
        <v/>
      </c>
      <c r="DE125" s="302" t="str">
        <f ca="true">+IF(OFFSET('Sanitation Data'!$H$28,0,10*ROW('Sanitation Data'!H119))="","",OFFSET('Sanitation Data'!$H$28,0,10*ROW('Sanitation Data'!H119)))</f>
        <v/>
      </c>
      <c r="DF125" s="302" t="str">
        <f ca="true">+IF(OFFSET('Sanitation Data'!$H$29,0,10*ROW('Sanitation Data'!H119))="","",OFFSET('Sanitation Data'!$H$29,0,10*ROW('Sanitation Data'!H119)))</f>
        <v/>
      </c>
      <c r="DG125" s="302" t="str">
        <f ca="true">+IF(OFFSET('Sanitation Data'!$H$30,0,10*ROW('Sanitation Data'!H119))="","",OFFSET('Sanitation Data'!$H$30,0,10*ROW('Sanitation Data'!H119)))</f>
        <v/>
      </c>
      <c r="DH125" s="302" t="str">
        <f ca="true">+IF(OFFSET('Sanitation Data'!$H$31,0,10*ROW('Sanitation Data'!H119))="","",OFFSET('Sanitation Data'!$H$31,0,10*ROW('Sanitation Data'!H119)))</f>
        <v/>
      </c>
      <c r="DI125" s="302" t="str">
        <f ca="true">+IF(OFFSET('Sanitation Data'!$H$32,0,10*ROW('Sanitation Data'!H119))="","",OFFSET('Sanitation Data'!$H$32,0,10*ROW('Sanitation Data'!H119)))</f>
        <v/>
      </c>
      <c r="DJ125" s="302" t="str">
        <f ca="true">+IF(OFFSET('Sanitation Data'!$I$28,0,10*ROW('Sanitation Data'!I119))="","",OFFSET('Sanitation Data'!$I$28,0,10*ROW('Sanitation Data'!I119)))</f>
        <v/>
      </c>
      <c r="DK125" s="302" t="str">
        <f ca="true">+IF(OFFSET('Sanitation Data'!$I$29,0,10*ROW('Sanitation Data'!I119))="","",OFFSET('Sanitation Data'!$I$29,0,10*ROW('Sanitation Data'!I119)))</f>
        <v/>
      </c>
      <c r="DL125" s="302" t="str">
        <f ca="true">+IF(OFFSET('Sanitation Data'!$I$30,0,10*ROW('Sanitation Data'!I119))="","",OFFSET('Sanitation Data'!$I$30,0,10*ROW('Sanitation Data'!I119)))</f>
        <v/>
      </c>
      <c r="DM125" s="302" t="str">
        <f ca="true">+IF(OFFSET('Sanitation Data'!$I$31,0,10*ROW('Sanitation Data'!I119))="","",OFFSET('Sanitation Data'!$I$31,0,10*ROW('Sanitation Data'!I119)))</f>
        <v/>
      </c>
      <c r="DN125" s="302" t="str">
        <f ca="true">+IF(OFFSET('Sanitation Data'!$I$32,0,10*ROW('Sanitation Data'!I119))="","",OFFSET('Sanitation Data'!$I$32,0,10*ROW('Sanitation Data'!I119)))</f>
        <v/>
      </c>
      <c r="DO125" s="302" t="str">
        <f ca="true">+IF(OFFSET('Hygiene Data'!$D$11,0,10*ROW('Hygiene Data'!D119))="","",OFFSET('Hygiene Data'!$D$11,0,10*ROW('Hygiene Data'!D119)))</f>
        <v/>
      </c>
      <c r="DP125" s="302" t="str">
        <f ca="true">+IF(OFFSET('Hygiene Data'!$D$12,0,10*ROW('Hygiene Data'!D119))="","",OFFSET('Hygiene Data'!$D$12,0,10*ROW('Hygiene Data'!D119)))</f>
        <v/>
      </c>
      <c r="DQ125" s="302" t="str">
        <f ca="true">+IF(OFFSET('Hygiene Data'!$D$13,0,10*ROW('Hygiene Data'!D119))="","",OFFSET('Hygiene Data'!$D$13,0,10*ROW('Hygiene Data'!D119)))</f>
        <v/>
      </c>
      <c r="DR125" s="302" t="str">
        <f ca="true">+IF(OFFSET('Hygiene Data'!$E$11,0,10*ROW('Hygiene Data'!E119))="","",OFFSET('Hygiene Data'!$E$11,0,10*ROW('Hygiene Data'!E119)))</f>
        <v/>
      </c>
      <c r="DS125" s="302" t="str">
        <f ca="true">+IF(OFFSET('Hygiene Data'!$E$12,0,10*ROW('Hygiene Data'!E119))="","",OFFSET('Hygiene Data'!$E$12,0,10*ROW('Hygiene Data'!E119)))</f>
        <v/>
      </c>
      <c r="DT125" s="302" t="str">
        <f ca="true">+IF(OFFSET('Hygiene Data'!$E$13,0,10*ROW('Hygiene Data'!E119))="","",OFFSET('Hygiene Data'!$E$13,0,10*ROW('Hygiene Data'!E119)))</f>
        <v/>
      </c>
      <c r="DU125" s="302" t="str">
        <f ca="true">+IF(OFFSET('Hygiene Data'!$F$11,0,10*ROW('Hygiene Data'!F119))="","",OFFSET('Hygiene Data'!$F$11,0,10*ROW('Hygiene Data'!F119)))</f>
        <v/>
      </c>
      <c r="DV125" s="302" t="str">
        <f ca="true">+IF(OFFSET('Hygiene Data'!$F$12,0,10*ROW('Hygiene Data'!F119))="","",OFFSET('Hygiene Data'!$F$12,0,10*ROW('Hygiene Data'!F119)))</f>
        <v/>
      </c>
      <c r="DW125" s="302" t="str">
        <f ca="true">+IF(OFFSET('Hygiene Data'!$F$13,0,10*ROW('Hygiene Data'!F119))="","",OFFSET('Hygiene Data'!$F$13,0,10*ROW('Hygiene Data'!F119)))</f>
        <v/>
      </c>
      <c r="DX125" s="302" t="str">
        <f ca="true">+IF(OFFSET('Hygiene Data'!$G$11,0,10*ROW('Hygiene Data'!G119))="","",OFFSET('Hygiene Data'!$G$11,0,10*ROW('Hygiene Data'!G119)))</f>
        <v/>
      </c>
      <c r="DY125" s="302" t="str">
        <f ca="true">+IF(OFFSET('Hygiene Data'!$G$12,0,10*ROW('Hygiene Data'!G119))="","",OFFSET('Hygiene Data'!$G$12,0,10*ROW('Hygiene Data'!G119)))</f>
        <v/>
      </c>
      <c r="DZ125" s="302" t="str">
        <f ca="true">+IF(OFFSET('Hygiene Data'!$G$13,0,10*ROW('Hygiene Data'!G119))="","",OFFSET('Hygiene Data'!$G$13,0,10*ROW('Hygiene Data'!G119)))</f>
        <v/>
      </c>
      <c r="EA125" s="302" t="str">
        <f ca="true">+IF(OFFSET('Hygiene Data'!$H$11,0,10*ROW('Hygiene Data'!H119))="","",OFFSET('Hygiene Data'!$H$11,0,10*ROW('Hygiene Data'!H119)))</f>
        <v/>
      </c>
      <c r="EB125" s="302" t="str">
        <f ca="true">+IF(OFFSET('Hygiene Data'!$H$12,0,10*ROW('Hygiene Data'!H119))="","",OFFSET('Hygiene Data'!$H$12,0,10*ROW('Hygiene Data'!H119)))</f>
        <v/>
      </c>
      <c r="EC125" s="302" t="str">
        <f ca="true">+IF(OFFSET('Hygiene Data'!$H$13,0,10*ROW('Hygiene Data'!H119))="","",OFFSET('Hygiene Data'!$H$13,0,10*ROW('Hygiene Data'!H119)))</f>
        <v/>
      </c>
      <c r="ED125" s="302" t="str">
        <f ca="true">+IF(OFFSET('Hygiene Data'!$I$11,0,10*ROW('Hygiene Data'!I119))="","",OFFSET('Hygiene Data'!$I$11,0,10*ROW('Hygiene Data'!I119)))</f>
        <v/>
      </c>
      <c r="EE125" s="302" t="str">
        <f ca="true">+IF(OFFSET('Hygiene Data'!$I$12,0,10*ROW('Hygiene Data'!I119))="","",OFFSET('Hygiene Data'!$I$12,0,10*ROW('Hygiene Data'!I119)))</f>
        <v/>
      </c>
      <c r="EF125" s="30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57"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302"/>
      <c r="BS126" s="302" t="str">
        <f ca="true">+IF(OFFSET('Water Data'!$D$27,0,10*ROW('Water Data'!D120))="","",OFFSET('Water Data'!$D$27,0,10*ROW('Water Data'!D120)))</f>
        <v/>
      </c>
      <c r="BT126" s="302" t="str">
        <f ca="true">+IF(OFFSET('Water Data'!$D$28,0,10*ROW('Water Data'!D120))="","",OFFSET('Water Data'!$D$28,0,10*ROW('Water Data'!D120)))</f>
        <v/>
      </c>
      <c r="BU126" s="302" t="str">
        <f ca="true">+IF(OFFSET('Water Data'!$D$29,0,10*ROW('Water Data'!D120))="","",OFFSET('Water Data'!$D$29,0,10*ROW('Water Data'!D120)))</f>
        <v/>
      </c>
      <c r="BV126" s="302" t="str">
        <f ca="true">+IF(OFFSET('Water Data'!$E$27,0,10*ROW('Water Data'!E120))="","",OFFSET('Water Data'!$E$27,0,10*ROW('Water Data'!E120)))</f>
        <v/>
      </c>
      <c r="BW126" s="302" t="str">
        <f ca="true">+IF(OFFSET('Water Data'!$E$28,0,10*ROW('Water Data'!E120))="","",OFFSET('Water Data'!$E$28,0,10*ROW('Water Data'!E120)))</f>
        <v/>
      </c>
      <c r="BX126" s="302" t="str">
        <f ca="true">+IF(OFFSET('Water Data'!$E$29,0,10*ROW('Water Data'!E120))="","",OFFSET('Water Data'!$E$29,0,10*ROW('Water Data'!E120)))</f>
        <v/>
      </c>
      <c r="BY126" s="302" t="str">
        <f ca="true">+IF(OFFSET('Water Data'!$F$27,0,10*ROW('Water Data'!F120))="","",OFFSET('Water Data'!$F$27,0,10*ROW('Water Data'!F120)))</f>
        <v/>
      </c>
      <c r="BZ126" s="302" t="str">
        <f ca="true">+IF(OFFSET('Water Data'!$F$28,0,10*ROW('Water Data'!F120))="","",OFFSET('Water Data'!$F$28,0,10*ROW('Water Data'!F120)))</f>
        <v/>
      </c>
      <c r="CA126" s="302" t="str">
        <f ca="true">+IF(OFFSET('Water Data'!$F$29,0,10*ROW('Water Data'!F120))="","",OFFSET('Water Data'!$F$29,0,10*ROW('Water Data'!F120)))</f>
        <v/>
      </c>
      <c r="CB126" s="302" t="str">
        <f ca="true">+IF(OFFSET('Water Data'!$G$27,0,10*ROW('Water Data'!G120))="","",OFFSET('Water Data'!$G$27,0,10*ROW('Water Data'!G120)))</f>
        <v/>
      </c>
      <c r="CC126" s="302" t="str">
        <f ca="true">+IF(OFFSET('Water Data'!$G$28,0,10*ROW('Water Data'!G120))="","",OFFSET('Water Data'!$G$28,0,10*ROW('Water Data'!G120)))</f>
        <v/>
      </c>
      <c r="CD126" s="302" t="str">
        <f ca="true">+IF(OFFSET('Water Data'!$G$29,0,10*ROW('Water Data'!G120))="","",OFFSET('Water Data'!$G$29,0,10*ROW('Water Data'!G120)))</f>
        <v/>
      </c>
      <c r="CE126" s="302" t="str">
        <f ca="true">+IF(OFFSET('Water Data'!$H$27,0,10*ROW('Water Data'!H120))="","",OFFSET('Water Data'!$H$27,0,10*ROW('Water Data'!H120)))</f>
        <v/>
      </c>
      <c r="CF126" s="302" t="str">
        <f ca="true">+IF(OFFSET('Water Data'!$H$28,0,10*ROW('Water Data'!H120))="","",OFFSET('Water Data'!$H$28,0,10*ROW('Water Data'!H120)))</f>
        <v/>
      </c>
      <c r="CG126" s="302" t="str">
        <f ca="true">+IF(OFFSET('Water Data'!$H$29,0,10*ROW('Water Data'!H120))="","",OFFSET('Water Data'!$H$29,0,10*ROW('Water Data'!H120)))</f>
        <v/>
      </c>
      <c r="CH126" s="302" t="str">
        <f ca="true">+IF(OFFSET('Water Data'!$I$27,0,10*ROW('Water Data'!I120))="","",OFFSET('Water Data'!$I$27,0,10*ROW('Water Data'!I120)))</f>
        <v/>
      </c>
      <c r="CI126" s="302" t="str">
        <f ca="true">+IF(OFFSET('Water Data'!$I$28,0,10*ROW('Water Data'!I120))="","",OFFSET('Water Data'!$I$28,0,10*ROW('Water Data'!I120)))</f>
        <v/>
      </c>
      <c r="CJ126" s="302" t="str">
        <f ca="true">+IF(OFFSET('Water Data'!$I$29,0,10*ROW('Water Data'!I120))="","",OFFSET('Water Data'!$I$29,0,10*ROW('Water Data'!I120)))</f>
        <v/>
      </c>
      <c r="CK126" s="302" t="str">
        <f ca="true">+IF(OFFSET('Sanitation Data'!$D$28,0,10*ROW('Sanitation Data'!D120))="","",OFFSET('Sanitation Data'!$D$28,0,10*ROW('Sanitation Data'!D120)))</f>
        <v/>
      </c>
      <c r="CL126" s="302" t="str">
        <f ca="true">+IF(OFFSET('Sanitation Data'!$D$29,0,10*ROW('Sanitation Data'!D120))="","",OFFSET('Sanitation Data'!$D$29,0,10*ROW('Sanitation Data'!D120)))</f>
        <v/>
      </c>
      <c r="CM126" s="302" t="str">
        <f ca="true">+IF(OFFSET('Sanitation Data'!$D$30,0,10*ROW('Sanitation Data'!D120))="","",OFFSET('Sanitation Data'!$D$30,0,10*ROW('Sanitation Data'!D120)))</f>
        <v/>
      </c>
      <c r="CN126" s="302" t="str">
        <f ca="true">+IF(OFFSET('Sanitation Data'!$D$31,0,10*ROW('Sanitation Data'!D120))="","",OFFSET('Sanitation Data'!$D$31,0,10*ROW('Sanitation Data'!D120)))</f>
        <v/>
      </c>
      <c r="CO126" s="302" t="str">
        <f ca="true">+IF(OFFSET('Sanitation Data'!$D$32,0,10*ROW('Sanitation Data'!D120))="","",OFFSET('Sanitation Data'!$D$32,0,10*ROW('Sanitation Data'!D120)))</f>
        <v/>
      </c>
      <c r="CP126" s="302" t="str">
        <f ca="true">+IF(OFFSET('Sanitation Data'!$E$28,0,10*ROW('Sanitation Data'!E120))="","",OFFSET('Sanitation Data'!$E$28,0,10*ROW('Sanitation Data'!E120)))</f>
        <v/>
      </c>
      <c r="CQ126" s="302" t="str">
        <f ca="true">+IF(OFFSET('Sanitation Data'!$E$29,0,10*ROW('Sanitation Data'!E120))="","",OFFSET('Sanitation Data'!$E$29,0,10*ROW('Sanitation Data'!E120)))</f>
        <v/>
      </c>
      <c r="CR126" s="302" t="str">
        <f ca="true">+IF(OFFSET('Sanitation Data'!$E$30,0,10*ROW('Sanitation Data'!E120))="","",OFFSET('Sanitation Data'!$E$30,0,10*ROW('Sanitation Data'!E120)))</f>
        <v/>
      </c>
      <c r="CS126" s="302" t="str">
        <f ca="true">+IF(OFFSET('Sanitation Data'!$E$31,0,10*ROW('Sanitation Data'!E120))="","",OFFSET('Sanitation Data'!$E$31,0,10*ROW('Sanitation Data'!E120)))</f>
        <v/>
      </c>
      <c r="CT126" s="302" t="str">
        <f ca="true">+IF(OFFSET('Sanitation Data'!$E$32,0,10*ROW('Sanitation Data'!E120))="","",OFFSET('Sanitation Data'!$E$32,0,10*ROW('Sanitation Data'!E120)))</f>
        <v/>
      </c>
      <c r="CU126" s="302" t="str">
        <f ca="true">+IF(OFFSET('Sanitation Data'!$F$28,0,10*ROW('Sanitation Data'!F120))="","",OFFSET('Sanitation Data'!$F$28,0,10*ROW('Sanitation Data'!F120)))</f>
        <v/>
      </c>
      <c r="CV126" s="302" t="str">
        <f ca="true">+IF(OFFSET('Sanitation Data'!$F$29,0,10*ROW('Sanitation Data'!F120))="","",OFFSET('Sanitation Data'!$F$29,0,10*ROW('Sanitation Data'!F120)))</f>
        <v/>
      </c>
      <c r="CW126" s="302" t="str">
        <f ca="true">+IF(OFFSET('Sanitation Data'!$F$30,0,10*ROW('Sanitation Data'!F120))="","",OFFSET('Sanitation Data'!$F$30,0,10*ROW('Sanitation Data'!F120)))</f>
        <v/>
      </c>
      <c r="CX126" s="302" t="str">
        <f ca="true">+IF(OFFSET('Sanitation Data'!$F$31,0,10*ROW('Sanitation Data'!F120))="","",OFFSET('Sanitation Data'!$F$31,0,10*ROW('Sanitation Data'!F120)))</f>
        <v/>
      </c>
      <c r="CY126" s="302" t="str">
        <f ca="true">+IF(OFFSET('Sanitation Data'!$F$32,0,10*ROW('Sanitation Data'!F120))="","",OFFSET('Sanitation Data'!$F$32,0,10*ROW('Sanitation Data'!F120)))</f>
        <v/>
      </c>
      <c r="CZ126" s="302" t="str">
        <f ca="true">+IF(OFFSET('Sanitation Data'!$G$28,0,10*ROW('Sanitation Data'!G120))="","",OFFSET('Sanitation Data'!$G$28,0,10*ROW('Sanitation Data'!G120)))</f>
        <v/>
      </c>
      <c r="DA126" s="302" t="str">
        <f ca="true">+IF(OFFSET('Sanitation Data'!$G$29,0,10*ROW('Sanitation Data'!G120))="","",OFFSET('Sanitation Data'!$G$29,0,10*ROW('Sanitation Data'!G120)))</f>
        <v/>
      </c>
      <c r="DB126" s="302" t="str">
        <f ca="true">+IF(OFFSET('Sanitation Data'!$G$30,0,10*ROW('Sanitation Data'!G120))="","",OFFSET('Sanitation Data'!$G$30,0,10*ROW('Sanitation Data'!G120)))</f>
        <v/>
      </c>
      <c r="DC126" s="302" t="str">
        <f ca="true">+IF(OFFSET('Sanitation Data'!$G$31,0,10*ROW('Sanitation Data'!G120))="","",OFFSET('Sanitation Data'!$G$31,0,10*ROW('Sanitation Data'!G120)))</f>
        <v/>
      </c>
      <c r="DD126" s="302" t="str">
        <f ca="true">+IF(OFFSET('Sanitation Data'!$G$32,0,10*ROW('Sanitation Data'!G120))="","",OFFSET('Sanitation Data'!$G$32,0,10*ROW('Sanitation Data'!G120)))</f>
        <v/>
      </c>
      <c r="DE126" s="302" t="str">
        <f ca="true">+IF(OFFSET('Sanitation Data'!$H$28,0,10*ROW('Sanitation Data'!H120))="","",OFFSET('Sanitation Data'!$H$28,0,10*ROW('Sanitation Data'!H120)))</f>
        <v/>
      </c>
      <c r="DF126" s="302" t="str">
        <f ca="true">+IF(OFFSET('Sanitation Data'!$H$29,0,10*ROW('Sanitation Data'!H120))="","",OFFSET('Sanitation Data'!$H$29,0,10*ROW('Sanitation Data'!H120)))</f>
        <v/>
      </c>
      <c r="DG126" s="302" t="str">
        <f ca="true">+IF(OFFSET('Sanitation Data'!$H$30,0,10*ROW('Sanitation Data'!H120))="","",OFFSET('Sanitation Data'!$H$30,0,10*ROW('Sanitation Data'!H120)))</f>
        <v/>
      </c>
      <c r="DH126" s="302" t="str">
        <f ca="true">+IF(OFFSET('Sanitation Data'!$H$31,0,10*ROW('Sanitation Data'!H120))="","",OFFSET('Sanitation Data'!$H$31,0,10*ROW('Sanitation Data'!H120)))</f>
        <v/>
      </c>
      <c r="DI126" s="302" t="str">
        <f ca="true">+IF(OFFSET('Sanitation Data'!$H$32,0,10*ROW('Sanitation Data'!H120))="","",OFFSET('Sanitation Data'!$H$32,0,10*ROW('Sanitation Data'!H120)))</f>
        <v/>
      </c>
      <c r="DJ126" s="302" t="str">
        <f ca="true">+IF(OFFSET('Sanitation Data'!$I$28,0,10*ROW('Sanitation Data'!I120))="","",OFFSET('Sanitation Data'!$I$28,0,10*ROW('Sanitation Data'!I120)))</f>
        <v/>
      </c>
      <c r="DK126" s="302" t="str">
        <f ca="true">+IF(OFFSET('Sanitation Data'!$I$29,0,10*ROW('Sanitation Data'!I120))="","",OFFSET('Sanitation Data'!$I$29,0,10*ROW('Sanitation Data'!I120)))</f>
        <v/>
      </c>
      <c r="DL126" s="302" t="str">
        <f ca="true">+IF(OFFSET('Sanitation Data'!$I$30,0,10*ROW('Sanitation Data'!I120))="","",OFFSET('Sanitation Data'!$I$30,0,10*ROW('Sanitation Data'!I120)))</f>
        <v/>
      </c>
      <c r="DM126" s="302" t="str">
        <f ca="true">+IF(OFFSET('Sanitation Data'!$I$31,0,10*ROW('Sanitation Data'!I120))="","",OFFSET('Sanitation Data'!$I$31,0,10*ROW('Sanitation Data'!I120)))</f>
        <v/>
      </c>
      <c r="DN126" s="302" t="str">
        <f ca="true">+IF(OFFSET('Sanitation Data'!$I$32,0,10*ROW('Sanitation Data'!I120))="","",OFFSET('Sanitation Data'!$I$32,0,10*ROW('Sanitation Data'!I120)))</f>
        <v/>
      </c>
      <c r="DO126" s="302" t="str">
        <f ca="true">+IF(OFFSET('Hygiene Data'!$D$11,0,10*ROW('Hygiene Data'!D120))="","",OFFSET('Hygiene Data'!$D$11,0,10*ROW('Hygiene Data'!D120)))</f>
        <v/>
      </c>
      <c r="DP126" s="302" t="str">
        <f ca="true">+IF(OFFSET('Hygiene Data'!$D$12,0,10*ROW('Hygiene Data'!D120))="","",OFFSET('Hygiene Data'!$D$12,0,10*ROW('Hygiene Data'!D120)))</f>
        <v/>
      </c>
      <c r="DQ126" s="302" t="str">
        <f ca="true">+IF(OFFSET('Hygiene Data'!$D$13,0,10*ROW('Hygiene Data'!D120))="","",OFFSET('Hygiene Data'!$D$13,0,10*ROW('Hygiene Data'!D120)))</f>
        <v/>
      </c>
      <c r="DR126" s="302" t="str">
        <f ca="true">+IF(OFFSET('Hygiene Data'!$E$11,0,10*ROW('Hygiene Data'!E120))="","",OFFSET('Hygiene Data'!$E$11,0,10*ROW('Hygiene Data'!E120)))</f>
        <v/>
      </c>
      <c r="DS126" s="302" t="str">
        <f ca="true">+IF(OFFSET('Hygiene Data'!$E$12,0,10*ROW('Hygiene Data'!E120))="","",OFFSET('Hygiene Data'!$E$12,0,10*ROW('Hygiene Data'!E120)))</f>
        <v/>
      </c>
      <c r="DT126" s="302" t="str">
        <f ca="true">+IF(OFFSET('Hygiene Data'!$E$13,0,10*ROW('Hygiene Data'!E120))="","",OFFSET('Hygiene Data'!$E$13,0,10*ROW('Hygiene Data'!E120)))</f>
        <v/>
      </c>
      <c r="DU126" s="302" t="str">
        <f ca="true">+IF(OFFSET('Hygiene Data'!$F$11,0,10*ROW('Hygiene Data'!F120))="","",OFFSET('Hygiene Data'!$F$11,0,10*ROW('Hygiene Data'!F120)))</f>
        <v/>
      </c>
      <c r="DV126" s="302" t="str">
        <f ca="true">+IF(OFFSET('Hygiene Data'!$F$12,0,10*ROW('Hygiene Data'!F120))="","",OFFSET('Hygiene Data'!$F$12,0,10*ROW('Hygiene Data'!F120)))</f>
        <v/>
      </c>
      <c r="DW126" s="302" t="str">
        <f ca="true">+IF(OFFSET('Hygiene Data'!$F$13,0,10*ROW('Hygiene Data'!F120))="","",OFFSET('Hygiene Data'!$F$13,0,10*ROW('Hygiene Data'!F120)))</f>
        <v/>
      </c>
      <c r="DX126" s="302" t="str">
        <f ca="true">+IF(OFFSET('Hygiene Data'!$G$11,0,10*ROW('Hygiene Data'!G120))="","",OFFSET('Hygiene Data'!$G$11,0,10*ROW('Hygiene Data'!G120)))</f>
        <v/>
      </c>
      <c r="DY126" s="302" t="str">
        <f ca="true">+IF(OFFSET('Hygiene Data'!$G$12,0,10*ROW('Hygiene Data'!G120))="","",OFFSET('Hygiene Data'!$G$12,0,10*ROW('Hygiene Data'!G120)))</f>
        <v/>
      </c>
      <c r="DZ126" s="302" t="str">
        <f ca="true">+IF(OFFSET('Hygiene Data'!$G$13,0,10*ROW('Hygiene Data'!G120))="","",OFFSET('Hygiene Data'!$G$13,0,10*ROW('Hygiene Data'!G120)))</f>
        <v/>
      </c>
      <c r="EA126" s="302" t="str">
        <f ca="true">+IF(OFFSET('Hygiene Data'!$H$11,0,10*ROW('Hygiene Data'!H120))="","",OFFSET('Hygiene Data'!$H$11,0,10*ROW('Hygiene Data'!H120)))</f>
        <v/>
      </c>
      <c r="EB126" s="302" t="str">
        <f ca="true">+IF(OFFSET('Hygiene Data'!$H$12,0,10*ROW('Hygiene Data'!H120))="","",OFFSET('Hygiene Data'!$H$12,0,10*ROW('Hygiene Data'!H120)))</f>
        <v/>
      </c>
      <c r="EC126" s="302" t="str">
        <f ca="true">+IF(OFFSET('Hygiene Data'!$H$13,0,10*ROW('Hygiene Data'!H120))="","",OFFSET('Hygiene Data'!$H$13,0,10*ROW('Hygiene Data'!H120)))</f>
        <v/>
      </c>
      <c r="ED126" s="302" t="str">
        <f ca="true">+IF(OFFSET('Hygiene Data'!$I$11,0,10*ROW('Hygiene Data'!I120))="","",OFFSET('Hygiene Data'!$I$11,0,10*ROW('Hygiene Data'!I120)))</f>
        <v/>
      </c>
      <c r="EE126" s="302" t="str">
        <f ca="true">+IF(OFFSET('Hygiene Data'!$I$12,0,10*ROW('Hygiene Data'!I120))="","",OFFSET('Hygiene Data'!$I$12,0,10*ROW('Hygiene Data'!I120)))</f>
        <v/>
      </c>
      <c r="EF126" s="30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57"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302"/>
      <c r="BS127" s="302" t="str">
        <f ca="true">+IF(OFFSET('Water Data'!$D$27,0,10*ROW('Water Data'!D121))="","",OFFSET('Water Data'!$D$27,0,10*ROW('Water Data'!D121)))</f>
        <v/>
      </c>
      <c r="BT127" s="302" t="str">
        <f ca="true">+IF(OFFSET('Water Data'!$D$28,0,10*ROW('Water Data'!D121))="","",OFFSET('Water Data'!$D$28,0,10*ROW('Water Data'!D121)))</f>
        <v/>
      </c>
      <c r="BU127" s="302" t="str">
        <f ca="true">+IF(OFFSET('Water Data'!$D$29,0,10*ROW('Water Data'!D121))="","",OFFSET('Water Data'!$D$29,0,10*ROW('Water Data'!D121)))</f>
        <v/>
      </c>
      <c r="BV127" s="302" t="str">
        <f ca="true">+IF(OFFSET('Water Data'!$E$27,0,10*ROW('Water Data'!E121))="","",OFFSET('Water Data'!$E$27,0,10*ROW('Water Data'!E121)))</f>
        <v/>
      </c>
      <c r="BW127" s="302" t="str">
        <f ca="true">+IF(OFFSET('Water Data'!$E$28,0,10*ROW('Water Data'!E121))="","",OFFSET('Water Data'!$E$28,0,10*ROW('Water Data'!E121)))</f>
        <v/>
      </c>
      <c r="BX127" s="302" t="str">
        <f ca="true">+IF(OFFSET('Water Data'!$E$29,0,10*ROW('Water Data'!E121))="","",OFFSET('Water Data'!$E$29,0,10*ROW('Water Data'!E121)))</f>
        <v/>
      </c>
      <c r="BY127" s="302" t="str">
        <f ca="true">+IF(OFFSET('Water Data'!$F$27,0,10*ROW('Water Data'!F121))="","",OFFSET('Water Data'!$F$27,0,10*ROW('Water Data'!F121)))</f>
        <v/>
      </c>
      <c r="BZ127" s="302" t="str">
        <f ca="true">+IF(OFFSET('Water Data'!$F$28,0,10*ROW('Water Data'!F121))="","",OFFSET('Water Data'!$F$28,0,10*ROW('Water Data'!F121)))</f>
        <v/>
      </c>
      <c r="CA127" s="302" t="str">
        <f ca="true">+IF(OFFSET('Water Data'!$F$29,0,10*ROW('Water Data'!F121))="","",OFFSET('Water Data'!$F$29,0,10*ROW('Water Data'!F121)))</f>
        <v/>
      </c>
      <c r="CB127" s="302" t="str">
        <f ca="true">+IF(OFFSET('Water Data'!$G$27,0,10*ROW('Water Data'!G121))="","",OFFSET('Water Data'!$G$27,0,10*ROW('Water Data'!G121)))</f>
        <v/>
      </c>
      <c r="CC127" s="302" t="str">
        <f ca="true">+IF(OFFSET('Water Data'!$G$28,0,10*ROW('Water Data'!G121))="","",OFFSET('Water Data'!$G$28,0,10*ROW('Water Data'!G121)))</f>
        <v/>
      </c>
      <c r="CD127" s="302" t="str">
        <f ca="true">+IF(OFFSET('Water Data'!$G$29,0,10*ROW('Water Data'!G121))="","",OFFSET('Water Data'!$G$29,0,10*ROW('Water Data'!G121)))</f>
        <v/>
      </c>
      <c r="CE127" s="302" t="str">
        <f ca="true">+IF(OFFSET('Water Data'!$H$27,0,10*ROW('Water Data'!H121))="","",OFFSET('Water Data'!$H$27,0,10*ROW('Water Data'!H121)))</f>
        <v/>
      </c>
      <c r="CF127" s="302" t="str">
        <f ca="true">+IF(OFFSET('Water Data'!$H$28,0,10*ROW('Water Data'!H121))="","",OFFSET('Water Data'!$H$28,0,10*ROW('Water Data'!H121)))</f>
        <v/>
      </c>
      <c r="CG127" s="302" t="str">
        <f ca="true">+IF(OFFSET('Water Data'!$H$29,0,10*ROW('Water Data'!H121))="","",OFFSET('Water Data'!$H$29,0,10*ROW('Water Data'!H121)))</f>
        <v/>
      </c>
      <c r="CH127" s="302" t="str">
        <f ca="true">+IF(OFFSET('Water Data'!$I$27,0,10*ROW('Water Data'!I121))="","",OFFSET('Water Data'!$I$27,0,10*ROW('Water Data'!I121)))</f>
        <v/>
      </c>
      <c r="CI127" s="302" t="str">
        <f ca="true">+IF(OFFSET('Water Data'!$I$28,0,10*ROW('Water Data'!I121))="","",OFFSET('Water Data'!$I$28,0,10*ROW('Water Data'!I121)))</f>
        <v/>
      </c>
      <c r="CJ127" s="302" t="str">
        <f ca="true">+IF(OFFSET('Water Data'!$I$29,0,10*ROW('Water Data'!I121))="","",OFFSET('Water Data'!$I$29,0,10*ROW('Water Data'!I121)))</f>
        <v/>
      </c>
      <c r="CK127" s="302" t="str">
        <f ca="true">+IF(OFFSET('Sanitation Data'!$D$28,0,10*ROW('Sanitation Data'!D121))="","",OFFSET('Sanitation Data'!$D$28,0,10*ROW('Sanitation Data'!D121)))</f>
        <v/>
      </c>
      <c r="CL127" s="302" t="str">
        <f ca="true">+IF(OFFSET('Sanitation Data'!$D$29,0,10*ROW('Sanitation Data'!D121))="","",OFFSET('Sanitation Data'!$D$29,0,10*ROW('Sanitation Data'!D121)))</f>
        <v/>
      </c>
      <c r="CM127" s="302" t="str">
        <f ca="true">+IF(OFFSET('Sanitation Data'!$D$30,0,10*ROW('Sanitation Data'!D121))="","",OFFSET('Sanitation Data'!$D$30,0,10*ROW('Sanitation Data'!D121)))</f>
        <v/>
      </c>
      <c r="CN127" s="302" t="str">
        <f ca="true">+IF(OFFSET('Sanitation Data'!$D$31,0,10*ROW('Sanitation Data'!D121))="","",OFFSET('Sanitation Data'!$D$31,0,10*ROW('Sanitation Data'!D121)))</f>
        <v/>
      </c>
      <c r="CO127" s="302" t="str">
        <f ca="true">+IF(OFFSET('Sanitation Data'!$D$32,0,10*ROW('Sanitation Data'!D121))="","",OFFSET('Sanitation Data'!$D$32,0,10*ROW('Sanitation Data'!D121)))</f>
        <v/>
      </c>
      <c r="CP127" s="302" t="str">
        <f ca="true">+IF(OFFSET('Sanitation Data'!$E$28,0,10*ROW('Sanitation Data'!E121))="","",OFFSET('Sanitation Data'!$E$28,0,10*ROW('Sanitation Data'!E121)))</f>
        <v/>
      </c>
      <c r="CQ127" s="302" t="str">
        <f ca="true">+IF(OFFSET('Sanitation Data'!$E$29,0,10*ROW('Sanitation Data'!E121))="","",OFFSET('Sanitation Data'!$E$29,0,10*ROW('Sanitation Data'!E121)))</f>
        <v/>
      </c>
      <c r="CR127" s="302" t="str">
        <f ca="true">+IF(OFFSET('Sanitation Data'!$E$30,0,10*ROW('Sanitation Data'!E121))="","",OFFSET('Sanitation Data'!$E$30,0,10*ROW('Sanitation Data'!E121)))</f>
        <v/>
      </c>
      <c r="CS127" s="302" t="str">
        <f ca="true">+IF(OFFSET('Sanitation Data'!$E$31,0,10*ROW('Sanitation Data'!E121))="","",OFFSET('Sanitation Data'!$E$31,0,10*ROW('Sanitation Data'!E121)))</f>
        <v/>
      </c>
      <c r="CT127" s="302" t="str">
        <f ca="true">+IF(OFFSET('Sanitation Data'!$E$32,0,10*ROW('Sanitation Data'!E121))="","",OFFSET('Sanitation Data'!$E$32,0,10*ROW('Sanitation Data'!E121)))</f>
        <v/>
      </c>
      <c r="CU127" s="302" t="str">
        <f ca="true">+IF(OFFSET('Sanitation Data'!$F$28,0,10*ROW('Sanitation Data'!F121))="","",OFFSET('Sanitation Data'!$F$28,0,10*ROW('Sanitation Data'!F121)))</f>
        <v/>
      </c>
      <c r="CV127" s="302" t="str">
        <f ca="true">+IF(OFFSET('Sanitation Data'!$F$29,0,10*ROW('Sanitation Data'!F121))="","",OFFSET('Sanitation Data'!$F$29,0,10*ROW('Sanitation Data'!F121)))</f>
        <v/>
      </c>
      <c r="CW127" s="302" t="str">
        <f ca="true">+IF(OFFSET('Sanitation Data'!$F$30,0,10*ROW('Sanitation Data'!F121))="","",OFFSET('Sanitation Data'!$F$30,0,10*ROW('Sanitation Data'!F121)))</f>
        <v/>
      </c>
      <c r="CX127" s="302" t="str">
        <f ca="true">+IF(OFFSET('Sanitation Data'!$F$31,0,10*ROW('Sanitation Data'!F121))="","",OFFSET('Sanitation Data'!$F$31,0,10*ROW('Sanitation Data'!F121)))</f>
        <v/>
      </c>
      <c r="CY127" s="302" t="str">
        <f ca="true">+IF(OFFSET('Sanitation Data'!$F$32,0,10*ROW('Sanitation Data'!F121))="","",OFFSET('Sanitation Data'!$F$32,0,10*ROW('Sanitation Data'!F121)))</f>
        <v/>
      </c>
      <c r="CZ127" s="302" t="str">
        <f ca="true">+IF(OFFSET('Sanitation Data'!$G$28,0,10*ROW('Sanitation Data'!G121))="","",OFFSET('Sanitation Data'!$G$28,0,10*ROW('Sanitation Data'!G121)))</f>
        <v/>
      </c>
      <c r="DA127" s="302" t="str">
        <f ca="true">+IF(OFFSET('Sanitation Data'!$G$29,0,10*ROW('Sanitation Data'!G121))="","",OFFSET('Sanitation Data'!$G$29,0,10*ROW('Sanitation Data'!G121)))</f>
        <v/>
      </c>
      <c r="DB127" s="302" t="str">
        <f ca="true">+IF(OFFSET('Sanitation Data'!$G$30,0,10*ROW('Sanitation Data'!G121))="","",OFFSET('Sanitation Data'!$G$30,0,10*ROW('Sanitation Data'!G121)))</f>
        <v/>
      </c>
      <c r="DC127" s="302" t="str">
        <f ca="true">+IF(OFFSET('Sanitation Data'!$G$31,0,10*ROW('Sanitation Data'!G121))="","",OFFSET('Sanitation Data'!$G$31,0,10*ROW('Sanitation Data'!G121)))</f>
        <v/>
      </c>
      <c r="DD127" s="302" t="str">
        <f ca="true">+IF(OFFSET('Sanitation Data'!$G$32,0,10*ROW('Sanitation Data'!G121))="","",OFFSET('Sanitation Data'!$G$32,0,10*ROW('Sanitation Data'!G121)))</f>
        <v/>
      </c>
      <c r="DE127" s="302" t="str">
        <f ca="true">+IF(OFFSET('Sanitation Data'!$H$28,0,10*ROW('Sanitation Data'!H121))="","",OFFSET('Sanitation Data'!$H$28,0,10*ROW('Sanitation Data'!H121)))</f>
        <v/>
      </c>
      <c r="DF127" s="302" t="str">
        <f ca="true">+IF(OFFSET('Sanitation Data'!$H$29,0,10*ROW('Sanitation Data'!H121))="","",OFFSET('Sanitation Data'!$H$29,0,10*ROW('Sanitation Data'!H121)))</f>
        <v/>
      </c>
      <c r="DG127" s="302" t="str">
        <f ca="true">+IF(OFFSET('Sanitation Data'!$H$30,0,10*ROW('Sanitation Data'!H121))="","",OFFSET('Sanitation Data'!$H$30,0,10*ROW('Sanitation Data'!H121)))</f>
        <v/>
      </c>
      <c r="DH127" s="302" t="str">
        <f ca="true">+IF(OFFSET('Sanitation Data'!$H$31,0,10*ROW('Sanitation Data'!H121))="","",OFFSET('Sanitation Data'!$H$31,0,10*ROW('Sanitation Data'!H121)))</f>
        <v/>
      </c>
      <c r="DI127" s="302" t="str">
        <f ca="true">+IF(OFFSET('Sanitation Data'!$H$32,0,10*ROW('Sanitation Data'!H121))="","",OFFSET('Sanitation Data'!$H$32,0,10*ROW('Sanitation Data'!H121)))</f>
        <v/>
      </c>
      <c r="DJ127" s="302" t="str">
        <f ca="true">+IF(OFFSET('Sanitation Data'!$I$28,0,10*ROW('Sanitation Data'!I121))="","",OFFSET('Sanitation Data'!$I$28,0,10*ROW('Sanitation Data'!I121)))</f>
        <v/>
      </c>
      <c r="DK127" s="302" t="str">
        <f ca="true">+IF(OFFSET('Sanitation Data'!$I$29,0,10*ROW('Sanitation Data'!I121))="","",OFFSET('Sanitation Data'!$I$29,0,10*ROW('Sanitation Data'!I121)))</f>
        <v/>
      </c>
      <c r="DL127" s="302" t="str">
        <f ca="true">+IF(OFFSET('Sanitation Data'!$I$30,0,10*ROW('Sanitation Data'!I121))="","",OFFSET('Sanitation Data'!$I$30,0,10*ROW('Sanitation Data'!I121)))</f>
        <v/>
      </c>
      <c r="DM127" s="302" t="str">
        <f ca="true">+IF(OFFSET('Sanitation Data'!$I$31,0,10*ROW('Sanitation Data'!I121))="","",OFFSET('Sanitation Data'!$I$31,0,10*ROW('Sanitation Data'!I121)))</f>
        <v/>
      </c>
      <c r="DN127" s="302" t="str">
        <f ca="true">+IF(OFFSET('Sanitation Data'!$I$32,0,10*ROW('Sanitation Data'!I121))="","",OFFSET('Sanitation Data'!$I$32,0,10*ROW('Sanitation Data'!I121)))</f>
        <v/>
      </c>
      <c r="DO127" s="302" t="str">
        <f ca="true">+IF(OFFSET('Hygiene Data'!$D$11,0,10*ROW('Hygiene Data'!D121))="","",OFFSET('Hygiene Data'!$D$11,0,10*ROW('Hygiene Data'!D121)))</f>
        <v/>
      </c>
      <c r="DP127" s="302" t="str">
        <f ca="true">+IF(OFFSET('Hygiene Data'!$D$12,0,10*ROW('Hygiene Data'!D121))="","",OFFSET('Hygiene Data'!$D$12,0,10*ROW('Hygiene Data'!D121)))</f>
        <v/>
      </c>
      <c r="DQ127" s="302" t="str">
        <f ca="true">+IF(OFFSET('Hygiene Data'!$D$13,0,10*ROW('Hygiene Data'!D121))="","",OFFSET('Hygiene Data'!$D$13,0,10*ROW('Hygiene Data'!D121)))</f>
        <v/>
      </c>
      <c r="DR127" s="302" t="str">
        <f ca="true">+IF(OFFSET('Hygiene Data'!$E$11,0,10*ROW('Hygiene Data'!E121))="","",OFFSET('Hygiene Data'!$E$11,0,10*ROW('Hygiene Data'!E121)))</f>
        <v/>
      </c>
      <c r="DS127" s="302" t="str">
        <f ca="true">+IF(OFFSET('Hygiene Data'!$E$12,0,10*ROW('Hygiene Data'!E121))="","",OFFSET('Hygiene Data'!$E$12,0,10*ROW('Hygiene Data'!E121)))</f>
        <v/>
      </c>
      <c r="DT127" s="302" t="str">
        <f ca="true">+IF(OFFSET('Hygiene Data'!$E$13,0,10*ROW('Hygiene Data'!E121))="","",OFFSET('Hygiene Data'!$E$13,0,10*ROW('Hygiene Data'!E121)))</f>
        <v/>
      </c>
      <c r="DU127" s="302" t="str">
        <f ca="true">+IF(OFFSET('Hygiene Data'!$F$11,0,10*ROW('Hygiene Data'!F121))="","",OFFSET('Hygiene Data'!$F$11,0,10*ROW('Hygiene Data'!F121)))</f>
        <v/>
      </c>
      <c r="DV127" s="302" t="str">
        <f ca="true">+IF(OFFSET('Hygiene Data'!$F$12,0,10*ROW('Hygiene Data'!F121))="","",OFFSET('Hygiene Data'!$F$12,0,10*ROW('Hygiene Data'!F121)))</f>
        <v/>
      </c>
      <c r="DW127" s="302" t="str">
        <f ca="true">+IF(OFFSET('Hygiene Data'!$F$13,0,10*ROW('Hygiene Data'!F121))="","",OFFSET('Hygiene Data'!$F$13,0,10*ROW('Hygiene Data'!F121)))</f>
        <v/>
      </c>
      <c r="DX127" s="302" t="str">
        <f ca="true">+IF(OFFSET('Hygiene Data'!$G$11,0,10*ROW('Hygiene Data'!G121))="","",OFFSET('Hygiene Data'!$G$11,0,10*ROW('Hygiene Data'!G121)))</f>
        <v/>
      </c>
      <c r="DY127" s="302" t="str">
        <f ca="true">+IF(OFFSET('Hygiene Data'!$G$12,0,10*ROW('Hygiene Data'!G121))="","",OFFSET('Hygiene Data'!$G$12,0,10*ROW('Hygiene Data'!G121)))</f>
        <v/>
      </c>
      <c r="DZ127" s="302" t="str">
        <f ca="true">+IF(OFFSET('Hygiene Data'!$G$13,0,10*ROW('Hygiene Data'!G121))="","",OFFSET('Hygiene Data'!$G$13,0,10*ROW('Hygiene Data'!G121)))</f>
        <v/>
      </c>
      <c r="EA127" s="302" t="str">
        <f ca="true">+IF(OFFSET('Hygiene Data'!$H$11,0,10*ROW('Hygiene Data'!H121))="","",OFFSET('Hygiene Data'!$H$11,0,10*ROW('Hygiene Data'!H121)))</f>
        <v/>
      </c>
      <c r="EB127" s="302" t="str">
        <f ca="true">+IF(OFFSET('Hygiene Data'!$H$12,0,10*ROW('Hygiene Data'!H121))="","",OFFSET('Hygiene Data'!$H$12,0,10*ROW('Hygiene Data'!H121)))</f>
        <v/>
      </c>
      <c r="EC127" s="302" t="str">
        <f ca="true">+IF(OFFSET('Hygiene Data'!$H$13,0,10*ROW('Hygiene Data'!H121))="","",OFFSET('Hygiene Data'!$H$13,0,10*ROW('Hygiene Data'!H121)))</f>
        <v/>
      </c>
      <c r="ED127" s="302" t="str">
        <f ca="true">+IF(OFFSET('Hygiene Data'!$I$11,0,10*ROW('Hygiene Data'!I121))="","",OFFSET('Hygiene Data'!$I$11,0,10*ROW('Hygiene Data'!I121)))</f>
        <v/>
      </c>
      <c r="EE127" s="302" t="str">
        <f ca="true">+IF(OFFSET('Hygiene Data'!$I$12,0,10*ROW('Hygiene Data'!I121))="","",OFFSET('Hygiene Data'!$I$12,0,10*ROW('Hygiene Data'!I121)))</f>
        <v/>
      </c>
      <c r="EF127" s="30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57"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302"/>
      <c r="BS128" s="302" t="str">
        <f ca="true">+IF(OFFSET('Water Data'!$D$27,0,10*ROW('Water Data'!D122))="","",OFFSET('Water Data'!$D$27,0,10*ROW('Water Data'!D122)))</f>
        <v/>
      </c>
      <c r="BT128" s="302" t="str">
        <f ca="true">+IF(OFFSET('Water Data'!$D$28,0,10*ROW('Water Data'!D122))="","",OFFSET('Water Data'!$D$28,0,10*ROW('Water Data'!D122)))</f>
        <v/>
      </c>
      <c r="BU128" s="302" t="str">
        <f ca="true">+IF(OFFSET('Water Data'!$D$29,0,10*ROW('Water Data'!D122))="","",OFFSET('Water Data'!$D$29,0,10*ROW('Water Data'!D122)))</f>
        <v/>
      </c>
      <c r="BV128" s="302" t="str">
        <f ca="true">+IF(OFFSET('Water Data'!$E$27,0,10*ROW('Water Data'!E122))="","",OFFSET('Water Data'!$E$27,0,10*ROW('Water Data'!E122)))</f>
        <v/>
      </c>
      <c r="BW128" s="302" t="str">
        <f ca="true">+IF(OFFSET('Water Data'!$E$28,0,10*ROW('Water Data'!E122))="","",OFFSET('Water Data'!$E$28,0,10*ROW('Water Data'!E122)))</f>
        <v/>
      </c>
      <c r="BX128" s="302" t="str">
        <f ca="true">+IF(OFFSET('Water Data'!$E$29,0,10*ROW('Water Data'!E122))="","",OFFSET('Water Data'!$E$29,0,10*ROW('Water Data'!E122)))</f>
        <v/>
      </c>
      <c r="BY128" s="302" t="str">
        <f ca="true">+IF(OFFSET('Water Data'!$F$27,0,10*ROW('Water Data'!F122))="","",OFFSET('Water Data'!$F$27,0,10*ROW('Water Data'!F122)))</f>
        <v/>
      </c>
      <c r="BZ128" s="302" t="str">
        <f ca="true">+IF(OFFSET('Water Data'!$F$28,0,10*ROW('Water Data'!F122))="","",OFFSET('Water Data'!$F$28,0,10*ROW('Water Data'!F122)))</f>
        <v/>
      </c>
      <c r="CA128" s="302" t="str">
        <f ca="true">+IF(OFFSET('Water Data'!$F$29,0,10*ROW('Water Data'!F122))="","",OFFSET('Water Data'!$F$29,0,10*ROW('Water Data'!F122)))</f>
        <v/>
      </c>
      <c r="CB128" s="302" t="str">
        <f ca="true">+IF(OFFSET('Water Data'!$G$27,0,10*ROW('Water Data'!G122))="","",OFFSET('Water Data'!$G$27,0,10*ROW('Water Data'!G122)))</f>
        <v/>
      </c>
      <c r="CC128" s="302" t="str">
        <f ca="true">+IF(OFFSET('Water Data'!$G$28,0,10*ROW('Water Data'!G122))="","",OFFSET('Water Data'!$G$28,0,10*ROW('Water Data'!G122)))</f>
        <v/>
      </c>
      <c r="CD128" s="302" t="str">
        <f ca="true">+IF(OFFSET('Water Data'!$G$29,0,10*ROW('Water Data'!G122))="","",OFFSET('Water Data'!$G$29,0,10*ROW('Water Data'!G122)))</f>
        <v/>
      </c>
      <c r="CE128" s="302" t="str">
        <f ca="true">+IF(OFFSET('Water Data'!$H$27,0,10*ROW('Water Data'!H122))="","",OFFSET('Water Data'!$H$27,0,10*ROW('Water Data'!H122)))</f>
        <v/>
      </c>
      <c r="CF128" s="302" t="str">
        <f ca="true">+IF(OFFSET('Water Data'!$H$28,0,10*ROW('Water Data'!H122))="","",OFFSET('Water Data'!$H$28,0,10*ROW('Water Data'!H122)))</f>
        <v/>
      </c>
      <c r="CG128" s="302" t="str">
        <f ca="true">+IF(OFFSET('Water Data'!$H$29,0,10*ROW('Water Data'!H122))="","",OFFSET('Water Data'!$H$29,0,10*ROW('Water Data'!H122)))</f>
        <v/>
      </c>
      <c r="CH128" s="302" t="str">
        <f ca="true">+IF(OFFSET('Water Data'!$I$27,0,10*ROW('Water Data'!I122))="","",OFFSET('Water Data'!$I$27,0,10*ROW('Water Data'!I122)))</f>
        <v/>
      </c>
      <c r="CI128" s="302" t="str">
        <f ca="true">+IF(OFFSET('Water Data'!$I$28,0,10*ROW('Water Data'!I122))="","",OFFSET('Water Data'!$I$28,0,10*ROW('Water Data'!I122)))</f>
        <v/>
      </c>
      <c r="CJ128" s="302" t="str">
        <f ca="true">+IF(OFFSET('Water Data'!$I$29,0,10*ROW('Water Data'!I122))="","",OFFSET('Water Data'!$I$29,0,10*ROW('Water Data'!I122)))</f>
        <v/>
      </c>
      <c r="CK128" s="302" t="str">
        <f ca="true">+IF(OFFSET('Sanitation Data'!$D$28,0,10*ROW('Sanitation Data'!D122))="","",OFFSET('Sanitation Data'!$D$28,0,10*ROW('Sanitation Data'!D122)))</f>
        <v/>
      </c>
      <c r="CL128" s="302" t="str">
        <f ca="true">+IF(OFFSET('Sanitation Data'!$D$29,0,10*ROW('Sanitation Data'!D122))="","",OFFSET('Sanitation Data'!$D$29,0,10*ROW('Sanitation Data'!D122)))</f>
        <v/>
      </c>
      <c r="CM128" s="302" t="str">
        <f ca="true">+IF(OFFSET('Sanitation Data'!$D$30,0,10*ROW('Sanitation Data'!D122))="","",OFFSET('Sanitation Data'!$D$30,0,10*ROW('Sanitation Data'!D122)))</f>
        <v/>
      </c>
      <c r="CN128" s="302" t="str">
        <f ca="true">+IF(OFFSET('Sanitation Data'!$D$31,0,10*ROW('Sanitation Data'!D122))="","",OFFSET('Sanitation Data'!$D$31,0,10*ROW('Sanitation Data'!D122)))</f>
        <v/>
      </c>
      <c r="CO128" s="302" t="str">
        <f ca="true">+IF(OFFSET('Sanitation Data'!$D$32,0,10*ROW('Sanitation Data'!D122))="","",OFFSET('Sanitation Data'!$D$32,0,10*ROW('Sanitation Data'!D122)))</f>
        <v/>
      </c>
      <c r="CP128" s="302" t="str">
        <f ca="true">+IF(OFFSET('Sanitation Data'!$E$28,0,10*ROW('Sanitation Data'!E122))="","",OFFSET('Sanitation Data'!$E$28,0,10*ROW('Sanitation Data'!E122)))</f>
        <v/>
      </c>
      <c r="CQ128" s="302" t="str">
        <f ca="true">+IF(OFFSET('Sanitation Data'!$E$29,0,10*ROW('Sanitation Data'!E122))="","",OFFSET('Sanitation Data'!$E$29,0,10*ROW('Sanitation Data'!E122)))</f>
        <v/>
      </c>
      <c r="CR128" s="302" t="str">
        <f ca="true">+IF(OFFSET('Sanitation Data'!$E$30,0,10*ROW('Sanitation Data'!E122))="","",OFFSET('Sanitation Data'!$E$30,0,10*ROW('Sanitation Data'!E122)))</f>
        <v/>
      </c>
      <c r="CS128" s="302" t="str">
        <f ca="true">+IF(OFFSET('Sanitation Data'!$E$31,0,10*ROW('Sanitation Data'!E122))="","",OFFSET('Sanitation Data'!$E$31,0,10*ROW('Sanitation Data'!E122)))</f>
        <v/>
      </c>
      <c r="CT128" s="302" t="str">
        <f ca="true">+IF(OFFSET('Sanitation Data'!$E$32,0,10*ROW('Sanitation Data'!E122))="","",OFFSET('Sanitation Data'!$E$32,0,10*ROW('Sanitation Data'!E122)))</f>
        <v/>
      </c>
      <c r="CU128" s="302" t="str">
        <f ca="true">+IF(OFFSET('Sanitation Data'!$F$28,0,10*ROW('Sanitation Data'!F122))="","",OFFSET('Sanitation Data'!$F$28,0,10*ROW('Sanitation Data'!F122)))</f>
        <v/>
      </c>
      <c r="CV128" s="302" t="str">
        <f ca="true">+IF(OFFSET('Sanitation Data'!$F$29,0,10*ROW('Sanitation Data'!F122))="","",OFFSET('Sanitation Data'!$F$29,0,10*ROW('Sanitation Data'!F122)))</f>
        <v/>
      </c>
      <c r="CW128" s="302" t="str">
        <f ca="true">+IF(OFFSET('Sanitation Data'!$F$30,0,10*ROW('Sanitation Data'!F122))="","",OFFSET('Sanitation Data'!$F$30,0,10*ROW('Sanitation Data'!F122)))</f>
        <v/>
      </c>
      <c r="CX128" s="302" t="str">
        <f ca="true">+IF(OFFSET('Sanitation Data'!$F$31,0,10*ROW('Sanitation Data'!F122))="","",OFFSET('Sanitation Data'!$F$31,0,10*ROW('Sanitation Data'!F122)))</f>
        <v/>
      </c>
      <c r="CY128" s="302" t="str">
        <f ca="true">+IF(OFFSET('Sanitation Data'!$F$32,0,10*ROW('Sanitation Data'!F122))="","",OFFSET('Sanitation Data'!$F$32,0,10*ROW('Sanitation Data'!F122)))</f>
        <v/>
      </c>
      <c r="CZ128" s="302" t="str">
        <f ca="true">+IF(OFFSET('Sanitation Data'!$G$28,0,10*ROW('Sanitation Data'!G122))="","",OFFSET('Sanitation Data'!$G$28,0,10*ROW('Sanitation Data'!G122)))</f>
        <v/>
      </c>
      <c r="DA128" s="302" t="str">
        <f ca="true">+IF(OFFSET('Sanitation Data'!$G$29,0,10*ROW('Sanitation Data'!G122))="","",OFFSET('Sanitation Data'!$G$29,0,10*ROW('Sanitation Data'!G122)))</f>
        <v/>
      </c>
      <c r="DB128" s="302" t="str">
        <f ca="true">+IF(OFFSET('Sanitation Data'!$G$30,0,10*ROW('Sanitation Data'!G122))="","",OFFSET('Sanitation Data'!$G$30,0,10*ROW('Sanitation Data'!G122)))</f>
        <v/>
      </c>
      <c r="DC128" s="302" t="str">
        <f ca="true">+IF(OFFSET('Sanitation Data'!$G$31,0,10*ROW('Sanitation Data'!G122))="","",OFFSET('Sanitation Data'!$G$31,0,10*ROW('Sanitation Data'!G122)))</f>
        <v/>
      </c>
      <c r="DD128" s="302" t="str">
        <f ca="true">+IF(OFFSET('Sanitation Data'!$G$32,0,10*ROW('Sanitation Data'!G122))="","",OFFSET('Sanitation Data'!$G$32,0,10*ROW('Sanitation Data'!G122)))</f>
        <v/>
      </c>
      <c r="DE128" s="302" t="str">
        <f ca="true">+IF(OFFSET('Sanitation Data'!$H$28,0,10*ROW('Sanitation Data'!H122))="","",OFFSET('Sanitation Data'!$H$28,0,10*ROW('Sanitation Data'!H122)))</f>
        <v/>
      </c>
      <c r="DF128" s="302" t="str">
        <f ca="true">+IF(OFFSET('Sanitation Data'!$H$29,0,10*ROW('Sanitation Data'!H122))="","",OFFSET('Sanitation Data'!$H$29,0,10*ROW('Sanitation Data'!H122)))</f>
        <v/>
      </c>
      <c r="DG128" s="302" t="str">
        <f ca="true">+IF(OFFSET('Sanitation Data'!$H$30,0,10*ROW('Sanitation Data'!H122))="","",OFFSET('Sanitation Data'!$H$30,0,10*ROW('Sanitation Data'!H122)))</f>
        <v/>
      </c>
      <c r="DH128" s="302" t="str">
        <f ca="true">+IF(OFFSET('Sanitation Data'!$H$31,0,10*ROW('Sanitation Data'!H122))="","",OFFSET('Sanitation Data'!$H$31,0,10*ROW('Sanitation Data'!H122)))</f>
        <v/>
      </c>
      <c r="DI128" s="302" t="str">
        <f ca="true">+IF(OFFSET('Sanitation Data'!$H$32,0,10*ROW('Sanitation Data'!H122))="","",OFFSET('Sanitation Data'!$H$32,0,10*ROW('Sanitation Data'!H122)))</f>
        <v/>
      </c>
      <c r="DJ128" s="302" t="str">
        <f ca="true">+IF(OFFSET('Sanitation Data'!$I$28,0,10*ROW('Sanitation Data'!I122))="","",OFFSET('Sanitation Data'!$I$28,0,10*ROW('Sanitation Data'!I122)))</f>
        <v/>
      </c>
      <c r="DK128" s="302" t="str">
        <f ca="true">+IF(OFFSET('Sanitation Data'!$I$29,0,10*ROW('Sanitation Data'!I122))="","",OFFSET('Sanitation Data'!$I$29,0,10*ROW('Sanitation Data'!I122)))</f>
        <v/>
      </c>
      <c r="DL128" s="302" t="str">
        <f ca="true">+IF(OFFSET('Sanitation Data'!$I$30,0,10*ROW('Sanitation Data'!I122))="","",OFFSET('Sanitation Data'!$I$30,0,10*ROW('Sanitation Data'!I122)))</f>
        <v/>
      </c>
      <c r="DM128" s="302" t="str">
        <f ca="true">+IF(OFFSET('Sanitation Data'!$I$31,0,10*ROW('Sanitation Data'!I122))="","",OFFSET('Sanitation Data'!$I$31,0,10*ROW('Sanitation Data'!I122)))</f>
        <v/>
      </c>
      <c r="DN128" s="302" t="str">
        <f ca="true">+IF(OFFSET('Sanitation Data'!$I$32,0,10*ROW('Sanitation Data'!I122))="","",OFFSET('Sanitation Data'!$I$32,0,10*ROW('Sanitation Data'!I122)))</f>
        <v/>
      </c>
      <c r="DO128" s="302" t="str">
        <f ca="true">+IF(OFFSET('Hygiene Data'!$D$11,0,10*ROW('Hygiene Data'!D122))="","",OFFSET('Hygiene Data'!$D$11,0,10*ROW('Hygiene Data'!D122)))</f>
        <v/>
      </c>
      <c r="DP128" s="302" t="str">
        <f ca="true">+IF(OFFSET('Hygiene Data'!$D$12,0,10*ROW('Hygiene Data'!D122))="","",OFFSET('Hygiene Data'!$D$12,0,10*ROW('Hygiene Data'!D122)))</f>
        <v/>
      </c>
      <c r="DQ128" s="302" t="str">
        <f ca="true">+IF(OFFSET('Hygiene Data'!$D$13,0,10*ROW('Hygiene Data'!D122))="","",OFFSET('Hygiene Data'!$D$13,0,10*ROW('Hygiene Data'!D122)))</f>
        <v/>
      </c>
      <c r="DR128" s="302" t="str">
        <f ca="true">+IF(OFFSET('Hygiene Data'!$E$11,0,10*ROW('Hygiene Data'!E122))="","",OFFSET('Hygiene Data'!$E$11,0,10*ROW('Hygiene Data'!E122)))</f>
        <v/>
      </c>
      <c r="DS128" s="302" t="str">
        <f ca="true">+IF(OFFSET('Hygiene Data'!$E$12,0,10*ROW('Hygiene Data'!E122))="","",OFFSET('Hygiene Data'!$E$12,0,10*ROW('Hygiene Data'!E122)))</f>
        <v/>
      </c>
      <c r="DT128" s="302" t="str">
        <f ca="true">+IF(OFFSET('Hygiene Data'!$E$13,0,10*ROW('Hygiene Data'!E122))="","",OFFSET('Hygiene Data'!$E$13,0,10*ROW('Hygiene Data'!E122)))</f>
        <v/>
      </c>
      <c r="DU128" s="302" t="str">
        <f ca="true">+IF(OFFSET('Hygiene Data'!$F$11,0,10*ROW('Hygiene Data'!F122))="","",OFFSET('Hygiene Data'!$F$11,0,10*ROW('Hygiene Data'!F122)))</f>
        <v/>
      </c>
      <c r="DV128" s="302" t="str">
        <f ca="true">+IF(OFFSET('Hygiene Data'!$F$12,0,10*ROW('Hygiene Data'!F122))="","",OFFSET('Hygiene Data'!$F$12,0,10*ROW('Hygiene Data'!F122)))</f>
        <v/>
      </c>
      <c r="DW128" s="302" t="str">
        <f ca="true">+IF(OFFSET('Hygiene Data'!$F$13,0,10*ROW('Hygiene Data'!F122))="","",OFFSET('Hygiene Data'!$F$13,0,10*ROW('Hygiene Data'!F122)))</f>
        <v/>
      </c>
      <c r="DX128" s="302" t="str">
        <f ca="true">+IF(OFFSET('Hygiene Data'!$G$11,0,10*ROW('Hygiene Data'!G122))="","",OFFSET('Hygiene Data'!$G$11,0,10*ROW('Hygiene Data'!G122)))</f>
        <v/>
      </c>
      <c r="DY128" s="302" t="str">
        <f ca="true">+IF(OFFSET('Hygiene Data'!$G$12,0,10*ROW('Hygiene Data'!G122))="","",OFFSET('Hygiene Data'!$G$12,0,10*ROW('Hygiene Data'!G122)))</f>
        <v/>
      </c>
      <c r="DZ128" s="302" t="str">
        <f ca="true">+IF(OFFSET('Hygiene Data'!$G$13,0,10*ROW('Hygiene Data'!G122))="","",OFFSET('Hygiene Data'!$G$13,0,10*ROW('Hygiene Data'!G122)))</f>
        <v/>
      </c>
      <c r="EA128" s="302" t="str">
        <f ca="true">+IF(OFFSET('Hygiene Data'!$H$11,0,10*ROW('Hygiene Data'!H122))="","",OFFSET('Hygiene Data'!$H$11,0,10*ROW('Hygiene Data'!H122)))</f>
        <v/>
      </c>
      <c r="EB128" s="302" t="str">
        <f ca="true">+IF(OFFSET('Hygiene Data'!$H$12,0,10*ROW('Hygiene Data'!H122))="","",OFFSET('Hygiene Data'!$H$12,0,10*ROW('Hygiene Data'!H122)))</f>
        <v/>
      </c>
      <c r="EC128" s="302" t="str">
        <f ca="true">+IF(OFFSET('Hygiene Data'!$H$13,0,10*ROW('Hygiene Data'!H122))="","",OFFSET('Hygiene Data'!$H$13,0,10*ROW('Hygiene Data'!H122)))</f>
        <v/>
      </c>
      <c r="ED128" s="302" t="str">
        <f ca="true">+IF(OFFSET('Hygiene Data'!$I$11,0,10*ROW('Hygiene Data'!I122))="","",OFFSET('Hygiene Data'!$I$11,0,10*ROW('Hygiene Data'!I122)))</f>
        <v/>
      </c>
      <c r="EE128" s="302" t="str">
        <f ca="true">+IF(OFFSET('Hygiene Data'!$I$12,0,10*ROW('Hygiene Data'!I122))="","",OFFSET('Hygiene Data'!$I$12,0,10*ROW('Hygiene Data'!I122)))</f>
        <v/>
      </c>
      <c r="EF128" s="30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57"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302"/>
      <c r="BS129" s="302" t="str">
        <f ca="true">+IF(OFFSET('Water Data'!$D$27,0,10*ROW('Water Data'!D123))="","",OFFSET('Water Data'!$D$27,0,10*ROW('Water Data'!D123)))</f>
        <v/>
      </c>
      <c r="BT129" s="302" t="str">
        <f ca="true">+IF(OFFSET('Water Data'!$D$28,0,10*ROW('Water Data'!D123))="","",OFFSET('Water Data'!$D$28,0,10*ROW('Water Data'!D123)))</f>
        <v/>
      </c>
      <c r="BU129" s="302" t="str">
        <f ca="true">+IF(OFFSET('Water Data'!$D$29,0,10*ROW('Water Data'!D123))="","",OFFSET('Water Data'!$D$29,0,10*ROW('Water Data'!D123)))</f>
        <v/>
      </c>
      <c r="BV129" s="302" t="str">
        <f ca="true">+IF(OFFSET('Water Data'!$E$27,0,10*ROW('Water Data'!E123))="","",OFFSET('Water Data'!$E$27,0,10*ROW('Water Data'!E123)))</f>
        <v/>
      </c>
      <c r="BW129" s="302" t="str">
        <f ca="true">+IF(OFFSET('Water Data'!$E$28,0,10*ROW('Water Data'!E123))="","",OFFSET('Water Data'!$E$28,0,10*ROW('Water Data'!E123)))</f>
        <v/>
      </c>
      <c r="BX129" s="302" t="str">
        <f ca="true">+IF(OFFSET('Water Data'!$E$29,0,10*ROW('Water Data'!E123))="","",OFFSET('Water Data'!$E$29,0,10*ROW('Water Data'!E123)))</f>
        <v/>
      </c>
      <c r="BY129" s="302" t="str">
        <f ca="true">+IF(OFFSET('Water Data'!$F$27,0,10*ROW('Water Data'!F123))="","",OFFSET('Water Data'!$F$27,0,10*ROW('Water Data'!F123)))</f>
        <v/>
      </c>
      <c r="BZ129" s="302" t="str">
        <f ca="true">+IF(OFFSET('Water Data'!$F$28,0,10*ROW('Water Data'!F123))="","",OFFSET('Water Data'!$F$28,0,10*ROW('Water Data'!F123)))</f>
        <v/>
      </c>
      <c r="CA129" s="302" t="str">
        <f ca="true">+IF(OFFSET('Water Data'!$F$29,0,10*ROW('Water Data'!F123))="","",OFFSET('Water Data'!$F$29,0,10*ROW('Water Data'!F123)))</f>
        <v/>
      </c>
      <c r="CB129" s="302" t="str">
        <f ca="true">+IF(OFFSET('Water Data'!$G$27,0,10*ROW('Water Data'!G123))="","",OFFSET('Water Data'!$G$27,0,10*ROW('Water Data'!G123)))</f>
        <v/>
      </c>
      <c r="CC129" s="302" t="str">
        <f ca="true">+IF(OFFSET('Water Data'!$G$28,0,10*ROW('Water Data'!G123))="","",OFFSET('Water Data'!$G$28,0,10*ROW('Water Data'!G123)))</f>
        <v/>
      </c>
      <c r="CD129" s="302" t="str">
        <f ca="true">+IF(OFFSET('Water Data'!$G$29,0,10*ROW('Water Data'!G123))="","",OFFSET('Water Data'!$G$29,0,10*ROW('Water Data'!G123)))</f>
        <v/>
      </c>
      <c r="CE129" s="302" t="str">
        <f ca="true">+IF(OFFSET('Water Data'!$H$27,0,10*ROW('Water Data'!H123))="","",OFFSET('Water Data'!$H$27,0,10*ROW('Water Data'!H123)))</f>
        <v/>
      </c>
      <c r="CF129" s="302" t="str">
        <f ca="true">+IF(OFFSET('Water Data'!$H$28,0,10*ROW('Water Data'!H123))="","",OFFSET('Water Data'!$H$28,0,10*ROW('Water Data'!H123)))</f>
        <v/>
      </c>
      <c r="CG129" s="302" t="str">
        <f ca="true">+IF(OFFSET('Water Data'!$H$29,0,10*ROW('Water Data'!H123))="","",OFFSET('Water Data'!$H$29,0,10*ROW('Water Data'!H123)))</f>
        <v/>
      </c>
      <c r="CH129" s="302" t="str">
        <f ca="true">+IF(OFFSET('Water Data'!$I$27,0,10*ROW('Water Data'!I123))="","",OFFSET('Water Data'!$I$27,0,10*ROW('Water Data'!I123)))</f>
        <v/>
      </c>
      <c r="CI129" s="302" t="str">
        <f ca="true">+IF(OFFSET('Water Data'!$I$28,0,10*ROW('Water Data'!I123))="","",OFFSET('Water Data'!$I$28,0,10*ROW('Water Data'!I123)))</f>
        <v/>
      </c>
      <c r="CJ129" s="302" t="str">
        <f ca="true">+IF(OFFSET('Water Data'!$I$29,0,10*ROW('Water Data'!I123))="","",OFFSET('Water Data'!$I$29,0,10*ROW('Water Data'!I123)))</f>
        <v/>
      </c>
      <c r="CK129" s="302" t="str">
        <f ca="true">+IF(OFFSET('Sanitation Data'!$D$28,0,10*ROW('Sanitation Data'!D123))="","",OFFSET('Sanitation Data'!$D$28,0,10*ROW('Sanitation Data'!D123)))</f>
        <v/>
      </c>
      <c r="CL129" s="302" t="str">
        <f ca="true">+IF(OFFSET('Sanitation Data'!$D$29,0,10*ROW('Sanitation Data'!D123))="","",OFFSET('Sanitation Data'!$D$29,0,10*ROW('Sanitation Data'!D123)))</f>
        <v/>
      </c>
      <c r="CM129" s="302" t="str">
        <f ca="true">+IF(OFFSET('Sanitation Data'!$D$30,0,10*ROW('Sanitation Data'!D123))="","",OFFSET('Sanitation Data'!$D$30,0,10*ROW('Sanitation Data'!D123)))</f>
        <v/>
      </c>
      <c r="CN129" s="302" t="str">
        <f ca="true">+IF(OFFSET('Sanitation Data'!$D$31,0,10*ROW('Sanitation Data'!D123))="","",OFFSET('Sanitation Data'!$D$31,0,10*ROW('Sanitation Data'!D123)))</f>
        <v/>
      </c>
      <c r="CO129" s="302" t="str">
        <f ca="true">+IF(OFFSET('Sanitation Data'!$D$32,0,10*ROW('Sanitation Data'!D123))="","",OFFSET('Sanitation Data'!$D$32,0,10*ROW('Sanitation Data'!D123)))</f>
        <v/>
      </c>
      <c r="CP129" s="302" t="str">
        <f ca="true">+IF(OFFSET('Sanitation Data'!$E$28,0,10*ROW('Sanitation Data'!E123))="","",OFFSET('Sanitation Data'!$E$28,0,10*ROW('Sanitation Data'!E123)))</f>
        <v/>
      </c>
      <c r="CQ129" s="302" t="str">
        <f ca="true">+IF(OFFSET('Sanitation Data'!$E$29,0,10*ROW('Sanitation Data'!E123))="","",OFFSET('Sanitation Data'!$E$29,0,10*ROW('Sanitation Data'!E123)))</f>
        <v/>
      </c>
      <c r="CR129" s="302" t="str">
        <f ca="true">+IF(OFFSET('Sanitation Data'!$E$30,0,10*ROW('Sanitation Data'!E123))="","",OFFSET('Sanitation Data'!$E$30,0,10*ROW('Sanitation Data'!E123)))</f>
        <v/>
      </c>
      <c r="CS129" s="302" t="str">
        <f ca="true">+IF(OFFSET('Sanitation Data'!$E$31,0,10*ROW('Sanitation Data'!E123))="","",OFFSET('Sanitation Data'!$E$31,0,10*ROW('Sanitation Data'!E123)))</f>
        <v/>
      </c>
      <c r="CT129" s="302" t="str">
        <f ca="true">+IF(OFFSET('Sanitation Data'!$E$32,0,10*ROW('Sanitation Data'!E123))="","",OFFSET('Sanitation Data'!$E$32,0,10*ROW('Sanitation Data'!E123)))</f>
        <v/>
      </c>
      <c r="CU129" s="302" t="str">
        <f ca="true">+IF(OFFSET('Sanitation Data'!$F$28,0,10*ROW('Sanitation Data'!F123))="","",OFFSET('Sanitation Data'!$F$28,0,10*ROW('Sanitation Data'!F123)))</f>
        <v/>
      </c>
      <c r="CV129" s="302" t="str">
        <f ca="true">+IF(OFFSET('Sanitation Data'!$F$29,0,10*ROW('Sanitation Data'!F123))="","",OFFSET('Sanitation Data'!$F$29,0,10*ROW('Sanitation Data'!F123)))</f>
        <v/>
      </c>
      <c r="CW129" s="302" t="str">
        <f ca="true">+IF(OFFSET('Sanitation Data'!$F$30,0,10*ROW('Sanitation Data'!F123))="","",OFFSET('Sanitation Data'!$F$30,0,10*ROW('Sanitation Data'!F123)))</f>
        <v/>
      </c>
      <c r="CX129" s="302" t="str">
        <f ca="true">+IF(OFFSET('Sanitation Data'!$F$31,0,10*ROW('Sanitation Data'!F123))="","",OFFSET('Sanitation Data'!$F$31,0,10*ROW('Sanitation Data'!F123)))</f>
        <v/>
      </c>
      <c r="CY129" s="302" t="str">
        <f ca="true">+IF(OFFSET('Sanitation Data'!$F$32,0,10*ROW('Sanitation Data'!F123))="","",OFFSET('Sanitation Data'!$F$32,0,10*ROW('Sanitation Data'!F123)))</f>
        <v/>
      </c>
      <c r="CZ129" s="302" t="str">
        <f ca="true">+IF(OFFSET('Sanitation Data'!$G$28,0,10*ROW('Sanitation Data'!G123))="","",OFFSET('Sanitation Data'!$G$28,0,10*ROW('Sanitation Data'!G123)))</f>
        <v/>
      </c>
      <c r="DA129" s="302" t="str">
        <f ca="true">+IF(OFFSET('Sanitation Data'!$G$29,0,10*ROW('Sanitation Data'!G123))="","",OFFSET('Sanitation Data'!$G$29,0,10*ROW('Sanitation Data'!G123)))</f>
        <v/>
      </c>
      <c r="DB129" s="302" t="str">
        <f ca="true">+IF(OFFSET('Sanitation Data'!$G$30,0,10*ROW('Sanitation Data'!G123))="","",OFFSET('Sanitation Data'!$G$30,0,10*ROW('Sanitation Data'!G123)))</f>
        <v/>
      </c>
      <c r="DC129" s="302" t="str">
        <f ca="true">+IF(OFFSET('Sanitation Data'!$G$31,0,10*ROW('Sanitation Data'!G123))="","",OFFSET('Sanitation Data'!$G$31,0,10*ROW('Sanitation Data'!G123)))</f>
        <v/>
      </c>
      <c r="DD129" s="302" t="str">
        <f ca="true">+IF(OFFSET('Sanitation Data'!$G$32,0,10*ROW('Sanitation Data'!G123))="","",OFFSET('Sanitation Data'!$G$32,0,10*ROW('Sanitation Data'!G123)))</f>
        <v/>
      </c>
      <c r="DE129" s="302" t="str">
        <f ca="true">+IF(OFFSET('Sanitation Data'!$H$28,0,10*ROW('Sanitation Data'!H123))="","",OFFSET('Sanitation Data'!$H$28,0,10*ROW('Sanitation Data'!H123)))</f>
        <v/>
      </c>
      <c r="DF129" s="302" t="str">
        <f ca="true">+IF(OFFSET('Sanitation Data'!$H$29,0,10*ROW('Sanitation Data'!H123))="","",OFFSET('Sanitation Data'!$H$29,0,10*ROW('Sanitation Data'!H123)))</f>
        <v/>
      </c>
      <c r="DG129" s="302" t="str">
        <f ca="true">+IF(OFFSET('Sanitation Data'!$H$30,0,10*ROW('Sanitation Data'!H123))="","",OFFSET('Sanitation Data'!$H$30,0,10*ROW('Sanitation Data'!H123)))</f>
        <v/>
      </c>
      <c r="DH129" s="302" t="str">
        <f ca="true">+IF(OFFSET('Sanitation Data'!$H$31,0,10*ROW('Sanitation Data'!H123))="","",OFFSET('Sanitation Data'!$H$31,0,10*ROW('Sanitation Data'!H123)))</f>
        <v/>
      </c>
      <c r="DI129" s="302" t="str">
        <f ca="true">+IF(OFFSET('Sanitation Data'!$H$32,0,10*ROW('Sanitation Data'!H123))="","",OFFSET('Sanitation Data'!$H$32,0,10*ROW('Sanitation Data'!H123)))</f>
        <v/>
      </c>
      <c r="DJ129" s="302" t="str">
        <f ca="true">+IF(OFFSET('Sanitation Data'!$I$28,0,10*ROW('Sanitation Data'!I123))="","",OFFSET('Sanitation Data'!$I$28,0,10*ROW('Sanitation Data'!I123)))</f>
        <v/>
      </c>
      <c r="DK129" s="302" t="str">
        <f ca="true">+IF(OFFSET('Sanitation Data'!$I$29,0,10*ROW('Sanitation Data'!I123))="","",OFFSET('Sanitation Data'!$I$29,0,10*ROW('Sanitation Data'!I123)))</f>
        <v/>
      </c>
      <c r="DL129" s="302" t="str">
        <f ca="true">+IF(OFFSET('Sanitation Data'!$I$30,0,10*ROW('Sanitation Data'!I123))="","",OFFSET('Sanitation Data'!$I$30,0,10*ROW('Sanitation Data'!I123)))</f>
        <v/>
      </c>
      <c r="DM129" s="302" t="str">
        <f ca="true">+IF(OFFSET('Sanitation Data'!$I$31,0,10*ROW('Sanitation Data'!I123))="","",OFFSET('Sanitation Data'!$I$31,0,10*ROW('Sanitation Data'!I123)))</f>
        <v/>
      </c>
      <c r="DN129" s="302" t="str">
        <f ca="true">+IF(OFFSET('Sanitation Data'!$I$32,0,10*ROW('Sanitation Data'!I123))="","",OFFSET('Sanitation Data'!$I$32,0,10*ROW('Sanitation Data'!I123)))</f>
        <v/>
      </c>
      <c r="DO129" s="302" t="str">
        <f ca="true">+IF(OFFSET('Hygiene Data'!$D$11,0,10*ROW('Hygiene Data'!D123))="","",OFFSET('Hygiene Data'!$D$11,0,10*ROW('Hygiene Data'!D123)))</f>
        <v/>
      </c>
      <c r="DP129" s="302" t="str">
        <f ca="true">+IF(OFFSET('Hygiene Data'!$D$12,0,10*ROW('Hygiene Data'!D123))="","",OFFSET('Hygiene Data'!$D$12,0,10*ROW('Hygiene Data'!D123)))</f>
        <v/>
      </c>
      <c r="DQ129" s="302" t="str">
        <f ca="true">+IF(OFFSET('Hygiene Data'!$D$13,0,10*ROW('Hygiene Data'!D123))="","",OFFSET('Hygiene Data'!$D$13,0,10*ROW('Hygiene Data'!D123)))</f>
        <v/>
      </c>
      <c r="DR129" s="302" t="str">
        <f ca="true">+IF(OFFSET('Hygiene Data'!$E$11,0,10*ROW('Hygiene Data'!E123))="","",OFFSET('Hygiene Data'!$E$11,0,10*ROW('Hygiene Data'!E123)))</f>
        <v/>
      </c>
      <c r="DS129" s="302" t="str">
        <f ca="true">+IF(OFFSET('Hygiene Data'!$E$12,0,10*ROW('Hygiene Data'!E123))="","",OFFSET('Hygiene Data'!$E$12,0,10*ROW('Hygiene Data'!E123)))</f>
        <v/>
      </c>
      <c r="DT129" s="302" t="str">
        <f ca="true">+IF(OFFSET('Hygiene Data'!$E$13,0,10*ROW('Hygiene Data'!E123))="","",OFFSET('Hygiene Data'!$E$13,0,10*ROW('Hygiene Data'!E123)))</f>
        <v/>
      </c>
      <c r="DU129" s="302" t="str">
        <f ca="true">+IF(OFFSET('Hygiene Data'!$F$11,0,10*ROW('Hygiene Data'!F123))="","",OFFSET('Hygiene Data'!$F$11,0,10*ROW('Hygiene Data'!F123)))</f>
        <v/>
      </c>
      <c r="DV129" s="302" t="str">
        <f ca="true">+IF(OFFSET('Hygiene Data'!$F$12,0,10*ROW('Hygiene Data'!F123))="","",OFFSET('Hygiene Data'!$F$12,0,10*ROW('Hygiene Data'!F123)))</f>
        <v/>
      </c>
      <c r="DW129" s="302" t="str">
        <f ca="true">+IF(OFFSET('Hygiene Data'!$F$13,0,10*ROW('Hygiene Data'!F123))="","",OFFSET('Hygiene Data'!$F$13,0,10*ROW('Hygiene Data'!F123)))</f>
        <v/>
      </c>
      <c r="DX129" s="302" t="str">
        <f ca="true">+IF(OFFSET('Hygiene Data'!$G$11,0,10*ROW('Hygiene Data'!G123))="","",OFFSET('Hygiene Data'!$G$11,0,10*ROW('Hygiene Data'!G123)))</f>
        <v/>
      </c>
      <c r="DY129" s="302" t="str">
        <f ca="true">+IF(OFFSET('Hygiene Data'!$G$12,0,10*ROW('Hygiene Data'!G123))="","",OFFSET('Hygiene Data'!$G$12,0,10*ROW('Hygiene Data'!G123)))</f>
        <v/>
      </c>
      <c r="DZ129" s="302" t="str">
        <f ca="true">+IF(OFFSET('Hygiene Data'!$G$13,0,10*ROW('Hygiene Data'!G123))="","",OFFSET('Hygiene Data'!$G$13,0,10*ROW('Hygiene Data'!G123)))</f>
        <v/>
      </c>
      <c r="EA129" s="302" t="str">
        <f ca="true">+IF(OFFSET('Hygiene Data'!$H$11,0,10*ROW('Hygiene Data'!H123))="","",OFFSET('Hygiene Data'!$H$11,0,10*ROW('Hygiene Data'!H123)))</f>
        <v/>
      </c>
      <c r="EB129" s="302" t="str">
        <f ca="true">+IF(OFFSET('Hygiene Data'!$H$12,0,10*ROW('Hygiene Data'!H123))="","",OFFSET('Hygiene Data'!$H$12,0,10*ROW('Hygiene Data'!H123)))</f>
        <v/>
      </c>
      <c r="EC129" s="302" t="str">
        <f ca="true">+IF(OFFSET('Hygiene Data'!$H$13,0,10*ROW('Hygiene Data'!H123))="","",OFFSET('Hygiene Data'!$H$13,0,10*ROW('Hygiene Data'!H123)))</f>
        <v/>
      </c>
      <c r="ED129" s="302" t="str">
        <f ca="true">+IF(OFFSET('Hygiene Data'!$I$11,0,10*ROW('Hygiene Data'!I123))="","",OFFSET('Hygiene Data'!$I$11,0,10*ROW('Hygiene Data'!I123)))</f>
        <v/>
      </c>
      <c r="EE129" s="302" t="str">
        <f ca="true">+IF(OFFSET('Hygiene Data'!$I$12,0,10*ROW('Hygiene Data'!I123))="","",OFFSET('Hygiene Data'!$I$12,0,10*ROW('Hygiene Data'!I123)))</f>
        <v/>
      </c>
      <c r="EF129" s="30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57"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302"/>
      <c r="BS130" s="302" t="str">
        <f ca="true">+IF(OFFSET('Water Data'!$D$27,0,10*ROW('Water Data'!D124))="","",OFFSET('Water Data'!$D$27,0,10*ROW('Water Data'!D124)))</f>
        <v/>
      </c>
      <c r="BT130" s="302" t="str">
        <f ca="true">+IF(OFFSET('Water Data'!$D$28,0,10*ROW('Water Data'!D124))="","",OFFSET('Water Data'!$D$28,0,10*ROW('Water Data'!D124)))</f>
        <v/>
      </c>
      <c r="BU130" s="302" t="str">
        <f ca="true">+IF(OFFSET('Water Data'!$D$29,0,10*ROW('Water Data'!D124))="","",OFFSET('Water Data'!$D$29,0,10*ROW('Water Data'!D124)))</f>
        <v/>
      </c>
      <c r="BV130" s="302" t="str">
        <f ca="true">+IF(OFFSET('Water Data'!$E$27,0,10*ROW('Water Data'!E124))="","",OFFSET('Water Data'!$E$27,0,10*ROW('Water Data'!E124)))</f>
        <v/>
      </c>
      <c r="BW130" s="302" t="str">
        <f ca="true">+IF(OFFSET('Water Data'!$E$28,0,10*ROW('Water Data'!E124))="","",OFFSET('Water Data'!$E$28,0,10*ROW('Water Data'!E124)))</f>
        <v/>
      </c>
      <c r="BX130" s="302" t="str">
        <f ca="true">+IF(OFFSET('Water Data'!$E$29,0,10*ROW('Water Data'!E124))="","",OFFSET('Water Data'!$E$29,0,10*ROW('Water Data'!E124)))</f>
        <v/>
      </c>
      <c r="BY130" s="302" t="str">
        <f ca="true">+IF(OFFSET('Water Data'!$F$27,0,10*ROW('Water Data'!F124))="","",OFFSET('Water Data'!$F$27,0,10*ROW('Water Data'!F124)))</f>
        <v/>
      </c>
      <c r="BZ130" s="302" t="str">
        <f ca="true">+IF(OFFSET('Water Data'!$F$28,0,10*ROW('Water Data'!F124))="","",OFFSET('Water Data'!$F$28,0,10*ROW('Water Data'!F124)))</f>
        <v/>
      </c>
      <c r="CA130" s="302" t="str">
        <f ca="true">+IF(OFFSET('Water Data'!$F$29,0,10*ROW('Water Data'!F124))="","",OFFSET('Water Data'!$F$29,0,10*ROW('Water Data'!F124)))</f>
        <v/>
      </c>
      <c r="CB130" s="302" t="str">
        <f ca="true">+IF(OFFSET('Water Data'!$G$27,0,10*ROW('Water Data'!G124))="","",OFFSET('Water Data'!$G$27,0,10*ROW('Water Data'!G124)))</f>
        <v/>
      </c>
      <c r="CC130" s="302" t="str">
        <f ca="true">+IF(OFFSET('Water Data'!$G$28,0,10*ROW('Water Data'!G124))="","",OFFSET('Water Data'!$G$28,0,10*ROW('Water Data'!G124)))</f>
        <v/>
      </c>
      <c r="CD130" s="302" t="str">
        <f ca="true">+IF(OFFSET('Water Data'!$G$29,0,10*ROW('Water Data'!G124))="","",OFFSET('Water Data'!$G$29,0,10*ROW('Water Data'!G124)))</f>
        <v/>
      </c>
      <c r="CE130" s="302" t="str">
        <f ca="true">+IF(OFFSET('Water Data'!$H$27,0,10*ROW('Water Data'!H124))="","",OFFSET('Water Data'!$H$27,0,10*ROW('Water Data'!H124)))</f>
        <v/>
      </c>
      <c r="CF130" s="302" t="str">
        <f ca="true">+IF(OFFSET('Water Data'!$H$28,0,10*ROW('Water Data'!H124))="","",OFFSET('Water Data'!$H$28,0,10*ROW('Water Data'!H124)))</f>
        <v/>
      </c>
      <c r="CG130" s="302" t="str">
        <f ca="true">+IF(OFFSET('Water Data'!$H$29,0,10*ROW('Water Data'!H124))="","",OFFSET('Water Data'!$H$29,0,10*ROW('Water Data'!H124)))</f>
        <v/>
      </c>
      <c r="CH130" s="302" t="str">
        <f ca="true">+IF(OFFSET('Water Data'!$I$27,0,10*ROW('Water Data'!I124))="","",OFFSET('Water Data'!$I$27,0,10*ROW('Water Data'!I124)))</f>
        <v/>
      </c>
      <c r="CI130" s="302" t="str">
        <f ca="true">+IF(OFFSET('Water Data'!$I$28,0,10*ROW('Water Data'!I124))="","",OFFSET('Water Data'!$I$28,0,10*ROW('Water Data'!I124)))</f>
        <v/>
      </c>
      <c r="CJ130" s="302" t="str">
        <f ca="true">+IF(OFFSET('Water Data'!$I$29,0,10*ROW('Water Data'!I124))="","",OFFSET('Water Data'!$I$29,0,10*ROW('Water Data'!I124)))</f>
        <v/>
      </c>
      <c r="CK130" s="302" t="str">
        <f ca="true">+IF(OFFSET('Sanitation Data'!$D$28,0,10*ROW('Sanitation Data'!D124))="","",OFFSET('Sanitation Data'!$D$28,0,10*ROW('Sanitation Data'!D124)))</f>
        <v/>
      </c>
      <c r="CL130" s="302" t="str">
        <f ca="true">+IF(OFFSET('Sanitation Data'!$D$29,0,10*ROW('Sanitation Data'!D124))="","",OFFSET('Sanitation Data'!$D$29,0,10*ROW('Sanitation Data'!D124)))</f>
        <v/>
      </c>
      <c r="CM130" s="302" t="str">
        <f ca="true">+IF(OFFSET('Sanitation Data'!$D$30,0,10*ROW('Sanitation Data'!D124))="","",OFFSET('Sanitation Data'!$D$30,0,10*ROW('Sanitation Data'!D124)))</f>
        <v/>
      </c>
      <c r="CN130" s="302" t="str">
        <f ca="true">+IF(OFFSET('Sanitation Data'!$D$31,0,10*ROW('Sanitation Data'!D124))="","",OFFSET('Sanitation Data'!$D$31,0,10*ROW('Sanitation Data'!D124)))</f>
        <v/>
      </c>
      <c r="CO130" s="302" t="str">
        <f ca="true">+IF(OFFSET('Sanitation Data'!$D$32,0,10*ROW('Sanitation Data'!D124))="","",OFFSET('Sanitation Data'!$D$32,0,10*ROW('Sanitation Data'!D124)))</f>
        <v/>
      </c>
      <c r="CP130" s="302" t="str">
        <f ca="true">+IF(OFFSET('Sanitation Data'!$E$28,0,10*ROW('Sanitation Data'!E124))="","",OFFSET('Sanitation Data'!$E$28,0,10*ROW('Sanitation Data'!E124)))</f>
        <v/>
      </c>
      <c r="CQ130" s="302" t="str">
        <f ca="true">+IF(OFFSET('Sanitation Data'!$E$29,0,10*ROW('Sanitation Data'!E124))="","",OFFSET('Sanitation Data'!$E$29,0,10*ROW('Sanitation Data'!E124)))</f>
        <v/>
      </c>
      <c r="CR130" s="302" t="str">
        <f ca="true">+IF(OFFSET('Sanitation Data'!$E$30,0,10*ROW('Sanitation Data'!E124))="","",OFFSET('Sanitation Data'!$E$30,0,10*ROW('Sanitation Data'!E124)))</f>
        <v/>
      </c>
      <c r="CS130" s="302" t="str">
        <f ca="true">+IF(OFFSET('Sanitation Data'!$E$31,0,10*ROW('Sanitation Data'!E124))="","",OFFSET('Sanitation Data'!$E$31,0,10*ROW('Sanitation Data'!E124)))</f>
        <v/>
      </c>
      <c r="CT130" s="302" t="str">
        <f ca="true">+IF(OFFSET('Sanitation Data'!$E$32,0,10*ROW('Sanitation Data'!E124))="","",OFFSET('Sanitation Data'!$E$32,0,10*ROW('Sanitation Data'!E124)))</f>
        <v/>
      </c>
      <c r="CU130" s="302" t="str">
        <f ca="true">+IF(OFFSET('Sanitation Data'!$F$28,0,10*ROW('Sanitation Data'!F124))="","",OFFSET('Sanitation Data'!$F$28,0,10*ROW('Sanitation Data'!F124)))</f>
        <v/>
      </c>
      <c r="CV130" s="302" t="str">
        <f ca="true">+IF(OFFSET('Sanitation Data'!$F$29,0,10*ROW('Sanitation Data'!F124))="","",OFFSET('Sanitation Data'!$F$29,0,10*ROW('Sanitation Data'!F124)))</f>
        <v/>
      </c>
      <c r="CW130" s="302" t="str">
        <f ca="true">+IF(OFFSET('Sanitation Data'!$F$30,0,10*ROW('Sanitation Data'!F124))="","",OFFSET('Sanitation Data'!$F$30,0,10*ROW('Sanitation Data'!F124)))</f>
        <v/>
      </c>
      <c r="CX130" s="302" t="str">
        <f ca="true">+IF(OFFSET('Sanitation Data'!$F$31,0,10*ROW('Sanitation Data'!F124))="","",OFFSET('Sanitation Data'!$F$31,0,10*ROW('Sanitation Data'!F124)))</f>
        <v/>
      </c>
      <c r="CY130" s="302" t="str">
        <f ca="true">+IF(OFFSET('Sanitation Data'!$F$32,0,10*ROW('Sanitation Data'!F124))="","",OFFSET('Sanitation Data'!$F$32,0,10*ROW('Sanitation Data'!F124)))</f>
        <v/>
      </c>
      <c r="CZ130" s="302" t="str">
        <f ca="true">+IF(OFFSET('Sanitation Data'!$G$28,0,10*ROW('Sanitation Data'!G124))="","",OFFSET('Sanitation Data'!$G$28,0,10*ROW('Sanitation Data'!G124)))</f>
        <v/>
      </c>
      <c r="DA130" s="302" t="str">
        <f ca="true">+IF(OFFSET('Sanitation Data'!$G$29,0,10*ROW('Sanitation Data'!G124))="","",OFFSET('Sanitation Data'!$G$29,0,10*ROW('Sanitation Data'!G124)))</f>
        <v/>
      </c>
      <c r="DB130" s="302" t="str">
        <f ca="true">+IF(OFFSET('Sanitation Data'!$G$30,0,10*ROW('Sanitation Data'!G124))="","",OFFSET('Sanitation Data'!$G$30,0,10*ROW('Sanitation Data'!G124)))</f>
        <v/>
      </c>
      <c r="DC130" s="302" t="str">
        <f ca="true">+IF(OFFSET('Sanitation Data'!$G$31,0,10*ROW('Sanitation Data'!G124))="","",OFFSET('Sanitation Data'!$G$31,0,10*ROW('Sanitation Data'!G124)))</f>
        <v/>
      </c>
      <c r="DD130" s="302" t="str">
        <f ca="true">+IF(OFFSET('Sanitation Data'!$G$32,0,10*ROW('Sanitation Data'!G124))="","",OFFSET('Sanitation Data'!$G$32,0,10*ROW('Sanitation Data'!G124)))</f>
        <v/>
      </c>
      <c r="DE130" s="302" t="str">
        <f ca="true">+IF(OFFSET('Sanitation Data'!$H$28,0,10*ROW('Sanitation Data'!H124))="","",OFFSET('Sanitation Data'!$H$28,0,10*ROW('Sanitation Data'!H124)))</f>
        <v/>
      </c>
      <c r="DF130" s="302" t="str">
        <f ca="true">+IF(OFFSET('Sanitation Data'!$H$29,0,10*ROW('Sanitation Data'!H124))="","",OFFSET('Sanitation Data'!$H$29,0,10*ROW('Sanitation Data'!H124)))</f>
        <v/>
      </c>
      <c r="DG130" s="302" t="str">
        <f ca="true">+IF(OFFSET('Sanitation Data'!$H$30,0,10*ROW('Sanitation Data'!H124))="","",OFFSET('Sanitation Data'!$H$30,0,10*ROW('Sanitation Data'!H124)))</f>
        <v/>
      </c>
      <c r="DH130" s="302" t="str">
        <f ca="true">+IF(OFFSET('Sanitation Data'!$H$31,0,10*ROW('Sanitation Data'!H124))="","",OFFSET('Sanitation Data'!$H$31,0,10*ROW('Sanitation Data'!H124)))</f>
        <v/>
      </c>
      <c r="DI130" s="302" t="str">
        <f ca="true">+IF(OFFSET('Sanitation Data'!$H$32,0,10*ROW('Sanitation Data'!H124))="","",OFFSET('Sanitation Data'!$H$32,0,10*ROW('Sanitation Data'!H124)))</f>
        <v/>
      </c>
      <c r="DJ130" s="302" t="str">
        <f ca="true">+IF(OFFSET('Sanitation Data'!$I$28,0,10*ROW('Sanitation Data'!I124))="","",OFFSET('Sanitation Data'!$I$28,0,10*ROW('Sanitation Data'!I124)))</f>
        <v/>
      </c>
      <c r="DK130" s="302" t="str">
        <f ca="true">+IF(OFFSET('Sanitation Data'!$I$29,0,10*ROW('Sanitation Data'!I124))="","",OFFSET('Sanitation Data'!$I$29,0,10*ROW('Sanitation Data'!I124)))</f>
        <v/>
      </c>
      <c r="DL130" s="302" t="str">
        <f ca="true">+IF(OFFSET('Sanitation Data'!$I$30,0,10*ROW('Sanitation Data'!I124))="","",OFFSET('Sanitation Data'!$I$30,0,10*ROW('Sanitation Data'!I124)))</f>
        <v/>
      </c>
      <c r="DM130" s="302" t="str">
        <f ca="true">+IF(OFFSET('Sanitation Data'!$I$31,0,10*ROW('Sanitation Data'!I124))="","",OFFSET('Sanitation Data'!$I$31,0,10*ROW('Sanitation Data'!I124)))</f>
        <v/>
      </c>
      <c r="DN130" s="302" t="str">
        <f ca="true">+IF(OFFSET('Sanitation Data'!$I$32,0,10*ROW('Sanitation Data'!I124))="","",OFFSET('Sanitation Data'!$I$32,0,10*ROW('Sanitation Data'!I124)))</f>
        <v/>
      </c>
      <c r="DO130" s="302" t="str">
        <f ca="true">+IF(OFFSET('Hygiene Data'!$D$11,0,10*ROW('Hygiene Data'!D124))="","",OFFSET('Hygiene Data'!$D$11,0,10*ROW('Hygiene Data'!D124)))</f>
        <v/>
      </c>
      <c r="DP130" s="302" t="str">
        <f ca="true">+IF(OFFSET('Hygiene Data'!$D$12,0,10*ROW('Hygiene Data'!D124))="","",OFFSET('Hygiene Data'!$D$12,0,10*ROW('Hygiene Data'!D124)))</f>
        <v/>
      </c>
      <c r="DQ130" s="302" t="str">
        <f ca="true">+IF(OFFSET('Hygiene Data'!$D$13,0,10*ROW('Hygiene Data'!D124))="","",OFFSET('Hygiene Data'!$D$13,0,10*ROW('Hygiene Data'!D124)))</f>
        <v/>
      </c>
      <c r="DR130" s="302" t="str">
        <f ca="true">+IF(OFFSET('Hygiene Data'!$E$11,0,10*ROW('Hygiene Data'!E124))="","",OFFSET('Hygiene Data'!$E$11,0,10*ROW('Hygiene Data'!E124)))</f>
        <v/>
      </c>
      <c r="DS130" s="302" t="str">
        <f ca="true">+IF(OFFSET('Hygiene Data'!$E$12,0,10*ROW('Hygiene Data'!E124))="","",OFFSET('Hygiene Data'!$E$12,0,10*ROW('Hygiene Data'!E124)))</f>
        <v/>
      </c>
      <c r="DT130" s="302" t="str">
        <f ca="true">+IF(OFFSET('Hygiene Data'!$E$13,0,10*ROW('Hygiene Data'!E124))="","",OFFSET('Hygiene Data'!$E$13,0,10*ROW('Hygiene Data'!E124)))</f>
        <v/>
      </c>
      <c r="DU130" s="302" t="str">
        <f ca="true">+IF(OFFSET('Hygiene Data'!$F$11,0,10*ROW('Hygiene Data'!F124))="","",OFFSET('Hygiene Data'!$F$11,0,10*ROW('Hygiene Data'!F124)))</f>
        <v/>
      </c>
      <c r="DV130" s="302" t="str">
        <f ca="true">+IF(OFFSET('Hygiene Data'!$F$12,0,10*ROW('Hygiene Data'!F124))="","",OFFSET('Hygiene Data'!$F$12,0,10*ROW('Hygiene Data'!F124)))</f>
        <v/>
      </c>
      <c r="DW130" s="302" t="str">
        <f ca="true">+IF(OFFSET('Hygiene Data'!$F$13,0,10*ROW('Hygiene Data'!F124))="","",OFFSET('Hygiene Data'!$F$13,0,10*ROW('Hygiene Data'!F124)))</f>
        <v/>
      </c>
      <c r="DX130" s="302" t="str">
        <f ca="true">+IF(OFFSET('Hygiene Data'!$G$11,0,10*ROW('Hygiene Data'!G124))="","",OFFSET('Hygiene Data'!$G$11,0,10*ROW('Hygiene Data'!G124)))</f>
        <v/>
      </c>
      <c r="DY130" s="302" t="str">
        <f ca="true">+IF(OFFSET('Hygiene Data'!$G$12,0,10*ROW('Hygiene Data'!G124))="","",OFFSET('Hygiene Data'!$G$12,0,10*ROW('Hygiene Data'!G124)))</f>
        <v/>
      </c>
      <c r="DZ130" s="302" t="str">
        <f ca="true">+IF(OFFSET('Hygiene Data'!$G$13,0,10*ROW('Hygiene Data'!G124))="","",OFFSET('Hygiene Data'!$G$13,0,10*ROW('Hygiene Data'!G124)))</f>
        <v/>
      </c>
      <c r="EA130" s="302" t="str">
        <f ca="true">+IF(OFFSET('Hygiene Data'!$H$11,0,10*ROW('Hygiene Data'!H124))="","",OFFSET('Hygiene Data'!$H$11,0,10*ROW('Hygiene Data'!H124)))</f>
        <v/>
      </c>
      <c r="EB130" s="302" t="str">
        <f ca="true">+IF(OFFSET('Hygiene Data'!$H$12,0,10*ROW('Hygiene Data'!H124))="","",OFFSET('Hygiene Data'!$H$12,0,10*ROW('Hygiene Data'!H124)))</f>
        <v/>
      </c>
      <c r="EC130" s="302" t="str">
        <f ca="true">+IF(OFFSET('Hygiene Data'!$H$13,0,10*ROW('Hygiene Data'!H124))="","",OFFSET('Hygiene Data'!$H$13,0,10*ROW('Hygiene Data'!H124)))</f>
        <v/>
      </c>
      <c r="ED130" s="302" t="str">
        <f ca="true">+IF(OFFSET('Hygiene Data'!$I$11,0,10*ROW('Hygiene Data'!I124))="","",OFFSET('Hygiene Data'!$I$11,0,10*ROW('Hygiene Data'!I124)))</f>
        <v/>
      </c>
      <c r="EE130" s="302" t="str">
        <f ca="true">+IF(OFFSET('Hygiene Data'!$I$12,0,10*ROW('Hygiene Data'!I124))="","",OFFSET('Hygiene Data'!$I$12,0,10*ROW('Hygiene Data'!I124)))</f>
        <v/>
      </c>
      <c r="EF130" s="30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57"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302"/>
      <c r="BS131" s="302" t="str">
        <f ca="true">+IF(OFFSET('Water Data'!$D$27,0,10*ROW('Water Data'!D125))="","",OFFSET('Water Data'!$D$27,0,10*ROW('Water Data'!D125)))</f>
        <v/>
      </c>
      <c r="BT131" s="302" t="str">
        <f ca="true">+IF(OFFSET('Water Data'!$D$28,0,10*ROW('Water Data'!D125))="","",OFFSET('Water Data'!$D$28,0,10*ROW('Water Data'!D125)))</f>
        <v/>
      </c>
      <c r="BU131" s="302" t="str">
        <f ca="true">+IF(OFFSET('Water Data'!$D$29,0,10*ROW('Water Data'!D125))="","",OFFSET('Water Data'!$D$29,0,10*ROW('Water Data'!D125)))</f>
        <v/>
      </c>
      <c r="BV131" s="302" t="str">
        <f ca="true">+IF(OFFSET('Water Data'!$E$27,0,10*ROW('Water Data'!E125))="","",OFFSET('Water Data'!$E$27,0,10*ROW('Water Data'!E125)))</f>
        <v/>
      </c>
      <c r="BW131" s="302" t="str">
        <f ca="true">+IF(OFFSET('Water Data'!$E$28,0,10*ROW('Water Data'!E125))="","",OFFSET('Water Data'!$E$28,0,10*ROW('Water Data'!E125)))</f>
        <v/>
      </c>
      <c r="BX131" s="302" t="str">
        <f ca="true">+IF(OFFSET('Water Data'!$E$29,0,10*ROW('Water Data'!E125))="","",OFFSET('Water Data'!$E$29,0,10*ROW('Water Data'!E125)))</f>
        <v/>
      </c>
      <c r="BY131" s="302" t="str">
        <f ca="true">+IF(OFFSET('Water Data'!$F$27,0,10*ROW('Water Data'!F125))="","",OFFSET('Water Data'!$F$27,0,10*ROW('Water Data'!F125)))</f>
        <v/>
      </c>
      <c r="BZ131" s="302" t="str">
        <f ca="true">+IF(OFFSET('Water Data'!$F$28,0,10*ROW('Water Data'!F125))="","",OFFSET('Water Data'!$F$28,0,10*ROW('Water Data'!F125)))</f>
        <v/>
      </c>
      <c r="CA131" s="302" t="str">
        <f ca="true">+IF(OFFSET('Water Data'!$F$29,0,10*ROW('Water Data'!F125))="","",OFFSET('Water Data'!$F$29,0,10*ROW('Water Data'!F125)))</f>
        <v/>
      </c>
      <c r="CB131" s="302" t="str">
        <f ca="true">+IF(OFFSET('Water Data'!$G$27,0,10*ROW('Water Data'!G125))="","",OFFSET('Water Data'!$G$27,0,10*ROW('Water Data'!G125)))</f>
        <v/>
      </c>
      <c r="CC131" s="302" t="str">
        <f ca="true">+IF(OFFSET('Water Data'!$G$28,0,10*ROW('Water Data'!G125))="","",OFFSET('Water Data'!$G$28,0,10*ROW('Water Data'!G125)))</f>
        <v/>
      </c>
      <c r="CD131" s="302" t="str">
        <f ca="true">+IF(OFFSET('Water Data'!$G$29,0,10*ROW('Water Data'!G125))="","",OFFSET('Water Data'!$G$29,0,10*ROW('Water Data'!G125)))</f>
        <v/>
      </c>
      <c r="CE131" s="302" t="str">
        <f ca="true">+IF(OFFSET('Water Data'!$H$27,0,10*ROW('Water Data'!H125))="","",OFFSET('Water Data'!$H$27,0,10*ROW('Water Data'!H125)))</f>
        <v/>
      </c>
      <c r="CF131" s="302" t="str">
        <f ca="true">+IF(OFFSET('Water Data'!$H$28,0,10*ROW('Water Data'!H125))="","",OFFSET('Water Data'!$H$28,0,10*ROW('Water Data'!H125)))</f>
        <v/>
      </c>
      <c r="CG131" s="302" t="str">
        <f ca="true">+IF(OFFSET('Water Data'!$H$29,0,10*ROW('Water Data'!H125))="","",OFFSET('Water Data'!$H$29,0,10*ROW('Water Data'!H125)))</f>
        <v/>
      </c>
      <c r="CH131" s="302" t="str">
        <f ca="true">+IF(OFFSET('Water Data'!$I$27,0,10*ROW('Water Data'!I125))="","",OFFSET('Water Data'!$I$27,0,10*ROW('Water Data'!I125)))</f>
        <v/>
      </c>
      <c r="CI131" s="302" t="str">
        <f ca="true">+IF(OFFSET('Water Data'!$I$28,0,10*ROW('Water Data'!I125))="","",OFFSET('Water Data'!$I$28,0,10*ROW('Water Data'!I125)))</f>
        <v/>
      </c>
      <c r="CJ131" s="302" t="str">
        <f ca="true">+IF(OFFSET('Water Data'!$I$29,0,10*ROW('Water Data'!I125))="","",OFFSET('Water Data'!$I$29,0,10*ROW('Water Data'!I125)))</f>
        <v/>
      </c>
      <c r="CK131" s="302" t="str">
        <f ca="true">+IF(OFFSET('Sanitation Data'!$D$28,0,10*ROW('Sanitation Data'!D125))="","",OFFSET('Sanitation Data'!$D$28,0,10*ROW('Sanitation Data'!D125)))</f>
        <v/>
      </c>
      <c r="CL131" s="302" t="str">
        <f ca="true">+IF(OFFSET('Sanitation Data'!$D$29,0,10*ROW('Sanitation Data'!D125))="","",OFFSET('Sanitation Data'!$D$29,0,10*ROW('Sanitation Data'!D125)))</f>
        <v/>
      </c>
      <c r="CM131" s="302" t="str">
        <f ca="true">+IF(OFFSET('Sanitation Data'!$D$30,0,10*ROW('Sanitation Data'!D125))="","",OFFSET('Sanitation Data'!$D$30,0,10*ROW('Sanitation Data'!D125)))</f>
        <v/>
      </c>
      <c r="CN131" s="302" t="str">
        <f ca="true">+IF(OFFSET('Sanitation Data'!$D$31,0,10*ROW('Sanitation Data'!D125))="","",OFFSET('Sanitation Data'!$D$31,0,10*ROW('Sanitation Data'!D125)))</f>
        <v/>
      </c>
      <c r="CO131" s="302" t="str">
        <f ca="true">+IF(OFFSET('Sanitation Data'!$D$32,0,10*ROW('Sanitation Data'!D125))="","",OFFSET('Sanitation Data'!$D$32,0,10*ROW('Sanitation Data'!D125)))</f>
        <v/>
      </c>
      <c r="CP131" s="302" t="str">
        <f ca="true">+IF(OFFSET('Sanitation Data'!$E$28,0,10*ROW('Sanitation Data'!E125))="","",OFFSET('Sanitation Data'!$E$28,0,10*ROW('Sanitation Data'!E125)))</f>
        <v/>
      </c>
      <c r="CQ131" s="302" t="str">
        <f ca="true">+IF(OFFSET('Sanitation Data'!$E$29,0,10*ROW('Sanitation Data'!E125))="","",OFFSET('Sanitation Data'!$E$29,0,10*ROW('Sanitation Data'!E125)))</f>
        <v/>
      </c>
      <c r="CR131" s="302" t="str">
        <f ca="true">+IF(OFFSET('Sanitation Data'!$E$30,0,10*ROW('Sanitation Data'!E125))="","",OFFSET('Sanitation Data'!$E$30,0,10*ROW('Sanitation Data'!E125)))</f>
        <v/>
      </c>
      <c r="CS131" s="302" t="str">
        <f ca="true">+IF(OFFSET('Sanitation Data'!$E$31,0,10*ROW('Sanitation Data'!E125))="","",OFFSET('Sanitation Data'!$E$31,0,10*ROW('Sanitation Data'!E125)))</f>
        <v/>
      </c>
      <c r="CT131" s="302" t="str">
        <f ca="true">+IF(OFFSET('Sanitation Data'!$E$32,0,10*ROW('Sanitation Data'!E125))="","",OFFSET('Sanitation Data'!$E$32,0,10*ROW('Sanitation Data'!E125)))</f>
        <v/>
      </c>
      <c r="CU131" s="302" t="str">
        <f ca="true">+IF(OFFSET('Sanitation Data'!$F$28,0,10*ROW('Sanitation Data'!F125))="","",OFFSET('Sanitation Data'!$F$28,0,10*ROW('Sanitation Data'!F125)))</f>
        <v/>
      </c>
      <c r="CV131" s="302" t="str">
        <f ca="true">+IF(OFFSET('Sanitation Data'!$F$29,0,10*ROW('Sanitation Data'!F125))="","",OFFSET('Sanitation Data'!$F$29,0,10*ROW('Sanitation Data'!F125)))</f>
        <v/>
      </c>
      <c r="CW131" s="302" t="str">
        <f ca="true">+IF(OFFSET('Sanitation Data'!$F$30,0,10*ROW('Sanitation Data'!F125))="","",OFFSET('Sanitation Data'!$F$30,0,10*ROW('Sanitation Data'!F125)))</f>
        <v/>
      </c>
      <c r="CX131" s="302" t="str">
        <f ca="true">+IF(OFFSET('Sanitation Data'!$F$31,0,10*ROW('Sanitation Data'!F125))="","",OFFSET('Sanitation Data'!$F$31,0,10*ROW('Sanitation Data'!F125)))</f>
        <v/>
      </c>
      <c r="CY131" s="302" t="str">
        <f ca="true">+IF(OFFSET('Sanitation Data'!$F$32,0,10*ROW('Sanitation Data'!F125))="","",OFFSET('Sanitation Data'!$F$32,0,10*ROW('Sanitation Data'!F125)))</f>
        <v/>
      </c>
      <c r="CZ131" s="302" t="str">
        <f ca="true">+IF(OFFSET('Sanitation Data'!$G$28,0,10*ROW('Sanitation Data'!G125))="","",OFFSET('Sanitation Data'!$G$28,0,10*ROW('Sanitation Data'!G125)))</f>
        <v/>
      </c>
      <c r="DA131" s="302" t="str">
        <f ca="true">+IF(OFFSET('Sanitation Data'!$G$29,0,10*ROW('Sanitation Data'!G125))="","",OFFSET('Sanitation Data'!$G$29,0,10*ROW('Sanitation Data'!G125)))</f>
        <v/>
      </c>
      <c r="DB131" s="302" t="str">
        <f ca="true">+IF(OFFSET('Sanitation Data'!$G$30,0,10*ROW('Sanitation Data'!G125))="","",OFFSET('Sanitation Data'!$G$30,0,10*ROW('Sanitation Data'!G125)))</f>
        <v/>
      </c>
      <c r="DC131" s="302" t="str">
        <f ca="true">+IF(OFFSET('Sanitation Data'!$G$31,0,10*ROW('Sanitation Data'!G125))="","",OFFSET('Sanitation Data'!$G$31,0,10*ROW('Sanitation Data'!G125)))</f>
        <v/>
      </c>
      <c r="DD131" s="302" t="str">
        <f ca="true">+IF(OFFSET('Sanitation Data'!$G$32,0,10*ROW('Sanitation Data'!G125))="","",OFFSET('Sanitation Data'!$G$32,0,10*ROW('Sanitation Data'!G125)))</f>
        <v/>
      </c>
      <c r="DE131" s="302" t="str">
        <f ca="true">+IF(OFFSET('Sanitation Data'!$H$28,0,10*ROW('Sanitation Data'!H125))="","",OFFSET('Sanitation Data'!$H$28,0,10*ROW('Sanitation Data'!H125)))</f>
        <v/>
      </c>
      <c r="DF131" s="302" t="str">
        <f ca="true">+IF(OFFSET('Sanitation Data'!$H$29,0,10*ROW('Sanitation Data'!H125))="","",OFFSET('Sanitation Data'!$H$29,0,10*ROW('Sanitation Data'!H125)))</f>
        <v/>
      </c>
      <c r="DG131" s="302" t="str">
        <f ca="true">+IF(OFFSET('Sanitation Data'!$H$30,0,10*ROW('Sanitation Data'!H125))="","",OFFSET('Sanitation Data'!$H$30,0,10*ROW('Sanitation Data'!H125)))</f>
        <v/>
      </c>
      <c r="DH131" s="302" t="str">
        <f ca="true">+IF(OFFSET('Sanitation Data'!$H$31,0,10*ROW('Sanitation Data'!H125))="","",OFFSET('Sanitation Data'!$H$31,0,10*ROW('Sanitation Data'!H125)))</f>
        <v/>
      </c>
      <c r="DI131" s="302" t="str">
        <f ca="true">+IF(OFFSET('Sanitation Data'!$H$32,0,10*ROW('Sanitation Data'!H125))="","",OFFSET('Sanitation Data'!$H$32,0,10*ROW('Sanitation Data'!H125)))</f>
        <v/>
      </c>
      <c r="DJ131" s="302" t="str">
        <f ca="true">+IF(OFFSET('Sanitation Data'!$I$28,0,10*ROW('Sanitation Data'!I125))="","",OFFSET('Sanitation Data'!$I$28,0,10*ROW('Sanitation Data'!I125)))</f>
        <v/>
      </c>
      <c r="DK131" s="302" t="str">
        <f ca="true">+IF(OFFSET('Sanitation Data'!$I$29,0,10*ROW('Sanitation Data'!I125))="","",OFFSET('Sanitation Data'!$I$29,0,10*ROW('Sanitation Data'!I125)))</f>
        <v/>
      </c>
      <c r="DL131" s="302" t="str">
        <f ca="true">+IF(OFFSET('Sanitation Data'!$I$30,0,10*ROW('Sanitation Data'!I125))="","",OFFSET('Sanitation Data'!$I$30,0,10*ROW('Sanitation Data'!I125)))</f>
        <v/>
      </c>
      <c r="DM131" s="302" t="str">
        <f ca="true">+IF(OFFSET('Sanitation Data'!$I$31,0,10*ROW('Sanitation Data'!I125))="","",OFFSET('Sanitation Data'!$I$31,0,10*ROW('Sanitation Data'!I125)))</f>
        <v/>
      </c>
      <c r="DN131" s="302" t="str">
        <f ca="true">+IF(OFFSET('Sanitation Data'!$I$32,0,10*ROW('Sanitation Data'!I125))="","",OFFSET('Sanitation Data'!$I$32,0,10*ROW('Sanitation Data'!I125)))</f>
        <v/>
      </c>
      <c r="DO131" s="302" t="str">
        <f ca="true">+IF(OFFSET('Hygiene Data'!$D$11,0,10*ROW('Hygiene Data'!D125))="","",OFFSET('Hygiene Data'!$D$11,0,10*ROW('Hygiene Data'!D125)))</f>
        <v/>
      </c>
      <c r="DP131" s="302" t="str">
        <f ca="true">+IF(OFFSET('Hygiene Data'!$D$12,0,10*ROW('Hygiene Data'!D125))="","",OFFSET('Hygiene Data'!$D$12,0,10*ROW('Hygiene Data'!D125)))</f>
        <v/>
      </c>
      <c r="DQ131" s="302" t="str">
        <f ca="true">+IF(OFFSET('Hygiene Data'!$D$13,0,10*ROW('Hygiene Data'!D125))="","",OFFSET('Hygiene Data'!$D$13,0,10*ROW('Hygiene Data'!D125)))</f>
        <v/>
      </c>
      <c r="DR131" s="302" t="str">
        <f ca="true">+IF(OFFSET('Hygiene Data'!$E$11,0,10*ROW('Hygiene Data'!E125))="","",OFFSET('Hygiene Data'!$E$11,0,10*ROW('Hygiene Data'!E125)))</f>
        <v/>
      </c>
      <c r="DS131" s="302" t="str">
        <f ca="true">+IF(OFFSET('Hygiene Data'!$E$12,0,10*ROW('Hygiene Data'!E125))="","",OFFSET('Hygiene Data'!$E$12,0,10*ROW('Hygiene Data'!E125)))</f>
        <v/>
      </c>
      <c r="DT131" s="302" t="str">
        <f ca="true">+IF(OFFSET('Hygiene Data'!$E$13,0,10*ROW('Hygiene Data'!E125))="","",OFFSET('Hygiene Data'!$E$13,0,10*ROW('Hygiene Data'!E125)))</f>
        <v/>
      </c>
      <c r="DU131" s="302" t="str">
        <f ca="true">+IF(OFFSET('Hygiene Data'!$F$11,0,10*ROW('Hygiene Data'!F125))="","",OFFSET('Hygiene Data'!$F$11,0,10*ROW('Hygiene Data'!F125)))</f>
        <v/>
      </c>
      <c r="DV131" s="302" t="str">
        <f ca="true">+IF(OFFSET('Hygiene Data'!$F$12,0,10*ROW('Hygiene Data'!F125))="","",OFFSET('Hygiene Data'!$F$12,0,10*ROW('Hygiene Data'!F125)))</f>
        <v/>
      </c>
      <c r="DW131" s="302" t="str">
        <f ca="true">+IF(OFFSET('Hygiene Data'!$F$13,0,10*ROW('Hygiene Data'!F125))="","",OFFSET('Hygiene Data'!$F$13,0,10*ROW('Hygiene Data'!F125)))</f>
        <v/>
      </c>
      <c r="DX131" s="302" t="str">
        <f ca="true">+IF(OFFSET('Hygiene Data'!$G$11,0,10*ROW('Hygiene Data'!G125))="","",OFFSET('Hygiene Data'!$G$11,0,10*ROW('Hygiene Data'!G125)))</f>
        <v/>
      </c>
      <c r="DY131" s="302" t="str">
        <f ca="true">+IF(OFFSET('Hygiene Data'!$G$12,0,10*ROW('Hygiene Data'!G125))="","",OFFSET('Hygiene Data'!$G$12,0,10*ROW('Hygiene Data'!G125)))</f>
        <v/>
      </c>
      <c r="DZ131" s="302" t="str">
        <f ca="true">+IF(OFFSET('Hygiene Data'!$G$13,0,10*ROW('Hygiene Data'!G125))="","",OFFSET('Hygiene Data'!$G$13,0,10*ROW('Hygiene Data'!G125)))</f>
        <v/>
      </c>
      <c r="EA131" s="302" t="str">
        <f ca="true">+IF(OFFSET('Hygiene Data'!$H$11,0,10*ROW('Hygiene Data'!H125))="","",OFFSET('Hygiene Data'!$H$11,0,10*ROW('Hygiene Data'!H125)))</f>
        <v/>
      </c>
      <c r="EB131" s="302" t="str">
        <f ca="true">+IF(OFFSET('Hygiene Data'!$H$12,0,10*ROW('Hygiene Data'!H125))="","",OFFSET('Hygiene Data'!$H$12,0,10*ROW('Hygiene Data'!H125)))</f>
        <v/>
      </c>
      <c r="EC131" s="302" t="str">
        <f ca="true">+IF(OFFSET('Hygiene Data'!$H$13,0,10*ROW('Hygiene Data'!H125))="","",OFFSET('Hygiene Data'!$H$13,0,10*ROW('Hygiene Data'!H125)))</f>
        <v/>
      </c>
      <c r="ED131" s="302" t="str">
        <f ca="true">+IF(OFFSET('Hygiene Data'!$I$11,0,10*ROW('Hygiene Data'!I125))="","",OFFSET('Hygiene Data'!$I$11,0,10*ROW('Hygiene Data'!I125)))</f>
        <v/>
      </c>
      <c r="EE131" s="302" t="str">
        <f ca="true">+IF(OFFSET('Hygiene Data'!$I$12,0,10*ROW('Hygiene Data'!I125))="","",OFFSET('Hygiene Data'!$I$12,0,10*ROW('Hygiene Data'!I125)))</f>
        <v/>
      </c>
      <c r="EF131" s="30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57"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302"/>
      <c r="BS132" s="302" t="str">
        <f ca="true">+IF(OFFSET('Water Data'!$D$27,0,10*ROW('Water Data'!D126))="","",OFFSET('Water Data'!$D$27,0,10*ROW('Water Data'!D126)))</f>
        <v/>
      </c>
      <c r="BT132" s="302" t="str">
        <f ca="true">+IF(OFFSET('Water Data'!$D$28,0,10*ROW('Water Data'!D126))="","",OFFSET('Water Data'!$D$28,0,10*ROW('Water Data'!D126)))</f>
        <v/>
      </c>
      <c r="BU132" s="302" t="str">
        <f ca="true">+IF(OFFSET('Water Data'!$D$29,0,10*ROW('Water Data'!D126))="","",OFFSET('Water Data'!$D$29,0,10*ROW('Water Data'!D126)))</f>
        <v/>
      </c>
      <c r="BV132" s="302" t="str">
        <f ca="true">+IF(OFFSET('Water Data'!$E$27,0,10*ROW('Water Data'!E126))="","",OFFSET('Water Data'!$E$27,0,10*ROW('Water Data'!E126)))</f>
        <v/>
      </c>
      <c r="BW132" s="302" t="str">
        <f ca="true">+IF(OFFSET('Water Data'!$E$28,0,10*ROW('Water Data'!E126))="","",OFFSET('Water Data'!$E$28,0,10*ROW('Water Data'!E126)))</f>
        <v/>
      </c>
      <c r="BX132" s="302" t="str">
        <f ca="true">+IF(OFFSET('Water Data'!$E$29,0,10*ROW('Water Data'!E126))="","",OFFSET('Water Data'!$E$29,0,10*ROW('Water Data'!E126)))</f>
        <v/>
      </c>
      <c r="BY132" s="302" t="str">
        <f ca="true">+IF(OFFSET('Water Data'!$F$27,0,10*ROW('Water Data'!F126))="","",OFFSET('Water Data'!$F$27,0,10*ROW('Water Data'!F126)))</f>
        <v/>
      </c>
      <c r="BZ132" s="302" t="str">
        <f ca="true">+IF(OFFSET('Water Data'!$F$28,0,10*ROW('Water Data'!F126))="","",OFFSET('Water Data'!$F$28,0,10*ROW('Water Data'!F126)))</f>
        <v/>
      </c>
      <c r="CA132" s="302" t="str">
        <f ca="true">+IF(OFFSET('Water Data'!$F$29,0,10*ROW('Water Data'!F126))="","",OFFSET('Water Data'!$F$29,0,10*ROW('Water Data'!F126)))</f>
        <v/>
      </c>
      <c r="CB132" s="302" t="str">
        <f ca="true">+IF(OFFSET('Water Data'!$G$27,0,10*ROW('Water Data'!G126))="","",OFFSET('Water Data'!$G$27,0,10*ROW('Water Data'!G126)))</f>
        <v/>
      </c>
      <c r="CC132" s="302" t="str">
        <f ca="true">+IF(OFFSET('Water Data'!$G$28,0,10*ROW('Water Data'!G126))="","",OFFSET('Water Data'!$G$28,0,10*ROW('Water Data'!G126)))</f>
        <v/>
      </c>
      <c r="CD132" s="302" t="str">
        <f ca="true">+IF(OFFSET('Water Data'!$G$29,0,10*ROW('Water Data'!G126))="","",OFFSET('Water Data'!$G$29,0,10*ROW('Water Data'!G126)))</f>
        <v/>
      </c>
      <c r="CE132" s="302" t="str">
        <f ca="true">+IF(OFFSET('Water Data'!$H$27,0,10*ROW('Water Data'!H126))="","",OFFSET('Water Data'!$H$27,0,10*ROW('Water Data'!H126)))</f>
        <v/>
      </c>
      <c r="CF132" s="302" t="str">
        <f ca="true">+IF(OFFSET('Water Data'!$H$28,0,10*ROW('Water Data'!H126))="","",OFFSET('Water Data'!$H$28,0,10*ROW('Water Data'!H126)))</f>
        <v/>
      </c>
      <c r="CG132" s="302" t="str">
        <f ca="true">+IF(OFFSET('Water Data'!$H$29,0,10*ROW('Water Data'!H126))="","",OFFSET('Water Data'!$H$29,0,10*ROW('Water Data'!H126)))</f>
        <v/>
      </c>
      <c r="CH132" s="302" t="str">
        <f ca="true">+IF(OFFSET('Water Data'!$I$27,0,10*ROW('Water Data'!I126))="","",OFFSET('Water Data'!$I$27,0,10*ROW('Water Data'!I126)))</f>
        <v/>
      </c>
      <c r="CI132" s="302" t="str">
        <f ca="true">+IF(OFFSET('Water Data'!$I$28,0,10*ROW('Water Data'!I126))="","",OFFSET('Water Data'!$I$28,0,10*ROW('Water Data'!I126)))</f>
        <v/>
      </c>
      <c r="CJ132" s="302" t="str">
        <f ca="true">+IF(OFFSET('Water Data'!$I$29,0,10*ROW('Water Data'!I126))="","",OFFSET('Water Data'!$I$29,0,10*ROW('Water Data'!I126)))</f>
        <v/>
      </c>
      <c r="CK132" s="302" t="str">
        <f ca="true">+IF(OFFSET('Sanitation Data'!$D$28,0,10*ROW('Sanitation Data'!D126))="","",OFFSET('Sanitation Data'!$D$28,0,10*ROW('Sanitation Data'!D126)))</f>
        <v/>
      </c>
      <c r="CL132" s="302" t="str">
        <f ca="true">+IF(OFFSET('Sanitation Data'!$D$29,0,10*ROW('Sanitation Data'!D126))="","",OFFSET('Sanitation Data'!$D$29,0,10*ROW('Sanitation Data'!D126)))</f>
        <v/>
      </c>
      <c r="CM132" s="302" t="str">
        <f ca="true">+IF(OFFSET('Sanitation Data'!$D$30,0,10*ROW('Sanitation Data'!D126))="","",OFFSET('Sanitation Data'!$D$30,0,10*ROW('Sanitation Data'!D126)))</f>
        <v/>
      </c>
      <c r="CN132" s="302" t="str">
        <f ca="true">+IF(OFFSET('Sanitation Data'!$D$31,0,10*ROW('Sanitation Data'!D126))="","",OFFSET('Sanitation Data'!$D$31,0,10*ROW('Sanitation Data'!D126)))</f>
        <v/>
      </c>
      <c r="CO132" s="302" t="str">
        <f ca="true">+IF(OFFSET('Sanitation Data'!$D$32,0,10*ROW('Sanitation Data'!D126))="","",OFFSET('Sanitation Data'!$D$32,0,10*ROW('Sanitation Data'!D126)))</f>
        <v/>
      </c>
      <c r="CP132" s="302" t="str">
        <f ca="true">+IF(OFFSET('Sanitation Data'!$E$28,0,10*ROW('Sanitation Data'!E126))="","",OFFSET('Sanitation Data'!$E$28,0,10*ROW('Sanitation Data'!E126)))</f>
        <v/>
      </c>
      <c r="CQ132" s="302" t="str">
        <f ca="true">+IF(OFFSET('Sanitation Data'!$E$29,0,10*ROW('Sanitation Data'!E126))="","",OFFSET('Sanitation Data'!$E$29,0,10*ROW('Sanitation Data'!E126)))</f>
        <v/>
      </c>
      <c r="CR132" s="302" t="str">
        <f ca="true">+IF(OFFSET('Sanitation Data'!$E$30,0,10*ROW('Sanitation Data'!E126))="","",OFFSET('Sanitation Data'!$E$30,0,10*ROW('Sanitation Data'!E126)))</f>
        <v/>
      </c>
      <c r="CS132" s="302" t="str">
        <f ca="true">+IF(OFFSET('Sanitation Data'!$E$31,0,10*ROW('Sanitation Data'!E126))="","",OFFSET('Sanitation Data'!$E$31,0,10*ROW('Sanitation Data'!E126)))</f>
        <v/>
      </c>
      <c r="CT132" s="302" t="str">
        <f ca="true">+IF(OFFSET('Sanitation Data'!$E$32,0,10*ROW('Sanitation Data'!E126))="","",OFFSET('Sanitation Data'!$E$32,0,10*ROW('Sanitation Data'!E126)))</f>
        <v/>
      </c>
      <c r="CU132" s="302" t="str">
        <f ca="true">+IF(OFFSET('Sanitation Data'!$F$28,0,10*ROW('Sanitation Data'!F126))="","",OFFSET('Sanitation Data'!$F$28,0,10*ROW('Sanitation Data'!F126)))</f>
        <v/>
      </c>
      <c r="CV132" s="302" t="str">
        <f ca="true">+IF(OFFSET('Sanitation Data'!$F$29,0,10*ROW('Sanitation Data'!F126))="","",OFFSET('Sanitation Data'!$F$29,0,10*ROW('Sanitation Data'!F126)))</f>
        <v/>
      </c>
      <c r="CW132" s="302" t="str">
        <f ca="true">+IF(OFFSET('Sanitation Data'!$F$30,0,10*ROW('Sanitation Data'!F126))="","",OFFSET('Sanitation Data'!$F$30,0,10*ROW('Sanitation Data'!F126)))</f>
        <v/>
      </c>
      <c r="CX132" s="302" t="str">
        <f ca="true">+IF(OFFSET('Sanitation Data'!$F$31,0,10*ROW('Sanitation Data'!F126))="","",OFFSET('Sanitation Data'!$F$31,0,10*ROW('Sanitation Data'!F126)))</f>
        <v/>
      </c>
      <c r="CY132" s="302" t="str">
        <f ca="true">+IF(OFFSET('Sanitation Data'!$F$32,0,10*ROW('Sanitation Data'!F126))="","",OFFSET('Sanitation Data'!$F$32,0,10*ROW('Sanitation Data'!F126)))</f>
        <v/>
      </c>
      <c r="CZ132" s="302" t="str">
        <f ca="true">+IF(OFFSET('Sanitation Data'!$G$28,0,10*ROW('Sanitation Data'!G126))="","",OFFSET('Sanitation Data'!$G$28,0,10*ROW('Sanitation Data'!G126)))</f>
        <v/>
      </c>
      <c r="DA132" s="302" t="str">
        <f ca="true">+IF(OFFSET('Sanitation Data'!$G$29,0,10*ROW('Sanitation Data'!G126))="","",OFFSET('Sanitation Data'!$G$29,0,10*ROW('Sanitation Data'!G126)))</f>
        <v/>
      </c>
      <c r="DB132" s="302" t="str">
        <f ca="true">+IF(OFFSET('Sanitation Data'!$G$30,0,10*ROW('Sanitation Data'!G126))="","",OFFSET('Sanitation Data'!$G$30,0,10*ROW('Sanitation Data'!G126)))</f>
        <v/>
      </c>
      <c r="DC132" s="302" t="str">
        <f ca="true">+IF(OFFSET('Sanitation Data'!$G$31,0,10*ROW('Sanitation Data'!G126))="","",OFFSET('Sanitation Data'!$G$31,0,10*ROW('Sanitation Data'!G126)))</f>
        <v/>
      </c>
      <c r="DD132" s="302" t="str">
        <f ca="true">+IF(OFFSET('Sanitation Data'!$G$32,0,10*ROW('Sanitation Data'!G126))="","",OFFSET('Sanitation Data'!$G$32,0,10*ROW('Sanitation Data'!G126)))</f>
        <v/>
      </c>
      <c r="DE132" s="302" t="str">
        <f ca="true">+IF(OFFSET('Sanitation Data'!$H$28,0,10*ROW('Sanitation Data'!H126))="","",OFFSET('Sanitation Data'!$H$28,0,10*ROW('Sanitation Data'!H126)))</f>
        <v/>
      </c>
      <c r="DF132" s="302" t="str">
        <f ca="true">+IF(OFFSET('Sanitation Data'!$H$29,0,10*ROW('Sanitation Data'!H126))="","",OFFSET('Sanitation Data'!$H$29,0,10*ROW('Sanitation Data'!H126)))</f>
        <v/>
      </c>
      <c r="DG132" s="302" t="str">
        <f ca="true">+IF(OFFSET('Sanitation Data'!$H$30,0,10*ROW('Sanitation Data'!H126))="","",OFFSET('Sanitation Data'!$H$30,0,10*ROW('Sanitation Data'!H126)))</f>
        <v/>
      </c>
      <c r="DH132" s="302" t="str">
        <f ca="true">+IF(OFFSET('Sanitation Data'!$H$31,0,10*ROW('Sanitation Data'!H126))="","",OFFSET('Sanitation Data'!$H$31,0,10*ROW('Sanitation Data'!H126)))</f>
        <v/>
      </c>
      <c r="DI132" s="302" t="str">
        <f ca="true">+IF(OFFSET('Sanitation Data'!$H$32,0,10*ROW('Sanitation Data'!H126))="","",OFFSET('Sanitation Data'!$H$32,0,10*ROW('Sanitation Data'!H126)))</f>
        <v/>
      </c>
      <c r="DJ132" s="302" t="str">
        <f ca="true">+IF(OFFSET('Sanitation Data'!$I$28,0,10*ROW('Sanitation Data'!I126))="","",OFFSET('Sanitation Data'!$I$28,0,10*ROW('Sanitation Data'!I126)))</f>
        <v/>
      </c>
      <c r="DK132" s="302" t="str">
        <f ca="true">+IF(OFFSET('Sanitation Data'!$I$29,0,10*ROW('Sanitation Data'!I126))="","",OFFSET('Sanitation Data'!$I$29,0,10*ROW('Sanitation Data'!I126)))</f>
        <v/>
      </c>
      <c r="DL132" s="302" t="str">
        <f ca="true">+IF(OFFSET('Sanitation Data'!$I$30,0,10*ROW('Sanitation Data'!I126))="","",OFFSET('Sanitation Data'!$I$30,0,10*ROW('Sanitation Data'!I126)))</f>
        <v/>
      </c>
      <c r="DM132" s="302" t="str">
        <f ca="true">+IF(OFFSET('Sanitation Data'!$I$31,0,10*ROW('Sanitation Data'!I126))="","",OFFSET('Sanitation Data'!$I$31,0,10*ROW('Sanitation Data'!I126)))</f>
        <v/>
      </c>
      <c r="DN132" s="302" t="str">
        <f ca="true">+IF(OFFSET('Sanitation Data'!$I$32,0,10*ROW('Sanitation Data'!I126))="","",OFFSET('Sanitation Data'!$I$32,0,10*ROW('Sanitation Data'!I126)))</f>
        <v/>
      </c>
      <c r="DO132" s="302" t="str">
        <f ca="true">+IF(OFFSET('Hygiene Data'!$D$11,0,10*ROW('Hygiene Data'!D126))="","",OFFSET('Hygiene Data'!$D$11,0,10*ROW('Hygiene Data'!D126)))</f>
        <v/>
      </c>
      <c r="DP132" s="302" t="str">
        <f ca="true">+IF(OFFSET('Hygiene Data'!$D$12,0,10*ROW('Hygiene Data'!D126))="","",OFFSET('Hygiene Data'!$D$12,0,10*ROW('Hygiene Data'!D126)))</f>
        <v/>
      </c>
      <c r="DQ132" s="302" t="str">
        <f ca="true">+IF(OFFSET('Hygiene Data'!$D$13,0,10*ROW('Hygiene Data'!D126))="","",OFFSET('Hygiene Data'!$D$13,0,10*ROW('Hygiene Data'!D126)))</f>
        <v/>
      </c>
      <c r="DR132" s="302" t="str">
        <f ca="true">+IF(OFFSET('Hygiene Data'!$E$11,0,10*ROW('Hygiene Data'!E126))="","",OFFSET('Hygiene Data'!$E$11,0,10*ROW('Hygiene Data'!E126)))</f>
        <v/>
      </c>
      <c r="DS132" s="302" t="str">
        <f ca="true">+IF(OFFSET('Hygiene Data'!$E$12,0,10*ROW('Hygiene Data'!E126))="","",OFFSET('Hygiene Data'!$E$12,0,10*ROW('Hygiene Data'!E126)))</f>
        <v/>
      </c>
      <c r="DT132" s="302" t="str">
        <f ca="true">+IF(OFFSET('Hygiene Data'!$E$13,0,10*ROW('Hygiene Data'!E126))="","",OFFSET('Hygiene Data'!$E$13,0,10*ROW('Hygiene Data'!E126)))</f>
        <v/>
      </c>
      <c r="DU132" s="302" t="str">
        <f ca="true">+IF(OFFSET('Hygiene Data'!$F$11,0,10*ROW('Hygiene Data'!F126))="","",OFFSET('Hygiene Data'!$F$11,0,10*ROW('Hygiene Data'!F126)))</f>
        <v/>
      </c>
      <c r="DV132" s="302" t="str">
        <f ca="true">+IF(OFFSET('Hygiene Data'!$F$12,0,10*ROW('Hygiene Data'!F126))="","",OFFSET('Hygiene Data'!$F$12,0,10*ROW('Hygiene Data'!F126)))</f>
        <v/>
      </c>
      <c r="DW132" s="302" t="str">
        <f ca="true">+IF(OFFSET('Hygiene Data'!$F$13,0,10*ROW('Hygiene Data'!F126))="","",OFFSET('Hygiene Data'!$F$13,0,10*ROW('Hygiene Data'!F126)))</f>
        <v/>
      </c>
      <c r="DX132" s="302" t="str">
        <f ca="true">+IF(OFFSET('Hygiene Data'!$G$11,0,10*ROW('Hygiene Data'!G126))="","",OFFSET('Hygiene Data'!$G$11,0,10*ROW('Hygiene Data'!G126)))</f>
        <v/>
      </c>
      <c r="DY132" s="302" t="str">
        <f ca="true">+IF(OFFSET('Hygiene Data'!$G$12,0,10*ROW('Hygiene Data'!G126))="","",OFFSET('Hygiene Data'!$G$12,0,10*ROW('Hygiene Data'!G126)))</f>
        <v/>
      </c>
      <c r="DZ132" s="302" t="str">
        <f ca="true">+IF(OFFSET('Hygiene Data'!$G$13,0,10*ROW('Hygiene Data'!G126))="","",OFFSET('Hygiene Data'!$G$13,0,10*ROW('Hygiene Data'!G126)))</f>
        <v/>
      </c>
      <c r="EA132" s="302" t="str">
        <f ca="true">+IF(OFFSET('Hygiene Data'!$H$11,0,10*ROW('Hygiene Data'!H126))="","",OFFSET('Hygiene Data'!$H$11,0,10*ROW('Hygiene Data'!H126)))</f>
        <v/>
      </c>
      <c r="EB132" s="302" t="str">
        <f ca="true">+IF(OFFSET('Hygiene Data'!$H$12,0,10*ROW('Hygiene Data'!H126))="","",OFFSET('Hygiene Data'!$H$12,0,10*ROW('Hygiene Data'!H126)))</f>
        <v/>
      </c>
      <c r="EC132" s="302" t="str">
        <f ca="true">+IF(OFFSET('Hygiene Data'!$H$13,0,10*ROW('Hygiene Data'!H126))="","",OFFSET('Hygiene Data'!$H$13,0,10*ROW('Hygiene Data'!H126)))</f>
        <v/>
      </c>
      <c r="ED132" s="302" t="str">
        <f ca="true">+IF(OFFSET('Hygiene Data'!$I$11,0,10*ROW('Hygiene Data'!I126))="","",OFFSET('Hygiene Data'!$I$11,0,10*ROW('Hygiene Data'!I126)))</f>
        <v/>
      </c>
      <c r="EE132" s="302" t="str">
        <f ca="true">+IF(OFFSET('Hygiene Data'!$I$12,0,10*ROW('Hygiene Data'!I126))="","",OFFSET('Hygiene Data'!$I$12,0,10*ROW('Hygiene Data'!I126)))</f>
        <v/>
      </c>
      <c r="EF132" s="30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57"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302"/>
      <c r="BS133" s="302" t="str">
        <f ca="true">+IF(OFFSET('Water Data'!$D$27,0,10*ROW('Water Data'!D127))="","",OFFSET('Water Data'!$D$27,0,10*ROW('Water Data'!D127)))</f>
        <v/>
      </c>
      <c r="BT133" s="302" t="str">
        <f ca="true">+IF(OFFSET('Water Data'!$D$28,0,10*ROW('Water Data'!D127))="","",OFFSET('Water Data'!$D$28,0,10*ROW('Water Data'!D127)))</f>
        <v/>
      </c>
      <c r="BU133" s="302" t="str">
        <f ca="true">+IF(OFFSET('Water Data'!$D$29,0,10*ROW('Water Data'!D127))="","",OFFSET('Water Data'!$D$29,0,10*ROW('Water Data'!D127)))</f>
        <v/>
      </c>
      <c r="BV133" s="302" t="str">
        <f ca="true">+IF(OFFSET('Water Data'!$E$27,0,10*ROW('Water Data'!E127))="","",OFFSET('Water Data'!$E$27,0,10*ROW('Water Data'!E127)))</f>
        <v/>
      </c>
      <c r="BW133" s="302" t="str">
        <f ca="true">+IF(OFFSET('Water Data'!$E$28,0,10*ROW('Water Data'!E127))="","",OFFSET('Water Data'!$E$28,0,10*ROW('Water Data'!E127)))</f>
        <v/>
      </c>
      <c r="BX133" s="302" t="str">
        <f ca="true">+IF(OFFSET('Water Data'!$E$29,0,10*ROW('Water Data'!E127))="","",OFFSET('Water Data'!$E$29,0,10*ROW('Water Data'!E127)))</f>
        <v/>
      </c>
      <c r="BY133" s="302" t="str">
        <f ca="true">+IF(OFFSET('Water Data'!$F$27,0,10*ROW('Water Data'!F127))="","",OFFSET('Water Data'!$F$27,0,10*ROW('Water Data'!F127)))</f>
        <v/>
      </c>
      <c r="BZ133" s="302" t="str">
        <f ca="true">+IF(OFFSET('Water Data'!$F$28,0,10*ROW('Water Data'!F127))="","",OFFSET('Water Data'!$F$28,0,10*ROW('Water Data'!F127)))</f>
        <v/>
      </c>
      <c r="CA133" s="302" t="str">
        <f ca="true">+IF(OFFSET('Water Data'!$F$29,0,10*ROW('Water Data'!F127))="","",OFFSET('Water Data'!$F$29,0,10*ROW('Water Data'!F127)))</f>
        <v/>
      </c>
      <c r="CB133" s="302" t="str">
        <f ca="true">+IF(OFFSET('Water Data'!$G$27,0,10*ROW('Water Data'!G127))="","",OFFSET('Water Data'!$G$27,0,10*ROW('Water Data'!G127)))</f>
        <v/>
      </c>
      <c r="CC133" s="302" t="str">
        <f ca="true">+IF(OFFSET('Water Data'!$G$28,0,10*ROW('Water Data'!G127))="","",OFFSET('Water Data'!$G$28,0,10*ROW('Water Data'!G127)))</f>
        <v/>
      </c>
      <c r="CD133" s="302" t="str">
        <f ca="true">+IF(OFFSET('Water Data'!$G$29,0,10*ROW('Water Data'!G127))="","",OFFSET('Water Data'!$G$29,0,10*ROW('Water Data'!G127)))</f>
        <v/>
      </c>
      <c r="CE133" s="302" t="str">
        <f ca="true">+IF(OFFSET('Water Data'!$H$27,0,10*ROW('Water Data'!H127))="","",OFFSET('Water Data'!$H$27,0,10*ROW('Water Data'!H127)))</f>
        <v/>
      </c>
      <c r="CF133" s="302" t="str">
        <f ca="true">+IF(OFFSET('Water Data'!$H$28,0,10*ROW('Water Data'!H127))="","",OFFSET('Water Data'!$H$28,0,10*ROW('Water Data'!H127)))</f>
        <v/>
      </c>
      <c r="CG133" s="302" t="str">
        <f ca="true">+IF(OFFSET('Water Data'!$H$29,0,10*ROW('Water Data'!H127))="","",OFFSET('Water Data'!$H$29,0,10*ROW('Water Data'!H127)))</f>
        <v/>
      </c>
      <c r="CH133" s="302" t="str">
        <f ca="true">+IF(OFFSET('Water Data'!$I$27,0,10*ROW('Water Data'!I127))="","",OFFSET('Water Data'!$I$27,0,10*ROW('Water Data'!I127)))</f>
        <v/>
      </c>
      <c r="CI133" s="302" t="str">
        <f ca="true">+IF(OFFSET('Water Data'!$I$28,0,10*ROW('Water Data'!I127))="","",OFFSET('Water Data'!$I$28,0,10*ROW('Water Data'!I127)))</f>
        <v/>
      </c>
      <c r="CJ133" s="302" t="str">
        <f ca="true">+IF(OFFSET('Water Data'!$I$29,0,10*ROW('Water Data'!I127))="","",OFFSET('Water Data'!$I$29,0,10*ROW('Water Data'!I127)))</f>
        <v/>
      </c>
      <c r="CK133" s="302" t="str">
        <f ca="true">+IF(OFFSET('Sanitation Data'!$D$28,0,10*ROW('Sanitation Data'!D127))="","",OFFSET('Sanitation Data'!$D$28,0,10*ROW('Sanitation Data'!D127)))</f>
        <v/>
      </c>
      <c r="CL133" s="302" t="str">
        <f ca="true">+IF(OFFSET('Sanitation Data'!$D$29,0,10*ROW('Sanitation Data'!D127))="","",OFFSET('Sanitation Data'!$D$29,0,10*ROW('Sanitation Data'!D127)))</f>
        <v/>
      </c>
      <c r="CM133" s="302" t="str">
        <f ca="true">+IF(OFFSET('Sanitation Data'!$D$30,0,10*ROW('Sanitation Data'!D127))="","",OFFSET('Sanitation Data'!$D$30,0,10*ROW('Sanitation Data'!D127)))</f>
        <v/>
      </c>
      <c r="CN133" s="302" t="str">
        <f ca="true">+IF(OFFSET('Sanitation Data'!$D$31,0,10*ROW('Sanitation Data'!D127))="","",OFFSET('Sanitation Data'!$D$31,0,10*ROW('Sanitation Data'!D127)))</f>
        <v/>
      </c>
      <c r="CO133" s="302" t="str">
        <f ca="true">+IF(OFFSET('Sanitation Data'!$D$32,0,10*ROW('Sanitation Data'!D127))="","",OFFSET('Sanitation Data'!$D$32,0,10*ROW('Sanitation Data'!D127)))</f>
        <v/>
      </c>
      <c r="CP133" s="302" t="str">
        <f ca="true">+IF(OFFSET('Sanitation Data'!$E$28,0,10*ROW('Sanitation Data'!E127))="","",OFFSET('Sanitation Data'!$E$28,0,10*ROW('Sanitation Data'!E127)))</f>
        <v/>
      </c>
      <c r="CQ133" s="302" t="str">
        <f ca="true">+IF(OFFSET('Sanitation Data'!$E$29,0,10*ROW('Sanitation Data'!E127))="","",OFFSET('Sanitation Data'!$E$29,0,10*ROW('Sanitation Data'!E127)))</f>
        <v/>
      </c>
      <c r="CR133" s="302" t="str">
        <f ca="true">+IF(OFFSET('Sanitation Data'!$E$30,0,10*ROW('Sanitation Data'!E127))="","",OFFSET('Sanitation Data'!$E$30,0,10*ROW('Sanitation Data'!E127)))</f>
        <v/>
      </c>
      <c r="CS133" s="302" t="str">
        <f ca="true">+IF(OFFSET('Sanitation Data'!$E$31,0,10*ROW('Sanitation Data'!E127))="","",OFFSET('Sanitation Data'!$E$31,0,10*ROW('Sanitation Data'!E127)))</f>
        <v/>
      </c>
      <c r="CT133" s="302" t="str">
        <f ca="true">+IF(OFFSET('Sanitation Data'!$E$32,0,10*ROW('Sanitation Data'!E127))="","",OFFSET('Sanitation Data'!$E$32,0,10*ROW('Sanitation Data'!E127)))</f>
        <v/>
      </c>
      <c r="CU133" s="302" t="str">
        <f ca="true">+IF(OFFSET('Sanitation Data'!$F$28,0,10*ROW('Sanitation Data'!F127))="","",OFFSET('Sanitation Data'!$F$28,0,10*ROW('Sanitation Data'!F127)))</f>
        <v/>
      </c>
      <c r="CV133" s="302" t="str">
        <f ca="true">+IF(OFFSET('Sanitation Data'!$F$29,0,10*ROW('Sanitation Data'!F127))="","",OFFSET('Sanitation Data'!$F$29,0,10*ROW('Sanitation Data'!F127)))</f>
        <v/>
      </c>
      <c r="CW133" s="302" t="str">
        <f ca="true">+IF(OFFSET('Sanitation Data'!$F$30,0,10*ROW('Sanitation Data'!F127))="","",OFFSET('Sanitation Data'!$F$30,0,10*ROW('Sanitation Data'!F127)))</f>
        <v/>
      </c>
      <c r="CX133" s="302" t="str">
        <f ca="true">+IF(OFFSET('Sanitation Data'!$F$31,0,10*ROW('Sanitation Data'!F127))="","",OFFSET('Sanitation Data'!$F$31,0,10*ROW('Sanitation Data'!F127)))</f>
        <v/>
      </c>
      <c r="CY133" s="302" t="str">
        <f ca="true">+IF(OFFSET('Sanitation Data'!$F$32,0,10*ROW('Sanitation Data'!F127))="","",OFFSET('Sanitation Data'!$F$32,0,10*ROW('Sanitation Data'!F127)))</f>
        <v/>
      </c>
      <c r="CZ133" s="302" t="str">
        <f ca="true">+IF(OFFSET('Sanitation Data'!$G$28,0,10*ROW('Sanitation Data'!G127))="","",OFFSET('Sanitation Data'!$G$28,0,10*ROW('Sanitation Data'!G127)))</f>
        <v/>
      </c>
      <c r="DA133" s="302" t="str">
        <f ca="true">+IF(OFFSET('Sanitation Data'!$G$29,0,10*ROW('Sanitation Data'!G127))="","",OFFSET('Sanitation Data'!$G$29,0,10*ROW('Sanitation Data'!G127)))</f>
        <v/>
      </c>
      <c r="DB133" s="302" t="str">
        <f ca="true">+IF(OFFSET('Sanitation Data'!$G$30,0,10*ROW('Sanitation Data'!G127))="","",OFFSET('Sanitation Data'!$G$30,0,10*ROW('Sanitation Data'!G127)))</f>
        <v/>
      </c>
      <c r="DC133" s="302" t="str">
        <f ca="true">+IF(OFFSET('Sanitation Data'!$G$31,0,10*ROW('Sanitation Data'!G127))="","",OFFSET('Sanitation Data'!$G$31,0,10*ROW('Sanitation Data'!G127)))</f>
        <v/>
      </c>
      <c r="DD133" s="302" t="str">
        <f ca="true">+IF(OFFSET('Sanitation Data'!$G$32,0,10*ROW('Sanitation Data'!G127))="","",OFFSET('Sanitation Data'!$G$32,0,10*ROW('Sanitation Data'!G127)))</f>
        <v/>
      </c>
      <c r="DE133" s="302" t="str">
        <f ca="true">+IF(OFFSET('Sanitation Data'!$H$28,0,10*ROW('Sanitation Data'!H127))="","",OFFSET('Sanitation Data'!$H$28,0,10*ROW('Sanitation Data'!H127)))</f>
        <v/>
      </c>
      <c r="DF133" s="302" t="str">
        <f ca="true">+IF(OFFSET('Sanitation Data'!$H$29,0,10*ROW('Sanitation Data'!H127))="","",OFFSET('Sanitation Data'!$H$29,0,10*ROW('Sanitation Data'!H127)))</f>
        <v/>
      </c>
      <c r="DG133" s="302" t="str">
        <f ca="true">+IF(OFFSET('Sanitation Data'!$H$30,0,10*ROW('Sanitation Data'!H127))="","",OFFSET('Sanitation Data'!$H$30,0,10*ROW('Sanitation Data'!H127)))</f>
        <v/>
      </c>
      <c r="DH133" s="302" t="str">
        <f ca="true">+IF(OFFSET('Sanitation Data'!$H$31,0,10*ROW('Sanitation Data'!H127))="","",OFFSET('Sanitation Data'!$H$31,0,10*ROW('Sanitation Data'!H127)))</f>
        <v/>
      </c>
      <c r="DI133" s="302" t="str">
        <f ca="true">+IF(OFFSET('Sanitation Data'!$H$32,0,10*ROW('Sanitation Data'!H127))="","",OFFSET('Sanitation Data'!$H$32,0,10*ROW('Sanitation Data'!H127)))</f>
        <v/>
      </c>
      <c r="DJ133" s="302" t="str">
        <f ca="true">+IF(OFFSET('Sanitation Data'!$I$28,0,10*ROW('Sanitation Data'!I127))="","",OFFSET('Sanitation Data'!$I$28,0,10*ROW('Sanitation Data'!I127)))</f>
        <v/>
      </c>
      <c r="DK133" s="302" t="str">
        <f ca="true">+IF(OFFSET('Sanitation Data'!$I$29,0,10*ROW('Sanitation Data'!I127))="","",OFFSET('Sanitation Data'!$I$29,0,10*ROW('Sanitation Data'!I127)))</f>
        <v/>
      </c>
      <c r="DL133" s="302" t="str">
        <f ca="true">+IF(OFFSET('Sanitation Data'!$I$30,0,10*ROW('Sanitation Data'!I127))="","",OFFSET('Sanitation Data'!$I$30,0,10*ROW('Sanitation Data'!I127)))</f>
        <v/>
      </c>
      <c r="DM133" s="302" t="str">
        <f ca="true">+IF(OFFSET('Sanitation Data'!$I$31,0,10*ROW('Sanitation Data'!I127))="","",OFFSET('Sanitation Data'!$I$31,0,10*ROW('Sanitation Data'!I127)))</f>
        <v/>
      </c>
      <c r="DN133" s="302" t="str">
        <f ca="true">+IF(OFFSET('Sanitation Data'!$I$32,0,10*ROW('Sanitation Data'!I127))="","",OFFSET('Sanitation Data'!$I$32,0,10*ROW('Sanitation Data'!I127)))</f>
        <v/>
      </c>
      <c r="DO133" s="302" t="str">
        <f ca="true">+IF(OFFSET('Hygiene Data'!$D$11,0,10*ROW('Hygiene Data'!D127))="","",OFFSET('Hygiene Data'!$D$11,0,10*ROW('Hygiene Data'!D127)))</f>
        <v/>
      </c>
      <c r="DP133" s="302" t="str">
        <f ca="true">+IF(OFFSET('Hygiene Data'!$D$12,0,10*ROW('Hygiene Data'!D127))="","",OFFSET('Hygiene Data'!$D$12,0,10*ROW('Hygiene Data'!D127)))</f>
        <v/>
      </c>
      <c r="DQ133" s="302" t="str">
        <f ca="true">+IF(OFFSET('Hygiene Data'!$D$13,0,10*ROW('Hygiene Data'!D127))="","",OFFSET('Hygiene Data'!$D$13,0,10*ROW('Hygiene Data'!D127)))</f>
        <v/>
      </c>
      <c r="DR133" s="302" t="str">
        <f ca="true">+IF(OFFSET('Hygiene Data'!$E$11,0,10*ROW('Hygiene Data'!E127))="","",OFFSET('Hygiene Data'!$E$11,0,10*ROW('Hygiene Data'!E127)))</f>
        <v/>
      </c>
      <c r="DS133" s="302" t="str">
        <f ca="true">+IF(OFFSET('Hygiene Data'!$E$12,0,10*ROW('Hygiene Data'!E127))="","",OFFSET('Hygiene Data'!$E$12,0,10*ROW('Hygiene Data'!E127)))</f>
        <v/>
      </c>
      <c r="DT133" s="302" t="str">
        <f ca="true">+IF(OFFSET('Hygiene Data'!$E$13,0,10*ROW('Hygiene Data'!E127))="","",OFFSET('Hygiene Data'!$E$13,0,10*ROW('Hygiene Data'!E127)))</f>
        <v/>
      </c>
      <c r="DU133" s="302" t="str">
        <f ca="true">+IF(OFFSET('Hygiene Data'!$F$11,0,10*ROW('Hygiene Data'!F127))="","",OFFSET('Hygiene Data'!$F$11,0,10*ROW('Hygiene Data'!F127)))</f>
        <v/>
      </c>
      <c r="DV133" s="302" t="str">
        <f ca="true">+IF(OFFSET('Hygiene Data'!$F$12,0,10*ROW('Hygiene Data'!F127))="","",OFFSET('Hygiene Data'!$F$12,0,10*ROW('Hygiene Data'!F127)))</f>
        <v/>
      </c>
      <c r="DW133" s="302" t="str">
        <f ca="true">+IF(OFFSET('Hygiene Data'!$F$13,0,10*ROW('Hygiene Data'!F127))="","",OFFSET('Hygiene Data'!$F$13,0,10*ROW('Hygiene Data'!F127)))</f>
        <v/>
      </c>
      <c r="DX133" s="302" t="str">
        <f ca="true">+IF(OFFSET('Hygiene Data'!$G$11,0,10*ROW('Hygiene Data'!G127))="","",OFFSET('Hygiene Data'!$G$11,0,10*ROW('Hygiene Data'!G127)))</f>
        <v/>
      </c>
      <c r="DY133" s="302" t="str">
        <f ca="true">+IF(OFFSET('Hygiene Data'!$G$12,0,10*ROW('Hygiene Data'!G127))="","",OFFSET('Hygiene Data'!$G$12,0,10*ROW('Hygiene Data'!G127)))</f>
        <v/>
      </c>
      <c r="DZ133" s="302" t="str">
        <f ca="true">+IF(OFFSET('Hygiene Data'!$G$13,0,10*ROW('Hygiene Data'!G127))="","",OFFSET('Hygiene Data'!$G$13,0,10*ROW('Hygiene Data'!G127)))</f>
        <v/>
      </c>
      <c r="EA133" s="302" t="str">
        <f ca="true">+IF(OFFSET('Hygiene Data'!$H$11,0,10*ROW('Hygiene Data'!H127))="","",OFFSET('Hygiene Data'!$H$11,0,10*ROW('Hygiene Data'!H127)))</f>
        <v/>
      </c>
      <c r="EB133" s="302" t="str">
        <f ca="true">+IF(OFFSET('Hygiene Data'!$H$12,0,10*ROW('Hygiene Data'!H127))="","",OFFSET('Hygiene Data'!$H$12,0,10*ROW('Hygiene Data'!H127)))</f>
        <v/>
      </c>
      <c r="EC133" s="302" t="str">
        <f ca="true">+IF(OFFSET('Hygiene Data'!$H$13,0,10*ROW('Hygiene Data'!H127))="","",OFFSET('Hygiene Data'!$H$13,0,10*ROW('Hygiene Data'!H127)))</f>
        <v/>
      </c>
      <c r="ED133" s="302" t="str">
        <f ca="true">+IF(OFFSET('Hygiene Data'!$I$11,0,10*ROW('Hygiene Data'!I127))="","",OFFSET('Hygiene Data'!$I$11,0,10*ROW('Hygiene Data'!I127)))</f>
        <v/>
      </c>
      <c r="EE133" s="302" t="str">
        <f ca="true">+IF(OFFSET('Hygiene Data'!$I$12,0,10*ROW('Hygiene Data'!I127))="","",OFFSET('Hygiene Data'!$I$12,0,10*ROW('Hygiene Data'!I127)))</f>
        <v/>
      </c>
      <c r="EF133" s="30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57"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302"/>
      <c r="BS134" s="302" t="str">
        <f ca="true">+IF(OFFSET('Water Data'!$D$27,0,10*ROW('Water Data'!D128))="","",OFFSET('Water Data'!$D$27,0,10*ROW('Water Data'!D128)))</f>
        <v/>
      </c>
      <c r="BT134" s="302" t="str">
        <f ca="true">+IF(OFFSET('Water Data'!$D$28,0,10*ROW('Water Data'!D128))="","",OFFSET('Water Data'!$D$28,0,10*ROW('Water Data'!D128)))</f>
        <v/>
      </c>
      <c r="BU134" s="302" t="str">
        <f ca="true">+IF(OFFSET('Water Data'!$D$29,0,10*ROW('Water Data'!D128))="","",OFFSET('Water Data'!$D$29,0,10*ROW('Water Data'!D128)))</f>
        <v/>
      </c>
      <c r="BV134" s="302" t="str">
        <f ca="true">+IF(OFFSET('Water Data'!$E$27,0,10*ROW('Water Data'!E128))="","",OFFSET('Water Data'!$E$27,0,10*ROW('Water Data'!E128)))</f>
        <v/>
      </c>
      <c r="BW134" s="302" t="str">
        <f ca="true">+IF(OFFSET('Water Data'!$E$28,0,10*ROW('Water Data'!E128))="","",OFFSET('Water Data'!$E$28,0,10*ROW('Water Data'!E128)))</f>
        <v/>
      </c>
      <c r="BX134" s="302" t="str">
        <f ca="true">+IF(OFFSET('Water Data'!$E$29,0,10*ROW('Water Data'!E128))="","",OFFSET('Water Data'!$E$29,0,10*ROW('Water Data'!E128)))</f>
        <v/>
      </c>
      <c r="BY134" s="302" t="str">
        <f ca="true">+IF(OFFSET('Water Data'!$F$27,0,10*ROW('Water Data'!F128))="","",OFFSET('Water Data'!$F$27,0,10*ROW('Water Data'!F128)))</f>
        <v/>
      </c>
      <c r="BZ134" s="302" t="str">
        <f ca="true">+IF(OFFSET('Water Data'!$F$28,0,10*ROW('Water Data'!F128))="","",OFFSET('Water Data'!$F$28,0,10*ROW('Water Data'!F128)))</f>
        <v/>
      </c>
      <c r="CA134" s="302" t="str">
        <f ca="true">+IF(OFFSET('Water Data'!$F$29,0,10*ROW('Water Data'!F128))="","",OFFSET('Water Data'!$F$29,0,10*ROW('Water Data'!F128)))</f>
        <v/>
      </c>
      <c r="CB134" s="302" t="str">
        <f ca="true">+IF(OFFSET('Water Data'!$G$27,0,10*ROW('Water Data'!G128))="","",OFFSET('Water Data'!$G$27,0,10*ROW('Water Data'!G128)))</f>
        <v/>
      </c>
      <c r="CC134" s="302" t="str">
        <f ca="true">+IF(OFFSET('Water Data'!$G$28,0,10*ROW('Water Data'!G128))="","",OFFSET('Water Data'!$G$28,0,10*ROW('Water Data'!G128)))</f>
        <v/>
      </c>
      <c r="CD134" s="302" t="str">
        <f ca="true">+IF(OFFSET('Water Data'!$G$29,0,10*ROW('Water Data'!G128))="","",OFFSET('Water Data'!$G$29,0,10*ROW('Water Data'!G128)))</f>
        <v/>
      </c>
      <c r="CE134" s="302" t="str">
        <f ca="true">+IF(OFFSET('Water Data'!$H$27,0,10*ROW('Water Data'!H128))="","",OFFSET('Water Data'!$H$27,0,10*ROW('Water Data'!H128)))</f>
        <v/>
      </c>
      <c r="CF134" s="302" t="str">
        <f ca="true">+IF(OFFSET('Water Data'!$H$28,0,10*ROW('Water Data'!H128))="","",OFFSET('Water Data'!$H$28,0,10*ROW('Water Data'!H128)))</f>
        <v/>
      </c>
      <c r="CG134" s="302" t="str">
        <f ca="true">+IF(OFFSET('Water Data'!$H$29,0,10*ROW('Water Data'!H128))="","",OFFSET('Water Data'!$H$29,0,10*ROW('Water Data'!H128)))</f>
        <v/>
      </c>
      <c r="CH134" s="302" t="str">
        <f ca="true">+IF(OFFSET('Water Data'!$I$27,0,10*ROW('Water Data'!I128))="","",OFFSET('Water Data'!$I$27,0,10*ROW('Water Data'!I128)))</f>
        <v/>
      </c>
      <c r="CI134" s="302" t="str">
        <f ca="true">+IF(OFFSET('Water Data'!$I$28,0,10*ROW('Water Data'!I128))="","",OFFSET('Water Data'!$I$28,0,10*ROW('Water Data'!I128)))</f>
        <v/>
      </c>
      <c r="CJ134" s="302" t="str">
        <f ca="true">+IF(OFFSET('Water Data'!$I$29,0,10*ROW('Water Data'!I128))="","",OFFSET('Water Data'!$I$29,0,10*ROW('Water Data'!I128)))</f>
        <v/>
      </c>
      <c r="CK134" s="302" t="str">
        <f ca="true">+IF(OFFSET('Sanitation Data'!$D$28,0,10*ROW('Sanitation Data'!D128))="","",OFFSET('Sanitation Data'!$D$28,0,10*ROW('Sanitation Data'!D128)))</f>
        <v/>
      </c>
      <c r="CL134" s="302" t="str">
        <f ca="true">+IF(OFFSET('Sanitation Data'!$D$29,0,10*ROW('Sanitation Data'!D128))="","",OFFSET('Sanitation Data'!$D$29,0,10*ROW('Sanitation Data'!D128)))</f>
        <v/>
      </c>
      <c r="CM134" s="302" t="str">
        <f ca="true">+IF(OFFSET('Sanitation Data'!$D$30,0,10*ROW('Sanitation Data'!D128))="","",OFFSET('Sanitation Data'!$D$30,0,10*ROW('Sanitation Data'!D128)))</f>
        <v/>
      </c>
      <c r="CN134" s="302" t="str">
        <f ca="true">+IF(OFFSET('Sanitation Data'!$D$31,0,10*ROW('Sanitation Data'!D128))="","",OFFSET('Sanitation Data'!$D$31,0,10*ROW('Sanitation Data'!D128)))</f>
        <v/>
      </c>
      <c r="CO134" s="302" t="str">
        <f ca="true">+IF(OFFSET('Sanitation Data'!$D$32,0,10*ROW('Sanitation Data'!D128))="","",OFFSET('Sanitation Data'!$D$32,0,10*ROW('Sanitation Data'!D128)))</f>
        <v/>
      </c>
      <c r="CP134" s="302" t="str">
        <f ca="true">+IF(OFFSET('Sanitation Data'!$E$28,0,10*ROW('Sanitation Data'!E128))="","",OFFSET('Sanitation Data'!$E$28,0,10*ROW('Sanitation Data'!E128)))</f>
        <v/>
      </c>
      <c r="CQ134" s="302" t="str">
        <f ca="true">+IF(OFFSET('Sanitation Data'!$E$29,0,10*ROW('Sanitation Data'!E128))="","",OFFSET('Sanitation Data'!$E$29,0,10*ROW('Sanitation Data'!E128)))</f>
        <v/>
      </c>
      <c r="CR134" s="302" t="str">
        <f ca="true">+IF(OFFSET('Sanitation Data'!$E$30,0,10*ROW('Sanitation Data'!E128))="","",OFFSET('Sanitation Data'!$E$30,0,10*ROW('Sanitation Data'!E128)))</f>
        <v/>
      </c>
      <c r="CS134" s="302" t="str">
        <f ca="true">+IF(OFFSET('Sanitation Data'!$E$31,0,10*ROW('Sanitation Data'!E128))="","",OFFSET('Sanitation Data'!$E$31,0,10*ROW('Sanitation Data'!E128)))</f>
        <v/>
      </c>
      <c r="CT134" s="302" t="str">
        <f ca="true">+IF(OFFSET('Sanitation Data'!$E$32,0,10*ROW('Sanitation Data'!E128))="","",OFFSET('Sanitation Data'!$E$32,0,10*ROW('Sanitation Data'!E128)))</f>
        <v/>
      </c>
      <c r="CU134" s="302" t="str">
        <f ca="true">+IF(OFFSET('Sanitation Data'!$F$28,0,10*ROW('Sanitation Data'!F128))="","",OFFSET('Sanitation Data'!$F$28,0,10*ROW('Sanitation Data'!F128)))</f>
        <v/>
      </c>
      <c r="CV134" s="302" t="str">
        <f ca="true">+IF(OFFSET('Sanitation Data'!$F$29,0,10*ROW('Sanitation Data'!F128))="","",OFFSET('Sanitation Data'!$F$29,0,10*ROW('Sanitation Data'!F128)))</f>
        <v/>
      </c>
      <c r="CW134" s="302" t="str">
        <f ca="true">+IF(OFFSET('Sanitation Data'!$F$30,0,10*ROW('Sanitation Data'!F128))="","",OFFSET('Sanitation Data'!$F$30,0,10*ROW('Sanitation Data'!F128)))</f>
        <v/>
      </c>
      <c r="CX134" s="302" t="str">
        <f ca="true">+IF(OFFSET('Sanitation Data'!$F$31,0,10*ROW('Sanitation Data'!F128))="","",OFFSET('Sanitation Data'!$F$31,0,10*ROW('Sanitation Data'!F128)))</f>
        <v/>
      </c>
      <c r="CY134" s="302" t="str">
        <f ca="true">+IF(OFFSET('Sanitation Data'!$F$32,0,10*ROW('Sanitation Data'!F128))="","",OFFSET('Sanitation Data'!$F$32,0,10*ROW('Sanitation Data'!F128)))</f>
        <v/>
      </c>
      <c r="CZ134" s="302" t="str">
        <f ca="true">+IF(OFFSET('Sanitation Data'!$G$28,0,10*ROW('Sanitation Data'!G128))="","",OFFSET('Sanitation Data'!$G$28,0,10*ROW('Sanitation Data'!G128)))</f>
        <v/>
      </c>
      <c r="DA134" s="302" t="str">
        <f ca="true">+IF(OFFSET('Sanitation Data'!$G$29,0,10*ROW('Sanitation Data'!G128))="","",OFFSET('Sanitation Data'!$G$29,0,10*ROW('Sanitation Data'!G128)))</f>
        <v/>
      </c>
      <c r="DB134" s="302" t="str">
        <f ca="true">+IF(OFFSET('Sanitation Data'!$G$30,0,10*ROW('Sanitation Data'!G128))="","",OFFSET('Sanitation Data'!$G$30,0,10*ROW('Sanitation Data'!G128)))</f>
        <v/>
      </c>
      <c r="DC134" s="302" t="str">
        <f ca="true">+IF(OFFSET('Sanitation Data'!$G$31,0,10*ROW('Sanitation Data'!G128))="","",OFFSET('Sanitation Data'!$G$31,0,10*ROW('Sanitation Data'!G128)))</f>
        <v/>
      </c>
      <c r="DD134" s="302" t="str">
        <f ca="true">+IF(OFFSET('Sanitation Data'!$G$32,0,10*ROW('Sanitation Data'!G128))="","",OFFSET('Sanitation Data'!$G$32,0,10*ROW('Sanitation Data'!G128)))</f>
        <v/>
      </c>
      <c r="DE134" s="302" t="str">
        <f ca="true">+IF(OFFSET('Sanitation Data'!$H$28,0,10*ROW('Sanitation Data'!H128))="","",OFFSET('Sanitation Data'!$H$28,0,10*ROW('Sanitation Data'!H128)))</f>
        <v/>
      </c>
      <c r="DF134" s="302" t="str">
        <f ca="true">+IF(OFFSET('Sanitation Data'!$H$29,0,10*ROW('Sanitation Data'!H128))="","",OFFSET('Sanitation Data'!$H$29,0,10*ROW('Sanitation Data'!H128)))</f>
        <v/>
      </c>
      <c r="DG134" s="302" t="str">
        <f ca="true">+IF(OFFSET('Sanitation Data'!$H$30,0,10*ROW('Sanitation Data'!H128))="","",OFFSET('Sanitation Data'!$H$30,0,10*ROW('Sanitation Data'!H128)))</f>
        <v/>
      </c>
      <c r="DH134" s="302" t="str">
        <f ca="true">+IF(OFFSET('Sanitation Data'!$H$31,0,10*ROW('Sanitation Data'!H128))="","",OFFSET('Sanitation Data'!$H$31,0,10*ROW('Sanitation Data'!H128)))</f>
        <v/>
      </c>
      <c r="DI134" s="302" t="str">
        <f ca="true">+IF(OFFSET('Sanitation Data'!$H$32,0,10*ROW('Sanitation Data'!H128))="","",OFFSET('Sanitation Data'!$H$32,0,10*ROW('Sanitation Data'!H128)))</f>
        <v/>
      </c>
      <c r="DJ134" s="302" t="str">
        <f ca="true">+IF(OFFSET('Sanitation Data'!$I$28,0,10*ROW('Sanitation Data'!I128))="","",OFFSET('Sanitation Data'!$I$28,0,10*ROW('Sanitation Data'!I128)))</f>
        <v/>
      </c>
      <c r="DK134" s="302" t="str">
        <f ca="true">+IF(OFFSET('Sanitation Data'!$I$29,0,10*ROW('Sanitation Data'!I128))="","",OFFSET('Sanitation Data'!$I$29,0,10*ROW('Sanitation Data'!I128)))</f>
        <v/>
      </c>
      <c r="DL134" s="302" t="str">
        <f ca="true">+IF(OFFSET('Sanitation Data'!$I$30,0,10*ROW('Sanitation Data'!I128))="","",OFFSET('Sanitation Data'!$I$30,0,10*ROW('Sanitation Data'!I128)))</f>
        <v/>
      </c>
      <c r="DM134" s="302" t="str">
        <f ca="true">+IF(OFFSET('Sanitation Data'!$I$31,0,10*ROW('Sanitation Data'!I128))="","",OFFSET('Sanitation Data'!$I$31,0,10*ROW('Sanitation Data'!I128)))</f>
        <v/>
      </c>
      <c r="DN134" s="302" t="str">
        <f ca="true">+IF(OFFSET('Sanitation Data'!$I$32,0,10*ROW('Sanitation Data'!I128))="","",OFFSET('Sanitation Data'!$I$32,0,10*ROW('Sanitation Data'!I128)))</f>
        <v/>
      </c>
      <c r="DO134" s="302" t="str">
        <f ca="true">+IF(OFFSET('Hygiene Data'!$D$11,0,10*ROW('Hygiene Data'!D128))="","",OFFSET('Hygiene Data'!$D$11,0,10*ROW('Hygiene Data'!D128)))</f>
        <v/>
      </c>
      <c r="DP134" s="302" t="str">
        <f ca="true">+IF(OFFSET('Hygiene Data'!$D$12,0,10*ROW('Hygiene Data'!D128))="","",OFFSET('Hygiene Data'!$D$12,0,10*ROW('Hygiene Data'!D128)))</f>
        <v/>
      </c>
      <c r="DQ134" s="302" t="str">
        <f ca="true">+IF(OFFSET('Hygiene Data'!$D$13,0,10*ROW('Hygiene Data'!D128))="","",OFFSET('Hygiene Data'!$D$13,0,10*ROW('Hygiene Data'!D128)))</f>
        <v/>
      </c>
      <c r="DR134" s="302" t="str">
        <f ca="true">+IF(OFFSET('Hygiene Data'!$E$11,0,10*ROW('Hygiene Data'!E128))="","",OFFSET('Hygiene Data'!$E$11,0,10*ROW('Hygiene Data'!E128)))</f>
        <v/>
      </c>
      <c r="DS134" s="302" t="str">
        <f ca="true">+IF(OFFSET('Hygiene Data'!$E$12,0,10*ROW('Hygiene Data'!E128))="","",OFFSET('Hygiene Data'!$E$12,0,10*ROW('Hygiene Data'!E128)))</f>
        <v/>
      </c>
      <c r="DT134" s="302" t="str">
        <f ca="true">+IF(OFFSET('Hygiene Data'!$E$13,0,10*ROW('Hygiene Data'!E128))="","",OFFSET('Hygiene Data'!$E$13,0,10*ROW('Hygiene Data'!E128)))</f>
        <v/>
      </c>
      <c r="DU134" s="302" t="str">
        <f ca="true">+IF(OFFSET('Hygiene Data'!$F$11,0,10*ROW('Hygiene Data'!F128))="","",OFFSET('Hygiene Data'!$F$11,0,10*ROW('Hygiene Data'!F128)))</f>
        <v/>
      </c>
      <c r="DV134" s="302" t="str">
        <f ca="true">+IF(OFFSET('Hygiene Data'!$F$12,0,10*ROW('Hygiene Data'!F128))="","",OFFSET('Hygiene Data'!$F$12,0,10*ROW('Hygiene Data'!F128)))</f>
        <v/>
      </c>
      <c r="DW134" s="302" t="str">
        <f ca="true">+IF(OFFSET('Hygiene Data'!$F$13,0,10*ROW('Hygiene Data'!F128))="","",OFFSET('Hygiene Data'!$F$13,0,10*ROW('Hygiene Data'!F128)))</f>
        <v/>
      </c>
      <c r="DX134" s="302" t="str">
        <f ca="true">+IF(OFFSET('Hygiene Data'!$G$11,0,10*ROW('Hygiene Data'!G128))="","",OFFSET('Hygiene Data'!$G$11,0,10*ROW('Hygiene Data'!G128)))</f>
        <v/>
      </c>
      <c r="DY134" s="302" t="str">
        <f ca="true">+IF(OFFSET('Hygiene Data'!$G$12,0,10*ROW('Hygiene Data'!G128))="","",OFFSET('Hygiene Data'!$G$12,0,10*ROW('Hygiene Data'!G128)))</f>
        <v/>
      </c>
      <c r="DZ134" s="302" t="str">
        <f ca="true">+IF(OFFSET('Hygiene Data'!$G$13,0,10*ROW('Hygiene Data'!G128))="","",OFFSET('Hygiene Data'!$G$13,0,10*ROW('Hygiene Data'!G128)))</f>
        <v/>
      </c>
      <c r="EA134" s="302" t="str">
        <f ca="true">+IF(OFFSET('Hygiene Data'!$H$11,0,10*ROW('Hygiene Data'!H128))="","",OFFSET('Hygiene Data'!$H$11,0,10*ROW('Hygiene Data'!H128)))</f>
        <v/>
      </c>
      <c r="EB134" s="302" t="str">
        <f ca="true">+IF(OFFSET('Hygiene Data'!$H$12,0,10*ROW('Hygiene Data'!H128))="","",OFFSET('Hygiene Data'!$H$12,0,10*ROW('Hygiene Data'!H128)))</f>
        <v/>
      </c>
      <c r="EC134" s="302" t="str">
        <f ca="true">+IF(OFFSET('Hygiene Data'!$H$13,0,10*ROW('Hygiene Data'!H128))="","",OFFSET('Hygiene Data'!$H$13,0,10*ROW('Hygiene Data'!H128)))</f>
        <v/>
      </c>
      <c r="ED134" s="302" t="str">
        <f ca="true">+IF(OFFSET('Hygiene Data'!$I$11,0,10*ROW('Hygiene Data'!I128))="","",OFFSET('Hygiene Data'!$I$11,0,10*ROW('Hygiene Data'!I128)))</f>
        <v/>
      </c>
      <c r="EE134" s="302" t="str">
        <f ca="true">+IF(OFFSET('Hygiene Data'!$I$12,0,10*ROW('Hygiene Data'!I128))="","",OFFSET('Hygiene Data'!$I$12,0,10*ROW('Hygiene Data'!I128)))</f>
        <v/>
      </c>
      <c r="EF134" s="30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57"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302"/>
      <c r="BS135" s="302" t="str">
        <f ca="true">+IF(OFFSET('Water Data'!$D$27,0,10*ROW('Water Data'!D129))="","",OFFSET('Water Data'!$D$27,0,10*ROW('Water Data'!D129)))</f>
        <v/>
      </c>
      <c r="BT135" s="302" t="str">
        <f ca="true">+IF(OFFSET('Water Data'!$D$28,0,10*ROW('Water Data'!D129))="","",OFFSET('Water Data'!$D$28,0,10*ROW('Water Data'!D129)))</f>
        <v/>
      </c>
      <c r="BU135" s="302" t="str">
        <f ca="true">+IF(OFFSET('Water Data'!$D$29,0,10*ROW('Water Data'!D129))="","",OFFSET('Water Data'!$D$29,0,10*ROW('Water Data'!D129)))</f>
        <v/>
      </c>
      <c r="BV135" s="302" t="str">
        <f ca="true">+IF(OFFSET('Water Data'!$E$27,0,10*ROW('Water Data'!E129))="","",OFFSET('Water Data'!$E$27,0,10*ROW('Water Data'!E129)))</f>
        <v/>
      </c>
      <c r="BW135" s="302" t="str">
        <f ca="true">+IF(OFFSET('Water Data'!$E$28,0,10*ROW('Water Data'!E129))="","",OFFSET('Water Data'!$E$28,0,10*ROW('Water Data'!E129)))</f>
        <v/>
      </c>
      <c r="BX135" s="302" t="str">
        <f ca="true">+IF(OFFSET('Water Data'!$E$29,0,10*ROW('Water Data'!E129))="","",OFFSET('Water Data'!$E$29,0,10*ROW('Water Data'!E129)))</f>
        <v/>
      </c>
      <c r="BY135" s="302" t="str">
        <f ca="true">+IF(OFFSET('Water Data'!$F$27,0,10*ROW('Water Data'!F129))="","",OFFSET('Water Data'!$F$27,0,10*ROW('Water Data'!F129)))</f>
        <v/>
      </c>
      <c r="BZ135" s="302" t="str">
        <f ca="true">+IF(OFFSET('Water Data'!$F$28,0,10*ROW('Water Data'!F129))="","",OFFSET('Water Data'!$F$28,0,10*ROW('Water Data'!F129)))</f>
        <v/>
      </c>
      <c r="CA135" s="302" t="str">
        <f ca="true">+IF(OFFSET('Water Data'!$F$29,0,10*ROW('Water Data'!F129))="","",OFFSET('Water Data'!$F$29,0,10*ROW('Water Data'!F129)))</f>
        <v/>
      </c>
      <c r="CB135" s="302" t="str">
        <f ca="true">+IF(OFFSET('Water Data'!$G$27,0,10*ROW('Water Data'!G129))="","",OFFSET('Water Data'!$G$27,0,10*ROW('Water Data'!G129)))</f>
        <v/>
      </c>
      <c r="CC135" s="302" t="str">
        <f ca="true">+IF(OFFSET('Water Data'!$G$28,0,10*ROW('Water Data'!G129))="","",OFFSET('Water Data'!$G$28,0,10*ROW('Water Data'!G129)))</f>
        <v/>
      </c>
      <c r="CD135" s="302" t="str">
        <f ca="true">+IF(OFFSET('Water Data'!$G$29,0,10*ROW('Water Data'!G129))="","",OFFSET('Water Data'!$G$29,0,10*ROW('Water Data'!G129)))</f>
        <v/>
      </c>
      <c r="CE135" s="302" t="str">
        <f ca="true">+IF(OFFSET('Water Data'!$H$27,0,10*ROW('Water Data'!H129))="","",OFFSET('Water Data'!$H$27,0,10*ROW('Water Data'!H129)))</f>
        <v/>
      </c>
      <c r="CF135" s="302" t="str">
        <f ca="true">+IF(OFFSET('Water Data'!$H$28,0,10*ROW('Water Data'!H129))="","",OFFSET('Water Data'!$H$28,0,10*ROW('Water Data'!H129)))</f>
        <v/>
      </c>
      <c r="CG135" s="302" t="str">
        <f ca="true">+IF(OFFSET('Water Data'!$H$29,0,10*ROW('Water Data'!H129))="","",OFFSET('Water Data'!$H$29,0,10*ROW('Water Data'!H129)))</f>
        <v/>
      </c>
      <c r="CH135" s="302" t="str">
        <f ca="true">+IF(OFFSET('Water Data'!$I$27,0,10*ROW('Water Data'!I129))="","",OFFSET('Water Data'!$I$27,0,10*ROW('Water Data'!I129)))</f>
        <v/>
      </c>
      <c r="CI135" s="302" t="str">
        <f ca="true">+IF(OFFSET('Water Data'!$I$28,0,10*ROW('Water Data'!I129))="","",OFFSET('Water Data'!$I$28,0,10*ROW('Water Data'!I129)))</f>
        <v/>
      </c>
      <c r="CJ135" s="302" t="str">
        <f ca="true">+IF(OFFSET('Water Data'!$I$29,0,10*ROW('Water Data'!I129))="","",OFFSET('Water Data'!$I$29,0,10*ROW('Water Data'!I129)))</f>
        <v/>
      </c>
      <c r="CK135" s="302" t="str">
        <f ca="true">+IF(OFFSET('Sanitation Data'!$D$28,0,10*ROW('Sanitation Data'!D129))="","",OFFSET('Sanitation Data'!$D$28,0,10*ROW('Sanitation Data'!D129)))</f>
        <v/>
      </c>
      <c r="CL135" s="302" t="str">
        <f ca="true">+IF(OFFSET('Sanitation Data'!$D$29,0,10*ROW('Sanitation Data'!D129))="","",OFFSET('Sanitation Data'!$D$29,0,10*ROW('Sanitation Data'!D129)))</f>
        <v/>
      </c>
      <c r="CM135" s="302" t="str">
        <f ca="true">+IF(OFFSET('Sanitation Data'!$D$30,0,10*ROW('Sanitation Data'!D129))="","",OFFSET('Sanitation Data'!$D$30,0,10*ROW('Sanitation Data'!D129)))</f>
        <v/>
      </c>
      <c r="CN135" s="302" t="str">
        <f ca="true">+IF(OFFSET('Sanitation Data'!$D$31,0,10*ROW('Sanitation Data'!D129))="","",OFFSET('Sanitation Data'!$D$31,0,10*ROW('Sanitation Data'!D129)))</f>
        <v/>
      </c>
      <c r="CO135" s="302" t="str">
        <f ca="true">+IF(OFFSET('Sanitation Data'!$D$32,0,10*ROW('Sanitation Data'!D129))="","",OFFSET('Sanitation Data'!$D$32,0,10*ROW('Sanitation Data'!D129)))</f>
        <v/>
      </c>
      <c r="CP135" s="302" t="str">
        <f ca="true">+IF(OFFSET('Sanitation Data'!$E$28,0,10*ROW('Sanitation Data'!E129))="","",OFFSET('Sanitation Data'!$E$28,0,10*ROW('Sanitation Data'!E129)))</f>
        <v/>
      </c>
      <c r="CQ135" s="302" t="str">
        <f ca="true">+IF(OFFSET('Sanitation Data'!$E$29,0,10*ROW('Sanitation Data'!E129))="","",OFFSET('Sanitation Data'!$E$29,0,10*ROW('Sanitation Data'!E129)))</f>
        <v/>
      </c>
      <c r="CR135" s="302" t="str">
        <f ca="true">+IF(OFFSET('Sanitation Data'!$E$30,0,10*ROW('Sanitation Data'!E129))="","",OFFSET('Sanitation Data'!$E$30,0,10*ROW('Sanitation Data'!E129)))</f>
        <v/>
      </c>
      <c r="CS135" s="302" t="str">
        <f ca="true">+IF(OFFSET('Sanitation Data'!$E$31,0,10*ROW('Sanitation Data'!E129))="","",OFFSET('Sanitation Data'!$E$31,0,10*ROW('Sanitation Data'!E129)))</f>
        <v/>
      </c>
      <c r="CT135" s="302" t="str">
        <f ca="true">+IF(OFFSET('Sanitation Data'!$E$32,0,10*ROW('Sanitation Data'!E129))="","",OFFSET('Sanitation Data'!$E$32,0,10*ROW('Sanitation Data'!E129)))</f>
        <v/>
      </c>
      <c r="CU135" s="302" t="str">
        <f ca="true">+IF(OFFSET('Sanitation Data'!$F$28,0,10*ROW('Sanitation Data'!F129))="","",OFFSET('Sanitation Data'!$F$28,0,10*ROW('Sanitation Data'!F129)))</f>
        <v/>
      </c>
      <c r="CV135" s="302" t="str">
        <f ca="true">+IF(OFFSET('Sanitation Data'!$F$29,0,10*ROW('Sanitation Data'!F129))="","",OFFSET('Sanitation Data'!$F$29,0,10*ROW('Sanitation Data'!F129)))</f>
        <v/>
      </c>
      <c r="CW135" s="302" t="str">
        <f ca="true">+IF(OFFSET('Sanitation Data'!$F$30,0,10*ROW('Sanitation Data'!F129))="","",OFFSET('Sanitation Data'!$F$30,0,10*ROW('Sanitation Data'!F129)))</f>
        <v/>
      </c>
      <c r="CX135" s="302" t="str">
        <f ca="true">+IF(OFFSET('Sanitation Data'!$F$31,0,10*ROW('Sanitation Data'!F129))="","",OFFSET('Sanitation Data'!$F$31,0,10*ROW('Sanitation Data'!F129)))</f>
        <v/>
      </c>
      <c r="CY135" s="302" t="str">
        <f ca="true">+IF(OFFSET('Sanitation Data'!$F$32,0,10*ROW('Sanitation Data'!F129))="","",OFFSET('Sanitation Data'!$F$32,0,10*ROW('Sanitation Data'!F129)))</f>
        <v/>
      </c>
      <c r="CZ135" s="302" t="str">
        <f ca="true">+IF(OFFSET('Sanitation Data'!$G$28,0,10*ROW('Sanitation Data'!G129))="","",OFFSET('Sanitation Data'!$G$28,0,10*ROW('Sanitation Data'!G129)))</f>
        <v/>
      </c>
      <c r="DA135" s="302" t="str">
        <f ca="true">+IF(OFFSET('Sanitation Data'!$G$29,0,10*ROW('Sanitation Data'!G129))="","",OFFSET('Sanitation Data'!$G$29,0,10*ROW('Sanitation Data'!G129)))</f>
        <v/>
      </c>
      <c r="DB135" s="302" t="str">
        <f ca="true">+IF(OFFSET('Sanitation Data'!$G$30,0,10*ROW('Sanitation Data'!G129))="","",OFFSET('Sanitation Data'!$G$30,0,10*ROW('Sanitation Data'!G129)))</f>
        <v/>
      </c>
      <c r="DC135" s="302" t="str">
        <f ca="true">+IF(OFFSET('Sanitation Data'!$G$31,0,10*ROW('Sanitation Data'!G129))="","",OFFSET('Sanitation Data'!$G$31,0,10*ROW('Sanitation Data'!G129)))</f>
        <v/>
      </c>
      <c r="DD135" s="302" t="str">
        <f ca="true">+IF(OFFSET('Sanitation Data'!$G$32,0,10*ROW('Sanitation Data'!G129))="","",OFFSET('Sanitation Data'!$G$32,0,10*ROW('Sanitation Data'!G129)))</f>
        <v/>
      </c>
      <c r="DE135" s="302" t="str">
        <f ca="true">+IF(OFFSET('Sanitation Data'!$H$28,0,10*ROW('Sanitation Data'!H129))="","",OFFSET('Sanitation Data'!$H$28,0,10*ROW('Sanitation Data'!H129)))</f>
        <v/>
      </c>
      <c r="DF135" s="302" t="str">
        <f ca="true">+IF(OFFSET('Sanitation Data'!$H$29,0,10*ROW('Sanitation Data'!H129))="","",OFFSET('Sanitation Data'!$H$29,0,10*ROW('Sanitation Data'!H129)))</f>
        <v/>
      </c>
      <c r="DG135" s="302" t="str">
        <f ca="true">+IF(OFFSET('Sanitation Data'!$H$30,0,10*ROW('Sanitation Data'!H129))="","",OFFSET('Sanitation Data'!$H$30,0,10*ROW('Sanitation Data'!H129)))</f>
        <v/>
      </c>
      <c r="DH135" s="302" t="str">
        <f ca="true">+IF(OFFSET('Sanitation Data'!$H$31,0,10*ROW('Sanitation Data'!H129))="","",OFFSET('Sanitation Data'!$H$31,0,10*ROW('Sanitation Data'!H129)))</f>
        <v/>
      </c>
      <c r="DI135" s="302" t="str">
        <f ca="true">+IF(OFFSET('Sanitation Data'!$H$32,0,10*ROW('Sanitation Data'!H129))="","",OFFSET('Sanitation Data'!$H$32,0,10*ROW('Sanitation Data'!H129)))</f>
        <v/>
      </c>
      <c r="DJ135" s="302" t="str">
        <f ca="true">+IF(OFFSET('Sanitation Data'!$I$28,0,10*ROW('Sanitation Data'!I129))="","",OFFSET('Sanitation Data'!$I$28,0,10*ROW('Sanitation Data'!I129)))</f>
        <v/>
      </c>
      <c r="DK135" s="302" t="str">
        <f ca="true">+IF(OFFSET('Sanitation Data'!$I$29,0,10*ROW('Sanitation Data'!I129))="","",OFFSET('Sanitation Data'!$I$29,0,10*ROW('Sanitation Data'!I129)))</f>
        <v/>
      </c>
      <c r="DL135" s="302" t="str">
        <f ca="true">+IF(OFFSET('Sanitation Data'!$I$30,0,10*ROW('Sanitation Data'!I129))="","",OFFSET('Sanitation Data'!$I$30,0,10*ROW('Sanitation Data'!I129)))</f>
        <v/>
      </c>
      <c r="DM135" s="302" t="str">
        <f ca="true">+IF(OFFSET('Sanitation Data'!$I$31,0,10*ROW('Sanitation Data'!I129))="","",OFFSET('Sanitation Data'!$I$31,0,10*ROW('Sanitation Data'!I129)))</f>
        <v/>
      </c>
      <c r="DN135" s="302" t="str">
        <f ca="true">+IF(OFFSET('Sanitation Data'!$I$32,0,10*ROW('Sanitation Data'!I129))="","",OFFSET('Sanitation Data'!$I$32,0,10*ROW('Sanitation Data'!I129)))</f>
        <v/>
      </c>
      <c r="DO135" s="302" t="str">
        <f ca="true">+IF(OFFSET('Hygiene Data'!$D$11,0,10*ROW('Hygiene Data'!D129))="","",OFFSET('Hygiene Data'!$D$11,0,10*ROW('Hygiene Data'!D129)))</f>
        <v/>
      </c>
      <c r="DP135" s="302" t="str">
        <f ca="true">+IF(OFFSET('Hygiene Data'!$D$12,0,10*ROW('Hygiene Data'!D129))="","",OFFSET('Hygiene Data'!$D$12,0,10*ROW('Hygiene Data'!D129)))</f>
        <v/>
      </c>
      <c r="DQ135" s="302" t="str">
        <f ca="true">+IF(OFFSET('Hygiene Data'!$D$13,0,10*ROW('Hygiene Data'!D129))="","",OFFSET('Hygiene Data'!$D$13,0,10*ROW('Hygiene Data'!D129)))</f>
        <v/>
      </c>
      <c r="DR135" s="302" t="str">
        <f ca="true">+IF(OFFSET('Hygiene Data'!$E$11,0,10*ROW('Hygiene Data'!E129))="","",OFFSET('Hygiene Data'!$E$11,0,10*ROW('Hygiene Data'!E129)))</f>
        <v/>
      </c>
      <c r="DS135" s="302" t="str">
        <f ca="true">+IF(OFFSET('Hygiene Data'!$E$12,0,10*ROW('Hygiene Data'!E129))="","",OFFSET('Hygiene Data'!$E$12,0,10*ROW('Hygiene Data'!E129)))</f>
        <v/>
      </c>
      <c r="DT135" s="302" t="str">
        <f ca="true">+IF(OFFSET('Hygiene Data'!$E$13,0,10*ROW('Hygiene Data'!E129))="","",OFFSET('Hygiene Data'!$E$13,0,10*ROW('Hygiene Data'!E129)))</f>
        <v/>
      </c>
      <c r="DU135" s="302" t="str">
        <f ca="true">+IF(OFFSET('Hygiene Data'!$F$11,0,10*ROW('Hygiene Data'!F129))="","",OFFSET('Hygiene Data'!$F$11,0,10*ROW('Hygiene Data'!F129)))</f>
        <v/>
      </c>
      <c r="DV135" s="302" t="str">
        <f ca="true">+IF(OFFSET('Hygiene Data'!$F$12,0,10*ROW('Hygiene Data'!F129))="","",OFFSET('Hygiene Data'!$F$12,0,10*ROW('Hygiene Data'!F129)))</f>
        <v/>
      </c>
      <c r="DW135" s="302" t="str">
        <f ca="true">+IF(OFFSET('Hygiene Data'!$F$13,0,10*ROW('Hygiene Data'!F129))="","",OFFSET('Hygiene Data'!$F$13,0,10*ROW('Hygiene Data'!F129)))</f>
        <v/>
      </c>
      <c r="DX135" s="302" t="str">
        <f ca="true">+IF(OFFSET('Hygiene Data'!$G$11,0,10*ROW('Hygiene Data'!G129))="","",OFFSET('Hygiene Data'!$G$11,0,10*ROW('Hygiene Data'!G129)))</f>
        <v/>
      </c>
      <c r="DY135" s="302" t="str">
        <f ca="true">+IF(OFFSET('Hygiene Data'!$G$12,0,10*ROW('Hygiene Data'!G129))="","",OFFSET('Hygiene Data'!$G$12,0,10*ROW('Hygiene Data'!G129)))</f>
        <v/>
      </c>
      <c r="DZ135" s="302" t="str">
        <f ca="true">+IF(OFFSET('Hygiene Data'!$G$13,0,10*ROW('Hygiene Data'!G129))="","",OFFSET('Hygiene Data'!$G$13,0,10*ROW('Hygiene Data'!G129)))</f>
        <v/>
      </c>
      <c r="EA135" s="302" t="str">
        <f ca="true">+IF(OFFSET('Hygiene Data'!$H$11,0,10*ROW('Hygiene Data'!H129))="","",OFFSET('Hygiene Data'!$H$11,0,10*ROW('Hygiene Data'!H129)))</f>
        <v/>
      </c>
      <c r="EB135" s="302" t="str">
        <f ca="true">+IF(OFFSET('Hygiene Data'!$H$12,0,10*ROW('Hygiene Data'!H129))="","",OFFSET('Hygiene Data'!$H$12,0,10*ROW('Hygiene Data'!H129)))</f>
        <v/>
      </c>
      <c r="EC135" s="302" t="str">
        <f ca="true">+IF(OFFSET('Hygiene Data'!$H$13,0,10*ROW('Hygiene Data'!H129))="","",OFFSET('Hygiene Data'!$H$13,0,10*ROW('Hygiene Data'!H129)))</f>
        <v/>
      </c>
      <c r="ED135" s="302" t="str">
        <f ca="true">+IF(OFFSET('Hygiene Data'!$I$11,0,10*ROW('Hygiene Data'!I129))="","",OFFSET('Hygiene Data'!$I$11,0,10*ROW('Hygiene Data'!I129)))</f>
        <v/>
      </c>
      <c r="EE135" s="302" t="str">
        <f ca="true">+IF(OFFSET('Hygiene Data'!$I$12,0,10*ROW('Hygiene Data'!I129))="","",OFFSET('Hygiene Data'!$I$12,0,10*ROW('Hygiene Data'!I129)))</f>
        <v/>
      </c>
      <c r="EF135" s="30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57"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302"/>
      <c r="BS136" s="302" t="str">
        <f ca="true">+IF(OFFSET('Water Data'!$D$27,0,10*ROW('Water Data'!D130))="","",OFFSET('Water Data'!$D$27,0,10*ROW('Water Data'!D130)))</f>
        <v/>
      </c>
      <c r="BT136" s="302" t="str">
        <f ca="true">+IF(OFFSET('Water Data'!$D$28,0,10*ROW('Water Data'!D130))="","",OFFSET('Water Data'!$D$28,0,10*ROW('Water Data'!D130)))</f>
        <v/>
      </c>
      <c r="BU136" s="302" t="str">
        <f ca="true">+IF(OFFSET('Water Data'!$D$29,0,10*ROW('Water Data'!D130))="","",OFFSET('Water Data'!$D$29,0,10*ROW('Water Data'!D130)))</f>
        <v/>
      </c>
      <c r="BV136" s="302" t="str">
        <f ca="true">+IF(OFFSET('Water Data'!$E$27,0,10*ROW('Water Data'!E130))="","",OFFSET('Water Data'!$E$27,0,10*ROW('Water Data'!E130)))</f>
        <v/>
      </c>
      <c r="BW136" s="302" t="str">
        <f ca="true">+IF(OFFSET('Water Data'!$E$28,0,10*ROW('Water Data'!E130))="","",OFFSET('Water Data'!$E$28,0,10*ROW('Water Data'!E130)))</f>
        <v/>
      </c>
      <c r="BX136" s="302" t="str">
        <f ca="true">+IF(OFFSET('Water Data'!$E$29,0,10*ROW('Water Data'!E130))="","",OFFSET('Water Data'!$E$29,0,10*ROW('Water Data'!E130)))</f>
        <v/>
      </c>
      <c r="BY136" s="302" t="str">
        <f ca="true">+IF(OFFSET('Water Data'!$F$27,0,10*ROW('Water Data'!F130))="","",OFFSET('Water Data'!$F$27,0,10*ROW('Water Data'!F130)))</f>
        <v/>
      </c>
      <c r="BZ136" s="302" t="str">
        <f ca="true">+IF(OFFSET('Water Data'!$F$28,0,10*ROW('Water Data'!F130))="","",OFFSET('Water Data'!$F$28,0,10*ROW('Water Data'!F130)))</f>
        <v/>
      </c>
      <c r="CA136" s="302" t="str">
        <f ca="true">+IF(OFFSET('Water Data'!$F$29,0,10*ROW('Water Data'!F130))="","",OFFSET('Water Data'!$F$29,0,10*ROW('Water Data'!F130)))</f>
        <v/>
      </c>
      <c r="CB136" s="302" t="str">
        <f ca="true">+IF(OFFSET('Water Data'!$G$27,0,10*ROW('Water Data'!G130))="","",OFFSET('Water Data'!$G$27,0,10*ROW('Water Data'!G130)))</f>
        <v/>
      </c>
      <c r="CC136" s="302" t="str">
        <f ca="true">+IF(OFFSET('Water Data'!$G$28,0,10*ROW('Water Data'!G130))="","",OFFSET('Water Data'!$G$28,0,10*ROW('Water Data'!G130)))</f>
        <v/>
      </c>
      <c r="CD136" s="302" t="str">
        <f ca="true">+IF(OFFSET('Water Data'!$G$29,0,10*ROW('Water Data'!G130))="","",OFFSET('Water Data'!$G$29,0,10*ROW('Water Data'!G130)))</f>
        <v/>
      </c>
      <c r="CE136" s="302" t="str">
        <f ca="true">+IF(OFFSET('Water Data'!$H$27,0,10*ROW('Water Data'!H130))="","",OFFSET('Water Data'!$H$27,0,10*ROW('Water Data'!H130)))</f>
        <v/>
      </c>
      <c r="CF136" s="302" t="str">
        <f ca="true">+IF(OFFSET('Water Data'!$H$28,0,10*ROW('Water Data'!H130))="","",OFFSET('Water Data'!$H$28,0,10*ROW('Water Data'!H130)))</f>
        <v/>
      </c>
      <c r="CG136" s="302" t="str">
        <f ca="true">+IF(OFFSET('Water Data'!$H$29,0,10*ROW('Water Data'!H130))="","",OFFSET('Water Data'!$H$29,0,10*ROW('Water Data'!H130)))</f>
        <v/>
      </c>
      <c r="CH136" s="302" t="str">
        <f ca="true">+IF(OFFSET('Water Data'!$I$27,0,10*ROW('Water Data'!I130))="","",OFFSET('Water Data'!$I$27,0,10*ROW('Water Data'!I130)))</f>
        <v/>
      </c>
      <c r="CI136" s="302" t="str">
        <f ca="true">+IF(OFFSET('Water Data'!$I$28,0,10*ROW('Water Data'!I130))="","",OFFSET('Water Data'!$I$28,0,10*ROW('Water Data'!I130)))</f>
        <v/>
      </c>
      <c r="CJ136" s="302" t="str">
        <f ca="true">+IF(OFFSET('Water Data'!$I$29,0,10*ROW('Water Data'!I130))="","",OFFSET('Water Data'!$I$29,0,10*ROW('Water Data'!I130)))</f>
        <v/>
      </c>
      <c r="CK136" s="302" t="str">
        <f ca="true">+IF(OFFSET('Sanitation Data'!$D$28,0,10*ROW('Sanitation Data'!D130))="","",OFFSET('Sanitation Data'!$D$28,0,10*ROW('Sanitation Data'!D130)))</f>
        <v/>
      </c>
      <c r="CL136" s="302" t="str">
        <f ca="true">+IF(OFFSET('Sanitation Data'!$D$29,0,10*ROW('Sanitation Data'!D130))="","",OFFSET('Sanitation Data'!$D$29,0,10*ROW('Sanitation Data'!D130)))</f>
        <v/>
      </c>
      <c r="CM136" s="302" t="str">
        <f ca="true">+IF(OFFSET('Sanitation Data'!$D$30,0,10*ROW('Sanitation Data'!D130))="","",OFFSET('Sanitation Data'!$D$30,0,10*ROW('Sanitation Data'!D130)))</f>
        <v/>
      </c>
      <c r="CN136" s="302" t="str">
        <f ca="true">+IF(OFFSET('Sanitation Data'!$D$31,0,10*ROW('Sanitation Data'!D130))="","",OFFSET('Sanitation Data'!$D$31,0,10*ROW('Sanitation Data'!D130)))</f>
        <v/>
      </c>
      <c r="CO136" s="302" t="str">
        <f ca="true">+IF(OFFSET('Sanitation Data'!$D$32,0,10*ROW('Sanitation Data'!D130))="","",OFFSET('Sanitation Data'!$D$32,0,10*ROW('Sanitation Data'!D130)))</f>
        <v/>
      </c>
      <c r="CP136" s="302" t="str">
        <f ca="true">+IF(OFFSET('Sanitation Data'!$E$28,0,10*ROW('Sanitation Data'!E130))="","",OFFSET('Sanitation Data'!$E$28,0,10*ROW('Sanitation Data'!E130)))</f>
        <v/>
      </c>
      <c r="CQ136" s="302" t="str">
        <f ca="true">+IF(OFFSET('Sanitation Data'!$E$29,0,10*ROW('Sanitation Data'!E130))="","",OFFSET('Sanitation Data'!$E$29,0,10*ROW('Sanitation Data'!E130)))</f>
        <v/>
      </c>
      <c r="CR136" s="302" t="str">
        <f ca="true">+IF(OFFSET('Sanitation Data'!$E$30,0,10*ROW('Sanitation Data'!E130))="","",OFFSET('Sanitation Data'!$E$30,0,10*ROW('Sanitation Data'!E130)))</f>
        <v/>
      </c>
      <c r="CS136" s="302" t="str">
        <f ca="true">+IF(OFFSET('Sanitation Data'!$E$31,0,10*ROW('Sanitation Data'!E130))="","",OFFSET('Sanitation Data'!$E$31,0,10*ROW('Sanitation Data'!E130)))</f>
        <v/>
      </c>
      <c r="CT136" s="302" t="str">
        <f ca="true">+IF(OFFSET('Sanitation Data'!$E$32,0,10*ROW('Sanitation Data'!E130))="","",OFFSET('Sanitation Data'!$E$32,0,10*ROW('Sanitation Data'!E130)))</f>
        <v/>
      </c>
      <c r="CU136" s="302" t="str">
        <f ca="true">+IF(OFFSET('Sanitation Data'!$F$28,0,10*ROW('Sanitation Data'!F130))="","",OFFSET('Sanitation Data'!$F$28,0,10*ROW('Sanitation Data'!F130)))</f>
        <v/>
      </c>
      <c r="CV136" s="302" t="str">
        <f ca="true">+IF(OFFSET('Sanitation Data'!$F$29,0,10*ROW('Sanitation Data'!F130))="","",OFFSET('Sanitation Data'!$F$29,0,10*ROW('Sanitation Data'!F130)))</f>
        <v/>
      </c>
      <c r="CW136" s="302" t="str">
        <f ca="true">+IF(OFFSET('Sanitation Data'!$F$30,0,10*ROW('Sanitation Data'!F130))="","",OFFSET('Sanitation Data'!$F$30,0,10*ROW('Sanitation Data'!F130)))</f>
        <v/>
      </c>
      <c r="CX136" s="302" t="str">
        <f ca="true">+IF(OFFSET('Sanitation Data'!$F$31,0,10*ROW('Sanitation Data'!F130))="","",OFFSET('Sanitation Data'!$F$31,0,10*ROW('Sanitation Data'!F130)))</f>
        <v/>
      </c>
      <c r="CY136" s="302" t="str">
        <f ca="true">+IF(OFFSET('Sanitation Data'!$F$32,0,10*ROW('Sanitation Data'!F130))="","",OFFSET('Sanitation Data'!$F$32,0,10*ROW('Sanitation Data'!F130)))</f>
        <v/>
      </c>
      <c r="CZ136" s="302" t="str">
        <f ca="true">+IF(OFFSET('Sanitation Data'!$G$28,0,10*ROW('Sanitation Data'!G130))="","",OFFSET('Sanitation Data'!$G$28,0,10*ROW('Sanitation Data'!G130)))</f>
        <v/>
      </c>
      <c r="DA136" s="302" t="str">
        <f ca="true">+IF(OFFSET('Sanitation Data'!$G$29,0,10*ROW('Sanitation Data'!G130))="","",OFFSET('Sanitation Data'!$G$29,0,10*ROW('Sanitation Data'!G130)))</f>
        <v/>
      </c>
      <c r="DB136" s="302" t="str">
        <f ca="true">+IF(OFFSET('Sanitation Data'!$G$30,0,10*ROW('Sanitation Data'!G130))="","",OFFSET('Sanitation Data'!$G$30,0,10*ROW('Sanitation Data'!G130)))</f>
        <v/>
      </c>
      <c r="DC136" s="302" t="str">
        <f ca="true">+IF(OFFSET('Sanitation Data'!$G$31,0,10*ROW('Sanitation Data'!G130))="","",OFFSET('Sanitation Data'!$G$31,0,10*ROW('Sanitation Data'!G130)))</f>
        <v/>
      </c>
      <c r="DD136" s="302" t="str">
        <f ca="true">+IF(OFFSET('Sanitation Data'!$G$32,0,10*ROW('Sanitation Data'!G130))="","",OFFSET('Sanitation Data'!$G$32,0,10*ROW('Sanitation Data'!G130)))</f>
        <v/>
      </c>
      <c r="DE136" s="302" t="str">
        <f ca="true">+IF(OFFSET('Sanitation Data'!$H$28,0,10*ROW('Sanitation Data'!H130))="","",OFFSET('Sanitation Data'!$H$28,0,10*ROW('Sanitation Data'!H130)))</f>
        <v/>
      </c>
      <c r="DF136" s="302" t="str">
        <f ca="true">+IF(OFFSET('Sanitation Data'!$H$29,0,10*ROW('Sanitation Data'!H130))="","",OFFSET('Sanitation Data'!$H$29,0,10*ROW('Sanitation Data'!H130)))</f>
        <v/>
      </c>
      <c r="DG136" s="302" t="str">
        <f ca="true">+IF(OFFSET('Sanitation Data'!$H$30,0,10*ROW('Sanitation Data'!H130))="","",OFFSET('Sanitation Data'!$H$30,0,10*ROW('Sanitation Data'!H130)))</f>
        <v/>
      </c>
      <c r="DH136" s="302" t="str">
        <f ca="true">+IF(OFFSET('Sanitation Data'!$H$31,0,10*ROW('Sanitation Data'!H130))="","",OFFSET('Sanitation Data'!$H$31,0,10*ROW('Sanitation Data'!H130)))</f>
        <v/>
      </c>
      <c r="DI136" s="302" t="str">
        <f ca="true">+IF(OFFSET('Sanitation Data'!$H$32,0,10*ROW('Sanitation Data'!H130))="","",OFFSET('Sanitation Data'!$H$32,0,10*ROW('Sanitation Data'!H130)))</f>
        <v/>
      </c>
      <c r="DJ136" s="302" t="str">
        <f ca="true">+IF(OFFSET('Sanitation Data'!$I$28,0,10*ROW('Sanitation Data'!I130))="","",OFFSET('Sanitation Data'!$I$28,0,10*ROW('Sanitation Data'!I130)))</f>
        <v/>
      </c>
      <c r="DK136" s="302" t="str">
        <f ca="true">+IF(OFFSET('Sanitation Data'!$I$29,0,10*ROW('Sanitation Data'!I130))="","",OFFSET('Sanitation Data'!$I$29,0,10*ROW('Sanitation Data'!I130)))</f>
        <v/>
      </c>
      <c r="DL136" s="302" t="str">
        <f ca="true">+IF(OFFSET('Sanitation Data'!$I$30,0,10*ROW('Sanitation Data'!I130))="","",OFFSET('Sanitation Data'!$I$30,0,10*ROW('Sanitation Data'!I130)))</f>
        <v/>
      </c>
      <c r="DM136" s="302" t="str">
        <f ca="true">+IF(OFFSET('Sanitation Data'!$I$31,0,10*ROW('Sanitation Data'!I130))="","",OFFSET('Sanitation Data'!$I$31,0,10*ROW('Sanitation Data'!I130)))</f>
        <v/>
      </c>
      <c r="DN136" s="302" t="str">
        <f ca="true">+IF(OFFSET('Sanitation Data'!$I$32,0,10*ROW('Sanitation Data'!I130))="","",OFFSET('Sanitation Data'!$I$32,0,10*ROW('Sanitation Data'!I130)))</f>
        <v/>
      </c>
      <c r="DO136" s="302" t="str">
        <f ca="true">+IF(OFFSET('Hygiene Data'!$D$11,0,10*ROW('Hygiene Data'!D130))="","",OFFSET('Hygiene Data'!$D$11,0,10*ROW('Hygiene Data'!D130)))</f>
        <v/>
      </c>
      <c r="DP136" s="302" t="str">
        <f ca="true">+IF(OFFSET('Hygiene Data'!$D$12,0,10*ROW('Hygiene Data'!D130))="","",OFFSET('Hygiene Data'!$D$12,0,10*ROW('Hygiene Data'!D130)))</f>
        <v/>
      </c>
      <c r="DQ136" s="302" t="str">
        <f ca="true">+IF(OFFSET('Hygiene Data'!$D$13,0,10*ROW('Hygiene Data'!D130))="","",OFFSET('Hygiene Data'!$D$13,0,10*ROW('Hygiene Data'!D130)))</f>
        <v/>
      </c>
      <c r="DR136" s="302" t="str">
        <f ca="true">+IF(OFFSET('Hygiene Data'!$E$11,0,10*ROW('Hygiene Data'!E130))="","",OFFSET('Hygiene Data'!$E$11,0,10*ROW('Hygiene Data'!E130)))</f>
        <v/>
      </c>
      <c r="DS136" s="302" t="str">
        <f ca="true">+IF(OFFSET('Hygiene Data'!$E$12,0,10*ROW('Hygiene Data'!E130))="","",OFFSET('Hygiene Data'!$E$12,0,10*ROW('Hygiene Data'!E130)))</f>
        <v/>
      </c>
      <c r="DT136" s="302" t="str">
        <f ca="true">+IF(OFFSET('Hygiene Data'!$E$13,0,10*ROW('Hygiene Data'!E130))="","",OFFSET('Hygiene Data'!$E$13,0,10*ROW('Hygiene Data'!E130)))</f>
        <v/>
      </c>
      <c r="DU136" s="302" t="str">
        <f ca="true">+IF(OFFSET('Hygiene Data'!$F$11,0,10*ROW('Hygiene Data'!F130))="","",OFFSET('Hygiene Data'!$F$11,0,10*ROW('Hygiene Data'!F130)))</f>
        <v/>
      </c>
      <c r="DV136" s="302" t="str">
        <f ca="true">+IF(OFFSET('Hygiene Data'!$F$12,0,10*ROW('Hygiene Data'!F130))="","",OFFSET('Hygiene Data'!$F$12,0,10*ROW('Hygiene Data'!F130)))</f>
        <v/>
      </c>
      <c r="DW136" s="302" t="str">
        <f ca="true">+IF(OFFSET('Hygiene Data'!$F$13,0,10*ROW('Hygiene Data'!F130))="","",OFFSET('Hygiene Data'!$F$13,0,10*ROW('Hygiene Data'!F130)))</f>
        <v/>
      </c>
      <c r="DX136" s="302" t="str">
        <f ca="true">+IF(OFFSET('Hygiene Data'!$G$11,0,10*ROW('Hygiene Data'!G130))="","",OFFSET('Hygiene Data'!$G$11,0,10*ROW('Hygiene Data'!G130)))</f>
        <v/>
      </c>
      <c r="DY136" s="302" t="str">
        <f ca="true">+IF(OFFSET('Hygiene Data'!$G$12,0,10*ROW('Hygiene Data'!G130))="","",OFFSET('Hygiene Data'!$G$12,0,10*ROW('Hygiene Data'!G130)))</f>
        <v/>
      </c>
      <c r="DZ136" s="302" t="str">
        <f ca="true">+IF(OFFSET('Hygiene Data'!$G$13,0,10*ROW('Hygiene Data'!G130))="","",OFFSET('Hygiene Data'!$G$13,0,10*ROW('Hygiene Data'!G130)))</f>
        <v/>
      </c>
      <c r="EA136" s="302" t="str">
        <f ca="true">+IF(OFFSET('Hygiene Data'!$H$11,0,10*ROW('Hygiene Data'!H130))="","",OFFSET('Hygiene Data'!$H$11,0,10*ROW('Hygiene Data'!H130)))</f>
        <v/>
      </c>
      <c r="EB136" s="302" t="str">
        <f ca="true">+IF(OFFSET('Hygiene Data'!$H$12,0,10*ROW('Hygiene Data'!H130))="","",OFFSET('Hygiene Data'!$H$12,0,10*ROW('Hygiene Data'!H130)))</f>
        <v/>
      </c>
      <c r="EC136" s="302" t="str">
        <f ca="true">+IF(OFFSET('Hygiene Data'!$H$13,0,10*ROW('Hygiene Data'!H130))="","",OFFSET('Hygiene Data'!$H$13,0,10*ROW('Hygiene Data'!H130)))</f>
        <v/>
      </c>
      <c r="ED136" s="302" t="str">
        <f ca="true">+IF(OFFSET('Hygiene Data'!$I$11,0,10*ROW('Hygiene Data'!I130))="","",OFFSET('Hygiene Data'!$I$11,0,10*ROW('Hygiene Data'!I130)))</f>
        <v/>
      </c>
      <c r="EE136" s="302" t="str">
        <f ca="true">+IF(OFFSET('Hygiene Data'!$I$12,0,10*ROW('Hygiene Data'!I130))="","",OFFSET('Hygiene Data'!$I$12,0,10*ROW('Hygiene Data'!I130)))</f>
        <v/>
      </c>
      <c r="EF136" s="30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57"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302"/>
      <c r="BS137" s="302" t="str">
        <f ca="true">+IF(OFFSET('Water Data'!$D$27,0,10*ROW('Water Data'!D131))="","",OFFSET('Water Data'!$D$27,0,10*ROW('Water Data'!D131)))</f>
        <v/>
      </c>
      <c r="BT137" s="302" t="str">
        <f ca="true">+IF(OFFSET('Water Data'!$D$28,0,10*ROW('Water Data'!D131))="","",OFFSET('Water Data'!$D$28,0,10*ROW('Water Data'!D131)))</f>
        <v/>
      </c>
      <c r="BU137" s="302" t="str">
        <f ca="true">+IF(OFFSET('Water Data'!$D$29,0,10*ROW('Water Data'!D131))="","",OFFSET('Water Data'!$D$29,0,10*ROW('Water Data'!D131)))</f>
        <v/>
      </c>
      <c r="BV137" s="302" t="str">
        <f ca="true">+IF(OFFSET('Water Data'!$E$27,0,10*ROW('Water Data'!E131))="","",OFFSET('Water Data'!$E$27,0,10*ROW('Water Data'!E131)))</f>
        <v/>
      </c>
      <c r="BW137" s="302" t="str">
        <f ca="true">+IF(OFFSET('Water Data'!$E$28,0,10*ROW('Water Data'!E131))="","",OFFSET('Water Data'!$E$28,0,10*ROW('Water Data'!E131)))</f>
        <v/>
      </c>
      <c r="BX137" s="302" t="str">
        <f ca="true">+IF(OFFSET('Water Data'!$E$29,0,10*ROW('Water Data'!E131))="","",OFFSET('Water Data'!$E$29,0,10*ROW('Water Data'!E131)))</f>
        <v/>
      </c>
      <c r="BY137" s="302" t="str">
        <f ca="true">+IF(OFFSET('Water Data'!$F$27,0,10*ROW('Water Data'!F131))="","",OFFSET('Water Data'!$F$27,0,10*ROW('Water Data'!F131)))</f>
        <v/>
      </c>
      <c r="BZ137" s="302" t="str">
        <f ca="true">+IF(OFFSET('Water Data'!$F$28,0,10*ROW('Water Data'!F131))="","",OFFSET('Water Data'!$F$28,0,10*ROW('Water Data'!F131)))</f>
        <v/>
      </c>
      <c r="CA137" s="302" t="str">
        <f ca="true">+IF(OFFSET('Water Data'!$F$29,0,10*ROW('Water Data'!F131))="","",OFFSET('Water Data'!$F$29,0,10*ROW('Water Data'!F131)))</f>
        <v/>
      </c>
      <c r="CB137" s="302" t="str">
        <f ca="true">+IF(OFFSET('Water Data'!$G$27,0,10*ROW('Water Data'!G131))="","",OFFSET('Water Data'!$G$27,0,10*ROW('Water Data'!G131)))</f>
        <v/>
      </c>
      <c r="CC137" s="302" t="str">
        <f ca="true">+IF(OFFSET('Water Data'!$G$28,0,10*ROW('Water Data'!G131))="","",OFFSET('Water Data'!$G$28,0,10*ROW('Water Data'!G131)))</f>
        <v/>
      </c>
      <c r="CD137" s="302" t="str">
        <f ca="true">+IF(OFFSET('Water Data'!$G$29,0,10*ROW('Water Data'!G131))="","",OFFSET('Water Data'!$G$29,0,10*ROW('Water Data'!G131)))</f>
        <v/>
      </c>
      <c r="CE137" s="302" t="str">
        <f ca="true">+IF(OFFSET('Water Data'!$H$27,0,10*ROW('Water Data'!H131))="","",OFFSET('Water Data'!$H$27,0,10*ROW('Water Data'!H131)))</f>
        <v/>
      </c>
      <c r="CF137" s="302" t="str">
        <f ca="true">+IF(OFFSET('Water Data'!$H$28,0,10*ROW('Water Data'!H131))="","",OFFSET('Water Data'!$H$28,0,10*ROW('Water Data'!H131)))</f>
        <v/>
      </c>
      <c r="CG137" s="302" t="str">
        <f ca="true">+IF(OFFSET('Water Data'!$H$29,0,10*ROW('Water Data'!H131))="","",OFFSET('Water Data'!$H$29,0,10*ROW('Water Data'!H131)))</f>
        <v/>
      </c>
      <c r="CH137" s="302" t="str">
        <f ca="true">+IF(OFFSET('Water Data'!$I$27,0,10*ROW('Water Data'!I131))="","",OFFSET('Water Data'!$I$27,0,10*ROW('Water Data'!I131)))</f>
        <v/>
      </c>
      <c r="CI137" s="302" t="str">
        <f ca="true">+IF(OFFSET('Water Data'!$I$28,0,10*ROW('Water Data'!I131))="","",OFFSET('Water Data'!$I$28,0,10*ROW('Water Data'!I131)))</f>
        <v/>
      </c>
      <c r="CJ137" s="302" t="str">
        <f ca="true">+IF(OFFSET('Water Data'!$I$29,0,10*ROW('Water Data'!I131))="","",OFFSET('Water Data'!$I$29,0,10*ROW('Water Data'!I131)))</f>
        <v/>
      </c>
      <c r="CK137" s="302" t="str">
        <f ca="true">+IF(OFFSET('Sanitation Data'!$D$28,0,10*ROW('Sanitation Data'!D131))="","",OFFSET('Sanitation Data'!$D$28,0,10*ROW('Sanitation Data'!D131)))</f>
        <v/>
      </c>
      <c r="CL137" s="302" t="str">
        <f ca="true">+IF(OFFSET('Sanitation Data'!$D$29,0,10*ROW('Sanitation Data'!D131))="","",OFFSET('Sanitation Data'!$D$29,0,10*ROW('Sanitation Data'!D131)))</f>
        <v/>
      </c>
      <c r="CM137" s="302" t="str">
        <f ca="true">+IF(OFFSET('Sanitation Data'!$D$30,0,10*ROW('Sanitation Data'!D131))="","",OFFSET('Sanitation Data'!$D$30,0,10*ROW('Sanitation Data'!D131)))</f>
        <v/>
      </c>
      <c r="CN137" s="302" t="str">
        <f ca="true">+IF(OFFSET('Sanitation Data'!$D$31,0,10*ROW('Sanitation Data'!D131))="","",OFFSET('Sanitation Data'!$D$31,0,10*ROW('Sanitation Data'!D131)))</f>
        <v/>
      </c>
      <c r="CO137" s="302" t="str">
        <f ca="true">+IF(OFFSET('Sanitation Data'!$D$32,0,10*ROW('Sanitation Data'!D131))="","",OFFSET('Sanitation Data'!$D$32,0,10*ROW('Sanitation Data'!D131)))</f>
        <v/>
      </c>
      <c r="CP137" s="302" t="str">
        <f ca="true">+IF(OFFSET('Sanitation Data'!$E$28,0,10*ROW('Sanitation Data'!E131))="","",OFFSET('Sanitation Data'!$E$28,0,10*ROW('Sanitation Data'!E131)))</f>
        <v/>
      </c>
      <c r="CQ137" s="302" t="str">
        <f ca="true">+IF(OFFSET('Sanitation Data'!$E$29,0,10*ROW('Sanitation Data'!E131))="","",OFFSET('Sanitation Data'!$E$29,0,10*ROW('Sanitation Data'!E131)))</f>
        <v/>
      </c>
      <c r="CR137" s="302" t="str">
        <f ca="true">+IF(OFFSET('Sanitation Data'!$E$30,0,10*ROW('Sanitation Data'!E131))="","",OFFSET('Sanitation Data'!$E$30,0,10*ROW('Sanitation Data'!E131)))</f>
        <v/>
      </c>
      <c r="CS137" s="302" t="str">
        <f ca="true">+IF(OFFSET('Sanitation Data'!$E$31,0,10*ROW('Sanitation Data'!E131))="","",OFFSET('Sanitation Data'!$E$31,0,10*ROW('Sanitation Data'!E131)))</f>
        <v/>
      </c>
      <c r="CT137" s="302" t="str">
        <f ca="true">+IF(OFFSET('Sanitation Data'!$E$32,0,10*ROW('Sanitation Data'!E131))="","",OFFSET('Sanitation Data'!$E$32,0,10*ROW('Sanitation Data'!E131)))</f>
        <v/>
      </c>
      <c r="CU137" s="302" t="str">
        <f ca="true">+IF(OFFSET('Sanitation Data'!$F$28,0,10*ROW('Sanitation Data'!F131))="","",OFFSET('Sanitation Data'!$F$28,0,10*ROW('Sanitation Data'!F131)))</f>
        <v/>
      </c>
      <c r="CV137" s="302" t="str">
        <f ca="true">+IF(OFFSET('Sanitation Data'!$F$29,0,10*ROW('Sanitation Data'!F131))="","",OFFSET('Sanitation Data'!$F$29,0,10*ROW('Sanitation Data'!F131)))</f>
        <v/>
      </c>
      <c r="CW137" s="302" t="str">
        <f ca="true">+IF(OFFSET('Sanitation Data'!$F$30,0,10*ROW('Sanitation Data'!F131))="","",OFFSET('Sanitation Data'!$F$30,0,10*ROW('Sanitation Data'!F131)))</f>
        <v/>
      </c>
      <c r="CX137" s="302" t="str">
        <f ca="true">+IF(OFFSET('Sanitation Data'!$F$31,0,10*ROW('Sanitation Data'!F131))="","",OFFSET('Sanitation Data'!$F$31,0,10*ROW('Sanitation Data'!F131)))</f>
        <v/>
      </c>
      <c r="CY137" s="302" t="str">
        <f ca="true">+IF(OFFSET('Sanitation Data'!$F$32,0,10*ROW('Sanitation Data'!F131))="","",OFFSET('Sanitation Data'!$F$32,0,10*ROW('Sanitation Data'!F131)))</f>
        <v/>
      </c>
      <c r="CZ137" s="302" t="str">
        <f ca="true">+IF(OFFSET('Sanitation Data'!$G$28,0,10*ROW('Sanitation Data'!G131))="","",OFFSET('Sanitation Data'!$G$28,0,10*ROW('Sanitation Data'!G131)))</f>
        <v/>
      </c>
      <c r="DA137" s="302" t="str">
        <f ca="true">+IF(OFFSET('Sanitation Data'!$G$29,0,10*ROW('Sanitation Data'!G131))="","",OFFSET('Sanitation Data'!$G$29,0,10*ROW('Sanitation Data'!G131)))</f>
        <v/>
      </c>
      <c r="DB137" s="302" t="str">
        <f ca="true">+IF(OFFSET('Sanitation Data'!$G$30,0,10*ROW('Sanitation Data'!G131))="","",OFFSET('Sanitation Data'!$G$30,0,10*ROW('Sanitation Data'!G131)))</f>
        <v/>
      </c>
      <c r="DC137" s="302" t="str">
        <f ca="true">+IF(OFFSET('Sanitation Data'!$G$31,0,10*ROW('Sanitation Data'!G131))="","",OFFSET('Sanitation Data'!$G$31,0,10*ROW('Sanitation Data'!G131)))</f>
        <v/>
      </c>
      <c r="DD137" s="302" t="str">
        <f ca="true">+IF(OFFSET('Sanitation Data'!$G$32,0,10*ROW('Sanitation Data'!G131))="","",OFFSET('Sanitation Data'!$G$32,0,10*ROW('Sanitation Data'!G131)))</f>
        <v/>
      </c>
      <c r="DE137" s="302" t="str">
        <f ca="true">+IF(OFFSET('Sanitation Data'!$H$28,0,10*ROW('Sanitation Data'!H131))="","",OFFSET('Sanitation Data'!$H$28,0,10*ROW('Sanitation Data'!H131)))</f>
        <v/>
      </c>
      <c r="DF137" s="302" t="str">
        <f ca="true">+IF(OFFSET('Sanitation Data'!$H$29,0,10*ROW('Sanitation Data'!H131))="","",OFFSET('Sanitation Data'!$H$29,0,10*ROW('Sanitation Data'!H131)))</f>
        <v/>
      </c>
      <c r="DG137" s="302" t="str">
        <f ca="true">+IF(OFFSET('Sanitation Data'!$H$30,0,10*ROW('Sanitation Data'!H131))="","",OFFSET('Sanitation Data'!$H$30,0,10*ROW('Sanitation Data'!H131)))</f>
        <v/>
      </c>
      <c r="DH137" s="302" t="str">
        <f ca="true">+IF(OFFSET('Sanitation Data'!$H$31,0,10*ROW('Sanitation Data'!H131))="","",OFFSET('Sanitation Data'!$H$31,0,10*ROW('Sanitation Data'!H131)))</f>
        <v/>
      </c>
      <c r="DI137" s="302" t="str">
        <f ca="true">+IF(OFFSET('Sanitation Data'!$H$32,0,10*ROW('Sanitation Data'!H131))="","",OFFSET('Sanitation Data'!$H$32,0,10*ROW('Sanitation Data'!H131)))</f>
        <v/>
      </c>
      <c r="DJ137" s="302" t="str">
        <f ca="true">+IF(OFFSET('Sanitation Data'!$I$28,0,10*ROW('Sanitation Data'!I131))="","",OFFSET('Sanitation Data'!$I$28,0,10*ROW('Sanitation Data'!I131)))</f>
        <v/>
      </c>
      <c r="DK137" s="302" t="str">
        <f ca="true">+IF(OFFSET('Sanitation Data'!$I$29,0,10*ROW('Sanitation Data'!I131))="","",OFFSET('Sanitation Data'!$I$29,0,10*ROW('Sanitation Data'!I131)))</f>
        <v/>
      </c>
      <c r="DL137" s="302" t="str">
        <f ca="true">+IF(OFFSET('Sanitation Data'!$I$30,0,10*ROW('Sanitation Data'!I131))="","",OFFSET('Sanitation Data'!$I$30,0,10*ROW('Sanitation Data'!I131)))</f>
        <v/>
      </c>
      <c r="DM137" s="302" t="str">
        <f ca="true">+IF(OFFSET('Sanitation Data'!$I$31,0,10*ROW('Sanitation Data'!I131))="","",OFFSET('Sanitation Data'!$I$31,0,10*ROW('Sanitation Data'!I131)))</f>
        <v/>
      </c>
      <c r="DN137" s="302" t="str">
        <f ca="true">+IF(OFFSET('Sanitation Data'!$I$32,0,10*ROW('Sanitation Data'!I131))="","",OFFSET('Sanitation Data'!$I$32,0,10*ROW('Sanitation Data'!I131)))</f>
        <v/>
      </c>
      <c r="DO137" s="302" t="str">
        <f ca="true">+IF(OFFSET('Hygiene Data'!$D$11,0,10*ROW('Hygiene Data'!D131))="","",OFFSET('Hygiene Data'!$D$11,0,10*ROW('Hygiene Data'!D131)))</f>
        <v/>
      </c>
      <c r="DP137" s="302" t="str">
        <f ca="true">+IF(OFFSET('Hygiene Data'!$D$12,0,10*ROW('Hygiene Data'!D131))="","",OFFSET('Hygiene Data'!$D$12,0,10*ROW('Hygiene Data'!D131)))</f>
        <v/>
      </c>
      <c r="DQ137" s="302" t="str">
        <f ca="true">+IF(OFFSET('Hygiene Data'!$D$13,0,10*ROW('Hygiene Data'!D131))="","",OFFSET('Hygiene Data'!$D$13,0,10*ROW('Hygiene Data'!D131)))</f>
        <v/>
      </c>
      <c r="DR137" s="302" t="str">
        <f ca="true">+IF(OFFSET('Hygiene Data'!$E$11,0,10*ROW('Hygiene Data'!E131))="","",OFFSET('Hygiene Data'!$E$11,0,10*ROW('Hygiene Data'!E131)))</f>
        <v/>
      </c>
      <c r="DS137" s="302" t="str">
        <f ca="true">+IF(OFFSET('Hygiene Data'!$E$12,0,10*ROW('Hygiene Data'!E131))="","",OFFSET('Hygiene Data'!$E$12,0,10*ROW('Hygiene Data'!E131)))</f>
        <v/>
      </c>
      <c r="DT137" s="302" t="str">
        <f ca="true">+IF(OFFSET('Hygiene Data'!$E$13,0,10*ROW('Hygiene Data'!E131))="","",OFFSET('Hygiene Data'!$E$13,0,10*ROW('Hygiene Data'!E131)))</f>
        <v/>
      </c>
      <c r="DU137" s="302" t="str">
        <f ca="true">+IF(OFFSET('Hygiene Data'!$F$11,0,10*ROW('Hygiene Data'!F131))="","",OFFSET('Hygiene Data'!$F$11,0,10*ROW('Hygiene Data'!F131)))</f>
        <v/>
      </c>
      <c r="DV137" s="302" t="str">
        <f ca="true">+IF(OFFSET('Hygiene Data'!$F$12,0,10*ROW('Hygiene Data'!F131))="","",OFFSET('Hygiene Data'!$F$12,0,10*ROW('Hygiene Data'!F131)))</f>
        <v/>
      </c>
      <c r="DW137" s="302" t="str">
        <f ca="true">+IF(OFFSET('Hygiene Data'!$F$13,0,10*ROW('Hygiene Data'!F131))="","",OFFSET('Hygiene Data'!$F$13,0,10*ROW('Hygiene Data'!F131)))</f>
        <v/>
      </c>
      <c r="DX137" s="302" t="str">
        <f ca="true">+IF(OFFSET('Hygiene Data'!$G$11,0,10*ROW('Hygiene Data'!G131))="","",OFFSET('Hygiene Data'!$G$11,0,10*ROW('Hygiene Data'!G131)))</f>
        <v/>
      </c>
      <c r="DY137" s="302" t="str">
        <f ca="true">+IF(OFFSET('Hygiene Data'!$G$12,0,10*ROW('Hygiene Data'!G131))="","",OFFSET('Hygiene Data'!$G$12,0,10*ROW('Hygiene Data'!G131)))</f>
        <v/>
      </c>
      <c r="DZ137" s="302" t="str">
        <f ca="true">+IF(OFFSET('Hygiene Data'!$G$13,0,10*ROW('Hygiene Data'!G131))="","",OFFSET('Hygiene Data'!$G$13,0,10*ROW('Hygiene Data'!G131)))</f>
        <v/>
      </c>
      <c r="EA137" s="302" t="str">
        <f ca="true">+IF(OFFSET('Hygiene Data'!$H$11,0,10*ROW('Hygiene Data'!H131))="","",OFFSET('Hygiene Data'!$H$11,0,10*ROW('Hygiene Data'!H131)))</f>
        <v/>
      </c>
      <c r="EB137" s="302" t="str">
        <f ca="true">+IF(OFFSET('Hygiene Data'!$H$12,0,10*ROW('Hygiene Data'!H131))="","",OFFSET('Hygiene Data'!$H$12,0,10*ROW('Hygiene Data'!H131)))</f>
        <v/>
      </c>
      <c r="EC137" s="302" t="str">
        <f ca="true">+IF(OFFSET('Hygiene Data'!$H$13,0,10*ROW('Hygiene Data'!H131))="","",OFFSET('Hygiene Data'!$H$13,0,10*ROW('Hygiene Data'!H131)))</f>
        <v/>
      </c>
      <c r="ED137" s="302" t="str">
        <f ca="true">+IF(OFFSET('Hygiene Data'!$I$11,0,10*ROW('Hygiene Data'!I131))="","",OFFSET('Hygiene Data'!$I$11,0,10*ROW('Hygiene Data'!I131)))</f>
        <v/>
      </c>
      <c r="EE137" s="302" t="str">
        <f ca="true">+IF(OFFSET('Hygiene Data'!$I$12,0,10*ROW('Hygiene Data'!I131))="","",OFFSET('Hygiene Data'!$I$12,0,10*ROW('Hygiene Data'!I131)))</f>
        <v/>
      </c>
      <c r="EF137" s="30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57"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302"/>
      <c r="BS138" s="302" t="str">
        <f ca="true">+IF(OFFSET('Water Data'!$D$27,0,10*ROW('Water Data'!D132))="","",OFFSET('Water Data'!$D$27,0,10*ROW('Water Data'!D132)))</f>
        <v/>
      </c>
      <c r="BT138" s="302" t="str">
        <f ca="true">+IF(OFFSET('Water Data'!$D$28,0,10*ROW('Water Data'!D132))="","",OFFSET('Water Data'!$D$28,0,10*ROW('Water Data'!D132)))</f>
        <v/>
      </c>
      <c r="BU138" s="302" t="str">
        <f ca="true">+IF(OFFSET('Water Data'!$D$29,0,10*ROW('Water Data'!D132))="","",OFFSET('Water Data'!$D$29,0,10*ROW('Water Data'!D132)))</f>
        <v/>
      </c>
      <c r="BV138" s="302" t="str">
        <f ca="true">+IF(OFFSET('Water Data'!$E$27,0,10*ROW('Water Data'!E132))="","",OFFSET('Water Data'!$E$27,0,10*ROW('Water Data'!E132)))</f>
        <v/>
      </c>
      <c r="BW138" s="302" t="str">
        <f ca="true">+IF(OFFSET('Water Data'!$E$28,0,10*ROW('Water Data'!E132))="","",OFFSET('Water Data'!$E$28,0,10*ROW('Water Data'!E132)))</f>
        <v/>
      </c>
      <c r="BX138" s="302" t="str">
        <f ca="true">+IF(OFFSET('Water Data'!$E$29,0,10*ROW('Water Data'!E132))="","",OFFSET('Water Data'!$E$29,0,10*ROW('Water Data'!E132)))</f>
        <v/>
      </c>
      <c r="BY138" s="302" t="str">
        <f ca="true">+IF(OFFSET('Water Data'!$F$27,0,10*ROW('Water Data'!F132))="","",OFFSET('Water Data'!$F$27,0,10*ROW('Water Data'!F132)))</f>
        <v/>
      </c>
      <c r="BZ138" s="302" t="str">
        <f ca="true">+IF(OFFSET('Water Data'!$F$28,0,10*ROW('Water Data'!F132))="","",OFFSET('Water Data'!$F$28,0,10*ROW('Water Data'!F132)))</f>
        <v/>
      </c>
      <c r="CA138" s="302" t="str">
        <f ca="true">+IF(OFFSET('Water Data'!$F$29,0,10*ROW('Water Data'!F132))="","",OFFSET('Water Data'!$F$29,0,10*ROW('Water Data'!F132)))</f>
        <v/>
      </c>
      <c r="CB138" s="302" t="str">
        <f ca="true">+IF(OFFSET('Water Data'!$G$27,0,10*ROW('Water Data'!G132))="","",OFFSET('Water Data'!$G$27,0,10*ROW('Water Data'!G132)))</f>
        <v/>
      </c>
      <c r="CC138" s="302" t="str">
        <f ca="true">+IF(OFFSET('Water Data'!$G$28,0,10*ROW('Water Data'!G132))="","",OFFSET('Water Data'!$G$28,0,10*ROW('Water Data'!G132)))</f>
        <v/>
      </c>
      <c r="CD138" s="302" t="str">
        <f ca="true">+IF(OFFSET('Water Data'!$G$29,0,10*ROW('Water Data'!G132))="","",OFFSET('Water Data'!$G$29,0,10*ROW('Water Data'!G132)))</f>
        <v/>
      </c>
      <c r="CE138" s="302" t="str">
        <f ca="true">+IF(OFFSET('Water Data'!$H$27,0,10*ROW('Water Data'!H132))="","",OFFSET('Water Data'!$H$27,0,10*ROW('Water Data'!H132)))</f>
        <v/>
      </c>
      <c r="CF138" s="302" t="str">
        <f ca="true">+IF(OFFSET('Water Data'!$H$28,0,10*ROW('Water Data'!H132))="","",OFFSET('Water Data'!$H$28,0,10*ROW('Water Data'!H132)))</f>
        <v/>
      </c>
      <c r="CG138" s="302" t="str">
        <f ca="true">+IF(OFFSET('Water Data'!$H$29,0,10*ROW('Water Data'!H132))="","",OFFSET('Water Data'!$H$29,0,10*ROW('Water Data'!H132)))</f>
        <v/>
      </c>
      <c r="CH138" s="302" t="str">
        <f ca="true">+IF(OFFSET('Water Data'!$I$27,0,10*ROW('Water Data'!I132))="","",OFFSET('Water Data'!$I$27,0,10*ROW('Water Data'!I132)))</f>
        <v/>
      </c>
      <c r="CI138" s="302" t="str">
        <f ca="true">+IF(OFFSET('Water Data'!$I$28,0,10*ROW('Water Data'!I132))="","",OFFSET('Water Data'!$I$28,0,10*ROW('Water Data'!I132)))</f>
        <v/>
      </c>
      <c r="CJ138" s="302" t="str">
        <f ca="true">+IF(OFFSET('Water Data'!$I$29,0,10*ROW('Water Data'!I132))="","",OFFSET('Water Data'!$I$29,0,10*ROW('Water Data'!I132)))</f>
        <v/>
      </c>
      <c r="CK138" s="302" t="str">
        <f ca="true">+IF(OFFSET('Sanitation Data'!$D$28,0,10*ROW('Sanitation Data'!D132))="","",OFFSET('Sanitation Data'!$D$28,0,10*ROW('Sanitation Data'!D132)))</f>
        <v/>
      </c>
      <c r="CL138" s="302" t="str">
        <f ca="true">+IF(OFFSET('Sanitation Data'!$D$29,0,10*ROW('Sanitation Data'!D132))="","",OFFSET('Sanitation Data'!$D$29,0,10*ROW('Sanitation Data'!D132)))</f>
        <v/>
      </c>
      <c r="CM138" s="302" t="str">
        <f ca="true">+IF(OFFSET('Sanitation Data'!$D$30,0,10*ROW('Sanitation Data'!D132))="","",OFFSET('Sanitation Data'!$D$30,0,10*ROW('Sanitation Data'!D132)))</f>
        <v/>
      </c>
      <c r="CN138" s="302" t="str">
        <f ca="true">+IF(OFFSET('Sanitation Data'!$D$31,0,10*ROW('Sanitation Data'!D132))="","",OFFSET('Sanitation Data'!$D$31,0,10*ROW('Sanitation Data'!D132)))</f>
        <v/>
      </c>
      <c r="CO138" s="302" t="str">
        <f ca="true">+IF(OFFSET('Sanitation Data'!$D$32,0,10*ROW('Sanitation Data'!D132))="","",OFFSET('Sanitation Data'!$D$32,0,10*ROW('Sanitation Data'!D132)))</f>
        <v/>
      </c>
      <c r="CP138" s="302" t="str">
        <f ca="true">+IF(OFFSET('Sanitation Data'!$E$28,0,10*ROW('Sanitation Data'!E132))="","",OFFSET('Sanitation Data'!$E$28,0,10*ROW('Sanitation Data'!E132)))</f>
        <v/>
      </c>
      <c r="CQ138" s="302" t="str">
        <f ca="true">+IF(OFFSET('Sanitation Data'!$E$29,0,10*ROW('Sanitation Data'!E132))="","",OFFSET('Sanitation Data'!$E$29,0,10*ROW('Sanitation Data'!E132)))</f>
        <v/>
      </c>
      <c r="CR138" s="302" t="str">
        <f ca="true">+IF(OFFSET('Sanitation Data'!$E$30,0,10*ROW('Sanitation Data'!E132))="","",OFFSET('Sanitation Data'!$E$30,0,10*ROW('Sanitation Data'!E132)))</f>
        <v/>
      </c>
      <c r="CS138" s="302" t="str">
        <f ca="true">+IF(OFFSET('Sanitation Data'!$E$31,0,10*ROW('Sanitation Data'!E132))="","",OFFSET('Sanitation Data'!$E$31,0,10*ROW('Sanitation Data'!E132)))</f>
        <v/>
      </c>
      <c r="CT138" s="302" t="str">
        <f ca="true">+IF(OFFSET('Sanitation Data'!$E$32,0,10*ROW('Sanitation Data'!E132))="","",OFFSET('Sanitation Data'!$E$32,0,10*ROW('Sanitation Data'!E132)))</f>
        <v/>
      </c>
      <c r="CU138" s="302" t="str">
        <f ca="true">+IF(OFFSET('Sanitation Data'!$F$28,0,10*ROW('Sanitation Data'!F132))="","",OFFSET('Sanitation Data'!$F$28,0,10*ROW('Sanitation Data'!F132)))</f>
        <v/>
      </c>
      <c r="CV138" s="302" t="str">
        <f ca="true">+IF(OFFSET('Sanitation Data'!$F$29,0,10*ROW('Sanitation Data'!F132))="","",OFFSET('Sanitation Data'!$F$29,0,10*ROW('Sanitation Data'!F132)))</f>
        <v/>
      </c>
      <c r="CW138" s="302" t="str">
        <f ca="true">+IF(OFFSET('Sanitation Data'!$F$30,0,10*ROW('Sanitation Data'!F132))="","",OFFSET('Sanitation Data'!$F$30,0,10*ROW('Sanitation Data'!F132)))</f>
        <v/>
      </c>
      <c r="CX138" s="302" t="str">
        <f ca="true">+IF(OFFSET('Sanitation Data'!$F$31,0,10*ROW('Sanitation Data'!F132))="","",OFFSET('Sanitation Data'!$F$31,0,10*ROW('Sanitation Data'!F132)))</f>
        <v/>
      </c>
      <c r="CY138" s="302" t="str">
        <f ca="true">+IF(OFFSET('Sanitation Data'!$F$32,0,10*ROW('Sanitation Data'!F132))="","",OFFSET('Sanitation Data'!$F$32,0,10*ROW('Sanitation Data'!F132)))</f>
        <v/>
      </c>
      <c r="CZ138" s="302" t="str">
        <f ca="true">+IF(OFFSET('Sanitation Data'!$G$28,0,10*ROW('Sanitation Data'!G132))="","",OFFSET('Sanitation Data'!$G$28,0,10*ROW('Sanitation Data'!G132)))</f>
        <v/>
      </c>
      <c r="DA138" s="302" t="str">
        <f ca="true">+IF(OFFSET('Sanitation Data'!$G$29,0,10*ROW('Sanitation Data'!G132))="","",OFFSET('Sanitation Data'!$G$29,0,10*ROW('Sanitation Data'!G132)))</f>
        <v/>
      </c>
      <c r="DB138" s="302" t="str">
        <f ca="true">+IF(OFFSET('Sanitation Data'!$G$30,0,10*ROW('Sanitation Data'!G132))="","",OFFSET('Sanitation Data'!$G$30,0,10*ROW('Sanitation Data'!G132)))</f>
        <v/>
      </c>
      <c r="DC138" s="302" t="str">
        <f ca="true">+IF(OFFSET('Sanitation Data'!$G$31,0,10*ROW('Sanitation Data'!G132))="","",OFFSET('Sanitation Data'!$G$31,0,10*ROW('Sanitation Data'!G132)))</f>
        <v/>
      </c>
      <c r="DD138" s="302" t="str">
        <f ca="true">+IF(OFFSET('Sanitation Data'!$G$32,0,10*ROW('Sanitation Data'!G132))="","",OFFSET('Sanitation Data'!$G$32,0,10*ROW('Sanitation Data'!G132)))</f>
        <v/>
      </c>
      <c r="DE138" s="302" t="str">
        <f ca="true">+IF(OFFSET('Sanitation Data'!$H$28,0,10*ROW('Sanitation Data'!H132))="","",OFFSET('Sanitation Data'!$H$28,0,10*ROW('Sanitation Data'!H132)))</f>
        <v/>
      </c>
      <c r="DF138" s="302" t="str">
        <f ca="true">+IF(OFFSET('Sanitation Data'!$H$29,0,10*ROW('Sanitation Data'!H132))="","",OFFSET('Sanitation Data'!$H$29,0,10*ROW('Sanitation Data'!H132)))</f>
        <v/>
      </c>
      <c r="DG138" s="302" t="str">
        <f ca="true">+IF(OFFSET('Sanitation Data'!$H$30,0,10*ROW('Sanitation Data'!H132))="","",OFFSET('Sanitation Data'!$H$30,0,10*ROW('Sanitation Data'!H132)))</f>
        <v/>
      </c>
      <c r="DH138" s="302" t="str">
        <f ca="true">+IF(OFFSET('Sanitation Data'!$H$31,0,10*ROW('Sanitation Data'!H132))="","",OFFSET('Sanitation Data'!$H$31,0,10*ROW('Sanitation Data'!H132)))</f>
        <v/>
      </c>
      <c r="DI138" s="302" t="str">
        <f ca="true">+IF(OFFSET('Sanitation Data'!$H$32,0,10*ROW('Sanitation Data'!H132))="","",OFFSET('Sanitation Data'!$H$32,0,10*ROW('Sanitation Data'!H132)))</f>
        <v/>
      </c>
      <c r="DJ138" s="302" t="str">
        <f ca="true">+IF(OFFSET('Sanitation Data'!$I$28,0,10*ROW('Sanitation Data'!I132))="","",OFFSET('Sanitation Data'!$I$28,0,10*ROW('Sanitation Data'!I132)))</f>
        <v/>
      </c>
      <c r="DK138" s="302" t="str">
        <f ca="true">+IF(OFFSET('Sanitation Data'!$I$29,0,10*ROW('Sanitation Data'!I132))="","",OFFSET('Sanitation Data'!$I$29,0,10*ROW('Sanitation Data'!I132)))</f>
        <v/>
      </c>
      <c r="DL138" s="302" t="str">
        <f ca="true">+IF(OFFSET('Sanitation Data'!$I$30,0,10*ROW('Sanitation Data'!I132))="","",OFFSET('Sanitation Data'!$I$30,0,10*ROW('Sanitation Data'!I132)))</f>
        <v/>
      </c>
      <c r="DM138" s="302" t="str">
        <f ca="true">+IF(OFFSET('Sanitation Data'!$I$31,0,10*ROW('Sanitation Data'!I132))="","",OFFSET('Sanitation Data'!$I$31,0,10*ROW('Sanitation Data'!I132)))</f>
        <v/>
      </c>
      <c r="DN138" s="302" t="str">
        <f ca="true">+IF(OFFSET('Sanitation Data'!$I$32,0,10*ROW('Sanitation Data'!I132))="","",OFFSET('Sanitation Data'!$I$32,0,10*ROW('Sanitation Data'!I132)))</f>
        <v/>
      </c>
      <c r="DO138" s="302" t="str">
        <f ca="true">+IF(OFFSET('Hygiene Data'!$D$11,0,10*ROW('Hygiene Data'!D132))="","",OFFSET('Hygiene Data'!$D$11,0,10*ROW('Hygiene Data'!D132)))</f>
        <v/>
      </c>
      <c r="DP138" s="302" t="str">
        <f ca="true">+IF(OFFSET('Hygiene Data'!$D$12,0,10*ROW('Hygiene Data'!D132))="","",OFFSET('Hygiene Data'!$D$12,0,10*ROW('Hygiene Data'!D132)))</f>
        <v/>
      </c>
      <c r="DQ138" s="302" t="str">
        <f ca="true">+IF(OFFSET('Hygiene Data'!$D$13,0,10*ROW('Hygiene Data'!D132))="","",OFFSET('Hygiene Data'!$D$13,0,10*ROW('Hygiene Data'!D132)))</f>
        <v/>
      </c>
      <c r="DR138" s="302" t="str">
        <f ca="true">+IF(OFFSET('Hygiene Data'!$E$11,0,10*ROW('Hygiene Data'!E132))="","",OFFSET('Hygiene Data'!$E$11,0,10*ROW('Hygiene Data'!E132)))</f>
        <v/>
      </c>
      <c r="DS138" s="302" t="str">
        <f ca="true">+IF(OFFSET('Hygiene Data'!$E$12,0,10*ROW('Hygiene Data'!E132))="","",OFFSET('Hygiene Data'!$E$12,0,10*ROW('Hygiene Data'!E132)))</f>
        <v/>
      </c>
      <c r="DT138" s="302" t="str">
        <f ca="true">+IF(OFFSET('Hygiene Data'!$E$13,0,10*ROW('Hygiene Data'!E132))="","",OFFSET('Hygiene Data'!$E$13,0,10*ROW('Hygiene Data'!E132)))</f>
        <v/>
      </c>
      <c r="DU138" s="302" t="str">
        <f ca="true">+IF(OFFSET('Hygiene Data'!$F$11,0,10*ROW('Hygiene Data'!F132))="","",OFFSET('Hygiene Data'!$F$11,0,10*ROW('Hygiene Data'!F132)))</f>
        <v/>
      </c>
      <c r="DV138" s="302" t="str">
        <f ca="true">+IF(OFFSET('Hygiene Data'!$F$12,0,10*ROW('Hygiene Data'!F132))="","",OFFSET('Hygiene Data'!$F$12,0,10*ROW('Hygiene Data'!F132)))</f>
        <v/>
      </c>
      <c r="DW138" s="302" t="str">
        <f ca="true">+IF(OFFSET('Hygiene Data'!$F$13,0,10*ROW('Hygiene Data'!F132))="","",OFFSET('Hygiene Data'!$F$13,0,10*ROW('Hygiene Data'!F132)))</f>
        <v/>
      </c>
      <c r="DX138" s="302" t="str">
        <f ca="true">+IF(OFFSET('Hygiene Data'!$G$11,0,10*ROW('Hygiene Data'!G132))="","",OFFSET('Hygiene Data'!$G$11,0,10*ROW('Hygiene Data'!G132)))</f>
        <v/>
      </c>
      <c r="DY138" s="302" t="str">
        <f ca="true">+IF(OFFSET('Hygiene Data'!$G$12,0,10*ROW('Hygiene Data'!G132))="","",OFFSET('Hygiene Data'!$G$12,0,10*ROW('Hygiene Data'!G132)))</f>
        <v/>
      </c>
      <c r="DZ138" s="302" t="str">
        <f ca="true">+IF(OFFSET('Hygiene Data'!$G$13,0,10*ROW('Hygiene Data'!G132))="","",OFFSET('Hygiene Data'!$G$13,0,10*ROW('Hygiene Data'!G132)))</f>
        <v/>
      </c>
      <c r="EA138" s="302" t="str">
        <f ca="true">+IF(OFFSET('Hygiene Data'!$H$11,0,10*ROW('Hygiene Data'!H132))="","",OFFSET('Hygiene Data'!$H$11,0,10*ROW('Hygiene Data'!H132)))</f>
        <v/>
      </c>
      <c r="EB138" s="302" t="str">
        <f ca="true">+IF(OFFSET('Hygiene Data'!$H$12,0,10*ROW('Hygiene Data'!H132))="","",OFFSET('Hygiene Data'!$H$12,0,10*ROW('Hygiene Data'!H132)))</f>
        <v/>
      </c>
      <c r="EC138" s="302" t="str">
        <f ca="true">+IF(OFFSET('Hygiene Data'!$H$13,0,10*ROW('Hygiene Data'!H132))="","",OFFSET('Hygiene Data'!$H$13,0,10*ROW('Hygiene Data'!H132)))</f>
        <v/>
      </c>
      <c r="ED138" s="302" t="str">
        <f ca="true">+IF(OFFSET('Hygiene Data'!$I$11,0,10*ROW('Hygiene Data'!I132))="","",OFFSET('Hygiene Data'!$I$11,0,10*ROW('Hygiene Data'!I132)))</f>
        <v/>
      </c>
      <c r="EE138" s="302" t="str">
        <f ca="true">+IF(OFFSET('Hygiene Data'!$I$12,0,10*ROW('Hygiene Data'!I132))="","",OFFSET('Hygiene Data'!$I$12,0,10*ROW('Hygiene Data'!I132)))</f>
        <v/>
      </c>
      <c r="EF138" s="30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57"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302"/>
      <c r="BS139" s="302" t="str">
        <f ca="true">+IF(OFFSET('Water Data'!$D$27,0,10*ROW('Water Data'!D133))="","",OFFSET('Water Data'!$D$27,0,10*ROW('Water Data'!D133)))</f>
        <v/>
      </c>
      <c r="BT139" s="302" t="str">
        <f ca="true">+IF(OFFSET('Water Data'!$D$28,0,10*ROW('Water Data'!D133))="","",OFFSET('Water Data'!$D$28,0,10*ROW('Water Data'!D133)))</f>
        <v/>
      </c>
      <c r="BU139" s="302" t="str">
        <f ca="true">+IF(OFFSET('Water Data'!$D$29,0,10*ROW('Water Data'!D133))="","",OFFSET('Water Data'!$D$29,0,10*ROW('Water Data'!D133)))</f>
        <v/>
      </c>
      <c r="BV139" s="302" t="str">
        <f ca="true">+IF(OFFSET('Water Data'!$E$27,0,10*ROW('Water Data'!E133))="","",OFFSET('Water Data'!$E$27,0,10*ROW('Water Data'!E133)))</f>
        <v/>
      </c>
      <c r="BW139" s="302" t="str">
        <f ca="true">+IF(OFFSET('Water Data'!$E$28,0,10*ROW('Water Data'!E133))="","",OFFSET('Water Data'!$E$28,0,10*ROW('Water Data'!E133)))</f>
        <v/>
      </c>
      <c r="BX139" s="302" t="str">
        <f ca="true">+IF(OFFSET('Water Data'!$E$29,0,10*ROW('Water Data'!E133))="","",OFFSET('Water Data'!$E$29,0,10*ROW('Water Data'!E133)))</f>
        <v/>
      </c>
      <c r="BY139" s="302" t="str">
        <f ca="true">+IF(OFFSET('Water Data'!$F$27,0,10*ROW('Water Data'!F133))="","",OFFSET('Water Data'!$F$27,0,10*ROW('Water Data'!F133)))</f>
        <v/>
      </c>
      <c r="BZ139" s="302" t="str">
        <f ca="true">+IF(OFFSET('Water Data'!$F$28,0,10*ROW('Water Data'!F133))="","",OFFSET('Water Data'!$F$28,0,10*ROW('Water Data'!F133)))</f>
        <v/>
      </c>
      <c r="CA139" s="302" t="str">
        <f ca="true">+IF(OFFSET('Water Data'!$F$29,0,10*ROW('Water Data'!F133))="","",OFFSET('Water Data'!$F$29,0,10*ROW('Water Data'!F133)))</f>
        <v/>
      </c>
      <c r="CB139" s="302" t="str">
        <f ca="true">+IF(OFFSET('Water Data'!$G$27,0,10*ROW('Water Data'!G133))="","",OFFSET('Water Data'!$G$27,0,10*ROW('Water Data'!G133)))</f>
        <v/>
      </c>
      <c r="CC139" s="302" t="str">
        <f ca="true">+IF(OFFSET('Water Data'!$G$28,0,10*ROW('Water Data'!G133))="","",OFFSET('Water Data'!$G$28,0,10*ROW('Water Data'!G133)))</f>
        <v/>
      </c>
      <c r="CD139" s="302" t="str">
        <f ca="true">+IF(OFFSET('Water Data'!$G$29,0,10*ROW('Water Data'!G133))="","",OFFSET('Water Data'!$G$29,0,10*ROW('Water Data'!G133)))</f>
        <v/>
      </c>
      <c r="CE139" s="302" t="str">
        <f ca="true">+IF(OFFSET('Water Data'!$H$27,0,10*ROW('Water Data'!H133))="","",OFFSET('Water Data'!$H$27,0,10*ROW('Water Data'!H133)))</f>
        <v/>
      </c>
      <c r="CF139" s="302" t="str">
        <f ca="true">+IF(OFFSET('Water Data'!$H$28,0,10*ROW('Water Data'!H133))="","",OFFSET('Water Data'!$H$28,0,10*ROW('Water Data'!H133)))</f>
        <v/>
      </c>
      <c r="CG139" s="302" t="str">
        <f ca="true">+IF(OFFSET('Water Data'!$H$29,0,10*ROW('Water Data'!H133))="","",OFFSET('Water Data'!$H$29,0,10*ROW('Water Data'!H133)))</f>
        <v/>
      </c>
      <c r="CH139" s="302" t="str">
        <f ca="true">+IF(OFFSET('Water Data'!$I$27,0,10*ROW('Water Data'!I133))="","",OFFSET('Water Data'!$I$27,0,10*ROW('Water Data'!I133)))</f>
        <v/>
      </c>
      <c r="CI139" s="302" t="str">
        <f ca="true">+IF(OFFSET('Water Data'!$I$28,0,10*ROW('Water Data'!I133))="","",OFFSET('Water Data'!$I$28,0,10*ROW('Water Data'!I133)))</f>
        <v/>
      </c>
      <c r="CJ139" s="302" t="str">
        <f ca="true">+IF(OFFSET('Water Data'!$I$29,0,10*ROW('Water Data'!I133))="","",OFFSET('Water Data'!$I$29,0,10*ROW('Water Data'!I133)))</f>
        <v/>
      </c>
      <c r="CK139" s="302" t="str">
        <f ca="true">+IF(OFFSET('Sanitation Data'!$D$28,0,10*ROW('Sanitation Data'!D133))="","",OFFSET('Sanitation Data'!$D$28,0,10*ROW('Sanitation Data'!D133)))</f>
        <v/>
      </c>
      <c r="CL139" s="302" t="str">
        <f ca="true">+IF(OFFSET('Sanitation Data'!$D$29,0,10*ROW('Sanitation Data'!D133))="","",OFFSET('Sanitation Data'!$D$29,0,10*ROW('Sanitation Data'!D133)))</f>
        <v/>
      </c>
      <c r="CM139" s="302" t="str">
        <f ca="true">+IF(OFFSET('Sanitation Data'!$D$30,0,10*ROW('Sanitation Data'!D133))="","",OFFSET('Sanitation Data'!$D$30,0,10*ROW('Sanitation Data'!D133)))</f>
        <v/>
      </c>
      <c r="CN139" s="302" t="str">
        <f ca="true">+IF(OFFSET('Sanitation Data'!$D$31,0,10*ROW('Sanitation Data'!D133))="","",OFFSET('Sanitation Data'!$D$31,0,10*ROW('Sanitation Data'!D133)))</f>
        <v/>
      </c>
      <c r="CO139" s="302" t="str">
        <f ca="true">+IF(OFFSET('Sanitation Data'!$D$32,0,10*ROW('Sanitation Data'!D133))="","",OFFSET('Sanitation Data'!$D$32,0,10*ROW('Sanitation Data'!D133)))</f>
        <v/>
      </c>
      <c r="CP139" s="302" t="str">
        <f ca="true">+IF(OFFSET('Sanitation Data'!$E$28,0,10*ROW('Sanitation Data'!E133))="","",OFFSET('Sanitation Data'!$E$28,0,10*ROW('Sanitation Data'!E133)))</f>
        <v/>
      </c>
      <c r="CQ139" s="302" t="str">
        <f ca="true">+IF(OFFSET('Sanitation Data'!$E$29,0,10*ROW('Sanitation Data'!E133))="","",OFFSET('Sanitation Data'!$E$29,0,10*ROW('Sanitation Data'!E133)))</f>
        <v/>
      </c>
      <c r="CR139" s="302" t="str">
        <f ca="true">+IF(OFFSET('Sanitation Data'!$E$30,0,10*ROW('Sanitation Data'!E133))="","",OFFSET('Sanitation Data'!$E$30,0,10*ROW('Sanitation Data'!E133)))</f>
        <v/>
      </c>
      <c r="CS139" s="302" t="str">
        <f ca="true">+IF(OFFSET('Sanitation Data'!$E$31,0,10*ROW('Sanitation Data'!E133))="","",OFFSET('Sanitation Data'!$E$31,0,10*ROW('Sanitation Data'!E133)))</f>
        <v/>
      </c>
      <c r="CT139" s="302" t="str">
        <f ca="true">+IF(OFFSET('Sanitation Data'!$E$32,0,10*ROW('Sanitation Data'!E133))="","",OFFSET('Sanitation Data'!$E$32,0,10*ROW('Sanitation Data'!E133)))</f>
        <v/>
      </c>
      <c r="CU139" s="302" t="str">
        <f ca="true">+IF(OFFSET('Sanitation Data'!$F$28,0,10*ROW('Sanitation Data'!F133))="","",OFFSET('Sanitation Data'!$F$28,0,10*ROW('Sanitation Data'!F133)))</f>
        <v/>
      </c>
      <c r="CV139" s="302" t="str">
        <f ca="true">+IF(OFFSET('Sanitation Data'!$F$29,0,10*ROW('Sanitation Data'!F133))="","",OFFSET('Sanitation Data'!$F$29,0,10*ROW('Sanitation Data'!F133)))</f>
        <v/>
      </c>
      <c r="CW139" s="302" t="str">
        <f ca="true">+IF(OFFSET('Sanitation Data'!$F$30,0,10*ROW('Sanitation Data'!F133))="","",OFFSET('Sanitation Data'!$F$30,0,10*ROW('Sanitation Data'!F133)))</f>
        <v/>
      </c>
      <c r="CX139" s="302" t="str">
        <f ca="true">+IF(OFFSET('Sanitation Data'!$F$31,0,10*ROW('Sanitation Data'!F133))="","",OFFSET('Sanitation Data'!$F$31,0,10*ROW('Sanitation Data'!F133)))</f>
        <v/>
      </c>
      <c r="CY139" s="302" t="str">
        <f ca="true">+IF(OFFSET('Sanitation Data'!$F$32,0,10*ROW('Sanitation Data'!F133))="","",OFFSET('Sanitation Data'!$F$32,0,10*ROW('Sanitation Data'!F133)))</f>
        <v/>
      </c>
      <c r="CZ139" s="302" t="str">
        <f ca="true">+IF(OFFSET('Sanitation Data'!$G$28,0,10*ROW('Sanitation Data'!G133))="","",OFFSET('Sanitation Data'!$G$28,0,10*ROW('Sanitation Data'!G133)))</f>
        <v/>
      </c>
      <c r="DA139" s="302" t="str">
        <f ca="true">+IF(OFFSET('Sanitation Data'!$G$29,0,10*ROW('Sanitation Data'!G133))="","",OFFSET('Sanitation Data'!$G$29,0,10*ROW('Sanitation Data'!G133)))</f>
        <v/>
      </c>
      <c r="DB139" s="302" t="str">
        <f ca="true">+IF(OFFSET('Sanitation Data'!$G$30,0,10*ROW('Sanitation Data'!G133))="","",OFFSET('Sanitation Data'!$G$30,0,10*ROW('Sanitation Data'!G133)))</f>
        <v/>
      </c>
      <c r="DC139" s="302" t="str">
        <f ca="true">+IF(OFFSET('Sanitation Data'!$G$31,0,10*ROW('Sanitation Data'!G133))="","",OFFSET('Sanitation Data'!$G$31,0,10*ROW('Sanitation Data'!G133)))</f>
        <v/>
      </c>
      <c r="DD139" s="302" t="str">
        <f ca="true">+IF(OFFSET('Sanitation Data'!$G$32,0,10*ROW('Sanitation Data'!G133))="","",OFFSET('Sanitation Data'!$G$32,0,10*ROW('Sanitation Data'!G133)))</f>
        <v/>
      </c>
      <c r="DE139" s="302" t="str">
        <f ca="true">+IF(OFFSET('Sanitation Data'!$H$28,0,10*ROW('Sanitation Data'!H133))="","",OFFSET('Sanitation Data'!$H$28,0,10*ROW('Sanitation Data'!H133)))</f>
        <v/>
      </c>
      <c r="DF139" s="302" t="str">
        <f ca="true">+IF(OFFSET('Sanitation Data'!$H$29,0,10*ROW('Sanitation Data'!H133))="","",OFFSET('Sanitation Data'!$H$29,0,10*ROW('Sanitation Data'!H133)))</f>
        <v/>
      </c>
      <c r="DG139" s="302" t="str">
        <f ca="true">+IF(OFFSET('Sanitation Data'!$H$30,0,10*ROW('Sanitation Data'!H133))="","",OFFSET('Sanitation Data'!$H$30,0,10*ROW('Sanitation Data'!H133)))</f>
        <v/>
      </c>
      <c r="DH139" s="302" t="str">
        <f ca="true">+IF(OFFSET('Sanitation Data'!$H$31,0,10*ROW('Sanitation Data'!H133))="","",OFFSET('Sanitation Data'!$H$31,0,10*ROW('Sanitation Data'!H133)))</f>
        <v/>
      </c>
      <c r="DI139" s="302" t="str">
        <f ca="true">+IF(OFFSET('Sanitation Data'!$H$32,0,10*ROW('Sanitation Data'!H133))="","",OFFSET('Sanitation Data'!$H$32,0,10*ROW('Sanitation Data'!H133)))</f>
        <v/>
      </c>
      <c r="DJ139" s="302" t="str">
        <f ca="true">+IF(OFFSET('Sanitation Data'!$I$28,0,10*ROW('Sanitation Data'!I133))="","",OFFSET('Sanitation Data'!$I$28,0,10*ROW('Sanitation Data'!I133)))</f>
        <v/>
      </c>
      <c r="DK139" s="302" t="str">
        <f ca="true">+IF(OFFSET('Sanitation Data'!$I$29,0,10*ROW('Sanitation Data'!I133))="","",OFFSET('Sanitation Data'!$I$29,0,10*ROW('Sanitation Data'!I133)))</f>
        <v/>
      </c>
      <c r="DL139" s="302" t="str">
        <f ca="true">+IF(OFFSET('Sanitation Data'!$I$30,0,10*ROW('Sanitation Data'!I133))="","",OFFSET('Sanitation Data'!$I$30,0,10*ROW('Sanitation Data'!I133)))</f>
        <v/>
      </c>
      <c r="DM139" s="302" t="str">
        <f ca="true">+IF(OFFSET('Sanitation Data'!$I$31,0,10*ROW('Sanitation Data'!I133))="","",OFFSET('Sanitation Data'!$I$31,0,10*ROW('Sanitation Data'!I133)))</f>
        <v/>
      </c>
      <c r="DN139" s="302" t="str">
        <f ca="true">+IF(OFFSET('Sanitation Data'!$I$32,0,10*ROW('Sanitation Data'!I133))="","",OFFSET('Sanitation Data'!$I$32,0,10*ROW('Sanitation Data'!I133)))</f>
        <v/>
      </c>
      <c r="DO139" s="302" t="str">
        <f ca="true">+IF(OFFSET('Hygiene Data'!$D$11,0,10*ROW('Hygiene Data'!D133))="","",OFFSET('Hygiene Data'!$D$11,0,10*ROW('Hygiene Data'!D133)))</f>
        <v/>
      </c>
      <c r="DP139" s="302" t="str">
        <f ca="true">+IF(OFFSET('Hygiene Data'!$D$12,0,10*ROW('Hygiene Data'!D133))="","",OFFSET('Hygiene Data'!$D$12,0,10*ROW('Hygiene Data'!D133)))</f>
        <v/>
      </c>
      <c r="DQ139" s="302" t="str">
        <f ca="true">+IF(OFFSET('Hygiene Data'!$D$13,0,10*ROW('Hygiene Data'!D133))="","",OFFSET('Hygiene Data'!$D$13,0,10*ROW('Hygiene Data'!D133)))</f>
        <v/>
      </c>
      <c r="DR139" s="302" t="str">
        <f ca="true">+IF(OFFSET('Hygiene Data'!$E$11,0,10*ROW('Hygiene Data'!E133))="","",OFFSET('Hygiene Data'!$E$11,0,10*ROW('Hygiene Data'!E133)))</f>
        <v/>
      </c>
      <c r="DS139" s="302" t="str">
        <f ca="true">+IF(OFFSET('Hygiene Data'!$E$12,0,10*ROW('Hygiene Data'!E133))="","",OFFSET('Hygiene Data'!$E$12,0,10*ROW('Hygiene Data'!E133)))</f>
        <v/>
      </c>
      <c r="DT139" s="302" t="str">
        <f ca="true">+IF(OFFSET('Hygiene Data'!$E$13,0,10*ROW('Hygiene Data'!E133))="","",OFFSET('Hygiene Data'!$E$13,0,10*ROW('Hygiene Data'!E133)))</f>
        <v/>
      </c>
      <c r="DU139" s="302" t="str">
        <f ca="true">+IF(OFFSET('Hygiene Data'!$F$11,0,10*ROW('Hygiene Data'!F133))="","",OFFSET('Hygiene Data'!$F$11,0,10*ROW('Hygiene Data'!F133)))</f>
        <v/>
      </c>
      <c r="DV139" s="302" t="str">
        <f ca="true">+IF(OFFSET('Hygiene Data'!$F$12,0,10*ROW('Hygiene Data'!F133))="","",OFFSET('Hygiene Data'!$F$12,0,10*ROW('Hygiene Data'!F133)))</f>
        <v/>
      </c>
      <c r="DW139" s="302" t="str">
        <f ca="true">+IF(OFFSET('Hygiene Data'!$F$13,0,10*ROW('Hygiene Data'!F133))="","",OFFSET('Hygiene Data'!$F$13,0,10*ROW('Hygiene Data'!F133)))</f>
        <v/>
      </c>
      <c r="DX139" s="302" t="str">
        <f ca="true">+IF(OFFSET('Hygiene Data'!$G$11,0,10*ROW('Hygiene Data'!G133))="","",OFFSET('Hygiene Data'!$G$11,0,10*ROW('Hygiene Data'!G133)))</f>
        <v/>
      </c>
      <c r="DY139" s="302" t="str">
        <f ca="true">+IF(OFFSET('Hygiene Data'!$G$12,0,10*ROW('Hygiene Data'!G133))="","",OFFSET('Hygiene Data'!$G$12,0,10*ROW('Hygiene Data'!G133)))</f>
        <v/>
      </c>
      <c r="DZ139" s="302" t="str">
        <f ca="true">+IF(OFFSET('Hygiene Data'!$G$13,0,10*ROW('Hygiene Data'!G133))="","",OFFSET('Hygiene Data'!$G$13,0,10*ROW('Hygiene Data'!G133)))</f>
        <v/>
      </c>
      <c r="EA139" s="302" t="str">
        <f ca="true">+IF(OFFSET('Hygiene Data'!$H$11,0,10*ROW('Hygiene Data'!H133))="","",OFFSET('Hygiene Data'!$H$11,0,10*ROW('Hygiene Data'!H133)))</f>
        <v/>
      </c>
      <c r="EB139" s="302" t="str">
        <f ca="true">+IF(OFFSET('Hygiene Data'!$H$12,0,10*ROW('Hygiene Data'!H133))="","",OFFSET('Hygiene Data'!$H$12,0,10*ROW('Hygiene Data'!H133)))</f>
        <v/>
      </c>
      <c r="EC139" s="302" t="str">
        <f ca="true">+IF(OFFSET('Hygiene Data'!$H$13,0,10*ROW('Hygiene Data'!H133))="","",OFFSET('Hygiene Data'!$H$13,0,10*ROW('Hygiene Data'!H133)))</f>
        <v/>
      </c>
      <c r="ED139" s="302" t="str">
        <f ca="true">+IF(OFFSET('Hygiene Data'!$I$11,0,10*ROW('Hygiene Data'!I133))="","",OFFSET('Hygiene Data'!$I$11,0,10*ROW('Hygiene Data'!I133)))</f>
        <v/>
      </c>
      <c r="EE139" s="302" t="str">
        <f ca="true">+IF(OFFSET('Hygiene Data'!$I$12,0,10*ROW('Hygiene Data'!I133))="","",OFFSET('Hygiene Data'!$I$12,0,10*ROW('Hygiene Data'!I133)))</f>
        <v/>
      </c>
      <c r="EF139" s="30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57"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302"/>
      <c r="BS140" s="302" t="str">
        <f ca="true">+IF(OFFSET('Water Data'!$D$27,0,10*ROW('Water Data'!D134))="","",OFFSET('Water Data'!$D$27,0,10*ROW('Water Data'!D134)))</f>
        <v/>
      </c>
      <c r="BT140" s="302" t="str">
        <f ca="true">+IF(OFFSET('Water Data'!$D$28,0,10*ROW('Water Data'!D134))="","",OFFSET('Water Data'!$D$28,0,10*ROW('Water Data'!D134)))</f>
        <v/>
      </c>
      <c r="BU140" s="302" t="str">
        <f ca="true">+IF(OFFSET('Water Data'!$D$29,0,10*ROW('Water Data'!D134))="","",OFFSET('Water Data'!$D$29,0,10*ROW('Water Data'!D134)))</f>
        <v/>
      </c>
      <c r="BV140" s="302" t="str">
        <f ca="true">+IF(OFFSET('Water Data'!$E$27,0,10*ROW('Water Data'!E134))="","",OFFSET('Water Data'!$E$27,0,10*ROW('Water Data'!E134)))</f>
        <v/>
      </c>
      <c r="BW140" s="302" t="str">
        <f ca="true">+IF(OFFSET('Water Data'!$E$28,0,10*ROW('Water Data'!E134))="","",OFFSET('Water Data'!$E$28,0,10*ROW('Water Data'!E134)))</f>
        <v/>
      </c>
      <c r="BX140" s="302" t="str">
        <f ca="true">+IF(OFFSET('Water Data'!$E$29,0,10*ROW('Water Data'!E134))="","",OFFSET('Water Data'!$E$29,0,10*ROW('Water Data'!E134)))</f>
        <v/>
      </c>
      <c r="BY140" s="302" t="str">
        <f ca="true">+IF(OFFSET('Water Data'!$F$27,0,10*ROW('Water Data'!F134))="","",OFFSET('Water Data'!$F$27,0,10*ROW('Water Data'!F134)))</f>
        <v/>
      </c>
      <c r="BZ140" s="302" t="str">
        <f ca="true">+IF(OFFSET('Water Data'!$F$28,0,10*ROW('Water Data'!F134))="","",OFFSET('Water Data'!$F$28,0,10*ROW('Water Data'!F134)))</f>
        <v/>
      </c>
      <c r="CA140" s="302" t="str">
        <f ca="true">+IF(OFFSET('Water Data'!$F$29,0,10*ROW('Water Data'!F134))="","",OFFSET('Water Data'!$F$29,0,10*ROW('Water Data'!F134)))</f>
        <v/>
      </c>
      <c r="CB140" s="302" t="str">
        <f ca="true">+IF(OFFSET('Water Data'!$G$27,0,10*ROW('Water Data'!G134))="","",OFFSET('Water Data'!$G$27,0,10*ROW('Water Data'!G134)))</f>
        <v/>
      </c>
      <c r="CC140" s="302" t="str">
        <f ca="true">+IF(OFFSET('Water Data'!$G$28,0,10*ROW('Water Data'!G134))="","",OFFSET('Water Data'!$G$28,0,10*ROW('Water Data'!G134)))</f>
        <v/>
      </c>
      <c r="CD140" s="302" t="str">
        <f ca="true">+IF(OFFSET('Water Data'!$G$29,0,10*ROW('Water Data'!G134))="","",OFFSET('Water Data'!$G$29,0,10*ROW('Water Data'!G134)))</f>
        <v/>
      </c>
      <c r="CE140" s="302" t="str">
        <f ca="true">+IF(OFFSET('Water Data'!$H$27,0,10*ROW('Water Data'!H134))="","",OFFSET('Water Data'!$H$27,0,10*ROW('Water Data'!H134)))</f>
        <v/>
      </c>
      <c r="CF140" s="302" t="str">
        <f ca="true">+IF(OFFSET('Water Data'!$H$28,0,10*ROW('Water Data'!H134))="","",OFFSET('Water Data'!$H$28,0,10*ROW('Water Data'!H134)))</f>
        <v/>
      </c>
      <c r="CG140" s="302" t="str">
        <f ca="true">+IF(OFFSET('Water Data'!$H$29,0,10*ROW('Water Data'!H134))="","",OFFSET('Water Data'!$H$29,0,10*ROW('Water Data'!H134)))</f>
        <v/>
      </c>
      <c r="CH140" s="302" t="str">
        <f ca="true">+IF(OFFSET('Water Data'!$I$27,0,10*ROW('Water Data'!I134))="","",OFFSET('Water Data'!$I$27,0,10*ROW('Water Data'!I134)))</f>
        <v/>
      </c>
      <c r="CI140" s="302" t="str">
        <f ca="true">+IF(OFFSET('Water Data'!$I$28,0,10*ROW('Water Data'!I134))="","",OFFSET('Water Data'!$I$28,0,10*ROW('Water Data'!I134)))</f>
        <v/>
      </c>
      <c r="CJ140" s="302" t="str">
        <f ca="true">+IF(OFFSET('Water Data'!$I$29,0,10*ROW('Water Data'!I134))="","",OFFSET('Water Data'!$I$29,0,10*ROW('Water Data'!I134)))</f>
        <v/>
      </c>
      <c r="CK140" s="302" t="str">
        <f ca="true">+IF(OFFSET('Sanitation Data'!$D$28,0,10*ROW('Sanitation Data'!D134))="","",OFFSET('Sanitation Data'!$D$28,0,10*ROW('Sanitation Data'!D134)))</f>
        <v/>
      </c>
      <c r="CL140" s="302" t="str">
        <f ca="true">+IF(OFFSET('Sanitation Data'!$D$29,0,10*ROW('Sanitation Data'!D134))="","",OFFSET('Sanitation Data'!$D$29,0,10*ROW('Sanitation Data'!D134)))</f>
        <v/>
      </c>
      <c r="CM140" s="302" t="str">
        <f ca="true">+IF(OFFSET('Sanitation Data'!$D$30,0,10*ROW('Sanitation Data'!D134))="","",OFFSET('Sanitation Data'!$D$30,0,10*ROW('Sanitation Data'!D134)))</f>
        <v/>
      </c>
      <c r="CN140" s="302" t="str">
        <f ca="true">+IF(OFFSET('Sanitation Data'!$D$31,0,10*ROW('Sanitation Data'!D134))="","",OFFSET('Sanitation Data'!$D$31,0,10*ROW('Sanitation Data'!D134)))</f>
        <v/>
      </c>
      <c r="CO140" s="302" t="str">
        <f ca="true">+IF(OFFSET('Sanitation Data'!$D$32,0,10*ROW('Sanitation Data'!D134))="","",OFFSET('Sanitation Data'!$D$32,0,10*ROW('Sanitation Data'!D134)))</f>
        <v/>
      </c>
      <c r="CP140" s="302" t="str">
        <f ca="true">+IF(OFFSET('Sanitation Data'!$E$28,0,10*ROW('Sanitation Data'!E134))="","",OFFSET('Sanitation Data'!$E$28,0,10*ROW('Sanitation Data'!E134)))</f>
        <v/>
      </c>
      <c r="CQ140" s="302" t="str">
        <f ca="true">+IF(OFFSET('Sanitation Data'!$E$29,0,10*ROW('Sanitation Data'!E134))="","",OFFSET('Sanitation Data'!$E$29,0,10*ROW('Sanitation Data'!E134)))</f>
        <v/>
      </c>
      <c r="CR140" s="302" t="str">
        <f ca="true">+IF(OFFSET('Sanitation Data'!$E$30,0,10*ROW('Sanitation Data'!E134))="","",OFFSET('Sanitation Data'!$E$30,0,10*ROW('Sanitation Data'!E134)))</f>
        <v/>
      </c>
      <c r="CS140" s="302" t="str">
        <f ca="true">+IF(OFFSET('Sanitation Data'!$E$31,0,10*ROW('Sanitation Data'!E134))="","",OFFSET('Sanitation Data'!$E$31,0,10*ROW('Sanitation Data'!E134)))</f>
        <v/>
      </c>
      <c r="CT140" s="302" t="str">
        <f ca="true">+IF(OFFSET('Sanitation Data'!$E$32,0,10*ROW('Sanitation Data'!E134))="","",OFFSET('Sanitation Data'!$E$32,0,10*ROW('Sanitation Data'!E134)))</f>
        <v/>
      </c>
      <c r="CU140" s="302" t="str">
        <f ca="true">+IF(OFFSET('Sanitation Data'!$F$28,0,10*ROW('Sanitation Data'!F134))="","",OFFSET('Sanitation Data'!$F$28,0,10*ROW('Sanitation Data'!F134)))</f>
        <v/>
      </c>
      <c r="CV140" s="302" t="str">
        <f ca="true">+IF(OFFSET('Sanitation Data'!$F$29,0,10*ROW('Sanitation Data'!F134))="","",OFFSET('Sanitation Data'!$F$29,0,10*ROW('Sanitation Data'!F134)))</f>
        <v/>
      </c>
      <c r="CW140" s="302" t="str">
        <f ca="true">+IF(OFFSET('Sanitation Data'!$F$30,0,10*ROW('Sanitation Data'!F134))="","",OFFSET('Sanitation Data'!$F$30,0,10*ROW('Sanitation Data'!F134)))</f>
        <v/>
      </c>
      <c r="CX140" s="302" t="str">
        <f ca="true">+IF(OFFSET('Sanitation Data'!$F$31,0,10*ROW('Sanitation Data'!F134))="","",OFFSET('Sanitation Data'!$F$31,0,10*ROW('Sanitation Data'!F134)))</f>
        <v/>
      </c>
      <c r="CY140" s="302" t="str">
        <f ca="true">+IF(OFFSET('Sanitation Data'!$F$32,0,10*ROW('Sanitation Data'!F134))="","",OFFSET('Sanitation Data'!$F$32,0,10*ROW('Sanitation Data'!F134)))</f>
        <v/>
      </c>
      <c r="CZ140" s="302" t="str">
        <f ca="true">+IF(OFFSET('Sanitation Data'!$G$28,0,10*ROW('Sanitation Data'!G134))="","",OFFSET('Sanitation Data'!$G$28,0,10*ROW('Sanitation Data'!G134)))</f>
        <v/>
      </c>
      <c r="DA140" s="302" t="str">
        <f ca="true">+IF(OFFSET('Sanitation Data'!$G$29,0,10*ROW('Sanitation Data'!G134))="","",OFFSET('Sanitation Data'!$G$29,0,10*ROW('Sanitation Data'!G134)))</f>
        <v/>
      </c>
      <c r="DB140" s="302" t="str">
        <f ca="true">+IF(OFFSET('Sanitation Data'!$G$30,0,10*ROW('Sanitation Data'!G134))="","",OFFSET('Sanitation Data'!$G$30,0,10*ROW('Sanitation Data'!G134)))</f>
        <v/>
      </c>
      <c r="DC140" s="302" t="str">
        <f ca="true">+IF(OFFSET('Sanitation Data'!$G$31,0,10*ROW('Sanitation Data'!G134))="","",OFFSET('Sanitation Data'!$G$31,0,10*ROW('Sanitation Data'!G134)))</f>
        <v/>
      </c>
      <c r="DD140" s="302" t="str">
        <f ca="true">+IF(OFFSET('Sanitation Data'!$G$32,0,10*ROW('Sanitation Data'!G134))="","",OFFSET('Sanitation Data'!$G$32,0,10*ROW('Sanitation Data'!G134)))</f>
        <v/>
      </c>
      <c r="DE140" s="302" t="str">
        <f ca="true">+IF(OFFSET('Sanitation Data'!$H$28,0,10*ROW('Sanitation Data'!H134))="","",OFFSET('Sanitation Data'!$H$28,0,10*ROW('Sanitation Data'!H134)))</f>
        <v/>
      </c>
      <c r="DF140" s="302" t="str">
        <f ca="true">+IF(OFFSET('Sanitation Data'!$H$29,0,10*ROW('Sanitation Data'!H134))="","",OFFSET('Sanitation Data'!$H$29,0,10*ROW('Sanitation Data'!H134)))</f>
        <v/>
      </c>
      <c r="DG140" s="302" t="str">
        <f ca="true">+IF(OFFSET('Sanitation Data'!$H$30,0,10*ROW('Sanitation Data'!H134))="","",OFFSET('Sanitation Data'!$H$30,0,10*ROW('Sanitation Data'!H134)))</f>
        <v/>
      </c>
      <c r="DH140" s="302" t="str">
        <f ca="true">+IF(OFFSET('Sanitation Data'!$H$31,0,10*ROW('Sanitation Data'!H134))="","",OFFSET('Sanitation Data'!$H$31,0,10*ROW('Sanitation Data'!H134)))</f>
        <v/>
      </c>
      <c r="DI140" s="302" t="str">
        <f ca="true">+IF(OFFSET('Sanitation Data'!$H$32,0,10*ROW('Sanitation Data'!H134))="","",OFFSET('Sanitation Data'!$H$32,0,10*ROW('Sanitation Data'!H134)))</f>
        <v/>
      </c>
      <c r="DJ140" s="302" t="str">
        <f ca="true">+IF(OFFSET('Sanitation Data'!$I$28,0,10*ROW('Sanitation Data'!I134))="","",OFFSET('Sanitation Data'!$I$28,0,10*ROW('Sanitation Data'!I134)))</f>
        <v/>
      </c>
      <c r="DK140" s="302" t="str">
        <f ca="true">+IF(OFFSET('Sanitation Data'!$I$29,0,10*ROW('Sanitation Data'!I134))="","",OFFSET('Sanitation Data'!$I$29,0,10*ROW('Sanitation Data'!I134)))</f>
        <v/>
      </c>
      <c r="DL140" s="302" t="str">
        <f ca="true">+IF(OFFSET('Sanitation Data'!$I$30,0,10*ROW('Sanitation Data'!I134))="","",OFFSET('Sanitation Data'!$I$30,0,10*ROW('Sanitation Data'!I134)))</f>
        <v/>
      </c>
      <c r="DM140" s="302" t="str">
        <f ca="true">+IF(OFFSET('Sanitation Data'!$I$31,0,10*ROW('Sanitation Data'!I134))="","",OFFSET('Sanitation Data'!$I$31,0,10*ROW('Sanitation Data'!I134)))</f>
        <v/>
      </c>
      <c r="DN140" s="302" t="str">
        <f ca="true">+IF(OFFSET('Sanitation Data'!$I$32,0,10*ROW('Sanitation Data'!I134))="","",OFFSET('Sanitation Data'!$I$32,0,10*ROW('Sanitation Data'!I134)))</f>
        <v/>
      </c>
      <c r="DO140" s="302" t="str">
        <f ca="true">+IF(OFFSET('Hygiene Data'!$D$11,0,10*ROW('Hygiene Data'!D134))="","",OFFSET('Hygiene Data'!$D$11,0,10*ROW('Hygiene Data'!D134)))</f>
        <v/>
      </c>
      <c r="DP140" s="302" t="str">
        <f ca="true">+IF(OFFSET('Hygiene Data'!$D$12,0,10*ROW('Hygiene Data'!D134))="","",OFFSET('Hygiene Data'!$D$12,0,10*ROW('Hygiene Data'!D134)))</f>
        <v/>
      </c>
      <c r="DQ140" s="302" t="str">
        <f ca="true">+IF(OFFSET('Hygiene Data'!$D$13,0,10*ROW('Hygiene Data'!D134))="","",OFFSET('Hygiene Data'!$D$13,0,10*ROW('Hygiene Data'!D134)))</f>
        <v/>
      </c>
      <c r="DR140" s="302" t="str">
        <f ca="true">+IF(OFFSET('Hygiene Data'!$E$11,0,10*ROW('Hygiene Data'!E134))="","",OFFSET('Hygiene Data'!$E$11,0,10*ROW('Hygiene Data'!E134)))</f>
        <v/>
      </c>
      <c r="DS140" s="302" t="str">
        <f ca="true">+IF(OFFSET('Hygiene Data'!$E$12,0,10*ROW('Hygiene Data'!E134))="","",OFFSET('Hygiene Data'!$E$12,0,10*ROW('Hygiene Data'!E134)))</f>
        <v/>
      </c>
      <c r="DT140" s="302" t="str">
        <f ca="true">+IF(OFFSET('Hygiene Data'!$E$13,0,10*ROW('Hygiene Data'!E134))="","",OFFSET('Hygiene Data'!$E$13,0,10*ROW('Hygiene Data'!E134)))</f>
        <v/>
      </c>
      <c r="DU140" s="302" t="str">
        <f ca="true">+IF(OFFSET('Hygiene Data'!$F$11,0,10*ROW('Hygiene Data'!F134))="","",OFFSET('Hygiene Data'!$F$11,0,10*ROW('Hygiene Data'!F134)))</f>
        <v/>
      </c>
      <c r="DV140" s="302" t="str">
        <f ca="true">+IF(OFFSET('Hygiene Data'!$F$12,0,10*ROW('Hygiene Data'!F134))="","",OFFSET('Hygiene Data'!$F$12,0,10*ROW('Hygiene Data'!F134)))</f>
        <v/>
      </c>
      <c r="DW140" s="302" t="str">
        <f ca="true">+IF(OFFSET('Hygiene Data'!$F$13,0,10*ROW('Hygiene Data'!F134))="","",OFFSET('Hygiene Data'!$F$13,0,10*ROW('Hygiene Data'!F134)))</f>
        <v/>
      </c>
      <c r="DX140" s="302" t="str">
        <f ca="true">+IF(OFFSET('Hygiene Data'!$G$11,0,10*ROW('Hygiene Data'!G134))="","",OFFSET('Hygiene Data'!$G$11,0,10*ROW('Hygiene Data'!G134)))</f>
        <v/>
      </c>
      <c r="DY140" s="302" t="str">
        <f ca="true">+IF(OFFSET('Hygiene Data'!$G$12,0,10*ROW('Hygiene Data'!G134))="","",OFFSET('Hygiene Data'!$G$12,0,10*ROW('Hygiene Data'!G134)))</f>
        <v/>
      </c>
      <c r="DZ140" s="302" t="str">
        <f ca="true">+IF(OFFSET('Hygiene Data'!$G$13,0,10*ROW('Hygiene Data'!G134))="","",OFFSET('Hygiene Data'!$G$13,0,10*ROW('Hygiene Data'!G134)))</f>
        <v/>
      </c>
      <c r="EA140" s="302" t="str">
        <f ca="true">+IF(OFFSET('Hygiene Data'!$H$11,0,10*ROW('Hygiene Data'!H134))="","",OFFSET('Hygiene Data'!$H$11,0,10*ROW('Hygiene Data'!H134)))</f>
        <v/>
      </c>
      <c r="EB140" s="302" t="str">
        <f ca="true">+IF(OFFSET('Hygiene Data'!$H$12,0,10*ROW('Hygiene Data'!H134))="","",OFFSET('Hygiene Data'!$H$12,0,10*ROW('Hygiene Data'!H134)))</f>
        <v/>
      </c>
      <c r="EC140" s="302" t="str">
        <f ca="true">+IF(OFFSET('Hygiene Data'!$H$13,0,10*ROW('Hygiene Data'!H134))="","",OFFSET('Hygiene Data'!$H$13,0,10*ROW('Hygiene Data'!H134)))</f>
        <v/>
      </c>
      <c r="ED140" s="302" t="str">
        <f ca="true">+IF(OFFSET('Hygiene Data'!$I$11,0,10*ROW('Hygiene Data'!I134))="","",OFFSET('Hygiene Data'!$I$11,0,10*ROW('Hygiene Data'!I134)))</f>
        <v/>
      </c>
      <c r="EE140" s="302" t="str">
        <f ca="true">+IF(OFFSET('Hygiene Data'!$I$12,0,10*ROW('Hygiene Data'!I134))="","",OFFSET('Hygiene Data'!$I$12,0,10*ROW('Hygiene Data'!I134)))</f>
        <v/>
      </c>
      <c r="EF140" s="30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57"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302"/>
      <c r="BS141" s="302" t="str">
        <f ca="true">+IF(OFFSET('Water Data'!$D$27,0,10*ROW('Water Data'!D135))="","",OFFSET('Water Data'!$D$27,0,10*ROW('Water Data'!D135)))</f>
        <v/>
      </c>
      <c r="BT141" s="302" t="str">
        <f ca="true">+IF(OFFSET('Water Data'!$D$28,0,10*ROW('Water Data'!D135))="","",OFFSET('Water Data'!$D$28,0,10*ROW('Water Data'!D135)))</f>
        <v/>
      </c>
      <c r="BU141" s="302" t="str">
        <f ca="true">+IF(OFFSET('Water Data'!$D$29,0,10*ROW('Water Data'!D135))="","",OFFSET('Water Data'!$D$29,0,10*ROW('Water Data'!D135)))</f>
        <v/>
      </c>
      <c r="BV141" s="302" t="str">
        <f ca="true">+IF(OFFSET('Water Data'!$E$27,0,10*ROW('Water Data'!E135))="","",OFFSET('Water Data'!$E$27,0,10*ROW('Water Data'!E135)))</f>
        <v/>
      </c>
      <c r="BW141" s="302" t="str">
        <f ca="true">+IF(OFFSET('Water Data'!$E$28,0,10*ROW('Water Data'!E135))="","",OFFSET('Water Data'!$E$28,0,10*ROW('Water Data'!E135)))</f>
        <v/>
      </c>
      <c r="BX141" s="302" t="str">
        <f ca="true">+IF(OFFSET('Water Data'!$E$29,0,10*ROW('Water Data'!E135))="","",OFFSET('Water Data'!$E$29,0,10*ROW('Water Data'!E135)))</f>
        <v/>
      </c>
      <c r="BY141" s="302" t="str">
        <f ca="true">+IF(OFFSET('Water Data'!$F$27,0,10*ROW('Water Data'!F135))="","",OFFSET('Water Data'!$F$27,0,10*ROW('Water Data'!F135)))</f>
        <v/>
      </c>
      <c r="BZ141" s="302" t="str">
        <f ca="true">+IF(OFFSET('Water Data'!$F$28,0,10*ROW('Water Data'!F135))="","",OFFSET('Water Data'!$F$28,0,10*ROW('Water Data'!F135)))</f>
        <v/>
      </c>
      <c r="CA141" s="302" t="str">
        <f ca="true">+IF(OFFSET('Water Data'!$F$29,0,10*ROW('Water Data'!F135))="","",OFFSET('Water Data'!$F$29,0,10*ROW('Water Data'!F135)))</f>
        <v/>
      </c>
      <c r="CB141" s="302" t="str">
        <f ca="true">+IF(OFFSET('Water Data'!$G$27,0,10*ROW('Water Data'!G135))="","",OFFSET('Water Data'!$G$27,0,10*ROW('Water Data'!G135)))</f>
        <v/>
      </c>
      <c r="CC141" s="302" t="str">
        <f ca="true">+IF(OFFSET('Water Data'!$G$28,0,10*ROW('Water Data'!G135))="","",OFFSET('Water Data'!$G$28,0,10*ROW('Water Data'!G135)))</f>
        <v/>
      </c>
      <c r="CD141" s="302" t="str">
        <f ca="true">+IF(OFFSET('Water Data'!$G$29,0,10*ROW('Water Data'!G135))="","",OFFSET('Water Data'!$G$29,0,10*ROW('Water Data'!G135)))</f>
        <v/>
      </c>
      <c r="CE141" s="302" t="str">
        <f ca="true">+IF(OFFSET('Water Data'!$H$27,0,10*ROW('Water Data'!H135))="","",OFFSET('Water Data'!$H$27,0,10*ROW('Water Data'!H135)))</f>
        <v/>
      </c>
      <c r="CF141" s="302" t="str">
        <f ca="true">+IF(OFFSET('Water Data'!$H$28,0,10*ROW('Water Data'!H135))="","",OFFSET('Water Data'!$H$28,0,10*ROW('Water Data'!H135)))</f>
        <v/>
      </c>
      <c r="CG141" s="302" t="str">
        <f ca="true">+IF(OFFSET('Water Data'!$H$29,0,10*ROW('Water Data'!H135))="","",OFFSET('Water Data'!$H$29,0,10*ROW('Water Data'!H135)))</f>
        <v/>
      </c>
      <c r="CH141" s="302" t="str">
        <f ca="true">+IF(OFFSET('Water Data'!$I$27,0,10*ROW('Water Data'!I135))="","",OFFSET('Water Data'!$I$27,0,10*ROW('Water Data'!I135)))</f>
        <v/>
      </c>
      <c r="CI141" s="302" t="str">
        <f ca="true">+IF(OFFSET('Water Data'!$I$28,0,10*ROW('Water Data'!I135))="","",OFFSET('Water Data'!$I$28,0,10*ROW('Water Data'!I135)))</f>
        <v/>
      </c>
      <c r="CJ141" s="302" t="str">
        <f ca="true">+IF(OFFSET('Water Data'!$I$29,0,10*ROW('Water Data'!I135))="","",OFFSET('Water Data'!$I$29,0,10*ROW('Water Data'!I135)))</f>
        <v/>
      </c>
      <c r="CK141" s="302" t="str">
        <f ca="true">+IF(OFFSET('Sanitation Data'!$D$28,0,10*ROW('Sanitation Data'!D135))="","",OFFSET('Sanitation Data'!$D$28,0,10*ROW('Sanitation Data'!D135)))</f>
        <v/>
      </c>
      <c r="CL141" s="302" t="str">
        <f ca="true">+IF(OFFSET('Sanitation Data'!$D$29,0,10*ROW('Sanitation Data'!D135))="","",OFFSET('Sanitation Data'!$D$29,0,10*ROW('Sanitation Data'!D135)))</f>
        <v/>
      </c>
      <c r="CM141" s="302" t="str">
        <f ca="true">+IF(OFFSET('Sanitation Data'!$D$30,0,10*ROW('Sanitation Data'!D135))="","",OFFSET('Sanitation Data'!$D$30,0,10*ROW('Sanitation Data'!D135)))</f>
        <v/>
      </c>
      <c r="CN141" s="302" t="str">
        <f ca="true">+IF(OFFSET('Sanitation Data'!$D$31,0,10*ROW('Sanitation Data'!D135))="","",OFFSET('Sanitation Data'!$D$31,0,10*ROW('Sanitation Data'!D135)))</f>
        <v/>
      </c>
      <c r="CO141" s="302" t="str">
        <f ca="true">+IF(OFFSET('Sanitation Data'!$D$32,0,10*ROW('Sanitation Data'!D135))="","",OFFSET('Sanitation Data'!$D$32,0,10*ROW('Sanitation Data'!D135)))</f>
        <v/>
      </c>
      <c r="CP141" s="302" t="str">
        <f ca="true">+IF(OFFSET('Sanitation Data'!$E$28,0,10*ROW('Sanitation Data'!E135))="","",OFFSET('Sanitation Data'!$E$28,0,10*ROW('Sanitation Data'!E135)))</f>
        <v/>
      </c>
      <c r="CQ141" s="302" t="str">
        <f ca="true">+IF(OFFSET('Sanitation Data'!$E$29,0,10*ROW('Sanitation Data'!E135))="","",OFFSET('Sanitation Data'!$E$29,0,10*ROW('Sanitation Data'!E135)))</f>
        <v/>
      </c>
      <c r="CR141" s="302" t="str">
        <f ca="true">+IF(OFFSET('Sanitation Data'!$E$30,0,10*ROW('Sanitation Data'!E135))="","",OFFSET('Sanitation Data'!$E$30,0,10*ROW('Sanitation Data'!E135)))</f>
        <v/>
      </c>
      <c r="CS141" s="302" t="str">
        <f ca="true">+IF(OFFSET('Sanitation Data'!$E$31,0,10*ROW('Sanitation Data'!E135))="","",OFFSET('Sanitation Data'!$E$31,0,10*ROW('Sanitation Data'!E135)))</f>
        <v/>
      </c>
      <c r="CT141" s="302" t="str">
        <f ca="true">+IF(OFFSET('Sanitation Data'!$E$32,0,10*ROW('Sanitation Data'!E135))="","",OFFSET('Sanitation Data'!$E$32,0,10*ROW('Sanitation Data'!E135)))</f>
        <v/>
      </c>
      <c r="CU141" s="302" t="str">
        <f ca="true">+IF(OFFSET('Sanitation Data'!$F$28,0,10*ROW('Sanitation Data'!F135))="","",OFFSET('Sanitation Data'!$F$28,0,10*ROW('Sanitation Data'!F135)))</f>
        <v/>
      </c>
      <c r="CV141" s="302" t="str">
        <f ca="true">+IF(OFFSET('Sanitation Data'!$F$29,0,10*ROW('Sanitation Data'!F135))="","",OFFSET('Sanitation Data'!$F$29,0,10*ROW('Sanitation Data'!F135)))</f>
        <v/>
      </c>
      <c r="CW141" s="302" t="str">
        <f ca="true">+IF(OFFSET('Sanitation Data'!$F$30,0,10*ROW('Sanitation Data'!F135))="","",OFFSET('Sanitation Data'!$F$30,0,10*ROW('Sanitation Data'!F135)))</f>
        <v/>
      </c>
      <c r="CX141" s="302" t="str">
        <f ca="true">+IF(OFFSET('Sanitation Data'!$F$31,0,10*ROW('Sanitation Data'!F135))="","",OFFSET('Sanitation Data'!$F$31,0,10*ROW('Sanitation Data'!F135)))</f>
        <v/>
      </c>
      <c r="CY141" s="302" t="str">
        <f ca="true">+IF(OFFSET('Sanitation Data'!$F$32,0,10*ROW('Sanitation Data'!F135))="","",OFFSET('Sanitation Data'!$F$32,0,10*ROW('Sanitation Data'!F135)))</f>
        <v/>
      </c>
      <c r="CZ141" s="302" t="str">
        <f ca="true">+IF(OFFSET('Sanitation Data'!$G$28,0,10*ROW('Sanitation Data'!G135))="","",OFFSET('Sanitation Data'!$G$28,0,10*ROW('Sanitation Data'!G135)))</f>
        <v/>
      </c>
      <c r="DA141" s="302" t="str">
        <f ca="true">+IF(OFFSET('Sanitation Data'!$G$29,0,10*ROW('Sanitation Data'!G135))="","",OFFSET('Sanitation Data'!$G$29,0,10*ROW('Sanitation Data'!G135)))</f>
        <v/>
      </c>
      <c r="DB141" s="302" t="str">
        <f ca="true">+IF(OFFSET('Sanitation Data'!$G$30,0,10*ROW('Sanitation Data'!G135))="","",OFFSET('Sanitation Data'!$G$30,0,10*ROW('Sanitation Data'!G135)))</f>
        <v/>
      </c>
      <c r="DC141" s="302" t="str">
        <f ca="true">+IF(OFFSET('Sanitation Data'!$G$31,0,10*ROW('Sanitation Data'!G135))="","",OFFSET('Sanitation Data'!$G$31,0,10*ROW('Sanitation Data'!G135)))</f>
        <v/>
      </c>
      <c r="DD141" s="302" t="str">
        <f ca="true">+IF(OFFSET('Sanitation Data'!$G$32,0,10*ROW('Sanitation Data'!G135))="","",OFFSET('Sanitation Data'!$G$32,0,10*ROW('Sanitation Data'!G135)))</f>
        <v/>
      </c>
      <c r="DE141" s="302" t="str">
        <f ca="true">+IF(OFFSET('Sanitation Data'!$H$28,0,10*ROW('Sanitation Data'!H135))="","",OFFSET('Sanitation Data'!$H$28,0,10*ROW('Sanitation Data'!H135)))</f>
        <v/>
      </c>
      <c r="DF141" s="302" t="str">
        <f ca="true">+IF(OFFSET('Sanitation Data'!$H$29,0,10*ROW('Sanitation Data'!H135))="","",OFFSET('Sanitation Data'!$H$29,0,10*ROW('Sanitation Data'!H135)))</f>
        <v/>
      </c>
      <c r="DG141" s="302" t="str">
        <f ca="true">+IF(OFFSET('Sanitation Data'!$H$30,0,10*ROW('Sanitation Data'!H135))="","",OFFSET('Sanitation Data'!$H$30,0,10*ROW('Sanitation Data'!H135)))</f>
        <v/>
      </c>
      <c r="DH141" s="302" t="str">
        <f ca="true">+IF(OFFSET('Sanitation Data'!$H$31,0,10*ROW('Sanitation Data'!H135))="","",OFFSET('Sanitation Data'!$H$31,0,10*ROW('Sanitation Data'!H135)))</f>
        <v/>
      </c>
      <c r="DI141" s="302" t="str">
        <f ca="true">+IF(OFFSET('Sanitation Data'!$H$32,0,10*ROW('Sanitation Data'!H135))="","",OFFSET('Sanitation Data'!$H$32,0,10*ROW('Sanitation Data'!H135)))</f>
        <v/>
      </c>
      <c r="DJ141" s="302" t="str">
        <f ca="true">+IF(OFFSET('Sanitation Data'!$I$28,0,10*ROW('Sanitation Data'!I135))="","",OFFSET('Sanitation Data'!$I$28,0,10*ROW('Sanitation Data'!I135)))</f>
        <v/>
      </c>
      <c r="DK141" s="302" t="str">
        <f ca="true">+IF(OFFSET('Sanitation Data'!$I$29,0,10*ROW('Sanitation Data'!I135))="","",OFFSET('Sanitation Data'!$I$29,0,10*ROW('Sanitation Data'!I135)))</f>
        <v/>
      </c>
      <c r="DL141" s="302" t="str">
        <f ca="true">+IF(OFFSET('Sanitation Data'!$I$30,0,10*ROW('Sanitation Data'!I135))="","",OFFSET('Sanitation Data'!$I$30,0,10*ROW('Sanitation Data'!I135)))</f>
        <v/>
      </c>
      <c r="DM141" s="302" t="str">
        <f ca="true">+IF(OFFSET('Sanitation Data'!$I$31,0,10*ROW('Sanitation Data'!I135))="","",OFFSET('Sanitation Data'!$I$31,0,10*ROW('Sanitation Data'!I135)))</f>
        <v/>
      </c>
      <c r="DN141" s="302" t="str">
        <f ca="true">+IF(OFFSET('Sanitation Data'!$I$32,0,10*ROW('Sanitation Data'!I135))="","",OFFSET('Sanitation Data'!$I$32,0,10*ROW('Sanitation Data'!I135)))</f>
        <v/>
      </c>
      <c r="DO141" s="302" t="str">
        <f ca="true">+IF(OFFSET('Hygiene Data'!$D$11,0,10*ROW('Hygiene Data'!D135))="","",OFFSET('Hygiene Data'!$D$11,0,10*ROW('Hygiene Data'!D135)))</f>
        <v/>
      </c>
      <c r="DP141" s="302" t="str">
        <f ca="true">+IF(OFFSET('Hygiene Data'!$D$12,0,10*ROW('Hygiene Data'!D135))="","",OFFSET('Hygiene Data'!$D$12,0,10*ROW('Hygiene Data'!D135)))</f>
        <v/>
      </c>
      <c r="DQ141" s="302" t="str">
        <f ca="true">+IF(OFFSET('Hygiene Data'!$D$13,0,10*ROW('Hygiene Data'!D135))="","",OFFSET('Hygiene Data'!$D$13,0,10*ROW('Hygiene Data'!D135)))</f>
        <v/>
      </c>
      <c r="DR141" s="302" t="str">
        <f ca="true">+IF(OFFSET('Hygiene Data'!$E$11,0,10*ROW('Hygiene Data'!E135))="","",OFFSET('Hygiene Data'!$E$11,0,10*ROW('Hygiene Data'!E135)))</f>
        <v/>
      </c>
      <c r="DS141" s="302" t="str">
        <f ca="true">+IF(OFFSET('Hygiene Data'!$E$12,0,10*ROW('Hygiene Data'!E135))="","",OFFSET('Hygiene Data'!$E$12,0,10*ROW('Hygiene Data'!E135)))</f>
        <v/>
      </c>
      <c r="DT141" s="302" t="str">
        <f ca="true">+IF(OFFSET('Hygiene Data'!$E$13,0,10*ROW('Hygiene Data'!E135))="","",OFFSET('Hygiene Data'!$E$13,0,10*ROW('Hygiene Data'!E135)))</f>
        <v/>
      </c>
      <c r="DU141" s="302" t="str">
        <f ca="true">+IF(OFFSET('Hygiene Data'!$F$11,0,10*ROW('Hygiene Data'!F135))="","",OFFSET('Hygiene Data'!$F$11,0,10*ROW('Hygiene Data'!F135)))</f>
        <v/>
      </c>
      <c r="DV141" s="302" t="str">
        <f ca="true">+IF(OFFSET('Hygiene Data'!$F$12,0,10*ROW('Hygiene Data'!F135))="","",OFFSET('Hygiene Data'!$F$12,0,10*ROW('Hygiene Data'!F135)))</f>
        <v/>
      </c>
      <c r="DW141" s="302" t="str">
        <f ca="true">+IF(OFFSET('Hygiene Data'!$F$13,0,10*ROW('Hygiene Data'!F135))="","",OFFSET('Hygiene Data'!$F$13,0,10*ROW('Hygiene Data'!F135)))</f>
        <v/>
      </c>
      <c r="DX141" s="302" t="str">
        <f ca="true">+IF(OFFSET('Hygiene Data'!$G$11,0,10*ROW('Hygiene Data'!G135))="","",OFFSET('Hygiene Data'!$G$11,0,10*ROW('Hygiene Data'!G135)))</f>
        <v/>
      </c>
      <c r="DY141" s="302" t="str">
        <f ca="true">+IF(OFFSET('Hygiene Data'!$G$12,0,10*ROW('Hygiene Data'!G135))="","",OFFSET('Hygiene Data'!$G$12,0,10*ROW('Hygiene Data'!G135)))</f>
        <v/>
      </c>
      <c r="DZ141" s="302" t="str">
        <f ca="true">+IF(OFFSET('Hygiene Data'!$G$13,0,10*ROW('Hygiene Data'!G135))="","",OFFSET('Hygiene Data'!$G$13,0,10*ROW('Hygiene Data'!G135)))</f>
        <v/>
      </c>
      <c r="EA141" s="302" t="str">
        <f ca="true">+IF(OFFSET('Hygiene Data'!$H$11,0,10*ROW('Hygiene Data'!H135))="","",OFFSET('Hygiene Data'!$H$11,0,10*ROW('Hygiene Data'!H135)))</f>
        <v/>
      </c>
      <c r="EB141" s="302" t="str">
        <f ca="true">+IF(OFFSET('Hygiene Data'!$H$12,0,10*ROW('Hygiene Data'!H135))="","",OFFSET('Hygiene Data'!$H$12,0,10*ROW('Hygiene Data'!H135)))</f>
        <v/>
      </c>
      <c r="EC141" s="302" t="str">
        <f ca="true">+IF(OFFSET('Hygiene Data'!$H$13,0,10*ROW('Hygiene Data'!H135))="","",OFFSET('Hygiene Data'!$H$13,0,10*ROW('Hygiene Data'!H135)))</f>
        <v/>
      </c>
      <c r="ED141" s="302" t="str">
        <f ca="true">+IF(OFFSET('Hygiene Data'!$I$11,0,10*ROW('Hygiene Data'!I135))="","",OFFSET('Hygiene Data'!$I$11,0,10*ROW('Hygiene Data'!I135)))</f>
        <v/>
      </c>
      <c r="EE141" s="302" t="str">
        <f ca="true">+IF(OFFSET('Hygiene Data'!$I$12,0,10*ROW('Hygiene Data'!I135))="","",OFFSET('Hygiene Data'!$I$12,0,10*ROW('Hygiene Data'!I135)))</f>
        <v/>
      </c>
      <c r="EF141" s="30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57"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302"/>
      <c r="BS142" s="302" t="str">
        <f ca="true">+IF(OFFSET('Water Data'!$D$27,0,10*ROW('Water Data'!D136))="","",OFFSET('Water Data'!$D$27,0,10*ROW('Water Data'!D136)))</f>
        <v/>
      </c>
      <c r="BT142" s="302" t="str">
        <f ca="true">+IF(OFFSET('Water Data'!$D$28,0,10*ROW('Water Data'!D136))="","",OFFSET('Water Data'!$D$28,0,10*ROW('Water Data'!D136)))</f>
        <v/>
      </c>
      <c r="BU142" s="302" t="str">
        <f ca="true">+IF(OFFSET('Water Data'!$D$29,0,10*ROW('Water Data'!D136))="","",OFFSET('Water Data'!$D$29,0,10*ROW('Water Data'!D136)))</f>
        <v/>
      </c>
      <c r="BV142" s="302" t="str">
        <f ca="true">+IF(OFFSET('Water Data'!$E$27,0,10*ROW('Water Data'!E136))="","",OFFSET('Water Data'!$E$27,0,10*ROW('Water Data'!E136)))</f>
        <v/>
      </c>
      <c r="BW142" s="302" t="str">
        <f ca="true">+IF(OFFSET('Water Data'!$E$28,0,10*ROW('Water Data'!E136))="","",OFFSET('Water Data'!$E$28,0,10*ROW('Water Data'!E136)))</f>
        <v/>
      </c>
      <c r="BX142" s="302" t="str">
        <f ca="true">+IF(OFFSET('Water Data'!$E$29,0,10*ROW('Water Data'!E136))="","",OFFSET('Water Data'!$E$29,0,10*ROW('Water Data'!E136)))</f>
        <v/>
      </c>
      <c r="BY142" s="302" t="str">
        <f ca="true">+IF(OFFSET('Water Data'!$F$27,0,10*ROW('Water Data'!F136))="","",OFFSET('Water Data'!$F$27,0,10*ROW('Water Data'!F136)))</f>
        <v/>
      </c>
      <c r="BZ142" s="302" t="str">
        <f ca="true">+IF(OFFSET('Water Data'!$F$28,0,10*ROW('Water Data'!F136))="","",OFFSET('Water Data'!$F$28,0,10*ROW('Water Data'!F136)))</f>
        <v/>
      </c>
      <c r="CA142" s="302" t="str">
        <f ca="true">+IF(OFFSET('Water Data'!$F$29,0,10*ROW('Water Data'!F136))="","",OFFSET('Water Data'!$F$29,0,10*ROW('Water Data'!F136)))</f>
        <v/>
      </c>
      <c r="CB142" s="302" t="str">
        <f ca="true">+IF(OFFSET('Water Data'!$G$27,0,10*ROW('Water Data'!G136))="","",OFFSET('Water Data'!$G$27,0,10*ROW('Water Data'!G136)))</f>
        <v/>
      </c>
      <c r="CC142" s="302" t="str">
        <f ca="true">+IF(OFFSET('Water Data'!$G$28,0,10*ROW('Water Data'!G136))="","",OFFSET('Water Data'!$G$28,0,10*ROW('Water Data'!G136)))</f>
        <v/>
      </c>
      <c r="CD142" s="302" t="str">
        <f ca="true">+IF(OFFSET('Water Data'!$G$29,0,10*ROW('Water Data'!G136))="","",OFFSET('Water Data'!$G$29,0,10*ROW('Water Data'!G136)))</f>
        <v/>
      </c>
      <c r="CE142" s="302" t="str">
        <f ca="true">+IF(OFFSET('Water Data'!$H$27,0,10*ROW('Water Data'!H136))="","",OFFSET('Water Data'!$H$27,0,10*ROW('Water Data'!H136)))</f>
        <v/>
      </c>
      <c r="CF142" s="302" t="str">
        <f ca="true">+IF(OFFSET('Water Data'!$H$28,0,10*ROW('Water Data'!H136))="","",OFFSET('Water Data'!$H$28,0,10*ROW('Water Data'!H136)))</f>
        <v/>
      </c>
      <c r="CG142" s="302" t="str">
        <f ca="true">+IF(OFFSET('Water Data'!$H$29,0,10*ROW('Water Data'!H136))="","",OFFSET('Water Data'!$H$29,0,10*ROW('Water Data'!H136)))</f>
        <v/>
      </c>
      <c r="CH142" s="302" t="str">
        <f ca="true">+IF(OFFSET('Water Data'!$I$27,0,10*ROW('Water Data'!I136))="","",OFFSET('Water Data'!$I$27,0,10*ROW('Water Data'!I136)))</f>
        <v/>
      </c>
      <c r="CI142" s="302" t="str">
        <f ca="true">+IF(OFFSET('Water Data'!$I$28,0,10*ROW('Water Data'!I136))="","",OFFSET('Water Data'!$I$28,0,10*ROW('Water Data'!I136)))</f>
        <v/>
      </c>
      <c r="CJ142" s="302" t="str">
        <f ca="true">+IF(OFFSET('Water Data'!$I$29,0,10*ROW('Water Data'!I136))="","",OFFSET('Water Data'!$I$29,0,10*ROW('Water Data'!I136)))</f>
        <v/>
      </c>
      <c r="CK142" s="302" t="str">
        <f ca="true">+IF(OFFSET('Sanitation Data'!$D$28,0,10*ROW('Sanitation Data'!D136))="","",OFFSET('Sanitation Data'!$D$28,0,10*ROW('Sanitation Data'!D136)))</f>
        <v/>
      </c>
      <c r="CL142" s="302" t="str">
        <f ca="true">+IF(OFFSET('Sanitation Data'!$D$29,0,10*ROW('Sanitation Data'!D136))="","",OFFSET('Sanitation Data'!$D$29,0,10*ROW('Sanitation Data'!D136)))</f>
        <v/>
      </c>
      <c r="CM142" s="302" t="str">
        <f ca="true">+IF(OFFSET('Sanitation Data'!$D$30,0,10*ROW('Sanitation Data'!D136))="","",OFFSET('Sanitation Data'!$D$30,0,10*ROW('Sanitation Data'!D136)))</f>
        <v/>
      </c>
      <c r="CN142" s="302" t="str">
        <f ca="true">+IF(OFFSET('Sanitation Data'!$D$31,0,10*ROW('Sanitation Data'!D136))="","",OFFSET('Sanitation Data'!$D$31,0,10*ROW('Sanitation Data'!D136)))</f>
        <v/>
      </c>
      <c r="CO142" s="302" t="str">
        <f ca="true">+IF(OFFSET('Sanitation Data'!$D$32,0,10*ROW('Sanitation Data'!D136))="","",OFFSET('Sanitation Data'!$D$32,0,10*ROW('Sanitation Data'!D136)))</f>
        <v/>
      </c>
      <c r="CP142" s="302" t="str">
        <f ca="true">+IF(OFFSET('Sanitation Data'!$E$28,0,10*ROW('Sanitation Data'!E136))="","",OFFSET('Sanitation Data'!$E$28,0,10*ROW('Sanitation Data'!E136)))</f>
        <v/>
      </c>
      <c r="CQ142" s="302" t="str">
        <f ca="true">+IF(OFFSET('Sanitation Data'!$E$29,0,10*ROW('Sanitation Data'!E136))="","",OFFSET('Sanitation Data'!$E$29,0,10*ROW('Sanitation Data'!E136)))</f>
        <v/>
      </c>
      <c r="CR142" s="302" t="str">
        <f ca="true">+IF(OFFSET('Sanitation Data'!$E$30,0,10*ROW('Sanitation Data'!E136))="","",OFFSET('Sanitation Data'!$E$30,0,10*ROW('Sanitation Data'!E136)))</f>
        <v/>
      </c>
      <c r="CS142" s="302" t="str">
        <f ca="true">+IF(OFFSET('Sanitation Data'!$E$31,0,10*ROW('Sanitation Data'!E136))="","",OFFSET('Sanitation Data'!$E$31,0,10*ROW('Sanitation Data'!E136)))</f>
        <v/>
      </c>
      <c r="CT142" s="302" t="str">
        <f ca="true">+IF(OFFSET('Sanitation Data'!$E$32,0,10*ROW('Sanitation Data'!E136))="","",OFFSET('Sanitation Data'!$E$32,0,10*ROW('Sanitation Data'!E136)))</f>
        <v/>
      </c>
      <c r="CU142" s="302" t="str">
        <f ca="true">+IF(OFFSET('Sanitation Data'!$F$28,0,10*ROW('Sanitation Data'!F136))="","",OFFSET('Sanitation Data'!$F$28,0,10*ROW('Sanitation Data'!F136)))</f>
        <v/>
      </c>
      <c r="CV142" s="302" t="str">
        <f ca="true">+IF(OFFSET('Sanitation Data'!$F$29,0,10*ROW('Sanitation Data'!F136))="","",OFFSET('Sanitation Data'!$F$29,0,10*ROW('Sanitation Data'!F136)))</f>
        <v/>
      </c>
      <c r="CW142" s="302" t="str">
        <f ca="true">+IF(OFFSET('Sanitation Data'!$F$30,0,10*ROW('Sanitation Data'!F136))="","",OFFSET('Sanitation Data'!$F$30,0,10*ROW('Sanitation Data'!F136)))</f>
        <v/>
      </c>
      <c r="CX142" s="302" t="str">
        <f ca="true">+IF(OFFSET('Sanitation Data'!$F$31,0,10*ROW('Sanitation Data'!F136))="","",OFFSET('Sanitation Data'!$F$31,0,10*ROW('Sanitation Data'!F136)))</f>
        <v/>
      </c>
      <c r="CY142" s="302" t="str">
        <f ca="true">+IF(OFFSET('Sanitation Data'!$F$32,0,10*ROW('Sanitation Data'!F136))="","",OFFSET('Sanitation Data'!$F$32,0,10*ROW('Sanitation Data'!F136)))</f>
        <v/>
      </c>
      <c r="CZ142" s="302" t="str">
        <f ca="true">+IF(OFFSET('Sanitation Data'!$G$28,0,10*ROW('Sanitation Data'!G136))="","",OFFSET('Sanitation Data'!$G$28,0,10*ROW('Sanitation Data'!G136)))</f>
        <v/>
      </c>
      <c r="DA142" s="302" t="str">
        <f ca="true">+IF(OFFSET('Sanitation Data'!$G$29,0,10*ROW('Sanitation Data'!G136))="","",OFFSET('Sanitation Data'!$G$29,0,10*ROW('Sanitation Data'!G136)))</f>
        <v/>
      </c>
      <c r="DB142" s="302" t="str">
        <f ca="true">+IF(OFFSET('Sanitation Data'!$G$30,0,10*ROW('Sanitation Data'!G136))="","",OFFSET('Sanitation Data'!$G$30,0,10*ROW('Sanitation Data'!G136)))</f>
        <v/>
      </c>
      <c r="DC142" s="302" t="str">
        <f ca="true">+IF(OFFSET('Sanitation Data'!$G$31,0,10*ROW('Sanitation Data'!G136))="","",OFFSET('Sanitation Data'!$G$31,0,10*ROW('Sanitation Data'!G136)))</f>
        <v/>
      </c>
      <c r="DD142" s="302" t="str">
        <f ca="true">+IF(OFFSET('Sanitation Data'!$G$32,0,10*ROW('Sanitation Data'!G136))="","",OFFSET('Sanitation Data'!$G$32,0,10*ROW('Sanitation Data'!G136)))</f>
        <v/>
      </c>
      <c r="DE142" s="302" t="str">
        <f ca="true">+IF(OFFSET('Sanitation Data'!$H$28,0,10*ROW('Sanitation Data'!H136))="","",OFFSET('Sanitation Data'!$H$28,0,10*ROW('Sanitation Data'!H136)))</f>
        <v/>
      </c>
      <c r="DF142" s="302" t="str">
        <f ca="true">+IF(OFFSET('Sanitation Data'!$H$29,0,10*ROW('Sanitation Data'!H136))="","",OFFSET('Sanitation Data'!$H$29,0,10*ROW('Sanitation Data'!H136)))</f>
        <v/>
      </c>
      <c r="DG142" s="302" t="str">
        <f ca="true">+IF(OFFSET('Sanitation Data'!$H$30,0,10*ROW('Sanitation Data'!H136))="","",OFFSET('Sanitation Data'!$H$30,0,10*ROW('Sanitation Data'!H136)))</f>
        <v/>
      </c>
      <c r="DH142" s="302" t="str">
        <f ca="true">+IF(OFFSET('Sanitation Data'!$H$31,0,10*ROW('Sanitation Data'!H136))="","",OFFSET('Sanitation Data'!$H$31,0,10*ROW('Sanitation Data'!H136)))</f>
        <v/>
      </c>
      <c r="DI142" s="302" t="str">
        <f ca="true">+IF(OFFSET('Sanitation Data'!$H$32,0,10*ROW('Sanitation Data'!H136))="","",OFFSET('Sanitation Data'!$H$32,0,10*ROW('Sanitation Data'!H136)))</f>
        <v/>
      </c>
      <c r="DJ142" s="302" t="str">
        <f ca="true">+IF(OFFSET('Sanitation Data'!$I$28,0,10*ROW('Sanitation Data'!I136))="","",OFFSET('Sanitation Data'!$I$28,0,10*ROW('Sanitation Data'!I136)))</f>
        <v/>
      </c>
      <c r="DK142" s="302" t="str">
        <f ca="true">+IF(OFFSET('Sanitation Data'!$I$29,0,10*ROW('Sanitation Data'!I136))="","",OFFSET('Sanitation Data'!$I$29,0,10*ROW('Sanitation Data'!I136)))</f>
        <v/>
      </c>
      <c r="DL142" s="302" t="str">
        <f ca="true">+IF(OFFSET('Sanitation Data'!$I$30,0,10*ROW('Sanitation Data'!I136))="","",OFFSET('Sanitation Data'!$I$30,0,10*ROW('Sanitation Data'!I136)))</f>
        <v/>
      </c>
      <c r="DM142" s="302" t="str">
        <f ca="true">+IF(OFFSET('Sanitation Data'!$I$31,0,10*ROW('Sanitation Data'!I136))="","",OFFSET('Sanitation Data'!$I$31,0,10*ROW('Sanitation Data'!I136)))</f>
        <v/>
      </c>
      <c r="DN142" s="302" t="str">
        <f ca="true">+IF(OFFSET('Sanitation Data'!$I$32,0,10*ROW('Sanitation Data'!I136))="","",OFFSET('Sanitation Data'!$I$32,0,10*ROW('Sanitation Data'!I136)))</f>
        <v/>
      </c>
      <c r="DO142" s="302" t="str">
        <f ca="true">+IF(OFFSET('Hygiene Data'!$D$11,0,10*ROW('Hygiene Data'!D136))="","",OFFSET('Hygiene Data'!$D$11,0,10*ROW('Hygiene Data'!D136)))</f>
        <v/>
      </c>
      <c r="DP142" s="302" t="str">
        <f ca="true">+IF(OFFSET('Hygiene Data'!$D$12,0,10*ROW('Hygiene Data'!D136))="","",OFFSET('Hygiene Data'!$D$12,0,10*ROW('Hygiene Data'!D136)))</f>
        <v/>
      </c>
      <c r="DQ142" s="302" t="str">
        <f ca="true">+IF(OFFSET('Hygiene Data'!$D$13,0,10*ROW('Hygiene Data'!D136))="","",OFFSET('Hygiene Data'!$D$13,0,10*ROW('Hygiene Data'!D136)))</f>
        <v/>
      </c>
      <c r="DR142" s="302" t="str">
        <f ca="true">+IF(OFFSET('Hygiene Data'!$E$11,0,10*ROW('Hygiene Data'!E136))="","",OFFSET('Hygiene Data'!$E$11,0,10*ROW('Hygiene Data'!E136)))</f>
        <v/>
      </c>
      <c r="DS142" s="302" t="str">
        <f ca="true">+IF(OFFSET('Hygiene Data'!$E$12,0,10*ROW('Hygiene Data'!E136))="","",OFFSET('Hygiene Data'!$E$12,0,10*ROW('Hygiene Data'!E136)))</f>
        <v/>
      </c>
      <c r="DT142" s="302" t="str">
        <f ca="true">+IF(OFFSET('Hygiene Data'!$E$13,0,10*ROW('Hygiene Data'!E136))="","",OFFSET('Hygiene Data'!$E$13,0,10*ROW('Hygiene Data'!E136)))</f>
        <v/>
      </c>
      <c r="DU142" s="302" t="str">
        <f ca="true">+IF(OFFSET('Hygiene Data'!$F$11,0,10*ROW('Hygiene Data'!F136))="","",OFFSET('Hygiene Data'!$F$11,0,10*ROW('Hygiene Data'!F136)))</f>
        <v/>
      </c>
      <c r="DV142" s="302" t="str">
        <f ca="true">+IF(OFFSET('Hygiene Data'!$F$12,0,10*ROW('Hygiene Data'!F136))="","",OFFSET('Hygiene Data'!$F$12,0,10*ROW('Hygiene Data'!F136)))</f>
        <v/>
      </c>
      <c r="DW142" s="302" t="str">
        <f ca="true">+IF(OFFSET('Hygiene Data'!$F$13,0,10*ROW('Hygiene Data'!F136))="","",OFFSET('Hygiene Data'!$F$13,0,10*ROW('Hygiene Data'!F136)))</f>
        <v/>
      </c>
      <c r="DX142" s="302" t="str">
        <f ca="true">+IF(OFFSET('Hygiene Data'!$G$11,0,10*ROW('Hygiene Data'!G136))="","",OFFSET('Hygiene Data'!$G$11,0,10*ROW('Hygiene Data'!G136)))</f>
        <v/>
      </c>
      <c r="DY142" s="302" t="str">
        <f ca="true">+IF(OFFSET('Hygiene Data'!$G$12,0,10*ROW('Hygiene Data'!G136))="","",OFFSET('Hygiene Data'!$G$12,0,10*ROW('Hygiene Data'!G136)))</f>
        <v/>
      </c>
      <c r="DZ142" s="302" t="str">
        <f ca="true">+IF(OFFSET('Hygiene Data'!$G$13,0,10*ROW('Hygiene Data'!G136))="","",OFFSET('Hygiene Data'!$G$13,0,10*ROW('Hygiene Data'!G136)))</f>
        <v/>
      </c>
      <c r="EA142" s="302" t="str">
        <f ca="true">+IF(OFFSET('Hygiene Data'!$H$11,0,10*ROW('Hygiene Data'!H136))="","",OFFSET('Hygiene Data'!$H$11,0,10*ROW('Hygiene Data'!H136)))</f>
        <v/>
      </c>
      <c r="EB142" s="302" t="str">
        <f ca="true">+IF(OFFSET('Hygiene Data'!$H$12,0,10*ROW('Hygiene Data'!H136))="","",OFFSET('Hygiene Data'!$H$12,0,10*ROW('Hygiene Data'!H136)))</f>
        <v/>
      </c>
      <c r="EC142" s="302" t="str">
        <f ca="true">+IF(OFFSET('Hygiene Data'!$H$13,0,10*ROW('Hygiene Data'!H136))="","",OFFSET('Hygiene Data'!$H$13,0,10*ROW('Hygiene Data'!H136)))</f>
        <v/>
      </c>
      <c r="ED142" s="302" t="str">
        <f ca="true">+IF(OFFSET('Hygiene Data'!$I$11,0,10*ROW('Hygiene Data'!I136))="","",OFFSET('Hygiene Data'!$I$11,0,10*ROW('Hygiene Data'!I136)))</f>
        <v/>
      </c>
      <c r="EE142" s="302" t="str">
        <f ca="true">+IF(OFFSET('Hygiene Data'!$I$12,0,10*ROW('Hygiene Data'!I136))="","",OFFSET('Hygiene Data'!$I$12,0,10*ROW('Hygiene Data'!I136)))</f>
        <v/>
      </c>
      <c r="EF142" s="30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57"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302"/>
      <c r="BS143" s="302" t="str">
        <f ca="true">+IF(OFFSET('Water Data'!$D$27,0,10*ROW('Water Data'!D137))="","",OFFSET('Water Data'!$D$27,0,10*ROW('Water Data'!D137)))</f>
        <v/>
      </c>
      <c r="BT143" s="302" t="str">
        <f ca="true">+IF(OFFSET('Water Data'!$D$28,0,10*ROW('Water Data'!D137))="","",OFFSET('Water Data'!$D$28,0,10*ROW('Water Data'!D137)))</f>
        <v/>
      </c>
      <c r="BU143" s="302" t="str">
        <f ca="true">+IF(OFFSET('Water Data'!$D$29,0,10*ROW('Water Data'!D137))="","",OFFSET('Water Data'!$D$29,0,10*ROW('Water Data'!D137)))</f>
        <v/>
      </c>
      <c r="BV143" s="302" t="str">
        <f ca="true">+IF(OFFSET('Water Data'!$E$27,0,10*ROW('Water Data'!E137))="","",OFFSET('Water Data'!$E$27,0,10*ROW('Water Data'!E137)))</f>
        <v/>
      </c>
      <c r="BW143" s="302" t="str">
        <f ca="true">+IF(OFFSET('Water Data'!$E$28,0,10*ROW('Water Data'!E137))="","",OFFSET('Water Data'!$E$28,0,10*ROW('Water Data'!E137)))</f>
        <v/>
      </c>
      <c r="BX143" s="302" t="str">
        <f ca="true">+IF(OFFSET('Water Data'!$E$29,0,10*ROW('Water Data'!E137))="","",OFFSET('Water Data'!$E$29,0,10*ROW('Water Data'!E137)))</f>
        <v/>
      </c>
      <c r="BY143" s="302" t="str">
        <f ca="true">+IF(OFFSET('Water Data'!$F$27,0,10*ROW('Water Data'!F137))="","",OFFSET('Water Data'!$F$27,0,10*ROW('Water Data'!F137)))</f>
        <v/>
      </c>
      <c r="BZ143" s="302" t="str">
        <f ca="true">+IF(OFFSET('Water Data'!$F$28,0,10*ROW('Water Data'!F137))="","",OFFSET('Water Data'!$F$28,0,10*ROW('Water Data'!F137)))</f>
        <v/>
      </c>
      <c r="CA143" s="302" t="str">
        <f ca="true">+IF(OFFSET('Water Data'!$F$29,0,10*ROW('Water Data'!F137))="","",OFFSET('Water Data'!$F$29,0,10*ROW('Water Data'!F137)))</f>
        <v/>
      </c>
      <c r="CB143" s="302" t="str">
        <f ca="true">+IF(OFFSET('Water Data'!$G$27,0,10*ROW('Water Data'!G137))="","",OFFSET('Water Data'!$G$27,0,10*ROW('Water Data'!G137)))</f>
        <v/>
      </c>
      <c r="CC143" s="302" t="str">
        <f ca="true">+IF(OFFSET('Water Data'!$G$28,0,10*ROW('Water Data'!G137))="","",OFFSET('Water Data'!$G$28,0,10*ROW('Water Data'!G137)))</f>
        <v/>
      </c>
      <c r="CD143" s="302" t="str">
        <f ca="true">+IF(OFFSET('Water Data'!$G$29,0,10*ROW('Water Data'!G137))="","",OFFSET('Water Data'!$G$29,0,10*ROW('Water Data'!G137)))</f>
        <v/>
      </c>
      <c r="CE143" s="302" t="str">
        <f ca="true">+IF(OFFSET('Water Data'!$H$27,0,10*ROW('Water Data'!H137))="","",OFFSET('Water Data'!$H$27,0,10*ROW('Water Data'!H137)))</f>
        <v/>
      </c>
      <c r="CF143" s="302" t="str">
        <f ca="true">+IF(OFFSET('Water Data'!$H$28,0,10*ROW('Water Data'!H137))="","",OFFSET('Water Data'!$H$28,0,10*ROW('Water Data'!H137)))</f>
        <v/>
      </c>
      <c r="CG143" s="302" t="str">
        <f ca="true">+IF(OFFSET('Water Data'!$H$29,0,10*ROW('Water Data'!H137))="","",OFFSET('Water Data'!$H$29,0,10*ROW('Water Data'!H137)))</f>
        <v/>
      </c>
      <c r="CH143" s="302" t="str">
        <f ca="true">+IF(OFFSET('Water Data'!$I$27,0,10*ROW('Water Data'!I137))="","",OFFSET('Water Data'!$I$27,0,10*ROW('Water Data'!I137)))</f>
        <v/>
      </c>
      <c r="CI143" s="302" t="str">
        <f ca="true">+IF(OFFSET('Water Data'!$I$28,0,10*ROW('Water Data'!I137))="","",OFFSET('Water Data'!$I$28,0,10*ROW('Water Data'!I137)))</f>
        <v/>
      </c>
      <c r="CJ143" s="302" t="str">
        <f ca="true">+IF(OFFSET('Water Data'!$I$29,0,10*ROW('Water Data'!I137))="","",OFFSET('Water Data'!$I$29,0,10*ROW('Water Data'!I137)))</f>
        <v/>
      </c>
      <c r="CK143" s="302" t="str">
        <f ca="true">+IF(OFFSET('Sanitation Data'!$D$28,0,10*ROW('Sanitation Data'!D137))="","",OFFSET('Sanitation Data'!$D$28,0,10*ROW('Sanitation Data'!D137)))</f>
        <v/>
      </c>
      <c r="CL143" s="302" t="str">
        <f ca="true">+IF(OFFSET('Sanitation Data'!$D$29,0,10*ROW('Sanitation Data'!D137))="","",OFFSET('Sanitation Data'!$D$29,0,10*ROW('Sanitation Data'!D137)))</f>
        <v/>
      </c>
      <c r="CM143" s="302" t="str">
        <f ca="true">+IF(OFFSET('Sanitation Data'!$D$30,0,10*ROW('Sanitation Data'!D137))="","",OFFSET('Sanitation Data'!$D$30,0,10*ROW('Sanitation Data'!D137)))</f>
        <v/>
      </c>
      <c r="CN143" s="302" t="str">
        <f ca="true">+IF(OFFSET('Sanitation Data'!$D$31,0,10*ROW('Sanitation Data'!D137))="","",OFFSET('Sanitation Data'!$D$31,0,10*ROW('Sanitation Data'!D137)))</f>
        <v/>
      </c>
      <c r="CO143" s="302" t="str">
        <f ca="true">+IF(OFFSET('Sanitation Data'!$D$32,0,10*ROW('Sanitation Data'!D137))="","",OFFSET('Sanitation Data'!$D$32,0,10*ROW('Sanitation Data'!D137)))</f>
        <v/>
      </c>
      <c r="CP143" s="302" t="str">
        <f ca="true">+IF(OFFSET('Sanitation Data'!$E$28,0,10*ROW('Sanitation Data'!E137))="","",OFFSET('Sanitation Data'!$E$28,0,10*ROW('Sanitation Data'!E137)))</f>
        <v/>
      </c>
      <c r="CQ143" s="302" t="str">
        <f ca="true">+IF(OFFSET('Sanitation Data'!$E$29,0,10*ROW('Sanitation Data'!E137))="","",OFFSET('Sanitation Data'!$E$29,0,10*ROW('Sanitation Data'!E137)))</f>
        <v/>
      </c>
      <c r="CR143" s="302" t="str">
        <f ca="true">+IF(OFFSET('Sanitation Data'!$E$30,0,10*ROW('Sanitation Data'!E137))="","",OFFSET('Sanitation Data'!$E$30,0,10*ROW('Sanitation Data'!E137)))</f>
        <v/>
      </c>
      <c r="CS143" s="302" t="str">
        <f ca="true">+IF(OFFSET('Sanitation Data'!$E$31,0,10*ROW('Sanitation Data'!E137))="","",OFFSET('Sanitation Data'!$E$31,0,10*ROW('Sanitation Data'!E137)))</f>
        <v/>
      </c>
      <c r="CT143" s="302" t="str">
        <f ca="true">+IF(OFFSET('Sanitation Data'!$E$32,0,10*ROW('Sanitation Data'!E137))="","",OFFSET('Sanitation Data'!$E$32,0,10*ROW('Sanitation Data'!E137)))</f>
        <v/>
      </c>
      <c r="CU143" s="302" t="str">
        <f ca="true">+IF(OFFSET('Sanitation Data'!$F$28,0,10*ROW('Sanitation Data'!F137))="","",OFFSET('Sanitation Data'!$F$28,0,10*ROW('Sanitation Data'!F137)))</f>
        <v/>
      </c>
      <c r="CV143" s="302" t="str">
        <f ca="true">+IF(OFFSET('Sanitation Data'!$F$29,0,10*ROW('Sanitation Data'!F137))="","",OFFSET('Sanitation Data'!$F$29,0,10*ROW('Sanitation Data'!F137)))</f>
        <v/>
      </c>
      <c r="CW143" s="302" t="str">
        <f ca="true">+IF(OFFSET('Sanitation Data'!$F$30,0,10*ROW('Sanitation Data'!F137))="","",OFFSET('Sanitation Data'!$F$30,0,10*ROW('Sanitation Data'!F137)))</f>
        <v/>
      </c>
      <c r="CX143" s="302" t="str">
        <f ca="true">+IF(OFFSET('Sanitation Data'!$F$31,0,10*ROW('Sanitation Data'!F137))="","",OFFSET('Sanitation Data'!$F$31,0,10*ROW('Sanitation Data'!F137)))</f>
        <v/>
      </c>
      <c r="CY143" s="302" t="str">
        <f ca="true">+IF(OFFSET('Sanitation Data'!$F$32,0,10*ROW('Sanitation Data'!F137))="","",OFFSET('Sanitation Data'!$F$32,0,10*ROW('Sanitation Data'!F137)))</f>
        <v/>
      </c>
      <c r="CZ143" s="302" t="str">
        <f ca="true">+IF(OFFSET('Sanitation Data'!$G$28,0,10*ROW('Sanitation Data'!G137))="","",OFFSET('Sanitation Data'!$G$28,0,10*ROW('Sanitation Data'!G137)))</f>
        <v/>
      </c>
      <c r="DA143" s="302" t="str">
        <f ca="true">+IF(OFFSET('Sanitation Data'!$G$29,0,10*ROW('Sanitation Data'!G137))="","",OFFSET('Sanitation Data'!$G$29,0,10*ROW('Sanitation Data'!G137)))</f>
        <v/>
      </c>
      <c r="DB143" s="302" t="str">
        <f ca="true">+IF(OFFSET('Sanitation Data'!$G$30,0,10*ROW('Sanitation Data'!G137))="","",OFFSET('Sanitation Data'!$G$30,0,10*ROW('Sanitation Data'!G137)))</f>
        <v/>
      </c>
      <c r="DC143" s="302" t="str">
        <f ca="true">+IF(OFFSET('Sanitation Data'!$G$31,0,10*ROW('Sanitation Data'!G137))="","",OFFSET('Sanitation Data'!$G$31,0,10*ROW('Sanitation Data'!G137)))</f>
        <v/>
      </c>
      <c r="DD143" s="302" t="str">
        <f ca="true">+IF(OFFSET('Sanitation Data'!$G$32,0,10*ROW('Sanitation Data'!G137))="","",OFFSET('Sanitation Data'!$G$32,0,10*ROW('Sanitation Data'!G137)))</f>
        <v/>
      </c>
      <c r="DE143" s="302" t="str">
        <f ca="true">+IF(OFFSET('Sanitation Data'!$H$28,0,10*ROW('Sanitation Data'!H137))="","",OFFSET('Sanitation Data'!$H$28,0,10*ROW('Sanitation Data'!H137)))</f>
        <v/>
      </c>
      <c r="DF143" s="302" t="str">
        <f ca="true">+IF(OFFSET('Sanitation Data'!$H$29,0,10*ROW('Sanitation Data'!H137))="","",OFFSET('Sanitation Data'!$H$29,0,10*ROW('Sanitation Data'!H137)))</f>
        <v/>
      </c>
      <c r="DG143" s="302" t="str">
        <f ca="true">+IF(OFFSET('Sanitation Data'!$H$30,0,10*ROW('Sanitation Data'!H137))="","",OFFSET('Sanitation Data'!$H$30,0,10*ROW('Sanitation Data'!H137)))</f>
        <v/>
      </c>
      <c r="DH143" s="302" t="str">
        <f ca="true">+IF(OFFSET('Sanitation Data'!$H$31,0,10*ROW('Sanitation Data'!H137))="","",OFFSET('Sanitation Data'!$H$31,0,10*ROW('Sanitation Data'!H137)))</f>
        <v/>
      </c>
      <c r="DI143" s="302" t="str">
        <f ca="true">+IF(OFFSET('Sanitation Data'!$H$32,0,10*ROW('Sanitation Data'!H137))="","",OFFSET('Sanitation Data'!$H$32,0,10*ROW('Sanitation Data'!H137)))</f>
        <v/>
      </c>
      <c r="DJ143" s="302" t="str">
        <f ca="true">+IF(OFFSET('Sanitation Data'!$I$28,0,10*ROW('Sanitation Data'!I137))="","",OFFSET('Sanitation Data'!$I$28,0,10*ROW('Sanitation Data'!I137)))</f>
        <v/>
      </c>
      <c r="DK143" s="302" t="str">
        <f ca="true">+IF(OFFSET('Sanitation Data'!$I$29,0,10*ROW('Sanitation Data'!I137))="","",OFFSET('Sanitation Data'!$I$29,0,10*ROW('Sanitation Data'!I137)))</f>
        <v/>
      </c>
      <c r="DL143" s="302" t="str">
        <f ca="true">+IF(OFFSET('Sanitation Data'!$I$30,0,10*ROW('Sanitation Data'!I137))="","",OFFSET('Sanitation Data'!$I$30,0,10*ROW('Sanitation Data'!I137)))</f>
        <v/>
      </c>
      <c r="DM143" s="302" t="str">
        <f ca="true">+IF(OFFSET('Sanitation Data'!$I$31,0,10*ROW('Sanitation Data'!I137))="","",OFFSET('Sanitation Data'!$I$31,0,10*ROW('Sanitation Data'!I137)))</f>
        <v/>
      </c>
      <c r="DN143" s="302" t="str">
        <f ca="true">+IF(OFFSET('Sanitation Data'!$I$32,0,10*ROW('Sanitation Data'!I137))="","",OFFSET('Sanitation Data'!$I$32,0,10*ROW('Sanitation Data'!I137)))</f>
        <v/>
      </c>
      <c r="DO143" s="302" t="str">
        <f ca="true">+IF(OFFSET('Hygiene Data'!$D$11,0,10*ROW('Hygiene Data'!D137))="","",OFFSET('Hygiene Data'!$D$11,0,10*ROW('Hygiene Data'!D137)))</f>
        <v/>
      </c>
      <c r="DP143" s="302" t="str">
        <f ca="true">+IF(OFFSET('Hygiene Data'!$D$12,0,10*ROW('Hygiene Data'!D137))="","",OFFSET('Hygiene Data'!$D$12,0,10*ROW('Hygiene Data'!D137)))</f>
        <v/>
      </c>
      <c r="DQ143" s="302" t="str">
        <f ca="true">+IF(OFFSET('Hygiene Data'!$D$13,0,10*ROW('Hygiene Data'!D137))="","",OFFSET('Hygiene Data'!$D$13,0,10*ROW('Hygiene Data'!D137)))</f>
        <v/>
      </c>
      <c r="DR143" s="302" t="str">
        <f ca="true">+IF(OFFSET('Hygiene Data'!$E$11,0,10*ROW('Hygiene Data'!E137))="","",OFFSET('Hygiene Data'!$E$11,0,10*ROW('Hygiene Data'!E137)))</f>
        <v/>
      </c>
      <c r="DS143" s="302" t="str">
        <f ca="true">+IF(OFFSET('Hygiene Data'!$E$12,0,10*ROW('Hygiene Data'!E137))="","",OFFSET('Hygiene Data'!$E$12,0,10*ROW('Hygiene Data'!E137)))</f>
        <v/>
      </c>
      <c r="DT143" s="302" t="str">
        <f ca="true">+IF(OFFSET('Hygiene Data'!$E$13,0,10*ROW('Hygiene Data'!E137))="","",OFFSET('Hygiene Data'!$E$13,0,10*ROW('Hygiene Data'!E137)))</f>
        <v/>
      </c>
      <c r="DU143" s="302" t="str">
        <f ca="true">+IF(OFFSET('Hygiene Data'!$F$11,0,10*ROW('Hygiene Data'!F137))="","",OFFSET('Hygiene Data'!$F$11,0,10*ROW('Hygiene Data'!F137)))</f>
        <v/>
      </c>
      <c r="DV143" s="302" t="str">
        <f ca="true">+IF(OFFSET('Hygiene Data'!$F$12,0,10*ROW('Hygiene Data'!F137))="","",OFFSET('Hygiene Data'!$F$12,0,10*ROW('Hygiene Data'!F137)))</f>
        <v/>
      </c>
      <c r="DW143" s="302" t="str">
        <f ca="true">+IF(OFFSET('Hygiene Data'!$F$13,0,10*ROW('Hygiene Data'!F137))="","",OFFSET('Hygiene Data'!$F$13,0,10*ROW('Hygiene Data'!F137)))</f>
        <v/>
      </c>
      <c r="DX143" s="302" t="str">
        <f ca="true">+IF(OFFSET('Hygiene Data'!$G$11,0,10*ROW('Hygiene Data'!G137))="","",OFFSET('Hygiene Data'!$G$11,0,10*ROW('Hygiene Data'!G137)))</f>
        <v/>
      </c>
      <c r="DY143" s="302" t="str">
        <f ca="true">+IF(OFFSET('Hygiene Data'!$G$12,0,10*ROW('Hygiene Data'!G137))="","",OFFSET('Hygiene Data'!$G$12,0,10*ROW('Hygiene Data'!G137)))</f>
        <v/>
      </c>
      <c r="DZ143" s="302" t="str">
        <f ca="true">+IF(OFFSET('Hygiene Data'!$G$13,0,10*ROW('Hygiene Data'!G137))="","",OFFSET('Hygiene Data'!$G$13,0,10*ROW('Hygiene Data'!G137)))</f>
        <v/>
      </c>
      <c r="EA143" s="302" t="str">
        <f ca="true">+IF(OFFSET('Hygiene Data'!$H$11,0,10*ROW('Hygiene Data'!H137))="","",OFFSET('Hygiene Data'!$H$11,0,10*ROW('Hygiene Data'!H137)))</f>
        <v/>
      </c>
      <c r="EB143" s="302" t="str">
        <f ca="true">+IF(OFFSET('Hygiene Data'!$H$12,0,10*ROW('Hygiene Data'!H137))="","",OFFSET('Hygiene Data'!$H$12,0,10*ROW('Hygiene Data'!H137)))</f>
        <v/>
      </c>
      <c r="EC143" s="302" t="str">
        <f ca="true">+IF(OFFSET('Hygiene Data'!$H$13,0,10*ROW('Hygiene Data'!H137))="","",OFFSET('Hygiene Data'!$H$13,0,10*ROW('Hygiene Data'!H137)))</f>
        <v/>
      </c>
      <c r="ED143" s="302" t="str">
        <f ca="true">+IF(OFFSET('Hygiene Data'!$I$11,0,10*ROW('Hygiene Data'!I137))="","",OFFSET('Hygiene Data'!$I$11,0,10*ROW('Hygiene Data'!I137)))</f>
        <v/>
      </c>
      <c r="EE143" s="302" t="str">
        <f ca="true">+IF(OFFSET('Hygiene Data'!$I$12,0,10*ROW('Hygiene Data'!I137))="","",OFFSET('Hygiene Data'!$I$12,0,10*ROW('Hygiene Data'!I137)))</f>
        <v/>
      </c>
      <c r="EF143" s="30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57"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302"/>
      <c r="BS144" s="302" t="str">
        <f ca="true">+IF(OFFSET('Water Data'!$D$27,0,10*ROW('Water Data'!D138))="","",OFFSET('Water Data'!$D$27,0,10*ROW('Water Data'!D138)))</f>
        <v/>
      </c>
      <c r="BT144" s="302" t="str">
        <f ca="true">+IF(OFFSET('Water Data'!$D$28,0,10*ROW('Water Data'!D138))="","",OFFSET('Water Data'!$D$28,0,10*ROW('Water Data'!D138)))</f>
        <v/>
      </c>
      <c r="BU144" s="302" t="str">
        <f ca="true">+IF(OFFSET('Water Data'!$D$29,0,10*ROW('Water Data'!D138))="","",OFFSET('Water Data'!$D$29,0,10*ROW('Water Data'!D138)))</f>
        <v/>
      </c>
      <c r="BV144" s="302" t="str">
        <f ca="true">+IF(OFFSET('Water Data'!$E$27,0,10*ROW('Water Data'!E138))="","",OFFSET('Water Data'!$E$27,0,10*ROW('Water Data'!E138)))</f>
        <v/>
      </c>
      <c r="BW144" s="302" t="str">
        <f ca="true">+IF(OFFSET('Water Data'!$E$28,0,10*ROW('Water Data'!E138))="","",OFFSET('Water Data'!$E$28,0,10*ROW('Water Data'!E138)))</f>
        <v/>
      </c>
      <c r="BX144" s="302" t="str">
        <f ca="true">+IF(OFFSET('Water Data'!$E$29,0,10*ROW('Water Data'!E138))="","",OFFSET('Water Data'!$E$29,0,10*ROW('Water Data'!E138)))</f>
        <v/>
      </c>
      <c r="BY144" s="302" t="str">
        <f ca="true">+IF(OFFSET('Water Data'!$F$27,0,10*ROW('Water Data'!F138))="","",OFFSET('Water Data'!$F$27,0,10*ROW('Water Data'!F138)))</f>
        <v/>
      </c>
      <c r="BZ144" s="302" t="str">
        <f ca="true">+IF(OFFSET('Water Data'!$F$28,0,10*ROW('Water Data'!F138))="","",OFFSET('Water Data'!$F$28,0,10*ROW('Water Data'!F138)))</f>
        <v/>
      </c>
      <c r="CA144" s="302" t="str">
        <f ca="true">+IF(OFFSET('Water Data'!$F$29,0,10*ROW('Water Data'!F138))="","",OFFSET('Water Data'!$F$29,0,10*ROW('Water Data'!F138)))</f>
        <v/>
      </c>
      <c r="CB144" s="302" t="str">
        <f ca="true">+IF(OFFSET('Water Data'!$G$27,0,10*ROW('Water Data'!G138))="","",OFFSET('Water Data'!$G$27,0,10*ROW('Water Data'!G138)))</f>
        <v/>
      </c>
      <c r="CC144" s="302" t="str">
        <f ca="true">+IF(OFFSET('Water Data'!$G$28,0,10*ROW('Water Data'!G138))="","",OFFSET('Water Data'!$G$28,0,10*ROW('Water Data'!G138)))</f>
        <v/>
      </c>
      <c r="CD144" s="302" t="str">
        <f ca="true">+IF(OFFSET('Water Data'!$G$29,0,10*ROW('Water Data'!G138))="","",OFFSET('Water Data'!$G$29,0,10*ROW('Water Data'!G138)))</f>
        <v/>
      </c>
      <c r="CE144" s="302" t="str">
        <f ca="true">+IF(OFFSET('Water Data'!$H$27,0,10*ROW('Water Data'!H138))="","",OFFSET('Water Data'!$H$27,0,10*ROW('Water Data'!H138)))</f>
        <v/>
      </c>
      <c r="CF144" s="302" t="str">
        <f ca="true">+IF(OFFSET('Water Data'!$H$28,0,10*ROW('Water Data'!H138))="","",OFFSET('Water Data'!$H$28,0,10*ROW('Water Data'!H138)))</f>
        <v/>
      </c>
      <c r="CG144" s="302" t="str">
        <f ca="true">+IF(OFFSET('Water Data'!$H$29,0,10*ROW('Water Data'!H138))="","",OFFSET('Water Data'!$H$29,0,10*ROW('Water Data'!H138)))</f>
        <v/>
      </c>
      <c r="CH144" s="302" t="str">
        <f ca="true">+IF(OFFSET('Water Data'!$I$27,0,10*ROW('Water Data'!I138))="","",OFFSET('Water Data'!$I$27,0,10*ROW('Water Data'!I138)))</f>
        <v/>
      </c>
      <c r="CI144" s="302" t="str">
        <f ca="true">+IF(OFFSET('Water Data'!$I$28,0,10*ROW('Water Data'!I138))="","",OFFSET('Water Data'!$I$28,0,10*ROW('Water Data'!I138)))</f>
        <v/>
      </c>
      <c r="CJ144" s="302" t="str">
        <f ca="true">+IF(OFFSET('Water Data'!$I$29,0,10*ROW('Water Data'!I138))="","",OFFSET('Water Data'!$I$29,0,10*ROW('Water Data'!I138)))</f>
        <v/>
      </c>
      <c r="CK144" s="302" t="str">
        <f ca="true">+IF(OFFSET('Sanitation Data'!$D$28,0,10*ROW('Sanitation Data'!D138))="","",OFFSET('Sanitation Data'!$D$28,0,10*ROW('Sanitation Data'!D138)))</f>
        <v/>
      </c>
      <c r="CL144" s="302" t="str">
        <f ca="true">+IF(OFFSET('Sanitation Data'!$D$29,0,10*ROW('Sanitation Data'!D138))="","",OFFSET('Sanitation Data'!$D$29,0,10*ROW('Sanitation Data'!D138)))</f>
        <v/>
      </c>
      <c r="CM144" s="302" t="str">
        <f ca="true">+IF(OFFSET('Sanitation Data'!$D$30,0,10*ROW('Sanitation Data'!D138))="","",OFFSET('Sanitation Data'!$D$30,0,10*ROW('Sanitation Data'!D138)))</f>
        <v/>
      </c>
      <c r="CN144" s="302" t="str">
        <f ca="true">+IF(OFFSET('Sanitation Data'!$D$31,0,10*ROW('Sanitation Data'!D138))="","",OFFSET('Sanitation Data'!$D$31,0,10*ROW('Sanitation Data'!D138)))</f>
        <v/>
      </c>
      <c r="CO144" s="302" t="str">
        <f ca="true">+IF(OFFSET('Sanitation Data'!$D$32,0,10*ROW('Sanitation Data'!D138))="","",OFFSET('Sanitation Data'!$D$32,0,10*ROW('Sanitation Data'!D138)))</f>
        <v/>
      </c>
      <c r="CP144" s="302" t="str">
        <f ca="true">+IF(OFFSET('Sanitation Data'!$E$28,0,10*ROW('Sanitation Data'!E138))="","",OFFSET('Sanitation Data'!$E$28,0,10*ROW('Sanitation Data'!E138)))</f>
        <v/>
      </c>
      <c r="CQ144" s="302" t="str">
        <f ca="true">+IF(OFFSET('Sanitation Data'!$E$29,0,10*ROW('Sanitation Data'!E138))="","",OFFSET('Sanitation Data'!$E$29,0,10*ROW('Sanitation Data'!E138)))</f>
        <v/>
      </c>
      <c r="CR144" s="302" t="str">
        <f ca="true">+IF(OFFSET('Sanitation Data'!$E$30,0,10*ROW('Sanitation Data'!E138))="","",OFFSET('Sanitation Data'!$E$30,0,10*ROW('Sanitation Data'!E138)))</f>
        <v/>
      </c>
      <c r="CS144" s="302" t="str">
        <f ca="true">+IF(OFFSET('Sanitation Data'!$E$31,0,10*ROW('Sanitation Data'!E138))="","",OFFSET('Sanitation Data'!$E$31,0,10*ROW('Sanitation Data'!E138)))</f>
        <v/>
      </c>
      <c r="CT144" s="302" t="str">
        <f ca="true">+IF(OFFSET('Sanitation Data'!$E$32,0,10*ROW('Sanitation Data'!E138))="","",OFFSET('Sanitation Data'!$E$32,0,10*ROW('Sanitation Data'!E138)))</f>
        <v/>
      </c>
      <c r="CU144" s="302" t="str">
        <f ca="true">+IF(OFFSET('Sanitation Data'!$F$28,0,10*ROW('Sanitation Data'!F138))="","",OFFSET('Sanitation Data'!$F$28,0,10*ROW('Sanitation Data'!F138)))</f>
        <v/>
      </c>
      <c r="CV144" s="302" t="str">
        <f ca="true">+IF(OFFSET('Sanitation Data'!$F$29,0,10*ROW('Sanitation Data'!F138))="","",OFFSET('Sanitation Data'!$F$29,0,10*ROW('Sanitation Data'!F138)))</f>
        <v/>
      </c>
      <c r="CW144" s="302" t="str">
        <f ca="true">+IF(OFFSET('Sanitation Data'!$F$30,0,10*ROW('Sanitation Data'!F138))="","",OFFSET('Sanitation Data'!$F$30,0,10*ROW('Sanitation Data'!F138)))</f>
        <v/>
      </c>
      <c r="CX144" s="302" t="str">
        <f ca="true">+IF(OFFSET('Sanitation Data'!$F$31,0,10*ROW('Sanitation Data'!F138))="","",OFFSET('Sanitation Data'!$F$31,0,10*ROW('Sanitation Data'!F138)))</f>
        <v/>
      </c>
      <c r="CY144" s="302" t="str">
        <f ca="true">+IF(OFFSET('Sanitation Data'!$F$32,0,10*ROW('Sanitation Data'!F138))="","",OFFSET('Sanitation Data'!$F$32,0,10*ROW('Sanitation Data'!F138)))</f>
        <v/>
      </c>
      <c r="CZ144" s="302" t="str">
        <f ca="true">+IF(OFFSET('Sanitation Data'!$G$28,0,10*ROW('Sanitation Data'!G138))="","",OFFSET('Sanitation Data'!$G$28,0,10*ROW('Sanitation Data'!G138)))</f>
        <v/>
      </c>
      <c r="DA144" s="302" t="str">
        <f ca="true">+IF(OFFSET('Sanitation Data'!$G$29,0,10*ROW('Sanitation Data'!G138))="","",OFFSET('Sanitation Data'!$G$29,0,10*ROW('Sanitation Data'!G138)))</f>
        <v/>
      </c>
      <c r="DB144" s="302" t="str">
        <f ca="true">+IF(OFFSET('Sanitation Data'!$G$30,0,10*ROW('Sanitation Data'!G138))="","",OFFSET('Sanitation Data'!$G$30,0,10*ROW('Sanitation Data'!G138)))</f>
        <v/>
      </c>
      <c r="DC144" s="302" t="str">
        <f ca="true">+IF(OFFSET('Sanitation Data'!$G$31,0,10*ROW('Sanitation Data'!G138))="","",OFFSET('Sanitation Data'!$G$31,0,10*ROW('Sanitation Data'!G138)))</f>
        <v/>
      </c>
      <c r="DD144" s="302" t="str">
        <f ca="true">+IF(OFFSET('Sanitation Data'!$G$32,0,10*ROW('Sanitation Data'!G138))="","",OFFSET('Sanitation Data'!$G$32,0,10*ROW('Sanitation Data'!G138)))</f>
        <v/>
      </c>
      <c r="DE144" s="302" t="str">
        <f ca="true">+IF(OFFSET('Sanitation Data'!$H$28,0,10*ROW('Sanitation Data'!H138))="","",OFFSET('Sanitation Data'!$H$28,0,10*ROW('Sanitation Data'!H138)))</f>
        <v/>
      </c>
      <c r="DF144" s="302" t="str">
        <f ca="true">+IF(OFFSET('Sanitation Data'!$H$29,0,10*ROW('Sanitation Data'!H138))="","",OFFSET('Sanitation Data'!$H$29,0,10*ROW('Sanitation Data'!H138)))</f>
        <v/>
      </c>
      <c r="DG144" s="302" t="str">
        <f ca="true">+IF(OFFSET('Sanitation Data'!$H$30,0,10*ROW('Sanitation Data'!H138))="","",OFFSET('Sanitation Data'!$H$30,0,10*ROW('Sanitation Data'!H138)))</f>
        <v/>
      </c>
      <c r="DH144" s="302" t="str">
        <f ca="true">+IF(OFFSET('Sanitation Data'!$H$31,0,10*ROW('Sanitation Data'!H138))="","",OFFSET('Sanitation Data'!$H$31,0,10*ROW('Sanitation Data'!H138)))</f>
        <v/>
      </c>
      <c r="DI144" s="302" t="str">
        <f ca="true">+IF(OFFSET('Sanitation Data'!$H$32,0,10*ROW('Sanitation Data'!H138))="","",OFFSET('Sanitation Data'!$H$32,0,10*ROW('Sanitation Data'!H138)))</f>
        <v/>
      </c>
      <c r="DJ144" s="302" t="str">
        <f ca="true">+IF(OFFSET('Sanitation Data'!$I$28,0,10*ROW('Sanitation Data'!I138))="","",OFFSET('Sanitation Data'!$I$28,0,10*ROW('Sanitation Data'!I138)))</f>
        <v/>
      </c>
      <c r="DK144" s="302" t="str">
        <f ca="true">+IF(OFFSET('Sanitation Data'!$I$29,0,10*ROW('Sanitation Data'!I138))="","",OFFSET('Sanitation Data'!$I$29,0,10*ROW('Sanitation Data'!I138)))</f>
        <v/>
      </c>
      <c r="DL144" s="302" t="str">
        <f ca="true">+IF(OFFSET('Sanitation Data'!$I$30,0,10*ROW('Sanitation Data'!I138))="","",OFFSET('Sanitation Data'!$I$30,0,10*ROW('Sanitation Data'!I138)))</f>
        <v/>
      </c>
      <c r="DM144" s="302" t="str">
        <f ca="true">+IF(OFFSET('Sanitation Data'!$I$31,0,10*ROW('Sanitation Data'!I138))="","",OFFSET('Sanitation Data'!$I$31,0,10*ROW('Sanitation Data'!I138)))</f>
        <v/>
      </c>
      <c r="DN144" s="302" t="str">
        <f ca="true">+IF(OFFSET('Sanitation Data'!$I$32,0,10*ROW('Sanitation Data'!I138))="","",OFFSET('Sanitation Data'!$I$32,0,10*ROW('Sanitation Data'!I138)))</f>
        <v/>
      </c>
      <c r="DO144" s="302" t="str">
        <f ca="true">+IF(OFFSET('Hygiene Data'!$D$11,0,10*ROW('Hygiene Data'!D138))="","",OFFSET('Hygiene Data'!$D$11,0,10*ROW('Hygiene Data'!D138)))</f>
        <v/>
      </c>
      <c r="DP144" s="302" t="str">
        <f ca="true">+IF(OFFSET('Hygiene Data'!$D$12,0,10*ROW('Hygiene Data'!D138))="","",OFFSET('Hygiene Data'!$D$12,0,10*ROW('Hygiene Data'!D138)))</f>
        <v/>
      </c>
      <c r="DQ144" s="302" t="str">
        <f ca="true">+IF(OFFSET('Hygiene Data'!$D$13,0,10*ROW('Hygiene Data'!D138))="","",OFFSET('Hygiene Data'!$D$13,0,10*ROW('Hygiene Data'!D138)))</f>
        <v/>
      </c>
      <c r="DR144" s="302" t="str">
        <f ca="true">+IF(OFFSET('Hygiene Data'!$E$11,0,10*ROW('Hygiene Data'!E138))="","",OFFSET('Hygiene Data'!$E$11,0,10*ROW('Hygiene Data'!E138)))</f>
        <v/>
      </c>
      <c r="DS144" s="302" t="str">
        <f ca="true">+IF(OFFSET('Hygiene Data'!$E$12,0,10*ROW('Hygiene Data'!E138))="","",OFFSET('Hygiene Data'!$E$12,0,10*ROW('Hygiene Data'!E138)))</f>
        <v/>
      </c>
      <c r="DT144" s="302" t="str">
        <f ca="true">+IF(OFFSET('Hygiene Data'!$E$13,0,10*ROW('Hygiene Data'!E138))="","",OFFSET('Hygiene Data'!$E$13,0,10*ROW('Hygiene Data'!E138)))</f>
        <v/>
      </c>
      <c r="DU144" s="302" t="str">
        <f ca="true">+IF(OFFSET('Hygiene Data'!$F$11,0,10*ROW('Hygiene Data'!F138))="","",OFFSET('Hygiene Data'!$F$11,0,10*ROW('Hygiene Data'!F138)))</f>
        <v/>
      </c>
      <c r="DV144" s="302" t="str">
        <f ca="true">+IF(OFFSET('Hygiene Data'!$F$12,0,10*ROW('Hygiene Data'!F138))="","",OFFSET('Hygiene Data'!$F$12,0,10*ROW('Hygiene Data'!F138)))</f>
        <v/>
      </c>
      <c r="DW144" s="302" t="str">
        <f ca="true">+IF(OFFSET('Hygiene Data'!$F$13,0,10*ROW('Hygiene Data'!F138))="","",OFFSET('Hygiene Data'!$F$13,0,10*ROW('Hygiene Data'!F138)))</f>
        <v/>
      </c>
      <c r="DX144" s="302" t="str">
        <f ca="true">+IF(OFFSET('Hygiene Data'!$G$11,0,10*ROW('Hygiene Data'!G138))="","",OFFSET('Hygiene Data'!$G$11,0,10*ROW('Hygiene Data'!G138)))</f>
        <v/>
      </c>
      <c r="DY144" s="302" t="str">
        <f ca="true">+IF(OFFSET('Hygiene Data'!$G$12,0,10*ROW('Hygiene Data'!G138))="","",OFFSET('Hygiene Data'!$G$12,0,10*ROW('Hygiene Data'!G138)))</f>
        <v/>
      </c>
      <c r="DZ144" s="302" t="str">
        <f ca="true">+IF(OFFSET('Hygiene Data'!$G$13,0,10*ROW('Hygiene Data'!G138))="","",OFFSET('Hygiene Data'!$G$13,0,10*ROW('Hygiene Data'!G138)))</f>
        <v/>
      </c>
      <c r="EA144" s="302" t="str">
        <f ca="true">+IF(OFFSET('Hygiene Data'!$H$11,0,10*ROW('Hygiene Data'!H138))="","",OFFSET('Hygiene Data'!$H$11,0,10*ROW('Hygiene Data'!H138)))</f>
        <v/>
      </c>
      <c r="EB144" s="302" t="str">
        <f ca="true">+IF(OFFSET('Hygiene Data'!$H$12,0,10*ROW('Hygiene Data'!H138))="","",OFFSET('Hygiene Data'!$H$12,0,10*ROW('Hygiene Data'!H138)))</f>
        <v/>
      </c>
      <c r="EC144" s="302" t="str">
        <f ca="true">+IF(OFFSET('Hygiene Data'!$H$13,0,10*ROW('Hygiene Data'!H138))="","",OFFSET('Hygiene Data'!$H$13,0,10*ROW('Hygiene Data'!H138)))</f>
        <v/>
      </c>
      <c r="ED144" s="302" t="str">
        <f ca="true">+IF(OFFSET('Hygiene Data'!$I$11,0,10*ROW('Hygiene Data'!I138))="","",OFFSET('Hygiene Data'!$I$11,0,10*ROW('Hygiene Data'!I138)))</f>
        <v/>
      </c>
      <c r="EE144" s="302" t="str">
        <f ca="true">+IF(OFFSET('Hygiene Data'!$I$12,0,10*ROW('Hygiene Data'!I138))="","",OFFSET('Hygiene Data'!$I$12,0,10*ROW('Hygiene Data'!I138)))</f>
        <v/>
      </c>
      <c r="EF144" s="30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57"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302"/>
      <c r="BS145" s="302" t="str">
        <f ca="true">+IF(OFFSET('Water Data'!$D$27,0,10*ROW('Water Data'!D139))="","",OFFSET('Water Data'!$D$27,0,10*ROW('Water Data'!D139)))</f>
        <v/>
      </c>
      <c r="BT145" s="302" t="str">
        <f ca="true">+IF(OFFSET('Water Data'!$D$28,0,10*ROW('Water Data'!D139))="","",OFFSET('Water Data'!$D$28,0,10*ROW('Water Data'!D139)))</f>
        <v/>
      </c>
      <c r="BU145" s="302" t="str">
        <f ca="true">+IF(OFFSET('Water Data'!$D$29,0,10*ROW('Water Data'!D139))="","",OFFSET('Water Data'!$D$29,0,10*ROW('Water Data'!D139)))</f>
        <v/>
      </c>
      <c r="BV145" s="302" t="str">
        <f ca="true">+IF(OFFSET('Water Data'!$E$27,0,10*ROW('Water Data'!E139))="","",OFFSET('Water Data'!$E$27,0,10*ROW('Water Data'!E139)))</f>
        <v/>
      </c>
      <c r="BW145" s="302" t="str">
        <f ca="true">+IF(OFFSET('Water Data'!$E$28,0,10*ROW('Water Data'!E139))="","",OFFSET('Water Data'!$E$28,0,10*ROW('Water Data'!E139)))</f>
        <v/>
      </c>
      <c r="BX145" s="302" t="str">
        <f ca="true">+IF(OFFSET('Water Data'!$E$29,0,10*ROW('Water Data'!E139))="","",OFFSET('Water Data'!$E$29,0,10*ROW('Water Data'!E139)))</f>
        <v/>
      </c>
      <c r="BY145" s="302" t="str">
        <f ca="true">+IF(OFFSET('Water Data'!$F$27,0,10*ROW('Water Data'!F139))="","",OFFSET('Water Data'!$F$27,0,10*ROW('Water Data'!F139)))</f>
        <v/>
      </c>
      <c r="BZ145" s="302" t="str">
        <f ca="true">+IF(OFFSET('Water Data'!$F$28,0,10*ROW('Water Data'!F139))="","",OFFSET('Water Data'!$F$28,0,10*ROW('Water Data'!F139)))</f>
        <v/>
      </c>
      <c r="CA145" s="302" t="str">
        <f ca="true">+IF(OFFSET('Water Data'!$F$29,0,10*ROW('Water Data'!F139))="","",OFFSET('Water Data'!$F$29,0,10*ROW('Water Data'!F139)))</f>
        <v/>
      </c>
      <c r="CB145" s="302" t="str">
        <f ca="true">+IF(OFFSET('Water Data'!$G$27,0,10*ROW('Water Data'!G139))="","",OFFSET('Water Data'!$G$27,0,10*ROW('Water Data'!G139)))</f>
        <v/>
      </c>
      <c r="CC145" s="302" t="str">
        <f ca="true">+IF(OFFSET('Water Data'!$G$28,0,10*ROW('Water Data'!G139))="","",OFFSET('Water Data'!$G$28,0,10*ROW('Water Data'!G139)))</f>
        <v/>
      </c>
      <c r="CD145" s="302" t="str">
        <f ca="true">+IF(OFFSET('Water Data'!$G$29,0,10*ROW('Water Data'!G139))="","",OFFSET('Water Data'!$G$29,0,10*ROW('Water Data'!G139)))</f>
        <v/>
      </c>
      <c r="CE145" s="302" t="str">
        <f ca="true">+IF(OFFSET('Water Data'!$H$27,0,10*ROW('Water Data'!H139))="","",OFFSET('Water Data'!$H$27,0,10*ROW('Water Data'!H139)))</f>
        <v/>
      </c>
      <c r="CF145" s="302" t="str">
        <f ca="true">+IF(OFFSET('Water Data'!$H$28,0,10*ROW('Water Data'!H139))="","",OFFSET('Water Data'!$H$28,0,10*ROW('Water Data'!H139)))</f>
        <v/>
      </c>
      <c r="CG145" s="302" t="str">
        <f ca="true">+IF(OFFSET('Water Data'!$H$29,0,10*ROW('Water Data'!H139))="","",OFFSET('Water Data'!$H$29,0,10*ROW('Water Data'!H139)))</f>
        <v/>
      </c>
      <c r="CH145" s="302" t="str">
        <f ca="true">+IF(OFFSET('Water Data'!$I$27,0,10*ROW('Water Data'!I139))="","",OFFSET('Water Data'!$I$27,0,10*ROW('Water Data'!I139)))</f>
        <v/>
      </c>
      <c r="CI145" s="302" t="str">
        <f ca="true">+IF(OFFSET('Water Data'!$I$28,0,10*ROW('Water Data'!I139))="","",OFFSET('Water Data'!$I$28,0,10*ROW('Water Data'!I139)))</f>
        <v/>
      </c>
      <c r="CJ145" s="302" t="str">
        <f ca="true">+IF(OFFSET('Water Data'!$I$29,0,10*ROW('Water Data'!I139))="","",OFFSET('Water Data'!$I$29,0,10*ROW('Water Data'!I139)))</f>
        <v/>
      </c>
      <c r="CK145" s="302" t="str">
        <f ca="true">+IF(OFFSET('Sanitation Data'!$D$28,0,10*ROW('Sanitation Data'!D139))="","",OFFSET('Sanitation Data'!$D$28,0,10*ROW('Sanitation Data'!D139)))</f>
        <v/>
      </c>
      <c r="CL145" s="302" t="str">
        <f ca="true">+IF(OFFSET('Sanitation Data'!$D$29,0,10*ROW('Sanitation Data'!D139))="","",OFFSET('Sanitation Data'!$D$29,0,10*ROW('Sanitation Data'!D139)))</f>
        <v/>
      </c>
      <c r="CM145" s="302" t="str">
        <f ca="true">+IF(OFFSET('Sanitation Data'!$D$30,0,10*ROW('Sanitation Data'!D139))="","",OFFSET('Sanitation Data'!$D$30,0,10*ROW('Sanitation Data'!D139)))</f>
        <v/>
      </c>
      <c r="CN145" s="302" t="str">
        <f ca="true">+IF(OFFSET('Sanitation Data'!$D$31,0,10*ROW('Sanitation Data'!D139))="","",OFFSET('Sanitation Data'!$D$31,0,10*ROW('Sanitation Data'!D139)))</f>
        <v/>
      </c>
      <c r="CO145" s="302" t="str">
        <f ca="true">+IF(OFFSET('Sanitation Data'!$D$32,0,10*ROW('Sanitation Data'!D139))="","",OFFSET('Sanitation Data'!$D$32,0,10*ROW('Sanitation Data'!D139)))</f>
        <v/>
      </c>
      <c r="CP145" s="302" t="str">
        <f ca="true">+IF(OFFSET('Sanitation Data'!$E$28,0,10*ROW('Sanitation Data'!E139))="","",OFFSET('Sanitation Data'!$E$28,0,10*ROW('Sanitation Data'!E139)))</f>
        <v/>
      </c>
      <c r="CQ145" s="302" t="str">
        <f ca="true">+IF(OFFSET('Sanitation Data'!$E$29,0,10*ROW('Sanitation Data'!E139))="","",OFFSET('Sanitation Data'!$E$29,0,10*ROW('Sanitation Data'!E139)))</f>
        <v/>
      </c>
      <c r="CR145" s="302" t="str">
        <f ca="true">+IF(OFFSET('Sanitation Data'!$E$30,0,10*ROW('Sanitation Data'!E139))="","",OFFSET('Sanitation Data'!$E$30,0,10*ROW('Sanitation Data'!E139)))</f>
        <v/>
      </c>
      <c r="CS145" s="302" t="str">
        <f ca="true">+IF(OFFSET('Sanitation Data'!$E$31,0,10*ROW('Sanitation Data'!E139))="","",OFFSET('Sanitation Data'!$E$31,0,10*ROW('Sanitation Data'!E139)))</f>
        <v/>
      </c>
      <c r="CT145" s="302" t="str">
        <f ca="true">+IF(OFFSET('Sanitation Data'!$E$32,0,10*ROW('Sanitation Data'!E139))="","",OFFSET('Sanitation Data'!$E$32,0,10*ROW('Sanitation Data'!E139)))</f>
        <v/>
      </c>
      <c r="CU145" s="302" t="str">
        <f ca="true">+IF(OFFSET('Sanitation Data'!$F$28,0,10*ROW('Sanitation Data'!F139))="","",OFFSET('Sanitation Data'!$F$28,0,10*ROW('Sanitation Data'!F139)))</f>
        <v/>
      </c>
      <c r="CV145" s="302" t="str">
        <f ca="true">+IF(OFFSET('Sanitation Data'!$F$29,0,10*ROW('Sanitation Data'!F139))="","",OFFSET('Sanitation Data'!$F$29,0,10*ROW('Sanitation Data'!F139)))</f>
        <v/>
      </c>
      <c r="CW145" s="302" t="str">
        <f ca="true">+IF(OFFSET('Sanitation Data'!$F$30,0,10*ROW('Sanitation Data'!F139))="","",OFFSET('Sanitation Data'!$F$30,0,10*ROW('Sanitation Data'!F139)))</f>
        <v/>
      </c>
      <c r="CX145" s="302" t="str">
        <f ca="true">+IF(OFFSET('Sanitation Data'!$F$31,0,10*ROW('Sanitation Data'!F139))="","",OFFSET('Sanitation Data'!$F$31,0,10*ROW('Sanitation Data'!F139)))</f>
        <v/>
      </c>
      <c r="CY145" s="302" t="str">
        <f ca="true">+IF(OFFSET('Sanitation Data'!$F$32,0,10*ROW('Sanitation Data'!F139))="","",OFFSET('Sanitation Data'!$F$32,0,10*ROW('Sanitation Data'!F139)))</f>
        <v/>
      </c>
      <c r="CZ145" s="302" t="str">
        <f ca="true">+IF(OFFSET('Sanitation Data'!$G$28,0,10*ROW('Sanitation Data'!G139))="","",OFFSET('Sanitation Data'!$G$28,0,10*ROW('Sanitation Data'!G139)))</f>
        <v/>
      </c>
      <c r="DA145" s="302" t="str">
        <f ca="true">+IF(OFFSET('Sanitation Data'!$G$29,0,10*ROW('Sanitation Data'!G139))="","",OFFSET('Sanitation Data'!$G$29,0,10*ROW('Sanitation Data'!G139)))</f>
        <v/>
      </c>
      <c r="DB145" s="302" t="str">
        <f ca="true">+IF(OFFSET('Sanitation Data'!$G$30,0,10*ROW('Sanitation Data'!G139))="","",OFFSET('Sanitation Data'!$G$30,0,10*ROW('Sanitation Data'!G139)))</f>
        <v/>
      </c>
      <c r="DC145" s="302" t="str">
        <f ca="true">+IF(OFFSET('Sanitation Data'!$G$31,0,10*ROW('Sanitation Data'!G139))="","",OFFSET('Sanitation Data'!$G$31,0,10*ROW('Sanitation Data'!G139)))</f>
        <v/>
      </c>
      <c r="DD145" s="302" t="str">
        <f ca="true">+IF(OFFSET('Sanitation Data'!$G$32,0,10*ROW('Sanitation Data'!G139))="","",OFFSET('Sanitation Data'!$G$32,0,10*ROW('Sanitation Data'!G139)))</f>
        <v/>
      </c>
      <c r="DE145" s="302" t="str">
        <f ca="true">+IF(OFFSET('Sanitation Data'!$H$28,0,10*ROW('Sanitation Data'!H139))="","",OFFSET('Sanitation Data'!$H$28,0,10*ROW('Sanitation Data'!H139)))</f>
        <v/>
      </c>
      <c r="DF145" s="302" t="str">
        <f ca="true">+IF(OFFSET('Sanitation Data'!$H$29,0,10*ROW('Sanitation Data'!H139))="","",OFFSET('Sanitation Data'!$H$29,0,10*ROW('Sanitation Data'!H139)))</f>
        <v/>
      </c>
      <c r="DG145" s="302" t="str">
        <f ca="true">+IF(OFFSET('Sanitation Data'!$H$30,0,10*ROW('Sanitation Data'!H139))="","",OFFSET('Sanitation Data'!$H$30,0,10*ROW('Sanitation Data'!H139)))</f>
        <v/>
      </c>
      <c r="DH145" s="302" t="str">
        <f ca="true">+IF(OFFSET('Sanitation Data'!$H$31,0,10*ROW('Sanitation Data'!H139))="","",OFFSET('Sanitation Data'!$H$31,0,10*ROW('Sanitation Data'!H139)))</f>
        <v/>
      </c>
      <c r="DI145" s="302" t="str">
        <f ca="true">+IF(OFFSET('Sanitation Data'!$H$32,0,10*ROW('Sanitation Data'!H139))="","",OFFSET('Sanitation Data'!$H$32,0,10*ROW('Sanitation Data'!H139)))</f>
        <v/>
      </c>
      <c r="DJ145" s="302" t="str">
        <f ca="true">+IF(OFFSET('Sanitation Data'!$I$28,0,10*ROW('Sanitation Data'!I139))="","",OFFSET('Sanitation Data'!$I$28,0,10*ROW('Sanitation Data'!I139)))</f>
        <v/>
      </c>
      <c r="DK145" s="302" t="str">
        <f ca="true">+IF(OFFSET('Sanitation Data'!$I$29,0,10*ROW('Sanitation Data'!I139))="","",OFFSET('Sanitation Data'!$I$29,0,10*ROW('Sanitation Data'!I139)))</f>
        <v/>
      </c>
      <c r="DL145" s="302" t="str">
        <f ca="true">+IF(OFFSET('Sanitation Data'!$I$30,0,10*ROW('Sanitation Data'!I139))="","",OFFSET('Sanitation Data'!$I$30,0,10*ROW('Sanitation Data'!I139)))</f>
        <v/>
      </c>
      <c r="DM145" s="302" t="str">
        <f ca="true">+IF(OFFSET('Sanitation Data'!$I$31,0,10*ROW('Sanitation Data'!I139))="","",OFFSET('Sanitation Data'!$I$31,0,10*ROW('Sanitation Data'!I139)))</f>
        <v/>
      </c>
      <c r="DN145" s="302" t="str">
        <f ca="true">+IF(OFFSET('Sanitation Data'!$I$32,0,10*ROW('Sanitation Data'!I139))="","",OFFSET('Sanitation Data'!$I$32,0,10*ROW('Sanitation Data'!I139)))</f>
        <v/>
      </c>
      <c r="DO145" s="302" t="str">
        <f ca="true">+IF(OFFSET('Hygiene Data'!$D$11,0,10*ROW('Hygiene Data'!D139))="","",OFFSET('Hygiene Data'!$D$11,0,10*ROW('Hygiene Data'!D139)))</f>
        <v/>
      </c>
      <c r="DP145" s="302" t="str">
        <f ca="true">+IF(OFFSET('Hygiene Data'!$D$12,0,10*ROW('Hygiene Data'!D139))="","",OFFSET('Hygiene Data'!$D$12,0,10*ROW('Hygiene Data'!D139)))</f>
        <v/>
      </c>
      <c r="DQ145" s="302" t="str">
        <f ca="true">+IF(OFFSET('Hygiene Data'!$D$13,0,10*ROW('Hygiene Data'!D139))="","",OFFSET('Hygiene Data'!$D$13,0,10*ROW('Hygiene Data'!D139)))</f>
        <v/>
      </c>
      <c r="DR145" s="302" t="str">
        <f ca="true">+IF(OFFSET('Hygiene Data'!$E$11,0,10*ROW('Hygiene Data'!E139))="","",OFFSET('Hygiene Data'!$E$11,0,10*ROW('Hygiene Data'!E139)))</f>
        <v/>
      </c>
      <c r="DS145" s="302" t="str">
        <f ca="true">+IF(OFFSET('Hygiene Data'!$E$12,0,10*ROW('Hygiene Data'!E139))="","",OFFSET('Hygiene Data'!$E$12,0,10*ROW('Hygiene Data'!E139)))</f>
        <v/>
      </c>
      <c r="DT145" s="302" t="str">
        <f ca="true">+IF(OFFSET('Hygiene Data'!$E$13,0,10*ROW('Hygiene Data'!E139))="","",OFFSET('Hygiene Data'!$E$13,0,10*ROW('Hygiene Data'!E139)))</f>
        <v/>
      </c>
      <c r="DU145" s="302" t="str">
        <f ca="true">+IF(OFFSET('Hygiene Data'!$F$11,0,10*ROW('Hygiene Data'!F139))="","",OFFSET('Hygiene Data'!$F$11,0,10*ROW('Hygiene Data'!F139)))</f>
        <v/>
      </c>
      <c r="DV145" s="302" t="str">
        <f ca="true">+IF(OFFSET('Hygiene Data'!$F$12,0,10*ROW('Hygiene Data'!F139))="","",OFFSET('Hygiene Data'!$F$12,0,10*ROW('Hygiene Data'!F139)))</f>
        <v/>
      </c>
      <c r="DW145" s="302" t="str">
        <f ca="true">+IF(OFFSET('Hygiene Data'!$F$13,0,10*ROW('Hygiene Data'!F139))="","",OFFSET('Hygiene Data'!$F$13,0,10*ROW('Hygiene Data'!F139)))</f>
        <v/>
      </c>
      <c r="DX145" s="302" t="str">
        <f ca="true">+IF(OFFSET('Hygiene Data'!$G$11,0,10*ROW('Hygiene Data'!G139))="","",OFFSET('Hygiene Data'!$G$11,0,10*ROW('Hygiene Data'!G139)))</f>
        <v/>
      </c>
      <c r="DY145" s="302" t="str">
        <f ca="true">+IF(OFFSET('Hygiene Data'!$G$12,0,10*ROW('Hygiene Data'!G139))="","",OFFSET('Hygiene Data'!$G$12,0,10*ROW('Hygiene Data'!G139)))</f>
        <v/>
      </c>
      <c r="DZ145" s="302" t="str">
        <f ca="true">+IF(OFFSET('Hygiene Data'!$G$13,0,10*ROW('Hygiene Data'!G139))="","",OFFSET('Hygiene Data'!$G$13,0,10*ROW('Hygiene Data'!G139)))</f>
        <v/>
      </c>
      <c r="EA145" s="302" t="str">
        <f ca="true">+IF(OFFSET('Hygiene Data'!$H$11,0,10*ROW('Hygiene Data'!H139))="","",OFFSET('Hygiene Data'!$H$11,0,10*ROW('Hygiene Data'!H139)))</f>
        <v/>
      </c>
      <c r="EB145" s="302" t="str">
        <f ca="true">+IF(OFFSET('Hygiene Data'!$H$12,0,10*ROW('Hygiene Data'!H139))="","",OFFSET('Hygiene Data'!$H$12,0,10*ROW('Hygiene Data'!H139)))</f>
        <v/>
      </c>
      <c r="EC145" s="302" t="str">
        <f ca="true">+IF(OFFSET('Hygiene Data'!$H$13,0,10*ROW('Hygiene Data'!H139))="","",OFFSET('Hygiene Data'!$H$13,0,10*ROW('Hygiene Data'!H139)))</f>
        <v/>
      </c>
      <c r="ED145" s="302" t="str">
        <f ca="true">+IF(OFFSET('Hygiene Data'!$I$11,0,10*ROW('Hygiene Data'!I139))="","",OFFSET('Hygiene Data'!$I$11,0,10*ROW('Hygiene Data'!I139)))</f>
        <v/>
      </c>
      <c r="EE145" s="302" t="str">
        <f ca="true">+IF(OFFSET('Hygiene Data'!$I$12,0,10*ROW('Hygiene Data'!I139))="","",OFFSET('Hygiene Data'!$I$12,0,10*ROW('Hygiene Data'!I139)))</f>
        <v/>
      </c>
      <c r="EF145" s="30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57"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302"/>
      <c r="BS146" s="302" t="str">
        <f ca="true">+IF(OFFSET('Water Data'!$D$27,0,10*ROW('Water Data'!D140))="","",OFFSET('Water Data'!$D$27,0,10*ROW('Water Data'!D140)))</f>
        <v/>
      </c>
      <c r="BT146" s="302" t="str">
        <f ca="true">+IF(OFFSET('Water Data'!$D$28,0,10*ROW('Water Data'!D140))="","",OFFSET('Water Data'!$D$28,0,10*ROW('Water Data'!D140)))</f>
        <v/>
      </c>
      <c r="BU146" s="302" t="str">
        <f ca="true">+IF(OFFSET('Water Data'!$D$29,0,10*ROW('Water Data'!D140))="","",OFFSET('Water Data'!$D$29,0,10*ROW('Water Data'!D140)))</f>
        <v/>
      </c>
      <c r="BV146" s="302" t="str">
        <f ca="true">+IF(OFFSET('Water Data'!$E$27,0,10*ROW('Water Data'!E140))="","",OFFSET('Water Data'!$E$27,0,10*ROW('Water Data'!E140)))</f>
        <v/>
      </c>
      <c r="BW146" s="302" t="str">
        <f ca="true">+IF(OFFSET('Water Data'!$E$28,0,10*ROW('Water Data'!E140))="","",OFFSET('Water Data'!$E$28,0,10*ROW('Water Data'!E140)))</f>
        <v/>
      </c>
      <c r="BX146" s="302" t="str">
        <f ca="true">+IF(OFFSET('Water Data'!$E$29,0,10*ROW('Water Data'!E140))="","",OFFSET('Water Data'!$E$29,0,10*ROW('Water Data'!E140)))</f>
        <v/>
      </c>
      <c r="BY146" s="302" t="str">
        <f ca="true">+IF(OFFSET('Water Data'!$F$27,0,10*ROW('Water Data'!F140))="","",OFFSET('Water Data'!$F$27,0,10*ROW('Water Data'!F140)))</f>
        <v/>
      </c>
      <c r="BZ146" s="302" t="str">
        <f ca="true">+IF(OFFSET('Water Data'!$F$28,0,10*ROW('Water Data'!F140))="","",OFFSET('Water Data'!$F$28,0,10*ROW('Water Data'!F140)))</f>
        <v/>
      </c>
      <c r="CA146" s="302" t="str">
        <f ca="true">+IF(OFFSET('Water Data'!$F$29,0,10*ROW('Water Data'!F140))="","",OFFSET('Water Data'!$F$29,0,10*ROW('Water Data'!F140)))</f>
        <v/>
      </c>
      <c r="CB146" s="302" t="str">
        <f ca="true">+IF(OFFSET('Water Data'!$G$27,0,10*ROW('Water Data'!G140))="","",OFFSET('Water Data'!$G$27,0,10*ROW('Water Data'!G140)))</f>
        <v/>
      </c>
      <c r="CC146" s="302" t="str">
        <f ca="true">+IF(OFFSET('Water Data'!$G$28,0,10*ROW('Water Data'!G140))="","",OFFSET('Water Data'!$G$28,0,10*ROW('Water Data'!G140)))</f>
        <v/>
      </c>
      <c r="CD146" s="302" t="str">
        <f ca="true">+IF(OFFSET('Water Data'!$G$29,0,10*ROW('Water Data'!G140))="","",OFFSET('Water Data'!$G$29,0,10*ROW('Water Data'!G140)))</f>
        <v/>
      </c>
      <c r="CE146" s="302" t="str">
        <f ca="true">+IF(OFFSET('Water Data'!$H$27,0,10*ROW('Water Data'!H140))="","",OFFSET('Water Data'!$H$27,0,10*ROW('Water Data'!H140)))</f>
        <v/>
      </c>
      <c r="CF146" s="302" t="str">
        <f ca="true">+IF(OFFSET('Water Data'!$H$28,0,10*ROW('Water Data'!H140))="","",OFFSET('Water Data'!$H$28,0,10*ROW('Water Data'!H140)))</f>
        <v/>
      </c>
      <c r="CG146" s="302" t="str">
        <f ca="true">+IF(OFFSET('Water Data'!$H$29,0,10*ROW('Water Data'!H140))="","",OFFSET('Water Data'!$H$29,0,10*ROW('Water Data'!H140)))</f>
        <v/>
      </c>
      <c r="CH146" s="302" t="str">
        <f ca="true">+IF(OFFSET('Water Data'!$I$27,0,10*ROW('Water Data'!I140))="","",OFFSET('Water Data'!$I$27,0,10*ROW('Water Data'!I140)))</f>
        <v/>
      </c>
      <c r="CI146" s="302" t="str">
        <f ca="true">+IF(OFFSET('Water Data'!$I$28,0,10*ROW('Water Data'!I140))="","",OFFSET('Water Data'!$I$28,0,10*ROW('Water Data'!I140)))</f>
        <v/>
      </c>
      <c r="CJ146" s="302" t="str">
        <f ca="true">+IF(OFFSET('Water Data'!$I$29,0,10*ROW('Water Data'!I140))="","",OFFSET('Water Data'!$I$29,0,10*ROW('Water Data'!I140)))</f>
        <v/>
      </c>
      <c r="CK146" s="302" t="str">
        <f ca="true">+IF(OFFSET('Sanitation Data'!$D$28,0,10*ROW('Sanitation Data'!D140))="","",OFFSET('Sanitation Data'!$D$28,0,10*ROW('Sanitation Data'!D140)))</f>
        <v/>
      </c>
      <c r="CL146" s="302" t="str">
        <f ca="true">+IF(OFFSET('Sanitation Data'!$D$29,0,10*ROW('Sanitation Data'!D140))="","",OFFSET('Sanitation Data'!$D$29,0,10*ROW('Sanitation Data'!D140)))</f>
        <v/>
      </c>
      <c r="CM146" s="302" t="str">
        <f ca="true">+IF(OFFSET('Sanitation Data'!$D$30,0,10*ROW('Sanitation Data'!D140))="","",OFFSET('Sanitation Data'!$D$30,0,10*ROW('Sanitation Data'!D140)))</f>
        <v/>
      </c>
      <c r="CN146" s="302" t="str">
        <f ca="true">+IF(OFFSET('Sanitation Data'!$D$31,0,10*ROW('Sanitation Data'!D140))="","",OFFSET('Sanitation Data'!$D$31,0,10*ROW('Sanitation Data'!D140)))</f>
        <v/>
      </c>
      <c r="CO146" s="302" t="str">
        <f ca="true">+IF(OFFSET('Sanitation Data'!$D$32,0,10*ROW('Sanitation Data'!D140))="","",OFFSET('Sanitation Data'!$D$32,0,10*ROW('Sanitation Data'!D140)))</f>
        <v/>
      </c>
      <c r="CP146" s="302" t="str">
        <f ca="true">+IF(OFFSET('Sanitation Data'!$E$28,0,10*ROW('Sanitation Data'!E140))="","",OFFSET('Sanitation Data'!$E$28,0,10*ROW('Sanitation Data'!E140)))</f>
        <v/>
      </c>
      <c r="CQ146" s="302" t="str">
        <f ca="true">+IF(OFFSET('Sanitation Data'!$E$29,0,10*ROW('Sanitation Data'!E140))="","",OFFSET('Sanitation Data'!$E$29,0,10*ROW('Sanitation Data'!E140)))</f>
        <v/>
      </c>
      <c r="CR146" s="302" t="str">
        <f ca="true">+IF(OFFSET('Sanitation Data'!$E$30,0,10*ROW('Sanitation Data'!E140))="","",OFFSET('Sanitation Data'!$E$30,0,10*ROW('Sanitation Data'!E140)))</f>
        <v/>
      </c>
      <c r="CS146" s="302" t="str">
        <f ca="true">+IF(OFFSET('Sanitation Data'!$E$31,0,10*ROW('Sanitation Data'!E140))="","",OFFSET('Sanitation Data'!$E$31,0,10*ROW('Sanitation Data'!E140)))</f>
        <v/>
      </c>
      <c r="CT146" s="302" t="str">
        <f ca="true">+IF(OFFSET('Sanitation Data'!$E$32,0,10*ROW('Sanitation Data'!E140))="","",OFFSET('Sanitation Data'!$E$32,0,10*ROW('Sanitation Data'!E140)))</f>
        <v/>
      </c>
      <c r="CU146" s="302" t="str">
        <f ca="true">+IF(OFFSET('Sanitation Data'!$F$28,0,10*ROW('Sanitation Data'!F140))="","",OFFSET('Sanitation Data'!$F$28,0,10*ROW('Sanitation Data'!F140)))</f>
        <v/>
      </c>
      <c r="CV146" s="302" t="str">
        <f ca="true">+IF(OFFSET('Sanitation Data'!$F$29,0,10*ROW('Sanitation Data'!F140))="","",OFFSET('Sanitation Data'!$F$29,0,10*ROW('Sanitation Data'!F140)))</f>
        <v/>
      </c>
      <c r="CW146" s="302" t="str">
        <f ca="true">+IF(OFFSET('Sanitation Data'!$F$30,0,10*ROW('Sanitation Data'!F140))="","",OFFSET('Sanitation Data'!$F$30,0,10*ROW('Sanitation Data'!F140)))</f>
        <v/>
      </c>
      <c r="CX146" s="302" t="str">
        <f ca="true">+IF(OFFSET('Sanitation Data'!$F$31,0,10*ROW('Sanitation Data'!F140))="","",OFFSET('Sanitation Data'!$F$31,0,10*ROW('Sanitation Data'!F140)))</f>
        <v/>
      </c>
      <c r="CY146" s="302" t="str">
        <f ca="true">+IF(OFFSET('Sanitation Data'!$F$32,0,10*ROW('Sanitation Data'!F140))="","",OFFSET('Sanitation Data'!$F$32,0,10*ROW('Sanitation Data'!F140)))</f>
        <v/>
      </c>
      <c r="CZ146" s="302" t="str">
        <f ca="true">+IF(OFFSET('Sanitation Data'!$G$28,0,10*ROW('Sanitation Data'!G140))="","",OFFSET('Sanitation Data'!$G$28,0,10*ROW('Sanitation Data'!G140)))</f>
        <v/>
      </c>
      <c r="DA146" s="302" t="str">
        <f ca="true">+IF(OFFSET('Sanitation Data'!$G$29,0,10*ROW('Sanitation Data'!G140))="","",OFFSET('Sanitation Data'!$G$29,0,10*ROW('Sanitation Data'!G140)))</f>
        <v/>
      </c>
      <c r="DB146" s="302" t="str">
        <f ca="true">+IF(OFFSET('Sanitation Data'!$G$30,0,10*ROW('Sanitation Data'!G140))="","",OFFSET('Sanitation Data'!$G$30,0,10*ROW('Sanitation Data'!G140)))</f>
        <v/>
      </c>
      <c r="DC146" s="302" t="str">
        <f ca="true">+IF(OFFSET('Sanitation Data'!$G$31,0,10*ROW('Sanitation Data'!G140))="","",OFFSET('Sanitation Data'!$G$31,0,10*ROW('Sanitation Data'!G140)))</f>
        <v/>
      </c>
      <c r="DD146" s="302" t="str">
        <f ca="true">+IF(OFFSET('Sanitation Data'!$G$32,0,10*ROW('Sanitation Data'!G140))="","",OFFSET('Sanitation Data'!$G$32,0,10*ROW('Sanitation Data'!G140)))</f>
        <v/>
      </c>
      <c r="DE146" s="302" t="str">
        <f ca="true">+IF(OFFSET('Sanitation Data'!$H$28,0,10*ROW('Sanitation Data'!H140))="","",OFFSET('Sanitation Data'!$H$28,0,10*ROW('Sanitation Data'!H140)))</f>
        <v/>
      </c>
      <c r="DF146" s="302" t="str">
        <f ca="true">+IF(OFFSET('Sanitation Data'!$H$29,0,10*ROW('Sanitation Data'!H140))="","",OFFSET('Sanitation Data'!$H$29,0,10*ROW('Sanitation Data'!H140)))</f>
        <v/>
      </c>
      <c r="DG146" s="302" t="str">
        <f ca="true">+IF(OFFSET('Sanitation Data'!$H$30,0,10*ROW('Sanitation Data'!H140))="","",OFFSET('Sanitation Data'!$H$30,0,10*ROW('Sanitation Data'!H140)))</f>
        <v/>
      </c>
      <c r="DH146" s="302" t="str">
        <f ca="true">+IF(OFFSET('Sanitation Data'!$H$31,0,10*ROW('Sanitation Data'!H140))="","",OFFSET('Sanitation Data'!$H$31,0,10*ROW('Sanitation Data'!H140)))</f>
        <v/>
      </c>
      <c r="DI146" s="302" t="str">
        <f ca="true">+IF(OFFSET('Sanitation Data'!$H$32,0,10*ROW('Sanitation Data'!H140))="","",OFFSET('Sanitation Data'!$H$32,0,10*ROW('Sanitation Data'!H140)))</f>
        <v/>
      </c>
      <c r="DJ146" s="302" t="str">
        <f ca="true">+IF(OFFSET('Sanitation Data'!$I$28,0,10*ROW('Sanitation Data'!I140))="","",OFFSET('Sanitation Data'!$I$28,0,10*ROW('Sanitation Data'!I140)))</f>
        <v/>
      </c>
      <c r="DK146" s="302" t="str">
        <f ca="true">+IF(OFFSET('Sanitation Data'!$I$29,0,10*ROW('Sanitation Data'!I140))="","",OFFSET('Sanitation Data'!$I$29,0,10*ROW('Sanitation Data'!I140)))</f>
        <v/>
      </c>
      <c r="DL146" s="302" t="str">
        <f ca="true">+IF(OFFSET('Sanitation Data'!$I$30,0,10*ROW('Sanitation Data'!I140))="","",OFFSET('Sanitation Data'!$I$30,0,10*ROW('Sanitation Data'!I140)))</f>
        <v/>
      </c>
      <c r="DM146" s="302" t="str">
        <f ca="true">+IF(OFFSET('Sanitation Data'!$I$31,0,10*ROW('Sanitation Data'!I140))="","",OFFSET('Sanitation Data'!$I$31,0,10*ROW('Sanitation Data'!I140)))</f>
        <v/>
      </c>
      <c r="DN146" s="302" t="str">
        <f ca="true">+IF(OFFSET('Sanitation Data'!$I$32,0,10*ROW('Sanitation Data'!I140))="","",OFFSET('Sanitation Data'!$I$32,0,10*ROW('Sanitation Data'!I140)))</f>
        <v/>
      </c>
      <c r="DO146" s="302" t="str">
        <f ca="true">+IF(OFFSET('Hygiene Data'!$D$11,0,10*ROW('Hygiene Data'!D140))="","",OFFSET('Hygiene Data'!$D$11,0,10*ROW('Hygiene Data'!D140)))</f>
        <v/>
      </c>
      <c r="DP146" s="302" t="str">
        <f ca="true">+IF(OFFSET('Hygiene Data'!$D$12,0,10*ROW('Hygiene Data'!D140))="","",OFFSET('Hygiene Data'!$D$12,0,10*ROW('Hygiene Data'!D140)))</f>
        <v/>
      </c>
      <c r="DQ146" s="302" t="str">
        <f ca="true">+IF(OFFSET('Hygiene Data'!$D$13,0,10*ROW('Hygiene Data'!D140))="","",OFFSET('Hygiene Data'!$D$13,0,10*ROW('Hygiene Data'!D140)))</f>
        <v/>
      </c>
      <c r="DR146" s="302" t="str">
        <f ca="true">+IF(OFFSET('Hygiene Data'!$E$11,0,10*ROW('Hygiene Data'!E140))="","",OFFSET('Hygiene Data'!$E$11,0,10*ROW('Hygiene Data'!E140)))</f>
        <v/>
      </c>
      <c r="DS146" s="302" t="str">
        <f ca="true">+IF(OFFSET('Hygiene Data'!$E$12,0,10*ROW('Hygiene Data'!E140))="","",OFFSET('Hygiene Data'!$E$12,0,10*ROW('Hygiene Data'!E140)))</f>
        <v/>
      </c>
      <c r="DT146" s="302" t="str">
        <f ca="true">+IF(OFFSET('Hygiene Data'!$E$13,0,10*ROW('Hygiene Data'!E140))="","",OFFSET('Hygiene Data'!$E$13,0,10*ROW('Hygiene Data'!E140)))</f>
        <v/>
      </c>
      <c r="DU146" s="302" t="str">
        <f ca="true">+IF(OFFSET('Hygiene Data'!$F$11,0,10*ROW('Hygiene Data'!F140))="","",OFFSET('Hygiene Data'!$F$11,0,10*ROW('Hygiene Data'!F140)))</f>
        <v/>
      </c>
      <c r="DV146" s="302" t="str">
        <f ca="true">+IF(OFFSET('Hygiene Data'!$F$12,0,10*ROW('Hygiene Data'!F140))="","",OFFSET('Hygiene Data'!$F$12,0,10*ROW('Hygiene Data'!F140)))</f>
        <v/>
      </c>
      <c r="DW146" s="302" t="str">
        <f ca="true">+IF(OFFSET('Hygiene Data'!$F$13,0,10*ROW('Hygiene Data'!F140))="","",OFFSET('Hygiene Data'!$F$13,0,10*ROW('Hygiene Data'!F140)))</f>
        <v/>
      </c>
      <c r="DX146" s="302" t="str">
        <f ca="true">+IF(OFFSET('Hygiene Data'!$G$11,0,10*ROW('Hygiene Data'!G140))="","",OFFSET('Hygiene Data'!$G$11,0,10*ROW('Hygiene Data'!G140)))</f>
        <v/>
      </c>
      <c r="DY146" s="302" t="str">
        <f ca="true">+IF(OFFSET('Hygiene Data'!$G$12,0,10*ROW('Hygiene Data'!G140))="","",OFFSET('Hygiene Data'!$G$12,0,10*ROW('Hygiene Data'!G140)))</f>
        <v/>
      </c>
      <c r="DZ146" s="302" t="str">
        <f ca="true">+IF(OFFSET('Hygiene Data'!$G$13,0,10*ROW('Hygiene Data'!G140))="","",OFFSET('Hygiene Data'!$G$13,0,10*ROW('Hygiene Data'!G140)))</f>
        <v/>
      </c>
      <c r="EA146" s="302" t="str">
        <f ca="true">+IF(OFFSET('Hygiene Data'!$H$11,0,10*ROW('Hygiene Data'!H140))="","",OFFSET('Hygiene Data'!$H$11,0,10*ROW('Hygiene Data'!H140)))</f>
        <v/>
      </c>
      <c r="EB146" s="302" t="str">
        <f ca="true">+IF(OFFSET('Hygiene Data'!$H$12,0,10*ROW('Hygiene Data'!H140))="","",OFFSET('Hygiene Data'!$H$12,0,10*ROW('Hygiene Data'!H140)))</f>
        <v/>
      </c>
      <c r="EC146" s="302" t="str">
        <f ca="true">+IF(OFFSET('Hygiene Data'!$H$13,0,10*ROW('Hygiene Data'!H140))="","",OFFSET('Hygiene Data'!$H$13,0,10*ROW('Hygiene Data'!H140)))</f>
        <v/>
      </c>
      <c r="ED146" s="302" t="str">
        <f ca="true">+IF(OFFSET('Hygiene Data'!$I$11,0,10*ROW('Hygiene Data'!I140))="","",OFFSET('Hygiene Data'!$I$11,0,10*ROW('Hygiene Data'!I140)))</f>
        <v/>
      </c>
      <c r="EE146" s="302" t="str">
        <f ca="true">+IF(OFFSET('Hygiene Data'!$I$12,0,10*ROW('Hygiene Data'!I140))="","",OFFSET('Hygiene Data'!$I$12,0,10*ROW('Hygiene Data'!I140)))</f>
        <v/>
      </c>
      <c r="EF146" s="30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57"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302"/>
      <c r="BS147" s="302" t="str">
        <f ca="true">+IF(OFFSET('Water Data'!$D$27,0,10*ROW('Water Data'!D141))="","",OFFSET('Water Data'!$D$27,0,10*ROW('Water Data'!D141)))</f>
        <v/>
      </c>
      <c r="BT147" s="302" t="str">
        <f ca="true">+IF(OFFSET('Water Data'!$D$28,0,10*ROW('Water Data'!D141))="","",OFFSET('Water Data'!$D$28,0,10*ROW('Water Data'!D141)))</f>
        <v/>
      </c>
      <c r="BU147" s="302" t="str">
        <f ca="true">+IF(OFFSET('Water Data'!$D$29,0,10*ROW('Water Data'!D141))="","",OFFSET('Water Data'!$D$29,0,10*ROW('Water Data'!D141)))</f>
        <v/>
      </c>
      <c r="BV147" s="302" t="str">
        <f ca="true">+IF(OFFSET('Water Data'!$E$27,0,10*ROW('Water Data'!E141))="","",OFFSET('Water Data'!$E$27,0,10*ROW('Water Data'!E141)))</f>
        <v/>
      </c>
      <c r="BW147" s="302" t="str">
        <f ca="true">+IF(OFFSET('Water Data'!$E$28,0,10*ROW('Water Data'!E141))="","",OFFSET('Water Data'!$E$28,0,10*ROW('Water Data'!E141)))</f>
        <v/>
      </c>
      <c r="BX147" s="302" t="str">
        <f ca="true">+IF(OFFSET('Water Data'!$E$29,0,10*ROW('Water Data'!E141))="","",OFFSET('Water Data'!$E$29,0,10*ROW('Water Data'!E141)))</f>
        <v/>
      </c>
      <c r="BY147" s="302" t="str">
        <f ca="true">+IF(OFFSET('Water Data'!$F$27,0,10*ROW('Water Data'!F141))="","",OFFSET('Water Data'!$F$27,0,10*ROW('Water Data'!F141)))</f>
        <v/>
      </c>
      <c r="BZ147" s="302" t="str">
        <f ca="true">+IF(OFFSET('Water Data'!$F$28,0,10*ROW('Water Data'!F141))="","",OFFSET('Water Data'!$F$28,0,10*ROW('Water Data'!F141)))</f>
        <v/>
      </c>
      <c r="CA147" s="302" t="str">
        <f ca="true">+IF(OFFSET('Water Data'!$F$29,0,10*ROW('Water Data'!F141))="","",OFFSET('Water Data'!$F$29,0,10*ROW('Water Data'!F141)))</f>
        <v/>
      </c>
      <c r="CB147" s="302" t="str">
        <f ca="true">+IF(OFFSET('Water Data'!$G$27,0,10*ROW('Water Data'!G141))="","",OFFSET('Water Data'!$G$27,0,10*ROW('Water Data'!G141)))</f>
        <v/>
      </c>
      <c r="CC147" s="302" t="str">
        <f ca="true">+IF(OFFSET('Water Data'!$G$28,0,10*ROW('Water Data'!G141))="","",OFFSET('Water Data'!$G$28,0,10*ROW('Water Data'!G141)))</f>
        <v/>
      </c>
      <c r="CD147" s="302" t="str">
        <f ca="true">+IF(OFFSET('Water Data'!$G$29,0,10*ROW('Water Data'!G141))="","",OFFSET('Water Data'!$G$29,0,10*ROW('Water Data'!G141)))</f>
        <v/>
      </c>
      <c r="CE147" s="302" t="str">
        <f ca="true">+IF(OFFSET('Water Data'!$H$27,0,10*ROW('Water Data'!H141))="","",OFFSET('Water Data'!$H$27,0,10*ROW('Water Data'!H141)))</f>
        <v/>
      </c>
      <c r="CF147" s="302" t="str">
        <f ca="true">+IF(OFFSET('Water Data'!$H$28,0,10*ROW('Water Data'!H141))="","",OFFSET('Water Data'!$H$28,0,10*ROW('Water Data'!H141)))</f>
        <v/>
      </c>
      <c r="CG147" s="302" t="str">
        <f ca="true">+IF(OFFSET('Water Data'!$H$29,0,10*ROW('Water Data'!H141))="","",OFFSET('Water Data'!$H$29,0,10*ROW('Water Data'!H141)))</f>
        <v/>
      </c>
      <c r="CH147" s="302" t="str">
        <f ca="true">+IF(OFFSET('Water Data'!$I$27,0,10*ROW('Water Data'!I141))="","",OFFSET('Water Data'!$I$27,0,10*ROW('Water Data'!I141)))</f>
        <v/>
      </c>
      <c r="CI147" s="302" t="str">
        <f ca="true">+IF(OFFSET('Water Data'!$I$28,0,10*ROW('Water Data'!I141))="","",OFFSET('Water Data'!$I$28,0,10*ROW('Water Data'!I141)))</f>
        <v/>
      </c>
      <c r="CJ147" s="302" t="str">
        <f ca="true">+IF(OFFSET('Water Data'!$I$29,0,10*ROW('Water Data'!I141))="","",OFFSET('Water Data'!$I$29,0,10*ROW('Water Data'!I141)))</f>
        <v/>
      </c>
      <c r="CK147" s="302" t="str">
        <f ca="true">+IF(OFFSET('Sanitation Data'!$D$28,0,10*ROW('Sanitation Data'!D141))="","",OFFSET('Sanitation Data'!$D$28,0,10*ROW('Sanitation Data'!D141)))</f>
        <v/>
      </c>
      <c r="CL147" s="302" t="str">
        <f ca="true">+IF(OFFSET('Sanitation Data'!$D$29,0,10*ROW('Sanitation Data'!D141))="","",OFFSET('Sanitation Data'!$D$29,0,10*ROW('Sanitation Data'!D141)))</f>
        <v/>
      </c>
      <c r="CM147" s="302" t="str">
        <f ca="true">+IF(OFFSET('Sanitation Data'!$D$30,0,10*ROW('Sanitation Data'!D141))="","",OFFSET('Sanitation Data'!$D$30,0,10*ROW('Sanitation Data'!D141)))</f>
        <v/>
      </c>
      <c r="CN147" s="302" t="str">
        <f ca="true">+IF(OFFSET('Sanitation Data'!$D$31,0,10*ROW('Sanitation Data'!D141))="","",OFFSET('Sanitation Data'!$D$31,0,10*ROW('Sanitation Data'!D141)))</f>
        <v/>
      </c>
      <c r="CO147" s="302" t="str">
        <f ca="true">+IF(OFFSET('Sanitation Data'!$D$32,0,10*ROW('Sanitation Data'!D141))="","",OFFSET('Sanitation Data'!$D$32,0,10*ROW('Sanitation Data'!D141)))</f>
        <v/>
      </c>
      <c r="CP147" s="302" t="str">
        <f ca="true">+IF(OFFSET('Sanitation Data'!$E$28,0,10*ROW('Sanitation Data'!E141))="","",OFFSET('Sanitation Data'!$E$28,0,10*ROW('Sanitation Data'!E141)))</f>
        <v/>
      </c>
      <c r="CQ147" s="302" t="str">
        <f ca="true">+IF(OFFSET('Sanitation Data'!$E$29,0,10*ROW('Sanitation Data'!E141))="","",OFFSET('Sanitation Data'!$E$29,0,10*ROW('Sanitation Data'!E141)))</f>
        <v/>
      </c>
      <c r="CR147" s="302" t="str">
        <f ca="true">+IF(OFFSET('Sanitation Data'!$E$30,0,10*ROW('Sanitation Data'!E141))="","",OFFSET('Sanitation Data'!$E$30,0,10*ROW('Sanitation Data'!E141)))</f>
        <v/>
      </c>
      <c r="CS147" s="302" t="str">
        <f ca="true">+IF(OFFSET('Sanitation Data'!$E$31,0,10*ROW('Sanitation Data'!E141))="","",OFFSET('Sanitation Data'!$E$31,0,10*ROW('Sanitation Data'!E141)))</f>
        <v/>
      </c>
      <c r="CT147" s="302" t="str">
        <f ca="true">+IF(OFFSET('Sanitation Data'!$E$32,0,10*ROW('Sanitation Data'!E141))="","",OFFSET('Sanitation Data'!$E$32,0,10*ROW('Sanitation Data'!E141)))</f>
        <v/>
      </c>
      <c r="CU147" s="302" t="str">
        <f ca="true">+IF(OFFSET('Sanitation Data'!$F$28,0,10*ROW('Sanitation Data'!F141))="","",OFFSET('Sanitation Data'!$F$28,0,10*ROW('Sanitation Data'!F141)))</f>
        <v/>
      </c>
      <c r="CV147" s="302" t="str">
        <f ca="true">+IF(OFFSET('Sanitation Data'!$F$29,0,10*ROW('Sanitation Data'!F141))="","",OFFSET('Sanitation Data'!$F$29,0,10*ROW('Sanitation Data'!F141)))</f>
        <v/>
      </c>
      <c r="CW147" s="302" t="str">
        <f ca="true">+IF(OFFSET('Sanitation Data'!$F$30,0,10*ROW('Sanitation Data'!F141))="","",OFFSET('Sanitation Data'!$F$30,0,10*ROW('Sanitation Data'!F141)))</f>
        <v/>
      </c>
      <c r="CX147" s="302" t="str">
        <f ca="true">+IF(OFFSET('Sanitation Data'!$F$31,0,10*ROW('Sanitation Data'!F141))="","",OFFSET('Sanitation Data'!$F$31,0,10*ROW('Sanitation Data'!F141)))</f>
        <v/>
      </c>
      <c r="CY147" s="302" t="str">
        <f ca="true">+IF(OFFSET('Sanitation Data'!$F$32,0,10*ROW('Sanitation Data'!F141))="","",OFFSET('Sanitation Data'!$F$32,0,10*ROW('Sanitation Data'!F141)))</f>
        <v/>
      </c>
      <c r="CZ147" s="302" t="str">
        <f ca="true">+IF(OFFSET('Sanitation Data'!$G$28,0,10*ROW('Sanitation Data'!G141))="","",OFFSET('Sanitation Data'!$G$28,0,10*ROW('Sanitation Data'!G141)))</f>
        <v/>
      </c>
      <c r="DA147" s="302" t="str">
        <f ca="true">+IF(OFFSET('Sanitation Data'!$G$29,0,10*ROW('Sanitation Data'!G141))="","",OFFSET('Sanitation Data'!$G$29,0,10*ROW('Sanitation Data'!G141)))</f>
        <v/>
      </c>
      <c r="DB147" s="302" t="str">
        <f ca="true">+IF(OFFSET('Sanitation Data'!$G$30,0,10*ROW('Sanitation Data'!G141))="","",OFFSET('Sanitation Data'!$G$30,0,10*ROW('Sanitation Data'!G141)))</f>
        <v/>
      </c>
      <c r="DC147" s="302" t="str">
        <f ca="true">+IF(OFFSET('Sanitation Data'!$G$31,0,10*ROW('Sanitation Data'!G141))="","",OFFSET('Sanitation Data'!$G$31,0,10*ROW('Sanitation Data'!G141)))</f>
        <v/>
      </c>
      <c r="DD147" s="302" t="str">
        <f ca="true">+IF(OFFSET('Sanitation Data'!$G$32,0,10*ROW('Sanitation Data'!G141))="","",OFFSET('Sanitation Data'!$G$32,0,10*ROW('Sanitation Data'!G141)))</f>
        <v/>
      </c>
      <c r="DE147" s="302" t="str">
        <f ca="true">+IF(OFFSET('Sanitation Data'!$H$28,0,10*ROW('Sanitation Data'!H141))="","",OFFSET('Sanitation Data'!$H$28,0,10*ROW('Sanitation Data'!H141)))</f>
        <v/>
      </c>
      <c r="DF147" s="302" t="str">
        <f ca="true">+IF(OFFSET('Sanitation Data'!$H$29,0,10*ROW('Sanitation Data'!H141))="","",OFFSET('Sanitation Data'!$H$29,0,10*ROW('Sanitation Data'!H141)))</f>
        <v/>
      </c>
      <c r="DG147" s="302" t="str">
        <f ca="true">+IF(OFFSET('Sanitation Data'!$H$30,0,10*ROW('Sanitation Data'!H141))="","",OFFSET('Sanitation Data'!$H$30,0,10*ROW('Sanitation Data'!H141)))</f>
        <v/>
      </c>
      <c r="DH147" s="302" t="str">
        <f ca="true">+IF(OFFSET('Sanitation Data'!$H$31,0,10*ROW('Sanitation Data'!H141))="","",OFFSET('Sanitation Data'!$H$31,0,10*ROW('Sanitation Data'!H141)))</f>
        <v/>
      </c>
      <c r="DI147" s="302" t="str">
        <f ca="true">+IF(OFFSET('Sanitation Data'!$H$32,0,10*ROW('Sanitation Data'!H141))="","",OFFSET('Sanitation Data'!$H$32,0,10*ROW('Sanitation Data'!H141)))</f>
        <v/>
      </c>
      <c r="DJ147" s="302" t="str">
        <f ca="true">+IF(OFFSET('Sanitation Data'!$I$28,0,10*ROW('Sanitation Data'!I141))="","",OFFSET('Sanitation Data'!$I$28,0,10*ROW('Sanitation Data'!I141)))</f>
        <v/>
      </c>
      <c r="DK147" s="302" t="str">
        <f ca="true">+IF(OFFSET('Sanitation Data'!$I$29,0,10*ROW('Sanitation Data'!I141))="","",OFFSET('Sanitation Data'!$I$29,0,10*ROW('Sanitation Data'!I141)))</f>
        <v/>
      </c>
      <c r="DL147" s="302" t="str">
        <f ca="true">+IF(OFFSET('Sanitation Data'!$I$30,0,10*ROW('Sanitation Data'!I141))="","",OFFSET('Sanitation Data'!$I$30,0,10*ROW('Sanitation Data'!I141)))</f>
        <v/>
      </c>
      <c r="DM147" s="302" t="str">
        <f ca="true">+IF(OFFSET('Sanitation Data'!$I$31,0,10*ROW('Sanitation Data'!I141))="","",OFFSET('Sanitation Data'!$I$31,0,10*ROW('Sanitation Data'!I141)))</f>
        <v/>
      </c>
      <c r="DN147" s="302" t="str">
        <f ca="true">+IF(OFFSET('Sanitation Data'!$I$32,0,10*ROW('Sanitation Data'!I141))="","",OFFSET('Sanitation Data'!$I$32,0,10*ROW('Sanitation Data'!I141)))</f>
        <v/>
      </c>
      <c r="DO147" s="302" t="str">
        <f ca="true">+IF(OFFSET('Hygiene Data'!$D$11,0,10*ROW('Hygiene Data'!D141))="","",OFFSET('Hygiene Data'!$D$11,0,10*ROW('Hygiene Data'!D141)))</f>
        <v/>
      </c>
      <c r="DP147" s="302" t="str">
        <f ca="true">+IF(OFFSET('Hygiene Data'!$D$12,0,10*ROW('Hygiene Data'!D141))="","",OFFSET('Hygiene Data'!$D$12,0,10*ROW('Hygiene Data'!D141)))</f>
        <v/>
      </c>
      <c r="DQ147" s="302" t="str">
        <f ca="true">+IF(OFFSET('Hygiene Data'!$D$13,0,10*ROW('Hygiene Data'!D141))="","",OFFSET('Hygiene Data'!$D$13,0,10*ROW('Hygiene Data'!D141)))</f>
        <v/>
      </c>
      <c r="DR147" s="302" t="str">
        <f ca="true">+IF(OFFSET('Hygiene Data'!$E$11,0,10*ROW('Hygiene Data'!E141))="","",OFFSET('Hygiene Data'!$E$11,0,10*ROW('Hygiene Data'!E141)))</f>
        <v/>
      </c>
      <c r="DS147" s="302" t="str">
        <f ca="true">+IF(OFFSET('Hygiene Data'!$E$12,0,10*ROW('Hygiene Data'!E141))="","",OFFSET('Hygiene Data'!$E$12,0,10*ROW('Hygiene Data'!E141)))</f>
        <v/>
      </c>
      <c r="DT147" s="302" t="str">
        <f ca="true">+IF(OFFSET('Hygiene Data'!$E$13,0,10*ROW('Hygiene Data'!E141))="","",OFFSET('Hygiene Data'!$E$13,0,10*ROW('Hygiene Data'!E141)))</f>
        <v/>
      </c>
      <c r="DU147" s="302" t="str">
        <f ca="true">+IF(OFFSET('Hygiene Data'!$F$11,0,10*ROW('Hygiene Data'!F141))="","",OFFSET('Hygiene Data'!$F$11,0,10*ROW('Hygiene Data'!F141)))</f>
        <v/>
      </c>
      <c r="DV147" s="302" t="str">
        <f ca="true">+IF(OFFSET('Hygiene Data'!$F$12,0,10*ROW('Hygiene Data'!F141))="","",OFFSET('Hygiene Data'!$F$12,0,10*ROW('Hygiene Data'!F141)))</f>
        <v/>
      </c>
      <c r="DW147" s="302" t="str">
        <f ca="true">+IF(OFFSET('Hygiene Data'!$F$13,0,10*ROW('Hygiene Data'!F141))="","",OFFSET('Hygiene Data'!$F$13,0,10*ROW('Hygiene Data'!F141)))</f>
        <v/>
      </c>
      <c r="DX147" s="302" t="str">
        <f ca="true">+IF(OFFSET('Hygiene Data'!$G$11,0,10*ROW('Hygiene Data'!G141))="","",OFFSET('Hygiene Data'!$G$11,0,10*ROW('Hygiene Data'!G141)))</f>
        <v/>
      </c>
      <c r="DY147" s="302" t="str">
        <f ca="true">+IF(OFFSET('Hygiene Data'!$G$12,0,10*ROW('Hygiene Data'!G141))="","",OFFSET('Hygiene Data'!$G$12,0,10*ROW('Hygiene Data'!G141)))</f>
        <v/>
      </c>
      <c r="DZ147" s="302" t="str">
        <f ca="true">+IF(OFFSET('Hygiene Data'!$G$13,0,10*ROW('Hygiene Data'!G141))="","",OFFSET('Hygiene Data'!$G$13,0,10*ROW('Hygiene Data'!G141)))</f>
        <v/>
      </c>
      <c r="EA147" s="302" t="str">
        <f ca="true">+IF(OFFSET('Hygiene Data'!$H$11,0,10*ROW('Hygiene Data'!H141))="","",OFFSET('Hygiene Data'!$H$11,0,10*ROW('Hygiene Data'!H141)))</f>
        <v/>
      </c>
      <c r="EB147" s="302" t="str">
        <f ca="true">+IF(OFFSET('Hygiene Data'!$H$12,0,10*ROW('Hygiene Data'!H141))="","",OFFSET('Hygiene Data'!$H$12,0,10*ROW('Hygiene Data'!H141)))</f>
        <v/>
      </c>
      <c r="EC147" s="302" t="str">
        <f ca="true">+IF(OFFSET('Hygiene Data'!$H$13,0,10*ROW('Hygiene Data'!H141))="","",OFFSET('Hygiene Data'!$H$13,0,10*ROW('Hygiene Data'!H141)))</f>
        <v/>
      </c>
      <c r="ED147" s="302" t="str">
        <f ca="true">+IF(OFFSET('Hygiene Data'!$I$11,0,10*ROW('Hygiene Data'!I141))="","",OFFSET('Hygiene Data'!$I$11,0,10*ROW('Hygiene Data'!I141)))</f>
        <v/>
      </c>
      <c r="EE147" s="302" t="str">
        <f ca="true">+IF(OFFSET('Hygiene Data'!$I$12,0,10*ROW('Hygiene Data'!I141))="","",OFFSET('Hygiene Data'!$I$12,0,10*ROW('Hygiene Data'!I141)))</f>
        <v/>
      </c>
      <c r="EF147" s="30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57"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302"/>
      <c r="BS148" s="302" t="str">
        <f ca="true">+IF(OFFSET('Water Data'!$D$27,0,10*ROW('Water Data'!D142))="","",OFFSET('Water Data'!$D$27,0,10*ROW('Water Data'!D142)))</f>
        <v/>
      </c>
      <c r="BT148" s="302" t="str">
        <f ca="true">+IF(OFFSET('Water Data'!$D$28,0,10*ROW('Water Data'!D142))="","",OFFSET('Water Data'!$D$28,0,10*ROW('Water Data'!D142)))</f>
        <v/>
      </c>
      <c r="BU148" s="302" t="str">
        <f ca="true">+IF(OFFSET('Water Data'!$D$29,0,10*ROW('Water Data'!D142))="","",OFFSET('Water Data'!$D$29,0,10*ROW('Water Data'!D142)))</f>
        <v/>
      </c>
      <c r="BV148" s="302" t="str">
        <f ca="true">+IF(OFFSET('Water Data'!$E$27,0,10*ROW('Water Data'!E142))="","",OFFSET('Water Data'!$E$27,0,10*ROW('Water Data'!E142)))</f>
        <v/>
      </c>
      <c r="BW148" s="302" t="str">
        <f ca="true">+IF(OFFSET('Water Data'!$E$28,0,10*ROW('Water Data'!E142))="","",OFFSET('Water Data'!$E$28,0,10*ROW('Water Data'!E142)))</f>
        <v/>
      </c>
      <c r="BX148" s="302" t="str">
        <f ca="true">+IF(OFFSET('Water Data'!$E$29,0,10*ROW('Water Data'!E142))="","",OFFSET('Water Data'!$E$29,0,10*ROW('Water Data'!E142)))</f>
        <v/>
      </c>
      <c r="BY148" s="302" t="str">
        <f ca="true">+IF(OFFSET('Water Data'!$F$27,0,10*ROW('Water Data'!F142))="","",OFFSET('Water Data'!$F$27,0,10*ROW('Water Data'!F142)))</f>
        <v/>
      </c>
      <c r="BZ148" s="302" t="str">
        <f ca="true">+IF(OFFSET('Water Data'!$F$28,0,10*ROW('Water Data'!F142))="","",OFFSET('Water Data'!$F$28,0,10*ROW('Water Data'!F142)))</f>
        <v/>
      </c>
      <c r="CA148" s="302" t="str">
        <f ca="true">+IF(OFFSET('Water Data'!$F$29,0,10*ROW('Water Data'!F142))="","",OFFSET('Water Data'!$F$29,0,10*ROW('Water Data'!F142)))</f>
        <v/>
      </c>
      <c r="CB148" s="302" t="str">
        <f ca="true">+IF(OFFSET('Water Data'!$G$27,0,10*ROW('Water Data'!G142))="","",OFFSET('Water Data'!$G$27,0,10*ROW('Water Data'!G142)))</f>
        <v/>
      </c>
      <c r="CC148" s="302" t="str">
        <f ca="true">+IF(OFFSET('Water Data'!$G$28,0,10*ROW('Water Data'!G142))="","",OFFSET('Water Data'!$G$28,0,10*ROW('Water Data'!G142)))</f>
        <v/>
      </c>
      <c r="CD148" s="302" t="str">
        <f ca="true">+IF(OFFSET('Water Data'!$G$29,0,10*ROW('Water Data'!G142))="","",OFFSET('Water Data'!$G$29,0,10*ROW('Water Data'!G142)))</f>
        <v/>
      </c>
      <c r="CE148" s="302" t="str">
        <f ca="true">+IF(OFFSET('Water Data'!$H$27,0,10*ROW('Water Data'!H142))="","",OFFSET('Water Data'!$H$27,0,10*ROW('Water Data'!H142)))</f>
        <v/>
      </c>
      <c r="CF148" s="302" t="str">
        <f ca="true">+IF(OFFSET('Water Data'!$H$28,0,10*ROW('Water Data'!H142))="","",OFFSET('Water Data'!$H$28,0,10*ROW('Water Data'!H142)))</f>
        <v/>
      </c>
      <c r="CG148" s="302" t="str">
        <f ca="true">+IF(OFFSET('Water Data'!$H$29,0,10*ROW('Water Data'!H142))="","",OFFSET('Water Data'!$H$29,0,10*ROW('Water Data'!H142)))</f>
        <v/>
      </c>
      <c r="CH148" s="302" t="str">
        <f ca="true">+IF(OFFSET('Water Data'!$I$27,0,10*ROW('Water Data'!I142))="","",OFFSET('Water Data'!$I$27,0,10*ROW('Water Data'!I142)))</f>
        <v/>
      </c>
      <c r="CI148" s="302" t="str">
        <f ca="true">+IF(OFFSET('Water Data'!$I$28,0,10*ROW('Water Data'!I142))="","",OFFSET('Water Data'!$I$28,0,10*ROW('Water Data'!I142)))</f>
        <v/>
      </c>
      <c r="CJ148" s="302" t="str">
        <f ca="true">+IF(OFFSET('Water Data'!$I$29,0,10*ROW('Water Data'!I142))="","",OFFSET('Water Data'!$I$29,0,10*ROW('Water Data'!I142)))</f>
        <v/>
      </c>
      <c r="CK148" s="302" t="str">
        <f ca="true">+IF(OFFSET('Sanitation Data'!$D$28,0,10*ROW('Sanitation Data'!D142))="","",OFFSET('Sanitation Data'!$D$28,0,10*ROW('Sanitation Data'!D142)))</f>
        <v/>
      </c>
      <c r="CL148" s="302" t="str">
        <f ca="true">+IF(OFFSET('Sanitation Data'!$D$29,0,10*ROW('Sanitation Data'!D142))="","",OFFSET('Sanitation Data'!$D$29,0,10*ROW('Sanitation Data'!D142)))</f>
        <v/>
      </c>
      <c r="CM148" s="302" t="str">
        <f ca="true">+IF(OFFSET('Sanitation Data'!$D$30,0,10*ROW('Sanitation Data'!D142))="","",OFFSET('Sanitation Data'!$D$30,0,10*ROW('Sanitation Data'!D142)))</f>
        <v/>
      </c>
      <c r="CN148" s="302" t="str">
        <f ca="true">+IF(OFFSET('Sanitation Data'!$D$31,0,10*ROW('Sanitation Data'!D142))="","",OFFSET('Sanitation Data'!$D$31,0,10*ROW('Sanitation Data'!D142)))</f>
        <v/>
      </c>
      <c r="CO148" s="302" t="str">
        <f ca="true">+IF(OFFSET('Sanitation Data'!$D$32,0,10*ROW('Sanitation Data'!D142))="","",OFFSET('Sanitation Data'!$D$32,0,10*ROW('Sanitation Data'!D142)))</f>
        <v/>
      </c>
      <c r="CP148" s="302" t="str">
        <f ca="true">+IF(OFFSET('Sanitation Data'!$E$28,0,10*ROW('Sanitation Data'!E142))="","",OFFSET('Sanitation Data'!$E$28,0,10*ROW('Sanitation Data'!E142)))</f>
        <v/>
      </c>
      <c r="CQ148" s="302" t="str">
        <f ca="true">+IF(OFFSET('Sanitation Data'!$E$29,0,10*ROW('Sanitation Data'!E142))="","",OFFSET('Sanitation Data'!$E$29,0,10*ROW('Sanitation Data'!E142)))</f>
        <v/>
      </c>
      <c r="CR148" s="302" t="str">
        <f ca="true">+IF(OFFSET('Sanitation Data'!$E$30,0,10*ROW('Sanitation Data'!E142))="","",OFFSET('Sanitation Data'!$E$30,0,10*ROW('Sanitation Data'!E142)))</f>
        <v/>
      </c>
      <c r="CS148" s="302" t="str">
        <f ca="true">+IF(OFFSET('Sanitation Data'!$E$31,0,10*ROW('Sanitation Data'!E142))="","",OFFSET('Sanitation Data'!$E$31,0,10*ROW('Sanitation Data'!E142)))</f>
        <v/>
      </c>
      <c r="CT148" s="302" t="str">
        <f ca="true">+IF(OFFSET('Sanitation Data'!$E$32,0,10*ROW('Sanitation Data'!E142))="","",OFFSET('Sanitation Data'!$E$32,0,10*ROW('Sanitation Data'!E142)))</f>
        <v/>
      </c>
      <c r="CU148" s="302" t="str">
        <f ca="true">+IF(OFFSET('Sanitation Data'!$F$28,0,10*ROW('Sanitation Data'!F142))="","",OFFSET('Sanitation Data'!$F$28,0,10*ROW('Sanitation Data'!F142)))</f>
        <v/>
      </c>
      <c r="CV148" s="302" t="str">
        <f ca="true">+IF(OFFSET('Sanitation Data'!$F$29,0,10*ROW('Sanitation Data'!F142))="","",OFFSET('Sanitation Data'!$F$29,0,10*ROW('Sanitation Data'!F142)))</f>
        <v/>
      </c>
      <c r="CW148" s="302" t="str">
        <f ca="true">+IF(OFFSET('Sanitation Data'!$F$30,0,10*ROW('Sanitation Data'!F142))="","",OFFSET('Sanitation Data'!$F$30,0,10*ROW('Sanitation Data'!F142)))</f>
        <v/>
      </c>
      <c r="CX148" s="302" t="str">
        <f ca="true">+IF(OFFSET('Sanitation Data'!$F$31,0,10*ROW('Sanitation Data'!F142))="","",OFFSET('Sanitation Data'!$F$31,0,10*ROW('Sanitation Data'!F142)))</f>
        <v/>
      </c>
      <c r="CY148" s="302" t="str">
        <f ca="true">+IF(OFFSET('Sanitation Data'!$F$32,0,10*ROW('Sanitation Data'!F142))="","",OFFSET('Sanitation Data'!$F$32,0,10*ROW('Sanitation Data'!F142)))</f>
        <v/>
      </c>
      <c r="CZ148" s="302" t="str">
        <f ca="true">+IF(OFFSET('Sanitation Data'!$G$28,0,10*ROW('Sanitation Data'!G142))="","",OFFSET('Sanitation Data'!$G$28,0,10*ROW('Sanitation Data'!G142)))</f>
        <v/>
      </c>
      <c r="DA148" s="302" t="str">
        <f ca="true">+IF(OFFSET('Sanitation Data'!$G$29,0,10*ROW('Sanitation Data'!G142))="","",OFFSET('Sanitation Data'!$G$29,0,10*ROW('Sanitation Data'!G142)))</f>
        <v/>
      </c>
      <c r="DB148" s="302" t="str">
        <f ca="true">+IF(OFFSET('Sanitation Data'!$G$30,0,10*ROW('Sanitation Data'!G142))="","",OFFSET('Sanitation Data'!$G$30,0,10*ROW('Sanitation Data'!G142)))</f>
        <v/>
      </c>
      <c r="DC148" s="302" t="str">
        <f ca="true">+IF(OFFSET('Sanitation Data'!$G$31,0,10*ROW('Sanitation Data'!G142))="","",OFFSET('Sanitation Data'!$G$31,0,10*ROW('Sanitation Data'!G142)))</f>
        <v/>
      </c>
      <c r="DD148" s="302" t="str">
        <f ca="true">+IF(OFFSET('Sanitation Data'!$G$32,0,10*ROW('Sanitation Data'!G142))="","",OFFSET('Sanitation Data'!$G$32,0,10*ROW('Sanitation Data'!G142)))</f>
        <v/>
      </c>
      <c r="DE148" s="302" t="str">
        <f ca="true">+IF(OFFSET('Sanitation Data'!$H$28,0,10*ROW('Sanitation Data'!H142))="","",OFFSET('Sanitation Data'!$H$28,0,10*ROW('Sanitation Data'!H142)))</f>
        <v/>
      </c>
      <c r="DF148" s="302" t="str">
        <f ca="true">+IF(OFFSET('Sanitation Data'!$H$29,0,10*ROW('Sanitation Data'!H142))="","",OFFSET('Sanitation Data'!$H$29,0,10*ROW('Sanitation Data'!H142)))</f>
        <v/>
      </c>
      <c r="DG148" s="302" t="str">
        <f ca="true">+IF(OFFSET('Sanitation Data'!$H$30,0,10*ROW('Sanitation Data'!H142))="","",OFFSET('Sanitation Data'!$H$30,0,10*ROW('Sanitation Data'!H142)))</f>
        <v/>
      </c>
      <c r="DH148" s="302" t="str">
        <f ca="true">+IF(OFFSET('Sanitation Data'!$H$31,0,10*ROW('Sanitation Data'!H142))="","",OFFSET('Sanitation Data'!$H$31,0,10*ROW('Sanitation Data'!H142)))</f>
        <v/>
      </c>
      <c r="DI148" s="302" t="str">
        <f ca="true">+IF(OFFSET('Sanitation Data'!$H$32,0,10*ROW('Sanitation Data'!H142))="","",OFFSET('Sanitation Data'!$H$32,0,10*ROW('Sanitation Data'!H142)))</f>
        <v/>
      </c>
      <c r="DJ148" s="302" t="str">
        <f ca="true">+IF(OFFSET('Sanitation Data'!$I$28,0,10*ROW('Sanitation Data'!I142))="","",OFFSET('Sanitation Data'!$I$28,0,10*ROW('Sanitation Data'!I142)))</f>
        <v/>
      </c>
      <c r="DK148" s="302" t="str">
        <f ca="true">+IF(OFFSET('Sanitation Data'!$I$29,0,10*ROW('Sanitation Data'!I142))="","",OFFSET('Sanitation Data'!$I$29,0,10*ROW('Sanitation Data'!I142)))</f>
        <v/>
      </c>
      <c r="DL148" s="302" t="str">
        <f ca="true">+IF(OFFSET('Sanitation Data'!$I$30,0,10*ROW('Sanitation Data'!I142))="","",OFFSET('Sanitation Data'!$I$30,0,10*ROW('Sanitation Data'!I142)))</f>
        <v/>
      </c>
      <c r="DM148" s="302" t="str">
        <f ca="true">+IF(OFFSET('Sanitation Data'!$I$31,0,10*ROW('Sanitation Data'!I142))="","",OFFSET('Sanitation Data'!$I$31,0,10*ROW('Sanitation Data'!I142)))</f>
        <v/>
      </c>
      <c r="DN148" s="302" t="str">
        <f ca="true">+IF(OFFSET('Sanitation Data'!$I$32,0,10*ROW('Sanitation Data'!I142))="","",OFFSET('Sanitation Data'!$I$32,0,10*ROW('Sanitation Data'!I142)))</f>
        <v/>
      </c>
      <c r="DO148" s="302" t="str">
        <f ca="true">+IF(OFFSET('Hygiene Data'!$D$11,0,10*ROW('Hygiene Data'!D142))="","",OFFSET('Hygiene Data'!$D$11,0,10*ROW('Hygiene Data'!D142)))</f>
        <v/>
      </c>
      <c r="DP148" s="302" t="str">
        <f ca="true">+IF(OFFSET('Hygiene Data'!$D$12,0,10*ROW('Hygiene Data'!D142))="","",OFFSET('Hygiene Data'!$D$12,0,10*ROW('Hygiene Data'!D142)))</f>
        <v/>
      </c>
      <c r="DQ148" s="302" t="str">
        <f ca="true">+IF(OFFSET('Hygiene Data'!$D$13,0,10*ROW('Hygiene Data'!D142))="","",OFFSET('Hygiene Data'!$D$13,0,10*ROW('Hygiene Data'!D142)))</f>
        <v/>
      </c>
      <c r="DR148" s="302" t="str">
        <f ca="true">+IF(OFFSET('Hygiene Data'!$E$11,0,10*ROW('Hygiene Data'!E142))="","",OFFSET('Hygiene Data'!$E$11,0,10*ROW('Hygiene Data'!E142)))</f>
        <v/>
      </c>
      <c r="DS148" s="302" t="str">
        <f ca="true">+IF(OFFSET('Hygiene Data'!$E$12,0,10*ROW('Hygiene Data'!E142))="","",OFFSET('Hygiene Data'!$E$12,0,10*ROW('Hygiene Data'!E142)))</f>
        <v/>
      </c>
      <c r="DT148" s="302" t="str">
        <f ca="true">+IF(OFFSET('Hygiene Data'!$E$13,0,10*ROW('Hygiene Data'!E142))="","",OFFSET('Hygiene Data'!$E$13,0,10*ROW('Hygiene Data'!E142)))</f>
        <v/>
      </c>
      <c r="DU148" s="302" t="str">
        <f ca="true">+IF(OFFSET('Hygiene Data'!$F$11,0,10*ROW('Hygiene Data'!F142))="","",OFFSET('Hygiene Data'!$F$11,0,10*ROW('Hygiene Data'!F142)))</f>
        <v/>
      </c>
      <c r="DV148" s="302" t="str">
        <f ca="true">+IF(OFFSET('Hygiene Data'!$F$12,0,10*ROW('Hygiene Data'!F142))="","",OFFSET('Hygiene Data'!$F$12,0,10*ROW('Hygiene Data'!F142)))</f>
        <v/>
      </c>
      <c r="DW148" s="302" t="str">
        <f ca="true">+IF(OFFSET('Hygiene Data'!$F$13,0,10*ROW('Hygiene Data'!F142))="","",OFFSET('Hygiene Data'!$F$13,0,10*ROW('Hygiene Data'!F142)))</f>
        <v/>
      </c>
      <c r="DX148" s="302" t="str">
        <f ca="true">+IF(OFFSET('Hygiene Data'!$G$11,0,10*ROW('Hygiene Data'!G142))="","",OFFSET('Hygiene Data'!$G$11,0,10*ROW('Hygiene Data'!G142)))</f>
        <v/>
      </c>
      <c r="DY148" s="302" t="str">
        <f ca="true">+IF(OFFSET('Hygiene Data'!$G$12,0,10*ROW('Hygiene Data'!G142))="","",OFFSET('Hygiene Data'!$G$12,0,10*ROW('Hygiene Data'!G142)))</f>
        <v/>
      </c>
      <c r="DZ148" s="302" t="str">
        <f ca="true">+IF(OFFSET('Hygiene Data'!$G$13,0,10*ROW('Hygiene Data'!G142))="","",OFFSET('Hygiene Data'!$G$13,0,10*ROW('Hygiene Data'!G142)))</f>
        <v/>
      </c>
      <c r="EA148" s="302" t="str">
        <f ca="true">+IF(OFFSET('Hygiene Data'!$H$11,0,10*ROW('Hygiene Data'!H142))="","",OFFSET('Hygiene Data'!$H$11,0,10*ROW('Hygiene Data'!H142)))</f>
        <v/>
      </c>
      <c r="EB148" s="302" t="str">
        <f ca="true">+IF(OFFSET('Hygiene Data'!$H$12,0,10*ROW('Hygiene Data'!H142))="","",OFFSET('Hygiene Data'!$H$12,0,10*ROW('Hygiene Data'!H142)))</f>
        <v/>
      </c>
      <c r="EC148" s="302" t="str">
        <f ca="true">+IF(OFFSET('Hygiene Data'!$H$13,0,10*ROW('Hygiene Data'!H142))="","",OFFSET('Hygiene Data'!$H$13,0,10*ROW('Hygiene Data'!H142)))</f>
        <v/>
      </c>
      <c r="ED148" s="302" t="str">
        <f ca="true">+IF(OFFSET('Hygiene Data'!$I$11,0,10*ROW('Hygiene Data'!I142))="","",OFFSET('Hygiene Data'!$I$11,0,10*ROW('Hygiene Data'!I142)))</f>
        <v/>
      </c>
      <c r="EE148" s="302" t="str">
        <f ca="true">+IF(OFFSET('Hygiene Data'!$I$12,0,10*ROW('Hygiene Data'!I142))="","",OFFSET('Hygiene Data'!$I$12,0,10*ROW('Hygiene Data'!I142)))</f>
        <v/>
      </c>
      <c r="EF148" s="30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57"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302"/>
      <c r="BS149" s="302" t="str">
        <f ca="true">+IF(OFFSET('Water Data'!$D$27,0,10*ROW('Water Data'!D143))="","",OFFSET('Water Data'!$D$27,0,10*ROW('Water Data'!D143)))</f>
        <v/>
      </c>
      <c r="BT149" s="302" t="str">
        <f ca="true">+IF(OFFSET('Water Data'!$D$28,0,10*ROW('Water Data'!D143))="","",OFFSET('Water Data'!$D$28,0,10*ROW('Water Data'!D143)))</f>
        <v/>
      </c>
      <c r="BU149" s="302" t="str">
        <f ca="true">+IF(OFFSET('Water Data'!$D$29,0,10*ROW('Water Data'!D143))="","",OFFSET('Water Data'!$D$29,0,10*ROW('Water Data'!D143)))</f>
        <v/>
      </c>
      <c r="BV149" s="302" t="str">
        <f ca="true">+IF(OFFSET('Water Data'!$E$27,0,10*ROW('Water Data'!E143))="","",OFFSET('Water Data'!$E$27,0,10*ROW('Water Data'!E143)))</f>
        <v/>
      </c>
      <c r="BW149" s="302" t="str">
        <f ca="true">+IF(OFFSET('Water Data'!$E$28,0,10*ROW('Water Data'!E143))="","",OFFSET('Water Data'!$E$28,0,10*ROW('Water Data'!E143)))</f>
        <v/>
      </c>
      <c r="BX149" s="302" t="str">
        <f ca="true">+IF(OFFSET('Water Data'!$E$29,0,10*ROW('Water Data'!E143))="","",OFFSET('Water Data'!$E$29,0,10*ROW('Water Data'!E143)))</f>
        <v/>
      </c>
      <c r="BY149" s="302" t="str">
        <f ca="true">+IF(OFFSET('Water Data'!$F$27,0,10*ROW('Water Data'!F143))="","",OFFSET('Water Data'!$F$27,0,10*ROW('Water Data'!F143)))</f>
        <v/>
      </c>
      <c r="BZ149" s="302" t="str">
        <f ca="true">+IF(OFFSET('Water Data'!$F$28,0,10*ROW('Water Data'!F143))="","",OFFSET('Water Data'!$F$28,0,10*ROW('Water Data'!F143)))</f>
        <v/>
      </c>
      <c r="CA149" s="302" t="str">
        <f ca="true">+IF(OFFSET('Water Data'!$F$29,0,10*ROW('Water Data'!F143))="","",OFFSET('Water Data'!$F$29,0,10*ROW('Water Data'!F143)))</f>
        <v/>
      </c>
      <c r="CB149" s="302" t="str">
        <f ca="true">+IF(OFFSET('Water Data'!$G$27,0,10*ROW('Water Data'!G143))="","",OFFSET('Water Data'!$G$27,0,10*ROW('Water Data'!G143)))</f>
        <v/>
      </c>
      <c r="CC149" s="302" t="str">
        <f ca="true">+IF(OFFSET('Water Data'!$G$28,0,10*ROW('Water Data'!G143))="","",OFFSET('Water Data'!$G$28,0,10*ROW('Water Data'!G143)))</f>
        <v/>
      </c>
      <c r="CD149" s="302" t="str">
        <f ca="true">+IF(OFFSET('Water Data'!$G$29,0,10*ROW('Water Data'!G143))="","",OFFSET('Water Data'!$G$29,0,10*ROW('Water Data'!G143)))</f>
        <v/>
      </c>
      <c r="CE149" s="302" t="str">
        <f ca="true">+IF(OFFSET('Water Data'!$H$27,0,10*ROW('Water Data'!H143))="","",OFFSET('Water Data'!$H$27,0,10*ROW('Water Data'!H143)))</f>
        <v/>
      </c>
      <c r="CF149" s="302" t="str">
        <f ca="true">+IF(OFFSET('Water Data'!$H$28,0,10*ROW('Water Data'!H143))="","",OFFSET('Water Data'!$H$28,0,10*ROW('Water Data'!H143)))</f>
        <v/>
      </c>
      <c r="CG149" s="302" t="str">
        <f ca="true">+IF(OFFSET('Water Data'!$H$29,0,10*ROW('Water Data'!H143))="","",OFFSET('Water Data'!$H$29,0,10*ROW('Water Data'!H143)))</f>
        <v/>
      </c>
      <c r="CH149" s="302" t="str">
        <f ca="true">+IF(OFFSET('Water Data'!$I$27,0,10*ROW('Water Data'!I143))="","",OFFSET('Water Data'!$I$27,0,10*ROW('Water Data'!I143)))</f>
        <v/>
      </c>
      <c r="CI149" s="302" t="str">
        <f ca="true">+IF(OFFSET('Water Data'!$I$28,0,10*ROW('Water Data'!I143))="","",OFFSET('Water Data'!$I$28,0,10*ROW('Water Data'!I143)))</f>
        <v/>
      </c>
      <c r="CJ149" s="302" t="str">
        <f ca="true">+IF(OFFSET('Water Data'!$I$29,0,10*ROW('Water Data'!I143))="","",OFFSET('Water Data'!$I$29,0,10*ROW('Water Data'!I143)))</f>
        <v/>
      </c>
      <c r="CK149" s="302" t="str">
        <f ca="true">+IF(OFFSET('Sanitation Data'!$D$28,0,10*ROW('Sanitation Data'!D143))="","",OFFSET('Sanitation Data'!$D$28,0,10*ROW('Sanitation Data'!D143)))</f>
        <v/>
      </c>
      <c r="CL149" s="302" t="str">
        <f ca="true">+IF(OFFSET('Sanitation Data'!$D$29,0,10*ROW('Sanitation Data'!D143))="","",OFFSET('Sanitation Data'!$D$29,0,10*ROW('Sanitation Data'!D143)))</f>
        <v/>
      </c>
      <c r="CM149" s="302" t="str">
        <f ca="true">+IF(OFFSET('Sanitation Data'!$D$30,0,10*ROW('Sanitation Data'!D143))="","",OFFSET('Sanitation Data'!$D$30,0,10*ROW('Sanitation Data'!D143)))</f>
        <v/>
      </c>
      <c r="CN149" s="302" t="str">
        <f ca="true">+IF(OFFSET('Sanitation Data'!$D$31,0,10*ROW('Sanitation Data'!D143))="","",OFFSET('Sanitation Data'!$D$31,0,10*ROW('Sanitation Data'!D143)))</f>
        <v/>
      </c>
      <c r="CO149" s="302" t="str">
        <f ca="true">+IF(OFFSET('Sanitation Data'!$D$32,0,10*ROW('Sanitation Data'!D143))="","",OFFSET('Sanitation Data'!$D$32,0,10*ROW('Sanitation Data'!D143)))</f>
        <v/>
      </c>
      <c r="CP149" s="302" t="str">
        <f ca="true">+IF(OFFSET('Sanitation Data'!$E$28,0,10*ROW('Sanitation Data'!E143))="","",OFFSET('Sanitation Data'!$E$28,0,10*ROW('Sanitation Data'!E143)))</f>
        <v/>
      </c>
      <c r="CQ149" s="302" t="str">
        <f ca="true">+IF(OFFSET('Sanitation Data'!$E$29,0,10*ROW('Sanitation Data'!E143))="","",OFFSET('Sanitation Data'!$E$29,0,10*ROW('Sanitation Data'!E143)))</f>
        <v/>
      </c>
      <c r="CR149" s="302" t="str">
        <f ca="true">+IF(OFFSET('Sanitation Data'!$E$30,0,10*ROW('Sanitation Data'!E143))="","",OFFSET('Sanitation Data'!$E$30,0,10*ROW('Sanitation Data'!E143)))</f>
        <v/>
      </c>
      <c r="CS149" s="302" t="str">
        <f ca="true">+IF(OFFSET('Sanitation Data'!$E$31,0,10*ROW('Sanitation Data'!E143))="","",OFFSET('Sanitation Data'!$E$31,0,10*ROW('Sanitation Data'!E143)))</f>
        <v/>
      </c>
      <c r="CT149" s="302" t="str">
        <f ca="true">+IF(OFFSET('Sanitation Data'!$E$32,0,10*ROW('Sanitation Data'!E143))="","",OFFSET('Sanitation Data'!$E$32,0,10*ROW('Sanitation Data'!E143)))</f>
        <v/>
      </c>
      <c r="CU149" s="302" t="str">
        <f ca="true">+IF(OFFSET('Sanitation Data'!$F$28,0,10*ROW('Sanitation Data'!F143))="","",OFFSET('Sanitation Data'!$F$28,0,10*ROW('Sanitation Data'!F143)))</f>
        <v/>
      </c>
      <c r="CV149" s="302" t="str">
        <f ca="true">+IF(OFFSET('Sanitation Data'!$F$29,0,10*ROW('Sanitation Data'!F143))="","",OFFSET('Sanitation Data'!$F$29,0,10*ROW('Sanitation Data'!F143)))</f>
        <v/>
      </c>
      <c r="CW149" s="302" t="str">
        <f ca="true">+IF(OFFSET('Sanitation Data'!$F$30,0,10*ROW('Sanitation Data'!F143))="","",OFFSET('Sanitation Data'!$F$30,0,10*ROW('Sanitation Data'!F143)))</f>
        <v/>
      </c>
      <c r="CX149" s="302" t="str">
        <f ca="true">+IF(OFFSET('Sanitation Data'!$F$31,0,10*ROW('Sanitation Data'!F143))="","",OFFSET('Sanitation Data'!$F$31,0,10*ROW('Sanitation Data'!F143)))</f>
        <v/>
      </c>
      <c r="CY149" s="302" t="str">
        <f ca="true">+IF(OFFSET('Sanitation Data'!$F$32,0,10*ROW('Sanitation Data'!F143))="","",OFFSET('Sanitation Data'!$F$32,0,10*ROW('Sanitation Data'!F143)))</f>
        <v/>
      </c>
      <c r="CZ149" s="302" t="str">
        <f ca="true">+IF(OFFSET('Sanitation Data'!$G$28,0,10*ROW('Sanitation Data'!G143))="","",OFFSET('Sanitation Data'!$G$28,0,10*ROW('Sanitation Data'!G143)))</f>
        <v/>
      </c>
      <c r="DA149" s="302" t="str">
        <f ca="true">+IF(OFFSET('Sanitation Data'!$G$29,0,10*ROW('Sanitation Data'!G143))="","",OFFSET('Sanitation Data'!$G$29,0,10*ROW('Sanitation Data'!G143)))</f>
        <v/>
      </c>
      <c r="DB149" s="302" t="str">
        <f ca="true">+IF(OFFSET('Sanitation Data'!$G$30,0,10*ROW('Sanitation Data'!G143))="","",OFFSET('Sanitation Data'!$G$30,0,10*ROW('Sanitation Data'!G143)))</f>
        <v/>
      </c>
      <c r="DC149" s="302" t="str">
        <f ca="true">+IF(OFFSET('Sanitation Data'!$G$31,0,10*ROW('Sanitation Data'!G143))="","",OFFSET('Sanitation Data'!$G$31,0,10*ROW('Sanitation Data'!G143)))</f>
        <v/>
      </c>
      <c r="DD149" s="302" t="str">
        <f ca="true">+IF(OFFSET('Sanitation Data'!$G$32,0,10*ROW('Sanitation Data'!G143))="","",OFFSET('Sanitation Data'!$G$32,0,10*ROW('Sanitation Data'!G143)))</f>
        <v/>
      </c>
      <c r="DE149" s="302" t="str">
        <f ca="true">+IF(OFFSET('Sanitation Data'!$H$28,0,10*ROW('Sanitation Data'!H143))="","",OFFSET('Sanitation Data'!$H$28,0,10*ROW('Sanitation Data'!H143)))</f>
        <v/>
      </c>
      <c r="DF149" s="302" t="str">
        <f ca="true">+IF(OFFSET('Sanitation Data'!$H$29,0,10*ROW('Sanitation Data'!H143))="","",OFFSET('Sanitation Data'!$H$29,0,10*ROW('Sanitation Data'!H143)))</f>
        <v/>
      </c>
      <c r="DG149" s="302" t="str">
        <f ca="true">+IF(OFFSET('Sanitation Data'!$H$30,0,10*ROW('Sanitation Data'!H143))="","",OFFSET('Sanitation Data'!$H$30,0,10*ROW('Sanitation Data'!H143)))</f>
        <v/>
      </c>
      <c r="DH149" s="302" t="str">
        <f ca="true">+IF(OFFSET('Sanitation Data'!$H$31,0,10*ROW('Sanitation Data'!H143))="","",OFFSET('Sanitation Data'!$H$31,0,10*ROW('Sanitation Data'!H143)))</f>
        <v/>
      </c>
      <c r="DI149" s="302" t="str">
        <f ca="true">+IF(OFFSET('Sanitation Data'!$H$32,0,10*ROW('Sanitation Data'!H143))="","",OFFSET('Sanitation Data'!$H$32,0,10*ROW('Sanitation Data'!H143)))</f>
        <v/>
      </c>
      <c r="DJ149" s="302" t="str">
        <f ca="true">+IF(OFFSET('Sanitation Data'!$I$28,0,10*ROW('Sanitation Data'!I143))="","",OFFSET('Sanitation Data'!$I$28,0,10*ROW('Sanitation Data'!I143)))</f>
        <v/>
      </c>
      <c r="DK149" s="302" t="str">
        <f ca="true">+IF(OFFSET('Sanitation Data'!$I$29,0,10*ROW('Sanitation Data'!I143))="","",OFFSET('Sanitation Data'!$I$29,0,10*ROW('Sanitation Data'!I143)))</f>
        <v/>
      </c>
      <c r="DL149" s="302" t="str">
        <f ca="true">+IF(OFFSET('Sanitation Data'!$I$30,0,10*ROW('Sanitation Data'!I143))="","",OFFSET('Sanitation Data'!$I$30,0,10*ROW('Sanitation Data'!I143)))</f>
        <v/>
      </c>
      <c r="DM149" s="302" t="str">
        <f ca="true">+IF(OFFSET('Sanitation Data'!$I$31,0,10*ROW('Sanitation Data'!I143))="","",OFFSET('Sanitation Data'!$I$31,0,10*ROW('Sanitation Data'!I143)))</f>
        <v/>
      </c>
      <c r="DN149" s="302" t="str">
        <f ca="true">+IF(OFFSET('Sanitation Data'!$I$32,0,10*ROW('Sanitation Data'!I143))="","",OFFSET('Sanitation Data'!$I$32,0,10*ROW('Sanitation Data'!I143)))</f>
        <v/>
      </c>
      <c r="DO149" s="302" t="str">
        <f ca="true">+IF(OFFSET('Hygiene Data'!$D$11,0,10*ROW('Hygiene Data'!D143))="","",OFFSET('Hygiene Data'!$D$11,0,10*ROW('Hygiene Data'!D143)))</f>
        <v/>
      </c>
      <c r="DP149" s="302" t="str">
        <f ca="true">+IF(OFFSET('Hygiene Data'!$D$12,0,10*ROW('Hygiene Data'!D143))="","",OFFSET('Hygiene Data'!$D$12,0,10*ROW('Hygiene Data'!D143)))</f>
        <v/>
      </c>
      <c r="DQ149" s="302" t="str">
        <f ca="true">+IF(OFFSET('Hygiene Data'!$D$13,0,10*ROW('Hygiene Data'!D143))="","",OFFSET('Hygiene Data'!$D$13,0,10*ROW('Hygiene Data'!D143)))</f>
        <v/>
      </c>
      <c r="DR149" s="302" t="str">
        <f ca="true">+IF(OFFSET('Hygiene Data'!$E$11,0,10*ROW('Hygiene Data'!E143))="","",OFFSET('Hygiene Data'!$E$11,0,10*ROW('Hygiene Data'!E143)))</f>
        <v/>
      </c>
      <c r="DS149" s="302" t="str">
        <f ca="true">+IF(OFFSET('Hygiene Data'!$E$12,0,10*ROW('Hygiene Data'!E143))="","",OFFSET('Hygiene Data'!$E$12,0,10*ROW('Hygiene Data'!E143)))</f>
        <v/>
      </c>
      <c r="DT149" s="302" t="str">
        <f ca="true">+IF(OFFSET('Hygiene Data'!$E$13,0,10*ROW('Hygiene Data'!E143))="","",OFFSET('Hygiene Data'!$E$13,0,10*ROW('Hygiene Data'!E143)))</f>
        <v/>
      </c>
      <c r="DU149" s="302" t="str">
        <f ca="true">+IF(OFFSET('Hygiene Data'!$F$11,0,10*ROW('Hygiene Data'!F143))="","",OFFSET('Hygiene Data'!$F$11,0,10*ROW('Hygiene Data'!F143)))</f>
        <v/>
      </c>
      <c r="DV149" s="302" t="str">
        <f ca="true">+IF(OFFSET('Hygiene Data'!$F$12,0,10*ROW('Hygiene Data'!F143))="","",OFFSET('Hygiene Data'!$F$12,0,10*ROW('Hygiene Data'!F143)))</f>
        <v/>
      </c>
      <c r="DW149" s="302" t="str">
        <f ca="true">+IF(OFFSET('Hygiene Data'!$F$13,0,10*ROW('Hygiene Data'!F143))="","",OFFSET('Hygiene Data'!$F$13,0,10*ROW('Hygiene Data'!F143)))</f>
        <v/>
      </c>
      <c r="DX149" s="302" t="str">
        <f ca="true">+IF(OFFSET('Hygiene Data'!$G$11,0,10*ROW('Hygiene Data'!G143))="","",OFFSET('Hygiene Data'!$G$11,0,10*ROW('Hygiene Data'!G143)))</f>
        <v/>
      </c>
      <c r="DY149" s="302" t="str">
        <f ca="true">+IF(OFFSET('Hygiene Data'!$G$12,0,10*ROW('Hygiene Data'!G143))="","",OFFSET('Hygiene Data'!$G$12,0,10*ROW('Hygiene Data'!G143)))</f>
        <v/>
      </c>
      <c r="DZ149" s="302" t="str">
        <f ca="true">+IF(OFFSET('Hygiene Data'!$G$13,0,10*ROW('Hygiene Data'!G143))="","",OFFSET('Hygiene Data'!$G$13,0,10*ROW('Hygiene Data'!G143)))</f>
        <v/>
      </c>
      <c r="EA149" s="302" t="str">
        <f ca="true">+IF(OFFSET('Hygiene Data'!$H$11,0,10*ROW('Hygiene Data'!H143))="","",OFFSET('Hygiene Data'!$H$11,0,10*ROW('Hygiene Data'!H143)))</f>
        <v/>
      </c>
      <c r="EB149" s="302" t="str">
        <f ca="true">+IF(OFFSET('Hygiene Data'!$H$12,0,10*ROW('Hygiene Data'!H143))="","",OFFSET('Hygiene Data'!$H$12,0,10*ROW('Hygiene Data'!H143)))</f>
        <v/>
      </c>
      <c r="EC149" s="302" t="str">
        <f ca="true">+IF(OFFSET('Hygiene Data'!$H$13,0,10*ROW('Hygiene Data'!H143))="","",OFFSET('Hygiene Data'!$H$13,0,10*ROW('Hygiene Data'!H143)))</f>
        <v/>
      </c>
      <c r="ED149" s="302" t="str">
        <f ca="true">+IF(OFFSET('Hygiene Data'!$I$11,0,10*ROW('Hygiene Data'!I143))="","",OFFSET('Hygiene Data'!$I$11,0,10*ROW('Hygiene Data'!I143)))</f>
        <v/>
      </c>
      <c r="EE149" s="302" t="str">
        <f ca="true">+IF(OFFSET('Hygiene Data'!$I$12,0,10*ROW('Hygiene Data'!I143))="","",OFFSET('Hygiene Data'!$I$12,0,10*ROW('Hygiene Data'!I143)))</f>
        <v/>
      </c>
      <c r="EF149" s="30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57"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302"/>
      <c r="BS150" s="302" t="str">
        <f ca="true">+IF(OFFSET('Water Data'!$D$27,0,10*ROW('Water Data'!D144))="","",OFFSET('Water Data'!$D$27,0,10*ROW('Water Data'!D144)))</f>
        <v/>
      </c>
      <c r="BT150" s="302" t="str">
        <f ca="true">+IF(OFFSET('Water Data'!$D$28,0,10*ROW('Water Data'!D144))="","",OFFSET('Water Data'!$D$28,0,10*ROW('Water Data'!D144)))</f>
        <v/>
      </c>
      <c r="BU150" s="302" t="str">
        <f ca="true">+IF(OFFSET('Water Data'!$D$29,0,10*ROW('Water Data'!D144))="","",OFFSET('Water Data'!$D$29,0,10*ROW('Water Data'!D144)))</f>
        <v/>
      </c>
      <c r="BV150" s="302" t="str">
        <f ca="true">+IF(OFFSET('Water Data'!$E$27,0,10*ROW('Water Data'!E144))="","",OFFSET('Water Data'!$E$27,0,10*ROW('Water Data'!E144)))</f>
        <v/>
      </c>
      <c r="BW150" s="302" t="str">
        <f ca="true">+IF(OFFSET('Water Data'!$E$28,0,10*ROW('Water Data'!E144))="","",OFFSET('Water Data'!$E$28,0,10*ROW('Water Data'!E144)))</f>
        <v/>
      </c>
      <c r="BX150" s="302" t="str">
        <f ca="true">+IF(OFFSET('Water Data'!$E$29,0,10*ROW('Water Data'!E144))="","",OFFSET('Water Data'!$E$29,0,10*ROW('Water Data'!E144)))</f>
        <v/>
      </c>
      <c r="BY150" s="302" t="str">
        <f ca="true">+IF(OFFSET('Water Data'!$F$27,0,10*ROW('Water Data'!F144))="","",OFFSET('Water Data'!$F$27,0,10*ROW('Water Data'!F144)))</f>
        <v/>
      </c>
      <c r="BZ150" s="302" t="str">
        <f ca="true">+IF(OFFSET('Water Data'!$F$28,0,10*ROW('Water Data'!F144))="","",OFFSET('Water Data'!$F$28,0,10*ROW('Water Data'!F144)))</f>
        <v/>
      </c>
      <c r="CA150" s="302" t="str">
        <f ca="true">+IF(OFFSET('Water Data'!$F$29,0,10*ROW('Water Data'!F144))="","",OFFSET('Water Data'!$F$29,0,10*ROW('Water Data'!F144)))</f>
        <v/>
      </c>
      <c r="CB150" s="302" t="str">
        <f ca="true">+IF(OFFSET('Water Data'!$G$27,0,10*ROW('Water Data'!G144))="","",OFFSET('Water Data'!$G$27,0,10*ROW('Water Data'!G144)))</f>
        <v/>
      </c>
      <c r="CC150" s="302" t="str">
        <f ca="true">+IF(OFFSET('Water Data'!$G$28,0,10*ROW('Water Data'!G144))="","",OFFSET('Water Data'!$G$28,0,10*ROW('Water Data'!G144)))</f>
        <v/>
      </c>
      <c r="CD150" s="302" t="str">
        <f ca="true">+IF(OFFSET('Water Data'!$G$29,0,10*ROW('Water Data'!G144))="","",OFFSET('Water Data'!$G$29,0,10*ROW('Water Data'!G144)))</f>
        <v/>
      </c>
      <c r="CE150" s="302" t="str">
        <f ca="true">+IF(OFFSET('Water Data'!$H$27,0,10*ROW('Water Data'!H144))="","",OFFSET('Water Data'!$H$27,0,10*ROW('Water Data'!H144)))</f>
        <v/>
      </c>
      <c r="CF150" s="302" t="str">
        <f ca="true">+IF(OFFSET('Water Data'!$H$28,0,10*ROW('Water Data'!H144))="","",OFFSET('Water Data'!$H$28,0,10*ROW('Water Data'!H144)))</f>
        <v/>
      </c>
      <c r="CG150" s="302" t="str">
        <f ca="true">+IF(OFFSET('Water Data'!$H$29,0,10*ROW('Water Data'!H144))="","",OFFSET('Water Data'!$H$29,0,10*ROW('Water Data'!H144)))</f>
        <v/>
      </c>
      <c r="CH150" s="302" t="str">
        <f ca="true">+IF(OFFSET('Water Data'!$I$27,0,10*ROW('Water Data'!I144))="","",OFFSET('Water Data'!$I$27,0,10*ROW('Water Data'!I144)))</f>
        <v/>
      </c>
      <c r="CI150" s="302" t="str">
        <f ca="true">+IF(OFFSET('Water Data'!$I$28,0,10*ROW('Water Data'!I144))="","",OFFSET('Water Data'!$I$28,0,10*ROW('Water Data'!I144)))</f>
        <v/>
      </c>
      <c r="CJ150" s="302" t="str">
        <f ca="true">+IF(OFFSET('Water Data'!$I$29,0,10*ROW('Water Data'!I144))="","",OFFSET('Water Data'!$I$29,0,10*ROW('Water Data'!I144)))</f>
        <v/>
      </c>
      <c r="CK150" s="302" t="str">
        <f ca="true">+IF(OFFSET('Sanitation Data'!$D$28,0,10*ROW('Sanitation Data'!D144))="","",OFFSET('Sanitation Data'!$D$28,0,10*ROW('Sanitation Data'!D144)))</f>
        <v/>
      </c>
      <c r="CL150" s="302" t="str">
        <f ca="true">+IF(OFFSET('Sanitation Data'!$D$29,0,10*ROW('Sanitation Data'!D144))="","",OFFSET('Sanitation Data'!$D$29,0,10*ROW('Sanitation Data'!D144)))</f>
        <v/>
      </c>
      <c r="CM150" s="302" t="str">
        <f ca="true">+IF(OFFSET('Sanitation Data'!$D$30,0,10*ROW('Sanitation Data'!D144))="","",OFFSET('Sanitation Data'!$D$30,0,10*ROW('Sanitation Data'!D144)))</f>
        <v/>
      </c>
      <c r="CN150" s="302" t="str">
        <f ca="true">+IF(OFFSET('Sanitation Data'!$D$31,0,10*ROW('Sanitation Data'!D144))="","",OFFSET('Sanitation Data'!$D$31,0,10*ROW('Sanitation Data'!D144)))</f>
        <v/>
      </c>
      <c r="CO150" s="302" t="str">
        <f ca="true">+IF(OFFSET('Sanitation Data'!$D$32,0,10*ROW('Sanitation Data'!D144))="","",OFFSET('Sanitation Data'!$D$32,0,10*ROW('Sanitation Data'!D144)))</f>
        <v/>
      </c>
      <c r="CP150" s="302" t="str">
        <f ca="true">+IF(OFFSET('Sanitation Data'!$E$28,0,10*ROW('Sanitation Data'!E144))="","",OFFSET('Sanitation Data'!$E$28,0,10*ROW('Sanitation Data'!E144)))</f>
        <v/>
      </c>
      <c r="CQ150" s="302" t="str">
        <f ca="true">+IF(OFFSET('Sanitation Data'!$E$29,0,10*ROW('Sanitation Data'!E144))="","",OFFSET('Sanitation Data'!$E$29,0,10*ROW('Sanitation Data'!E144)))</f>
        <v/>
      </c>
      <c r="CR150" s="302" t="str">
        <f ca="true">+IF(OFFSET('Sanitation Data'!$E$30,0,10*ROW('Sanitation Data'!E144))="","",OFFSET('Sanitation Data'!$E$30,0,10*ROW('Sanitation Data'!E144)))</f>
        <v/>
      </c>
      <c r="CS150" s="302" t="str">
        <f ca="true">+IF(OFFSET('Sanitation Data'!$E$31,0,10*ROW('Sanitation Data'!E144))="","",OFFSET('Sanitation Data'!$E$31,0,10*ROW('Sanitation Data'!E144)))</f>
        <v/>
      </c>
      <c r="CT150" s="302" t="str">
        <f ca="true">+IF(OFFSET('Sanitation Data'!$E$32,0,10*ROW('Sanitation Data'!E144))="","",OFFSET('Sanitation Data'!$E$32,0,10*ROW('Sanitation Data'!E144)))</f>
        <v/>
      </c>
      <c r="CU150" s="302" t="str">
        <f ca="true">+IF(OFFSET('Sanitation Data'!$F$28,0,10*ROW('Sanitation Data'!F144))="","",OFFSET('Sanitation Data'!$F$28,0,10*ROW('Sanitation Data'!F144)))</f>
        <v/>
      </c>
      <c r="CV150" s="302" t="str">
        <f ca="true">+IF(OFFSET('Sanitation Data'!$F$29,0,10*ROW('Sanitation Data'!F144))="","",OFFSET('Sanitation Data'!$F$29,0,10*ROW('Sanitation Data'!F144)))</f>
        <v/>
      </c>
      <c r="CW150" s="302" t="str">
        <f ca="true">+IF(OFFSET('Sanitation Data'!$F$30,0,10*ROW('Sanitation Data'!F144))="","",OFFSET('Sanitation Data'!$F$30,0,10*ROW('Sanitation Data'!F144)))</f>
        <v/>
      </c>
      <c r="CX150" s="302" t="str">
        <f ca="true">+IF(OFFSET('Sanitation Data'!$F$31,0,10*ROW('Sanitation Data'!F144))="","",OFFSET('Sanitation Data'!$F$31,0,10*ROW('Sanitation Data'!F144)))</f>
        <v/>
      </c>
      <c r="CY150" s="302" t="str">
        <f ca="true">+IF(OFFSET('Sanitation Data'!$F$32,0,10*ROW('Sanitation Data'!F144))="","",OFFSET('Sanitation Data'!$F$32,0,10*ROW('Sanitation Data'!F144)))</f>
        <v/>
      </c>
      <c r="CZ150" s="302" t="str">
        <f ca="true">+IF(OFFSET('Sanitation Data'!$G$28,0,10*ROW('Sanitation Data'!G144))="","",OFFSET('Sanitation Data'!$G$28,0,10*ROW('Sanitation Data'!G144)))</f>
        <v/>
      </c>
      <c r="DA150" s="302" t="str">
        <f ca="true">+IF(OFFSET('Sanitation Data'!$G$29,0,10*ROW('Sanitation Data'!G144))="","",OFFSET('Sanitation Data'!$G$29,0,10*ROW('Sanitation Data'!G144)))</f>
        <v/>
      </c>
      <c r="DB150" s="302" t="str">
        <f ca="true">+IF(OFFSET('Sanitation Data'!$G$30,0,10*ROW('Sanitation Data'!G144))="","",OFFSET('Sanitation Data'!$G$30,0,10*ROW('Sanitation Data'!G144)))</f>
        <v/>
      </c>
      <c r="DC150" s="302" t="str">
        <f ca="true">+IF(OFFSET('Sanitation Data'!$G$31,0,10*ROW('Sanitation Data'!G144))="","",OFFSET('Sanitation Data'!$G$31,0,10*ROW('Sanitation Data'!G144)))</f>
        <v/>
      </c>
      <c r="DD150" s="302" t="str">
        <f ca="true">+IF(OFFSET('Sanitation Data'!$G$32,0,10*ROW('Sanitation Data'!G144))="","",OFFSET('Sanitation Data'!$G$32,0,10*ROW('Sanitation Data'!G144)))</f>
        <v/>
      </c>
      <c r="DE150" s="302" t="str">
        <f ca="true">+IF(OFFSET('Sanitation Data'!$H$28,0,10*ROW('Sanitation Data'!H144))="","",OFFSET('Sanitation Data'!$H$28,0,10*ROW('Sanitation Data'!H144)))</f>
        <v/>
      </c>
      <c r="DF150" s="302" t="str">
        <f ca="true">+IF(OFFSET('Sanitation Data'!$H$29,0,10*ROW('Sanitation Data'!H144))="","",OFFSET('Sanitation Data'!$H$29,0,10*ROW('Sanitation Data'!H144)))</f>
        <v/>
      </c>
      <c r="DG150" s="302" t="str">
        <f ca="true">+IF(OFFSET('Sanitation Data'!$H$30,0,10*ROW('Sanitation Data'!H144))="","",OFFSET('Sanitation Data'!$H$30,0,10*ROW('Sanitation Data'!H144)))</f>
        <v/>
      </c>
      <c r="DH150" s="302" t="str">
        <f ca="true">+IF(OFFSET('Sanitation Data'!$H$31,0,10*ROW('Sanitation Data'!H144))="","",OFFSET('Sanitation Data'!$H$31,0,10*ROW('Sanitation Data'!H144)))</f>
        <v/>
      </c>
      <c r="DI150" s="302" t="str">
        <f ca="true">+IF(OFFSET('Sanitation Data'!$H$32,0,10*ROW('Sanitation Data'!H144))="","",OFFSET('Sanitation Data'!$H$32,0,10*ROW('Sanitation Data'!H144)))</f>
        <v/>
      </c>
      <c r="DJ150" s="302" t="str">
        <f ca="true">+IF(OFFSET('Sanitation Data'!$I$28,0,10*ROW('Sanitation Data'!I144))="","",OFFSET('Sanitation Data'!$I$28,0,10*ROW('Sanitation Data'!I144)))</f>
        <v/>
      </c>
      <c r="DK150" s="302" t="str">
        <f ca="true">+IF(OFFSET('Sanitation Data'!$I$29,0,10*ROW('Sanitation Data'!I144))="","",OFFSET('Sanitation Data'!$I$29,0,10*ROW('Sanitation Data'!I144)))</f>
        <v/>
      </c>
      <c r="DL150" s="302" t="str">
        <f ca="true">+IF(OFFSET('Sanitation Data'!$I$30,0,10*ROW('Sanitation Data'!I144))="","",OFFSET('Sanitation Data'!$I$30,0,10*ROW('Sanitation Data'!I144)))</f>
        <v/>
      </c>
      <c r="DM150" s="302" t="str">
        <f ca="true">+IF(OFFSET('Sanitation Data'!$I$31,0,10*ROW('Sanitation Data'!I144))="","",OFFSET('Sanitation Data'!$I$31,0,10*ROW('Sanitation Data'!I144)))</f>
        <v/>
      </c>
      <c r="DN150" s="302" t="str">
        <f ca="true">+IF(OFFSET('Sanitation Data'!$I$32,0,10*ROW('Sanitation Data'!I144))="","",OFFSET('Sanitation Data'!$I$32,0,10*ROW('Sanitation Data'!I144)))</f>
        <v/>
      </c>
      <c r="DO150" s="302" t="str">
        <f ca="true">+IF(OFFSET('Hygiene Data'!$D$11,0,10*ROW('Hygiene Data'!D144))="","",OFFSET('Hygiene Data'!$D$11,0,10*ROW('Hygiene Data'!D144)))</f>
        <v/>
      </c>
      <c r="DP150" s="302" t="str">
        <f ca="true">+IF(OFFSET('Hygiene Data'!$D$12,0,10*ROW('Hygiene Data'!D144))="","",OFFSET('Hygiene Data'!$D$12,0,10*ROW('Hygiene Data'!D144)))</f>
        <v/>
      </c>
      <c r="DQ150" s="302" t="str">
        <f ca="true">+IF(OFFSET('Hygiene Data'!$D$13,0,10*ROW('Hygiene Data'!D144))="","",OFFSET('Hygiene Data'!$D$13,0,10*ROW('Hygiene Data'!D144)))</f>
        <v/>
      </c>
      <c r="DR150" s="302" t="str">
        <f ca="true">+IF(OFFSET('Hygiene Data'!$E$11,0,10*ROW('Hygiene Data'!E144))="","",OFFSET('Hygiene Data'!$E$11,0,10*ROW('Hygiene Data'!E144)))</f>
        <v/>
      </c>
      <c r="DS150" s="302" t="str">
        <f ca="true">+IF(OFFSET('Hygiene Data'!$E$12,0,10*ROW('Hygiene Data'!E144))="","",OFFSET('Hygiene Data'!$E$12,0,10*ROW('Hygiene Data'!E144)))</f>
        <v/>
      </c>
      <c r="DT150" s="302" t="str">
        <f ca="true">+IF(OFFSET('Hygiene Data'!$E$13,0,10*ROW('Hygiene Data'!E144))="","",OFFSET('Hygiene Data'!$E$13,0,10*ROW('Hygiene Data'!E144)))</f>
        <v/>
      </c>
      <c r="DU150" s="302" t="str">
        <f ca="true">+IF(OFFSET('Hygiene Data'!$F$11,0,10*ROW('Hygiene Data'!F144))="","",OFFSET('Hygiene Data'!$F$11,0,10*ROW('Hygiene Data'!F144)))</f>
        <v/>
      </c>
      <c r="DV150" s="302" t="str">
        <f ca="true">+IF(OFFSET('Hygiene Data'!$F$12,0,10*ROW('Hygiene Data'!F144))="","",OFFSET('Hygiene Data'!$F$12,0,10*ROW('Hygiene Data'!F144)))</f>
        <v/>
      </c>
      <c r="DW150" s="302" t="str">
        <f ca="true">+IF(OFFSET('Hygiene Data'!$F$13,0,10*ROW('Hygiene Data'!F144))="","",OFFSET('Hygiene Data'!$F$13,0,10*ROW('Hygiene Data'!F144)))</f>
        <v/>
      </c>
      <c r="DX150" s="302" t="str">
        <f ca="true">+IF(OFFSET('Hygiene Data'!$G$11,0,10*ROW('Hygiene Data'!G144))="","",OFFSET('Hygiene Data'!$G$11,0,10*ROW('Hygiene Data'!G144)))</f>
        <v/>
      </c>
      <c r="DY150" s="302" t="str">
        <f ca="true">+IF(OFFSET('Hygiene Data'!$G$12,0,10*ROW('Hygiene Data'!G144))="","",OFFSET('Hygiene Data'!$G$12,0,10*ROW('Hygiene Data'!G144)))</f>
        <v/>
      </c>
      <c r="DZ150" s="302" t="str">
        <f ca="true">+IF(OFFSET('Hygiene Data'!$G$13,0,10*ROW('Hygiene Data'!G144))="","",OFFSET('Hygiene Data'!$G$13,0,10*ROW('Hygiene Data'!G144)))</f>
        <v/>
      </c>
      <c r="EA150" s="302" t="str">
        <f ca="true">+IF(OFFSET('Hygiene Data'!$H$11,0,10*ROW('Hygiene Data'!H144))="","",OFFSET('Hygiene Data'!$H$11,0,10*ROW('Hygiene Data'!H144)))</f>
        <v/>
      </c>
      <c r="EB150" s="302" t="str">
        <f ca="true">+IF(OFFSET('Hygiene Data'!$H$12,0,10*ROW('Hygiene Data'!H144))="","",OFFSET('Hygiene Data'!$H$12,0,10*ROW('Hygiene Data'!H144)))</f>
        <v/>
      </c>
      <c r="EC150" s="302" t="str">
        <f ca="true">+IF(OFFSET('Hygiene Data'!$H$13,0,10*ROW('Hygiene Data'!H144))="","",OFFSET('Hygiene Data'!$H$13,0,10*ROW('Hygiene Data'!H144)))</f>
        <v/>
      </c>
      <c r="ED150" s="302" t="str">
        <f ca="true">+IF(OFFSET('Hygiene Data'!$I$11,0,10*ROW('Hygiene Data'!I144))="","",OFFSET('Hygiene Data'!$I$11,0,10*ROW('Hygiene Data'!I144)))</f>
        <v/>
      </c>
      <c r="EE150" s="302" t="str">
        <f ca="true">+IF(OFFSET('Hygiene Data'!$I$12,0,10*ROW('Hygiene Data'!I144))="","",OFFSET('Hygiene Data'!$I$12,0,10*ROW('Hygiene Data'!I144)))</f>
        <v/>
      </c>
      <c r="EF150" s="30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57"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302"/>
      <c r="BS151" s="302" t="str">
        <f ca="true">+IF(OFFSET('Water Data'!$D$27,0,10*ROW('Water Data'!D145))="","",OFFSET('Water Data'!$D$27,0,10*ROW('Water Data'!D145)))</f>
        <v/>
      </c>
      <c r="BT151" s="302" t="str">
        <f ca="true">+IF(OFFSET('Water Data'!$D$28,0,10*ROW('Water Data'!D145))="","",OFFSET('Water Data'!$D$28,0,10*ROW('Water Data'!D145)))</f>
        <v/>
      </c>
      <c r="BU151" s="302" t="str">
        <f ca="true">+IF(OFFSET('Water Data'!$D$29,0,10*ROW('Water Data'!D145))="","",OFFSET('Water Data'!$D$29,0,10*ROW('Water Data'!D145)))</f>
        <v/>
      </c>
      <c r="BV151" s="302" t="str">
        <f ca="true">+IF(OFFSET('Water Data'!$E$27,0,10*ROW('Water Data'!E145))="","",OFFSET('Water Data'!$E$27,0,10*ROW('Water Data'!E145)))</f>
        <v/>
      </c>
      <c r="BW151" s="302" t="str">
        <f ca="true">+IF(OFFSET('Water Data'!$E$28,0,10*ROW('Water Data'!E145))="","",OFFSET('Water Data'!$E$28,0,10*ROW('Water Data'!E145)))</f>
        <v/>
      </c>
      <c r="BX151" s="302" t="str">
        <f ca="true">+IF(OFFSET('Water Data'!$E$29,0,10*ROW('Water Data'!E145))="","",OFFSET('Water Data'!$E$29,0,10*ROW('Water Data'!E145)))</f>
        <v/>
      </c>
      <c r="BY151" s="302" t="str">
        <f ca="true">+IF(OFFSET('Water Data'!$F$27,0,10*ROW('Water Data'!F145))="","",OFFSET('Water Data'!$F$27,0,10*ROW('Water Data'!F145)))</f>
        <v/>
      </c>
      <c r="BZ151" s="302" t="str">
        <f ca="true">+IF(OFFSET('Water Data'!$F$28,0,10*ROW('Water Data'!F145))="","",OFFSET('Water Data'!$F$28,0,10*ROW('Water Data'!F145)))</f>
        <v/>
      </c>
      <c r="CA151" s="302" t="str">
        <f ca="true">+IF(OFFSET('Water Data'!$F$29,0,10*ROW('Water Data'!F145))="","",OFFSET('Water Data'!$F$29,0,10*ROW('Water Data'!F145)))</f>
        <v/>
      </c>
      <c r="CB151" s="302" t="str">
        <f ca="true">+IF(OFFSET('Water Data'!$G$27,0,10*ROW('Water Data'!G145))="","",OFFSET('Water Data'!$G$27,0,10*ROW('Water Data'!G145)))</f>
        <v/>
      </c>
      <c r="CC151" s="302" t="str">
        <f ca="true">+IF(OFFSET('Water Data'!$G$28,0,10*ROW('Water Data'!G145))="","",OFFSET('Water Data'!$G$28,0,10*ROW('Water Data'!G145)))</f>
        <v/>
      </c>
      <c r="CD151" s="302" t="str">
        <f ca="true">+IF(OFFSET('Water Data'!$G$29,0,10*ROW('Water Data'!G145))="","",OFFSET('Water Data'!$G$29,0,10*ROW('Water Data'!G145)))</f>
        <v/>
      </c>
      <c r="CE151" s="302" t="str">
        <f ca="true">+IF(OFFSET('Water Data'!$H$27,0,10*ROW('Water Data'!H145))="","",OFFSET('Water Data'!$H$27,0,10*ROW('Water Data'!H145)))</f>
        <v/>
      </c>
      <c r="CF151" s="302" t="str">
        <f ca="true">+IF(OFFSET('Water Data'!$H$28,0,10*ROW('Water Data'!H145))="","",OFFSET('Water Data'!$H$28,0,10*ROW('Water Data'!H145)))</f>
        <v/>
      </c>
      <c r="CG151" s="302" t="str">
        <f ca="true">+IF(OFFSET('Water Data'!$H$29,0,10*ROW('Water Data'!H145))="","",OFFSET('Water Data'!$H$29,0,10*ROW('Water Data'!H145)))</f>
        <v/>
      </c>
      <c r="CH151" s="302" t="str">
        <f ca="true">+IF(OFFSET('Water Data'!$I$27,0,10*ROW('Water Data'!I145))="","",OFFSET('Water Data'!$I$27,0,10*ROW('Water Data'!I145)))</f>
        <v/>
      </c>
      <c r="CI151" s="302" t="str">
        <f ca="true">+IF(OFFSET('Water Data'!$I$28,0,10*ROW('Water Data'!I145))="","",OFFSET('Water Data'!$I$28,0,10*ROW('Water Data'!I145)))</f>
        <v/>
      </c>
      <c r="CJ151" s="302" t="str">
        <f ca="true">+IF(OFFSET('Water Data'!$I$29,0,10*ROW('Water Data'!I145))="","",OFFSET('Water Data'!$I$29,0,10*ROW('Water Data'!I145)))</f>
        <v/>
      </c>
      <c r="CK151" s="302" t="str">
        <f ca="true">+IF(OFFSET('Sanitation Data'!$D$28,0,10*ROW('Sanitation Data'!D145))="","",OFFSET('Sanitation Data'!$D$28,0,10*ROW('Sanitation Data'!D145)))</f>
        <v/>
      </c>
      <c r="CL151" s="302" t="str">
        <f ca="true">+IF(OFFSET('Sanitation Data'!$D$29,0,10*ROW('Sanitation Data'!D145))="","",OFFSET('Sanitation Data'!$D$29,0,10*ROW('Sanitation Data'!D145)))</f>
        <v/>
      </c>
      <c r="CM151" s="302" t="str">
        <f ca="true">+IF(OFFSET('Sanitation Data'!$D$30,0,10*ROW('Sanitation Data'!D145))="","",OFFSET('Sanitation Data'!$D$30,0,10*ROW('Sanitation Data'!D145)))</f>
        <v/>
      </c>
      <c r="CN151" s="302" t="str">
        <f ca="true">+IF(OFFSET('Sanitation Data'!$D$31,0,10*ROW('Sanitation Data'!D145))="","",OFFSET('Sanitation Data'!$D$31,0,10*ROW('Sanitation Data'!D145)))</f>
        <v/>
      </c>
      <c r="CO151" s="302" t="str">
        <f ca="true">+IF(OFFSET('Sanitation Data'!$D$32,0,10*ROW('Sanitation Data'!D145))="","",OFFSET('Sanitation Data'!$D$32,0,10*ROW('Sanitation Data'!D145)))</f>
        <v/>
      </c>
      <c r="CP151" s="302" t="str">
        <f ca="true">+IF(OFFSET('Sanitation Data'!$E$28,0,10*ROW('Sanitation Data'!E145))="","",OFFSET('Sanitation Data'!$E$28,0,10*ROW('Sanitation Data'!E145)))</f>
        <v/>
      </c>
      <c r="CQ151" s="302" t="str">
        <f ca="true">+IF(OFFSET('Sanitation Data'!$E$29,0,10*ROW('Sanitation Data'!E145))="","",OFFSET('Sanitation Data'!$E$29,0,10*ROW('Sanitation Data'!E145)))</f>
        <v/>
      </c>
      <c r="CR151" s="302" t="str">
        <f ca="true">+IF(OFFSET('Sanitation Data'!$E$30,0,10*ROW('Sanitation Data'!E145))="","",OFFSET('Sanitation Data'!$E$30,0,10*ROW('Sanitation Data'!E145)))</f>
        <v/>
      </c>
      <c r="CS151" s="302" t="str">
        <f ca="true">+IF(OFFSET('Sanitation Data'!$E$31,0,10*ROW('Sanitation Data'!E145))="","",OFFSET('Sanitation Data'!$E$31,0,10*ROW('Sanitation Data'!E145)))</f>
        <v/>
      </c>
      <c r="CT151" s="302" t="str">
        <f ca="true">+IF(OFFSET('Sanitation Data'!$E$32,0,10*ROW('Sanitation Data'!E145))="","",OFFSET('Sanitation Data'!$E$32,0,10*ROW('Sanitation Data'!E145)))</f>
        <v/>
      </c>
      <c r="CU151" s="302" t="str">
        <f ca="true">+IF(OFFSET('Sanitation Data'!$F$28,0,10*ROW('Sanitation Data'!F145))="","",OFFSET('Sanitation Data'!$F$28,0,10*ROW('Sanitation Data'!F145)))</f>
        <v/>
      </c>
      <c r="CV151" s="302" t="str">
        <f ca="true">+IF(OFFSET('Sanitation Data'!$F$29,0,10*ROW('Sanitation Data'!F145))="","",OFFSET('Sanitation Data'!$F$29,0,10*ROW('Sanitation Data'!F145)))</f>
        <v/>
      </c>
      <c r="CW151" s="302" t="str">
        <f ca="true">+IF(OFFSET('Sanitation Data'!$F$30,0,10*ROW('Sanitation Data'!F145))="","",OFFSET('Sanitation Data'!$F$30,0,10*ROW('Sanitation Data'!F145)))</f>
        <v/>
      </c>
      <c r="CX151" s="302" t="str">
        <f ca="true">+IF(OFFSET('Sanitation Data'!$F$31,0,10*ROW('Sanitation Data'!F145))="","",OFFSET('Sanitation Data'!$F$31,0,10*ROW('Sanitation Data'!F145)))</f>
        <v/>
      </c>
      <c r="CY151" s="302" t="str">
        <f ca="true">+IF(OFFSET('Sanitation Data'!$F$32,0,10*ROW('Sanitation Data'!F145))="","",OFFSET('Sanitation Data'!$F$32,0,10*ROW('Sanitation Data'!F145)))</f>
        <v/>
      </c>
      <c r="CZ151" s="302" t="str">
        <f ca="true">+IF(OFFSET('Sanitation Data'!$G$28,0,10*ROW('Sanitation Data'!G145))="","",OFFSET('Sanitation Data'!$G$28,0,10*ROW('Sanitation Data'!G145)))</f>
        <v/>
      </c>
      <c r="DA151" s="302" t="str">
        <f ca="true">+IF(OFFSET('Sanitation Data'!$G$29,0,10*ROW('Sanitation Data'!G145))="","",OFFSET('Sanitation Data'!$G$29,0,10*ROW('Sanitation Data'!G145)))</f>
        <v/>
      </c>
      <c r="DB151" s="302" t="str">
        <f ca="true">+IF(OFFSET('Sanitation Data'!$G$30,0,10*ROW('Sanitation Data'!G145))="","",OFFSET('Sanitation Data'!$G$30,0,10*ROW('Sanitation Data'!G145)))</f>
        <v/>
      </c>
      <c r="DC151" s="302" t="str">
        <f ca="true">+IF(OFFSET('Sanitation Data'!$G$31,0,10*ROW('Sanitation Data'!G145))="","",OFFSET('Sanitation Data'!$G$31,0,10*ROW('Sanitation Data'!G145)))</f>
        <v/>
      </c>
      <c r="DD151" s="302" t="str">
        <f ca="true">+IF(OFFSET('Sanitation Data'!$G$32,0,10*ROW('Sanitation Data'!G145))="","",OFFSET('Sanitation Data'!$G$32,0,10*ROW('Sanitation Data'!G145)))</f>
        <v/>
      </c>
      <c r="DE151" s="302" t="str">
        <f ca="true">+IF(OFFSET('Sanitation Data'!$H$28,0,10*ROW('Sanitation Data'!H145))="","",OFFSET('Sanitation Data'!$H$28,0,10*ROW('Sanitation Data'!H145)))</f>
        <v/>
      </c>
      <c r="DF151" s="302" t="str">
        <f ca="true">+IF(OFFSET('Sanitation Data'!$H$29,0,10*ROW('Sanitation Data'!H145))="","",OFFSET('Sanitation Data'!$H$29,0,10*ROW('Sanitation Data'!H145)))</f>
        <v/>
      </c>
      <c r="DG151" s="302" t="str">
        <f ca="true">+IF(OFFSET('Sanitation Data'!$H$30,0,10*ROW('Sanitation Data'!H145))="","",OFFSET('Sanitation Data'!$H$30,0,10*ROW('Sanitation Data'!H145)))</f>
        <v/>
      </c>
      <c r="DH151" s="302" t="str">
        <f ca="true">+IF(OFFSET('Sanitation Data'!$H$31,0,10*ROW('Sanitation Data'!H145))="","",OFFSET('Sanitation Data'!$H$31,0,10*ROW('Sanitation Data'!H145)))</f>
        <v/>
      </c>
      <c r="DI151" s="302" t="str">
        <f ca="true">+IF(OFFSET('Sanitation Data'!$H$32,0,10*ROW('Sanitation Data'!H145))="","",OFFSET('Sanitation Data'!$H$32,0,10*ROW('Sanitation Data'!H145)))</f>
        <v/>
      </c>
      <c r="DJ151" s="302" t="str">
        <f ca="true">+IF(OFFSET('Sanitation Data'!$I$28,0,10*ROW('Sanitation Data'!I145))="","",OFFSET('Sanitation Data'!$I$28,0,10*ROW('Sanitation Data'!I145)))</f>
        <v/>
      </c>
      <c r="DK151" s="302" t="str">
        <f ca="true">+IF(OFFSET('Sanitation Data'!$I$29,0,10*ROW('Sanitation Data'!I145))="","",OFFSET('Sanitation Data'!$I$29,0,10*ROW('Sanitation Data'!I145)))</f>
        <v/>
      </c>
      <c r="DL151" s="302" t="str">
        <f ca="true">+IF(OFFSET('Sanitation Data'!$I$30,0,10*ROW('Sanitation Data'!I145))="","",OFFSET('Sanitation Data'!$I$30,0,10*ROW('Sanitation Data'!I145)))</f>
        <v/>
      </c>
      <c r="DM151" s="302" t="str">
        <f ca="true">+IF(OFFSET('Sanitation Data'!$I$31,0,10*ROW('Sanitation Data'!I145))="","",OFFSET('Sanitation Data'!$I$31,0,10*ROW('Sanitation Data'!I145)))</f>
        <v/>
      </c>
      <c r="DN151" s="302" t="str">
        <f ca="true">+IF(OFFSET('Sanitation Data'!$I$32,0,10*ROW('Sanitation Data'!I145))="","",OFFSET('Sanitation Data'!$I$32,0,10*ROW('Sanitation Data'!I145)))</f>
        <v/>
      </c>
      <c r="DO151" s="302" t="str">
        <f ca="true">+IF(OFFSET('Hygiene Data'!$D$11,0,10*ROW('Hygiene Data'!D145))="","",OFFSET('Hygiene Data'!$D$11,0,10*ROW('Hygiene Data'!D145)))</f>
        <v/>
      </c>
      <c r="DP151" s="302" t="str">
        <f ca="true">+IF(OFFSET('Hygiene Data'!$D$12,0,10*ROW('Hygiene Data'!D145))="","",OFFSET('Hygiene Data'!$D$12,0,10*ROW('Hygiene Data'!D145)))</f>
        <v/>
      </c>
      <c r="DQ151" s="302" t="str">
        <f ca="true">+IF(OFFSET('Hygiene Data'!$D$13,0,10*ROW('Hygiene Data'!D145))="","",OFFSET('Hygiene Data'!$D$13,0,10*ROW('Hygiene Data'!D145)))</f>
        <v/>
      </c>
      <c r="DR151" s="302" t="str">
        <f ca="true">+IF(OFFSET('Hygiene Data'!$E$11,0,10*ROW('Hygiene Data'!E145))="","",OFFSET('Hygiene Data'!$E$11,0,10*ROW('Hygiene Data'!E145)))</f>
        <v/>
      </c>
      <c r="DS151" s="302" t="str">
        <f ca="true">+IF(OFFSET('Hygiene Data'!$E$12,0,10*ROW('Hygiene Data'!E145))="","",OFFSET('Hygiene Data'!$E$12,0,10*ROW('Hygiene Data'!E145)))</f>
        <v/>
      </c>
      <c r="DT151" s="302" t="str">
        <f ca="true">+IF(OFFSET('Hygiene Data'!$E$13,0,10*ROW('Hygiene Data'!E145))="","",OFFSET('Hygiene Data'!$E$13,0,10*ROW('Hygiene Data'!E145)))</f>
        <v/>
      </c>
      <c r="DU151" s="302" t="str">
        <f ca="true">+IF(OFFSET('Hygiene Data'!$F$11,0,10*ROW('Hygiene Data'!F145))="","",OFFSET('Hygiene Data'!$F$11,0,10*ROW('Hygiene Data'!F145)))</f>
        <v/>
      </c>
      <c r="DV151" s="302" t="str">
        <f ca="true">+IF(OFFSET('Hygiene Data'!$F$12,0,10*ROW('Hygiene Data'!F145))="","",OFFSET('Hygiene Data'!$F$12,0,10*ROW('Hygiene Data'!F145)))</f>
        <v/>
      </c>
      <c r="DW151" s="302" t="str">
        <f ca="true">+IF(OFFSET('Hygiene Data'!$F$13,0,10*ROW('Hygiene Data'!F145))="","",OFFSET('Hygiene Data'!$F$13,0,10*ROW('Hygiene Data'!F145)))</f>
        <v/>
      </c>
      <c r="DX151" s="302" t="str">
        <f ca="true">+IF(OFFSET('Hygiene Data'!$G$11,0,10*ROW('Hygiene Data'!G145))="","",OFFSET('Hygiene Data'!$G$11,0,10*ROW('Hygiene Data'!G145)))</f>
        <v/>
      </c>
      <c r="DY151" s="302" t="str">
        <f ca="true">+IF(OFFSET('Hygiene Data'!$G$12,0,10*ROW('Hygiene Data'!G145))="","",OFFSET('Hygiene Data'!$G$12,0,10*ROW('Hygiene Data'!G145)))</f>
        <v/>
      </c>
      <c r="DZ151" s="302" t="str">
        <f ca="true">+IF(OFFSET('Hygiene Data'!$G$13,0,10*ROW('Hygiene Data'!G145))="","",OFFSET('Hygiene Data'!$G$13,0,10*ROW('Hygiene Data'!G145)))</f>
        <v/>
      </c>
      <c r="EA151" s="302" t="str">
        <f ca="true">+IF(OFFSET('Hygiene Data'!$H$11,0,10*ROW('Hygiene Data'!H145))="","",OFFSET('Hygiene Data'!$H$11,0,10*ROW('Hygiene Data'!H145)))</f>
        <v/>
      </c>
      <c r="EB151" s="302" t="str">
        <f ca="true">+IF(OFFSET('Hygiene Data'!$H$12,0,10*ROW('Hygiene Data'!H145))="","",OFFSET('Hygiene Data'!$H$12,0,10*ROW('Hygiene Data'!H145)))</f>
        <v/>
      </c>
      <c r="EC151" s="302" t="str">
        <f ca="true">+IF(OFFSET('Hygiene Data'!$H$13,0,10*ROW('Hygiene Data'!H145))="","",OFFSET('Hygiene Data'!$H$13,0,10*ROW('Hygiene Data'!H145)))</f>
        <v/>
      </c>
      <c r="ED151" s="302" t="str">
        <f ca="true">+IF(OFFSET('Hygiene Data'!$I$11,0,10*ROW('Hygiene Data'!I145))="","",OFFSET('Hygiene Data'!$I$11,0,10*ROW('Hygiene Data'!I145)))</f>
        <v/>
      </c>
      <c r="EE151" s="302" t="str">
        <f ca="true">+IF(OFFSET('Hygiene Data'!$I$12,0,10*ROW('Hygiene Data'!I145))="","",OFFSET('Hygiene Data'!$I$12,0,10*ROW('Hygiene Data'!I145)))</f>
        <v/>
      </c>
      <c r="EF151" s="30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57"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302"/>
      <c r="BS152" s="302" t="str">
        <f ca="true">+IF(OFFSET('Water Data'!$D$27,0,10*ROW('Water Data'!D146))="","",OFFSET('Water Data'!$D$27,0,10*ROW('Water Data'!D146)))</f>
        <v/>
      </c>
      <c r="BT152" s="302" t="str">
        <f ca="true">+IF(OFFSET('Water Data'!$D$28,0,10*ROW('Water Data'!D146))="","",OFFSET('Water Data'!$D$28,0,10*ROW('Water Data'!D146)))</f>
        <v/>
      </c>
      <c r="BU152" s="302" t="str">
        <f ca="true">+IF(OFFSET('Water Data'!$D$29,0,10*ROW('Water Data'!D146))="","",OFFSET('Water Data'!$D$29,0,10*ROW('Water Data'!D146)))</f>
        <v/>
      </c>
      <c r="BV152" s="302" t="str">
        <f ca="true">+IF(OFFSET('Water Data'!$E$27,0,10*ROW('Water Data'!E146))="","",OFFSET('Water Data'!$E$27,0,10*ROW('Water Data'!E146)))</f>
        <v/>
      </c>
      <c r="BW152" s="302" t="str">
        <f ca="true">+IF(OFFSET('Water Data'!$E$28,0,10*ROW('Water Data'!E146))="","",OFFSET('Water Data'!$E$28,0,10*ROW('Water Data'!E146)))</f>
        <v/>
      </c>
      <c r="BX152" s="302" t="str">
        <f ca="true">+IF(OFFSET('Water Data'!$E$29,0,10*ROW('Water Data'!E146))="","",OFFSET('Water Data'!$E$29,0,10*ROW('Water Data'!E146)))</f>
        <v/>
      </c>
      <c r="BY152" s="302" t="str">
        <f ca="true">+IF(OFFSET('Water Data'!$F$27,0,10*ROW('Water Data'!F146))="","",OFFSET('Water Data'!$F$27,0,10*ROW('Water Data'!F146)))</f>
        <v/>
      </c>
      <c r="BZ152" s="302" t="str">
        <f ca="true">+IF(OFFSET('Water Data'!$F$28,0,10*ROW('Water Data'!F146))="","",OFFSET('Water Data'!$F$28,0,10*ROW('Water Data'!F146)))</f>
        <v/>
      </c>
      <c r="CA152" s="302" t="str">
        <f ca="true">+IF(OFFSET('Water Data'!$F$29,0,10*ROW('Water Data'!F146))="","",OFFSET('Water Data'!$F$29,0,10*ROW('Water Data'!F146)))</f>
        <v/>
      </c>
      <c r="CB152" s="302" t="str">
        <f ca="true">+IF(OFFSET('Water Data'!$G$27,0,10*ROW('Water Data'!G146))="","",OFFSET('Water Data'!$G$27,0,10*ROW('Water Data'!G146)))</f>
        <v/>
      </c>
      <c r="CC152" s="302" t="str">
        <f ca="true">+IF(OFFSET('Water Data'!$G$28,0,10*ROW('Water Data'!G146))="","",OFFSET('Water Data'!$G$28,0,10*ROW('Water Data'!G146)))</f>
        <v/>
      </c>
      <c r="CD152" s="302" t="str">
        <f ca="true">+IF(OFFSET('Water Data'!$G$29,0,10*ROW('Water Data'!G146))="","",OFFSET('Water Data'!$G$29,0,10*ROW('Water Data'!G146)))</f>
        <v/>
      </c>
      <c r="CE152" s="302" t="str">
        <f ca="true">+IF(OFFSET('Water Data'!$H$27,0,10*ROW('Water Data'!H146))="","",OFFSET('Water Data'!$H$27,0,10*ROW('Water Data'!H146)))</f>
        <v/>
      </c>
      <c r="CF152" s="302" t="str">
        <f ca="true">+IF(OFFSET('Water Data'!$H$28,0,10*ROW('Water Data'!H146))="","",OFFSET('Water Data'!$H$28,0,10*ROW('Water Data'!H146)))</f>
        <v/>
      </c>
      <c r="CG152" s="302" t="str">
        <f ca="true">+IF(OFFSET('Water Data'!$H$29,0,10*ROW('Water Data'!H146))="","",OFFSET('Water Data'!$H$29,0,10*ROW('Water Data'!H146)))</f>
        <v/>
      </c>
      <c r="CH152" s="302" t="str">
        <f ca="true">+IF(OFFSET('Water Data'!$I$27,0,10*ROW('Water Data'!I146))="","",OFFSET('Water Data'!$I$27,0,10*ROW('Water Data'!I146)))</f>
        <v/>
      </c>
      <c r="CI152" s="302" t="str">
        <f ca="true">+IF(OFFSET('Water Data'!$I$28,0,10*ROW('Water Data'!I146))="","",OFFSET('Water Data'!$I$28,0,10*ROW('Water Data'!I146)))</f>
        <v/>
      </c>
      <c r="CJ152" s="302" t="str">
        <f ca="true">+IF(OFFSET('Water Data'!$I$29,0,10*ROW('Water Data'!I146))="","",OFFSET('Water Data'!$I$29,0,10*ROW('Water Data'!I146)))</f>
        <v/>
      </c>
      <c r="CK152" s="302" t="str">
        <f ca="true">+IF(OFFSET('Sanitation Data'!$D$28,0,10*ROW('Sanitation Data'!D146))="","",OFFSET('Sanitation Data'!$D$28,0,10*ROW('Sanitation Data'!D146)))</f>
        <v/>
      </c>
      <c r="CL152" s="302" t="str">
        <f ca="true">+IF(OFFSET('Sanitation Data'!$D$29,0,10*ROW('Sanitation Data'!D146))="","",OFFSET('Sanitation Data'!$D$29,0,10*ROW('Sanitation Data'!D146)))</f>
        <v/>
      </c>
      <c r="CM152" s="302" t="str">
        <f ca="true">+IF(OFFSET('Sanitation Data'!$D$30,0,10*ROW('Sanitation Data'!D146))="","",OFFSET('Sanitation Data'!$D$30,0,10*ROW('Sanitation Data'!D146)))</f>
        <v/>
      </c>
      <c r="CN152" s="302" t="str">
        <f ca="true">+IF(OFFSET('Sanitation Data'!$D$31,0,10*ROW('Sanitation Data'!D146))="","",OFFSET('Sanitation Data'!$D$31,0,10*ROW('Sanitation Data'!D146)))</f>
        <v/>
      </c>
      <c r="CO152" s="302" t="str">
        <f ca="true">+IF(OFFSET('Sanitation Data'!$D$32,0,10*ROW('Sanitation Data'!D146))="","",OFFSET('Sanitation Data'!$D$32,0,10*ROW('Sanitation Data'!D146)))</f>
        <v/>
      </c>
      <c r="CP152" s="302" t="str">
        <f ca="true">+IF(OFFSET('Sanitation Data'!$E$28,0,10*ROW('Sanitation Data'!E146))="","",OFFSET('Sanitation Data'!$E$28,0,10*ROW('Sanitation Data'!E146)))</f>
        <v/>
      </c>
      <c r="CQ152" s="302" t="str">
        <f ca="true">+IF(OFFSET('Sanitation Data'!$E$29,0,10*ROW('Sanitation Data'!E146))="","",OFFSET('Sanitation Data'!$E$29,0,10*ROW('Sanitation Data'!E146)))</f>
        <v/>
      </c>
      <c r="CR152" s="302" t="str">
        <f ca="true">+IF(OFFSET('Sanitation Data'!$E$30,0,10*ROW('Sanitation Data'!E146))="","",OFFSET('Sanitation Data'!$E$30,0,10*ROW('Sanitation Data'!E146)))</f>
        <v/>
      </c>
      <c r="CS152" s="302" t="str">
        <f ca="true">+IF(OFFSET('Sanitation Data'!$E$31,0,10*ROW('Sanitation Data'!E146))="","",OFFSET('Sanitation Data'!$E$31,0,10*ROW('Sanitation Data'!E146)))</f>
        <v/>
      </c>
      <c r="CT152" s="302" t="str">
        <f ca="true">+IF(OFFSET('Sanitation Data'!$E$32,0,10*ROW('Sanitation Data'!E146))="","",OFFSET('Sanitation Data'!$E$32,0,10*ROW('Sanitation Data'!E146)))</f>
        <v/>
      </c>
      <c r="CU152" s="302" t="str">
        <f ca="true">+IF(OFFSET('Sanitation Data'!$F$28,0,10*ROW('Sanitation Data'!F146))="","",OFFSET('Sanitation Data'!$F$28,0,10*ROW('Sanitation Data'!F146)))</f>
        <v/>
      </c>
      <c r="CV152" s="302" t="str">
        <f ca="true">+IF(OFFSET('Sanitation Data'!$F$29,0,10*ROW('Sanitation Data'!F146))="","",OFFSET('Sanitation Data'!$F$29,0,10*ROW('Sanitation Data'!F146)))</f>
        <v/>
      </c>
      <c r="CW152" s="302" t="str">
        <f ca="true">+IF(OFFSET('Sanitation Data'!$F$30,0,10*ROW('Sanitation Data'!F146))="","",OFFSET('Sanitation Data'!$F$30,0,10*ROW('Sanitation Data'!F146)))</f>
        <v/>
      </c>
      <c r="CX152" s="302" t="str">
        <f ca="true">+IF(OFFSET('Sanitation Data'!$F$31,0,10*ROW('Sanitation Data'!F146))="","",OFFSET('Sanitation Data'!$F$31,0,10*ROW('Sanitation Data'!F146)))</f>
        <v/>
      </c>
      <c r="CY152" s="302" t="str">
        <f ca="true">+IF(OFFSET('Sanitation Data'!$F$32,0,10*ROW('Sanitation Data'!F146))="","",OFFSET('Sanitation Data'!$F$32,0,10*ROW('Sanitation Data'!F146)))</f>
        <v/>
      </c>
      <c r="CZ152" s="302" t="str">
        <f ca="true">+IF(OFFSET('Sanitation Data'!$G$28,0,10*ROW('Sanitation Data'!G146))="","",OFFSET('Sanitation Data'!$G$28,0,10*ROW('Sanitation Data'!G146)))</f>
        <v/>
      </c>
      <c r="DA152" s="302" t="str">
        <f ca="true">+IF(OFFSET('Sanitation Data'!$G$29,0,10*ROW('Sanitation Data'!G146))="","",OFFSET('Sanitation Data'!$G$29,0,10*ROW('Sanitation Data'!G146)))</f>
        <v/>
      </c>
      <c r="DB152" s="302" t="str">
        <f ca="true">+IF(OFFSET('Sanitation Data'!$G$30,0,10*ROW('Sanitation Data'!G146))="","",OFFSET('Sanitation Data'!$G$30,0,10*ROW('Sanitation Data'!G146)))</f>
        <v/>
      </c>
      <c r="DC152" s="302" t="str">
        <f ca="true">+IF(OFFSET('Sanitation Data'!$G$31,0,10*ROW('Sanitation Data'!G146))="","",OFFSET('Sanitation Data'!$G$31,0,10*ROW('Sanitation Data'!G146)))</f>
        <v/>
      </c>
      <c r="DD152" s="302" t="str">
        <f ca="true">+IF(OFFSET('Sanitation Data'!$G$32,0,10*ROW('Sanitation Data'!G146))="","",OFFSET('Sanitation Data'!$G$32,0,10*ROW('Sanitation Data'!G146)))</f>
        <v/>
      </c>
      <c r="DE152" s="302" t="str">
        <f ca="true">+IF(OFFSET('Sanitation Data'!$H$28,0,10*ROW('Sanitation Data'!H146))="","",OFFSET('Sanitation Data'!$H$28,0,10*ROW('Sanitation Data'!H146)))</f>
        <v/>
      </c>
      <c r="DF152" s="302" t="str">
        <f ca="true">+IF(OFFSET('Sanitation Data'!$H$29,0,10*ROW('Sanitation Data'!H146))="","",OFFSET('Sanitation Data'!$H$29,0,10*ROW('Sanitation Data'!H146)))</f>
        <v/>
      </c>
      <c r="DG152" s="302" t="str">
        <f ca="true">+IF(OFFSET('Sanitation Data'!$H$30,0,10*ROW('Sanitation Data'!H146))="","",OFFSET('Sanitation Data'!$H$30,0,10*ROW('Sanitation Data'!H146)))</f>
        <v/>
      </c>
      <c r="DH152" s="302" t="str">
        <f ca="true">+IF(OFFSET('Sanitation Data'!$H$31,0,10*ROW('Sanitation Data'!H146))="","",OFFSET('Sanitation Data'!$H$31,0,10*ROW('Sanitation Data'!H146)))</f>
        <v/>
      </c>
      <c r="DI152" s="302" t="str">
        <f ca="true">+IF(OFFSET('Sanitation Data'!$H$32,0,10*ROW('Sanitation Data'!H146))="","",OFFSET('Sanitation Data'!$H$32,0,10*ROW('Sanitation Data'!H146)))</f>
        <v/>
      </c>
      <c r="DJ152" s="302" t="str">
        <f ca="true">+IF(OFFSET('Sanitation Data'!$I$28,0,10*ROW('Sanitation Data'!I146))="","",OFFSET('Sanitation Data'!$I$28,0,10*ROW('Sanitation Data'!I146)))</f>
        <v/>
      </c>
      <c r="DK152" s="302" t="str">
        <f ca="true">+IF(OFFSET('Sanitation Data'!$I$29,0,10*ROW('Sanitation Data'!I146))="","",OFFSET('Sanitation Data'!$I$29,0,10*ROW('Sanitation Data'!I146)))</f>
        <v/>
      </c>
      <c r="DL152" s="302" t="str">
        <f ca="true">+IF(OFFSET('Sanitation Data'!$I$30,0,10*ROW('Sanitation Data'!I146))="","",OFFSET('Sanitation Data'!$I$30,0,10*ROW('Sanitation Data'!I146)))</f>
        <v/>
      </c>
      <c r="DM152" s="302" t="str">
        <f ca="true">+IF(OFFSET('Sanitation Data'!$I$31,0,10*ROW('Sanitation Data'!I146))="","",OFFSET('Sanitation Data'!$I$31,0,10*ROW('Sanitation Data'!I146)))</f>
        <v/>
      </c>
      <c r="DN152" s="302" t="str">
        <f ca="true">+IF(OFFSET('Sanitation Data'!$I$32,0,10*ROW('Sanitation Data'!I146))="","",OFFSET('Sanitation Data'!$I$32,0,10*ROW('Sanitation Data'!I146)))</f>
        <v/>
      </c>
      <c r="DO152" s="302" t="str">
        <f ca="true">+IF(OFFSET('Hygiene Data'!$D$11,0,10*ROW('Hygiene Data'!D146))="","",OFFSET('Hygiene Data'!$D$11,0,10*ROW('Hygiene Data'!D146)))</f>
        <v/>
      </c>
      <c r="DP152" s="302" t="str">
        <f ca="true">+IF(OFFSET('Hygiene Data'!$D$12,0,10*ROW('Hygiene Data'!D146))="","",OFFSET('Hygiene Data'!$D$12,0,10*ROW('Hygiene Data'!D146)))</f>
        <v/>
      </c>
      <c r="DQ152" s="302" t="str">
        <f ca="true">+IF(OFFSET('Hygiene Data'!$D$13,0,10*ROW('Hygiene Data'!D146))="","",OFFSET('Hygiene Data'!$D$13,0,10*ROW('Hygiene Data'!D146)))</f>
        <v/>
      </c>
      <c r="DR152" s="302" t="str">
        <f ca="true">+IF(OFFSET('Hygiene Data'!$E$11,0,10*ROW('Hygiene Data'!E146))="","",OFFSET('Hygiene Data'!$E$11,0,10*ROW('Hygiene Data'!E146)))</f>
        <v/>
      </c>
      <c r="DS152" s="302" t="str">
        <f ca="true">+IF(OFFSET('Hygiene Data'!$E$12,0,10*ROW('Hygiene Data'!E146))="","",OFFSET('Hygiene Data'!$E$12,0,10*ROW('Hygiene Data'!E146)))</f>
        <v/>
      </c>
      <c r="DT152" s="302" t="str">
        <f ca="true">+IF(OFFSET('Hygiene Data'!$E$13,0,10*ROW('Hygiene Data'!E146))="","",OFFSET('Hygiene Data'!$E$13,0,10*ROW('Hygiene Data'!E146)))</f>
        <v/>
      </c>
      <c r="DU152" s="302" t="str">
        <f ca="true">+IF(OFFSET('Hygiene Data'!$F$11,0,10*ROW('Hygiene Data'!F146))="","",OFFSET('Hygiene Data'!$F$11,0,10*ROW('Hygiene Data'!F146)))</f>
        <v/>
      </c>
      <c r="DV152" s="302" t="str">
        <f ca="true">+IF(OFFSET('Hygiene Data'!$F$12,0,10*ROW('Hygiene Data'!F146))="","",OFFSET('Hygiene Data'!$F$12,0,10*ROW('Hygiene Data'!F146)))</f>
        <v/>
      </c>
      <c r="DW152" s="302" t="str">
        <f ca="true">+IF(OFFSET('Hygiene Data'!$F$13,0,10*ROW('Hygiene Data'!F146))="","",OFFSET('Hygiene Data'!$F$13,0,10*ROW('Hygiene Data'!F146)))</f>
        <v/>
      </c>
      <c r="DX152" s="302" t="str">
        <f ca="true">+IF(OFFSET('Hygiene Data'!$G$11,0,10*ROW('Hygiene Data'!G146))="","",OFFSET('Hygiene Data'!$G$11,0,10*ROW('Hygiene Data'!G146)))</f>
        <v/>
      </c>
      <c r="DY152" s="302" t="str">
        <f ca="true">+IF(OFFSET('Hygiene Data'!$G$12,0,10*ROW('Hygiene Data'!G146))="","",OFFSET('Hygiene Data'!$G$12,0,10*ROW('Hygiene Data'!G146)))</f>
        <v/>
      </c>
      <c r="DZ152" s="302" t="str">
        <f ca="true">+IF(OFFSET('Hygiene Data'!$G$13,0,10*ROW('Hygiene Data'!G146))="","",OFFSET('Hygiene Data'!$G$13,0,10*ROW('Hygiene Data'!G146)))</f>
        <v/>
      </c>
      <c r="EA152" s="302" t="str">
        <f ca="true">+IF(OFFSET('Hygiene Data'!$H$11,0,10*ROW('Hygiene Data'!H146))="","",OFFSET('Hygiene Data'!$H$11,0,10*ROW('Hygiene Data'!H146)))</f>
        <v/>
      </c>
      <c r="EB152" s="302" t="str">
        <f ca="true">+IF(OFFSET('Hygiene Data'!$H$12,0,10*ROW('Hygiene Data'!H146))="","",OFFSET('Hygiene Data'!$H$12,0,10*ROW('Hygiene Data'!H146)))</f>
        <v/>
      </c>
      <c r="EC152" s="302" t="str">
        <f ca="true">+IF(OFFSET('Hygiene Data'!$H$13,0,10*ROW('Hygiene Data'!H146))="","",OFFSET('Hygiene Data'!$H$13,0,10*ROW('Hygiene Data'!H146)))</f>
        <v/>
      </c>
      <c r="ED152" s="302" t="str">
        <f ca="true">+IF(OFFSET('Hygiene Data'!$I$11,0,10*ROW('Hygiene Data'!I146))="","",OFFSET('Hygiene Data'!$I$11,0,10*ROW('Hygiene Data'!I146)))</f>
        <v/>
      </c>
      <c r="EE152" s="302" t="str">
        <f ca="true">+IF(OFFSET('Hygiene Data'!$I$12,0,10*ROW('Hygiene Data'!I146))="","",OFFSET('Hygiene Data'!$I$12,0,10*ROW('Hygiene Data'!I146)))</f>
        <v/>
      </c>
      <c r="EF152" s="30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57"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302"/>
      <c r="BS153" s="302" t="str">
        <f ca="true">+IF(OFFSET('Water Data'!$D$27,0,10*ROW('Water Data'!D147))="","",OFFSET('Water Data'!$D$27,0,10*ROW('Water Data'!D147)))</f>
        <v/>
      </c>
      <c r="BT153" s="302" t="str">
        <f ca="true">+IF(OFFSET('Water Data'!$D$28,0,10*ROW('Water Data'!D147))="","",OFFSET('Water Data'!$D$28,0,10*ROW('Water Data'!D147)))</f>
        <v/>
      </c>
      <c r="BU153" s="302" t="str">
        <f ca="true">+IF(OFFSET('Water Data'!$D$29,0,10*ROW('Water Data'!D147))="","",OFFSET('Water Data'!$D$29,0,10*ROW('Water Data'!D147)))</f>
        <v/>
      </c>
      <c r="BV153" s="302" t="str">
        <f ca="true">+IF(OFFSET('Water Data'!$E$27,0,10*ROW('Water Data'!E147))="","",OFFSET('Water Data'!$E$27,0,10*ROW('Water Data'!E147)))</f>
        <v/>
      </c>
      <c r="BW153" s="302" t="str">
        <f ca="true">+IF(OFFSET('Water Data'!$E$28,0,10*ROW('Water Data'!E147))="","",OFFSET('Water Data'!$E$28,0,10*ROW('Water Data'!E147)))</f>
        <v/>
      </c>
      <c r="BX153" s="302" t="str">
        <f ca="true">+IF(OFFSET('Water Data'!$E$29,0,10*ROW('Water Data'!E147))="","",OFFSET('Water Data'!$E$29,0,10*ROW('Water Data'!E147)))</f>
        <v/>
      </c>
      <c r="BY153" s="302" t="str">
        <f ca="true">+IF(OFFSET('Water Data'!$F$27,0,10*ROW('Water Data'!F147))="","",OFFSET('Water Data'!$F$27,0,10*ROW('Water Data'!F147)))</f>
        <v/>
      </c>
      <c r="BZ153" s="302" t="str">
        <f ca="true">+IF(OFFSET('Water Data'!$F$28,0,10*ROW('Water Data'!F147))="","",OFFSET('Water Data'!$F$28,0,10*ROW('Water Data'!F147)))</f>
        <v/>
      </c>
      <c r="CA153" s="302" t="str">
        <f ca="true">+IF(OFFSET('Water Data'!$F$29,0,10*ROW('Water Data'!F147))="","",OFFSET('Water Data'!$F$29,0,10*ROW('Water Data'!F147)))</f>
        <v/>
      </c>
      <c r="CB153" s="302" t="str">
        <f ca="true">+IF(OFFSET('Water Data'!$G$27,0,10*ROW('Water Data'!G147))="","",OFFSET('Water Data'!$G$27,0,10*ROW('Water Data'!G147)))</f>
        <v/>
      </c>
      <c r="CC153" s="302" t="str">
        <f ca="true">+IF(OFFSET('Water Data'!$G$28,0,10*ROW('Water Data'!G147))="","",OFFSET('Water Data'!$G$28,0,10*ROW('Water Data'!G147)))</f>
        <v/>
      </c>
      <c r="CD153" s="302" t="str">
        <f ca="true">+IF(OFFSET('Water Data'!$G$29,0,10*ROW('Water Data'!G147))="","",OFFSET('Water Data'!$G$29,0,10*ROW('Water Data'!G147)))</f>
        <v/>
      </c>
      <c r="CE153" s="302" t="str">
        <f ca="true">+IF(OFFSET('Water Data'!$H$27,0,10*ROW('Water Data'!H147))="","",OFFSET('Water Data'!$H$27,0,10*ROW('Water Data'!H147)))</f>
        <v/>
      </c>
      <c r="CF153" s="302" t="str">
        <f ca="true">+IF(OFFSET('Water Data'!$H$28,0,10*ROW('Water Data'!H147))="","",OFFSET('Water Data'!$H$28,0,10*ROW('Water Data'!H147)))</f>
        <v/>
      </c>
      <c r="CG153" s="302" t="str">
        <f ca="true">+IF(OFFSET('Water Data'!$H$29,0,10*ROW('Water Data'!H147))="","",OFFSET('Water Data'!$H$29,0,10*ROW('Water Data'!H147)))</f>
        <v/>
      </c>
      <c r="CH153" s="302" t="str">
        <f ca="true">+IF(OFFSET('Water Data'!$I$27,0,10*ROW('Water Data'!I147))="","",OFFSET('Water Data'!$I$27,0,10*ROW('Water Data'!I147)))</f>
        <v/>
      </c>
      <c r="CI153" s="302" t="str">
        <f ca="true">+IF(OFFSET('Water Data'!$I$28,0,10*ROW('Water Data'!I147))="","",OFFSET('Water Data'!$I$28,0,10*ROW('Water Data'!I147)))</f>
        <v/>
      </c>
      <c r="CJ153" s="302" t="str">
        <f ca="true">+IF(OFFSET('Water Data'!$I$29,0,10*ROW('Water Data'!I147))="","",OFFSET('Water Data'!$I$29,0,10*ROW('Water Data'!I147)))</f>
        <v/>
      </c>
      <c r="CK153" s="302" t="str">
        <f ca="true">+IF(OFFSET('Sanitation Data'!$D$28,0,10*ROW('Sanitation Data'!D147))="","",OFFSET('Sanitation Data'!$D$28,0,10*ROW('Sanitation Data'!D147)))</f>
        <v/>
      </c>
      <c r="CL153" s="302" t="str">
        <f ca="true">+IF(OFFSET('Sanitation Data'!$D$29,0,10*ROW('Sanitation Data'!D147))="","",OFFSET('Sanitation Data'!$D$29,0,10*ROW('Sanitation Data'!D147)))</f>
        <v/>
      </c>
      <c r="CM153" s="302" t="str">
        <f ca="true">+IF(OFFSET('Sanitation Data'!$D$30,0,10*ROW('Sanitation Data'!D147))="","",OFFSET('Sanitation Data'!$D$30,0,10*ROW('Sanitation Data'!D147)))</f>
        <v/>
      </c>
      <c r="CN153" s="302" t="str">
        <f ca="true">+IF(OFFSET('Sanitation Data'!$D$31,0,10*ROW('Sanitation Data'!D147))="","",OFFSET('Sanitation Data'!$D$31,0,10*ROW('Sanitation Data'!D147)))</f>
        <v/>
      </c>
      <c r="CO153" s="302" t="str">
        <f ca="true">+IF(OFFSET('Sanitation Data'!$D$32,0,10*ROW('Sanitation Data'!D147))="","",OFFSET('Sanitation Data'!$D$32,0,10*ROW('Sanitation Data'!D147)))</f>
        <v/>
      </c>
      <c r="CP153" s="302" t="str">
        <f ca="true">+IF(OFFSET('Sanitation Data'!$E$28,0,10*ROW('Sanitation Data'!E147))="","",OFFSET('Sanitation Data'!$E$28,0,10*ROW('Sanitation Data'!E147)))</f>
        <v/>
      </c>
      <c r="CQ153" s="302" t="str">
        <f ca="true">+IF(OFFSET('Sanitation Data'!$E$29,0,10*ROW('Sanitation Data'!E147))="","",OFFSET('Sanitation Data'!$E$29,0,10*ROW('Sanitation Data'!E147)))</f>
        <v/>
      </c>
      <c r="CR153" s="302" t="str">
        <f ca="true">+IF(OFFSET('Sanitation Data'!$E$30,0,10*ROW('Sanitation Data'!E147))="","",OFFSET('Sanitation Data'!$E$30,0,10*ROW('Sanitation Data'!E147)))</f>
        <v/>
      </c>
      <c r="CS153" s="302" t="str">
        <f ca="true">+IF(OFFSET('Sanitation Data'!$E$31,0,10*ROW('Sanitation Data'!E147))="","",OFFSET('Sanitation Data'!$E$31,0,10*ROW('Sanitation Data'!E147)))</f>
        <v/>
      </c>
      <c r="CT153" s="302" t="str">
        <f ca="true">+IF(OFFSET('Sanitation Data'!$E$32,0,10*ROW('Sanitation Data'!E147))="","",OFFSET('Sanitation Data'!$E$32,0,10*ROW('Sanitation Data'!E147)))</f>
        <v/>
      </c>
      <c r="CU153" s="302" t="str">
        <f ca="true">+IF(OFFSET('Sanitation Data'!$F$28,0,10*ROW('Sanitation Data'!F147))="","",OFFSET('Sanitation Data'!$F$28,0,10*ROW('Sanitation Data'!F147)))</f>
        <v/>
      </c>
      <c r="CV153" s="302" t="str">
        <f ca="true">+IF(OFFSET('Sanitation Data'!$F$29,0,10*ROW('Sanitation Data'!F147))="","",OFFSET('Sanitation Data'!$F$29,0,10*ROW('Sanitation Data'!F147)))</f>
        <v/>
      </c>
      <c r="CW153" s="302" t="str">
        <f ca="true">+IF(OFFSET('Sanitation Data'!$F$30,0,10*ROW('Sanitation Data'!F147))="","",OFFSET('Sanitation Data'!$F$30,0,10*ROW('Sanitation Data'!F147)))</f>
        <v/>
      </c>
      <c r="CX153" s="302" t="str">
        <f ca="true">+IF(OFFSET('Sanitation Data'!$F$31,0,10*ROW('Sanitation Data'!F147))="","",OFFSET('Sanitation Data'!$F$31,0,10*ROW('Sanitation Data'!F147)))</f>
        <v/>
      </c>
      <c r="CY153" s="302" t="str">
        <f ca="true">+IF(OFFSET('Sanitation Data'!$F$32,0,10*ROW('Sanitation Data'!F147))="","",OFFSET('Sanitation Data'!$F$32,0,10*ROW('Sanitation Data'!F147)))</f>
        <v/>
      </c>
      <c r="CZ153" s="302" t="str">
        <f ca="true">+IF(OFFSET('Sanitation Data'!$G$28,0,10*ROW('Sanitation Data'!G147))="","",OFFSET('Sanitation Data'!$G$28,0,10*ROW('Sanitation Data'!G147)))</f>
        <v/>
      </c>
      <c r="DA153" s="302" t="str">
        <f ca="true">+IF(OFFSET('Sanitation Data'!$G$29,0,10*ROW('Sanitation Data'!G147))="","",OFFSET('Sanitation Data'!$G$29,0,10*ROW('Sanitation Data'!G147)))</f>
        <v/>
      </c>
      <c r="DB153" s="302" t="str">
        <f ca="true">+IF(OFFSET('Sanitation Data'!$G$30,0,10*ROW('Sanitation Data'!G147))="","",OFFSET('Sanitation Data'!$G$30,0,10*ROW('Sanitation Data'!G147)))</f>
        <v/>
      </c>
      <c r="DC153" s="302" t="str">
        <f ca="true">+IF(OFFSET('Sanitation Data'!$G$31,0,10*ROW('Sanitation Data'!G147))="","",OFFSET('Sanitation Data'!$G$31,0,10*ROW('Sanitation Data'!G147)))</f>
        <v/>
      </c>
      <c r="DD153" s="302" t="str">
        <f ca="true">+IF(OFFSET('Sanitation Data'!$G$32,0,10*ROW('Sanitation Data'!G147))="","",OFFSET('Sanitation Data'!$G$32,0,10*ROW('Sanitation Data'!G147)))</f>
        <v/>
      </c>
      <c r="DE153" s="302" t="str">
        <f ca="true">+IF(OFFSET('Sanitation Data'!$H$28,0,10*ROW('Sanitation Data'!H147))="","",OFFSET('Sanitation Data'!$H$28,0,10*ROW('Sanitation Data'!H147)))</f>
        <v/>
      </c>
      <c r="DF153" s="302" t="str">
        <f ca="true">+IF(OFFSET('Sanitation Data'!$H$29,0,10*ROW('Sanitation Data'!H147))="","",OFFSET('Sanitation Data'!$H$29,0,10*ROW('Sanitation Data'!H147)))</f>
        <v/>
      </c>
      <c r="DG153" s="302" t="str">
        <f ca="true">+IF(OFFSET('Sanitation Data'!$H$30,0,10*ROW('Sanitation Data'!H147))="","",OFFSET('Sanitation Data'!$H$30,0,10*ROW('Sanitation Data'!H147)))</f>
        <v/>
      </c>
      <c r="DH153" s="302" t="str">
        <f ca="true">+IF(OFFSET('Sanitation Data'!$H$31,0,10*ROW('Sanitation Data'!H147))="","",OFFSET('Sanitation Data'!$H$31,0,10*ROW('Sanitation Data'!H147)))</f>
        <v/>
      </c>
      <c r="DI153" s="302" t="str">
        <f ca="true">+IF(OFFSET('Sanitation Data'!$H$32,0,10*ROW('Sanitation Data'!H147))="","",OFFSET('Sanitation Data'!$H$32,0,10*ROW('Sanitation Data'!H147)))</f>
        <v/>
      </c>
      <c r="DJ153" s="302" t="str">
        <f ca="true">+IF(OFFSET('Sanitation Data'!$I$28,0,10*ROW('Sanitation Data'!I147))="","",OFFSET('Sanitation Data'!$I$28,0,10*ROW('Sanitation Data'!I147)))</f>
        <v/>
      </c>
      <c r="DK153" s="302" t="str">
        <f ca="true">+IF(OFFSET('Sanitation Data'!$I$29,0,10*ROW('Sanitation Data'!I147))="","",OFFSET('Sanitation Data'!$I$29,0,10*ROW('Sanitation Data'!I147)))</f>
        <v/>
      </c>
      <c r="DL153" s="302" t="str">
        <f ca="true">+IF(OFFSET('Sanitation Data'!$I$30,0,10*ROW('Sanitation Data'!I147))="","",OFFSET('Sanitation Data'!$I$30,0,10*ROW('Sanitation Data'!I147)))</f>
        <v/>
      </c>
      <c r="DM153" s="302" t="str">
        <f ca="true">+IF(OFFSET('Sanitation Data'!$I$31,0,10*ROW('Sanitation Data'!I147))="","",OFFSET('Sanitation Data'!$I$31,0,10*ROW('Sanitation Data'!I147)))</f>
        <v/>
      </c>
      <c r="DN153" s="302" t="str">
        <f ca="true">+IF(OFFSET('Sanitation Data'!$I$32,0,10*ROW('Sanitation Data'!I147))="","",OFFSET('Sanitation Data'!$I$32,0,10*ROW('Sanitation Data'!I147)))</f>
        <v/>
      </c>
      <c r="DO153" s="302" t="str">
        <f ca="true">+IF(OFFSET('Hygiene Data'!$D$11,0,10*ROW('Hygiene Data'!D147))="","",OFFSET('Hygiene Data'!$D$11,0,10*ROW('Hygiene Data'!D147)))</f>
        <v/>
      </c>
      <c r="DP153" s="302" t="str">
        <f ca="true">+IF(OFFSET('Hygiene Data'!$D$12,0,10*ROW('Hygiene Data'!D147))="","",OFFSET('Hygiene Data'!$D$12,0,10*ROW('Hygiene Data'!D147)))</f>
        <v/>
      </c>
      <c r="DQ153" s="302" t="str">
        <f ca="true">+IF(OFFSET('Hygiene Data'!$D$13,0,10*ROW('Hygiene Data'!D147))="","",OFFSET('Hygiene Data'!$D$13,0,10*ROW('Hygiene Data'!D147)))</f>
        <v/>
      </c>
      <c r="DR153" s="302" t="str">
        <f ca="true">+IF(OFFSET('Hygiene Data'!$E$11,0,10*ROW('Hygiene Data'!E147))="","",OFFSET('Hygiene Data'!$E$11,0,10*ROW('Hygiene Data'!E147)))</f>
        <v/>
      </c>
      <c r="DS153" s="302" t="str">
        <f ca="true">+IF(OFFSET('Hygiene Data'!$E$12,0,10*ROW('Hygiene Data'!E147))="","",OFFSET('Hygiene Data'!$E$12,0,10*ROW('Hygiene Data'!E147)))</f>
        <v/>
      </c>
      <c r="DT153" s="302" t="str">
        <f ca="true">+IF(OFFSET('Hygiene Data'!$E$13,0,10*ROW('Hygiene Data'!E147))="","",OFFSET('Hygiene Data'!$E$13,0,10*ROW('Hygiene Data'!E147)))</f>
        <v/>
      </c>
      <c r="DU153" s="302" t="str">
        <f ca="true">+IF(OFFSET('Hygiene Data'!$F$11,0,10*ROW('Hygiene Data'!F147))="","",OFFSET('Hygiene Data'!$F$11,0,10*ROW('Hygiene Data'!F147)))</f>
        <v/>
      </c>
      <c r="DV153" s="302" t="str">
        <f ca="true">+IF(OFFSET('Hygiene Data'!$F$12,0,10*ROW('Hygiene Data'!F147))="","",OFFSET('Hygiene Data'!$F$12,0,10*ROW('Hygiene Data'!F147)))</f>
        <v/>
      </c>
      <c r="DW153" s="302" t="str">
        <f ca="true">+IF(OFFSET('Hygiene Data'!$F$13,0,10*ROW('Hygiene Data'!F147))="","",OFFSET('Hygiene Data'!$F$13,0,10*ROW('Hygiene Data'!F147)))</f>
        <v/>
      </c>
      <c r="DX153" s="302" t="str">
        <f ca="true">+IF(OFFSET('Hygiene Data'!$G$11,0,10*ROW('Hygiene Data'!G147))="","",OFFSET('Hygiene Data'!$G$11,0,10*ROW('Hygiene Data'!G147)))</f>
        <v/>
      </c>
      <c r="DY153" s="302" t="str">
        <f ca="true">+IF(OFFSET('Hygiene Data'!$G$12,0,10*ROW('Hygiene Data'!G147))="","",OFFSET('Hygiene Data'!$G$12,0,10*ROW('Hygiene Data'!G147)))</f>
        <v/>
      </c>
      <c r="DZ153" s="302" t="str">
        <f ca="true">+IF(OFFSET('Hygiene Data'!$G$13,0,10*ROW('Hygiene Data'!G147))="","",OFFSET('Hygiene Data'!$G$13,0,10*ROW('Hygiene Data'!G147)))</f>
        <v/>
      </c>
      <c r="EA153" s="302" t="str">
        <f ca="true">+IF(OFFSET('Hygiene Data'!$H$11,0,10*ROW('Hygiene Data'!H147))="","",OFFSET('Hygiene Data'!$H$11,0,10*ROW('Hygiene Data'!H147)))</f>
        <v/>
      </c>
      <c r="EB153" s="302" t="str">
        <f ca="true">+IF(OFFSET('Hygiene Data'!$H$12,0,10*ROW('Hygiene Data'!H147))="","",OFFSET('Hygiene Data'!$H$12,0,10*ROW('Hygiene Data'!H147)))</f>
        <v/>
      </c>
      <c r="EC153" s="302" t="str">
        <f ca="true">+IF(OFFSET('Hygiene Data'!$H$13,0,10*ROW('Hygiene Data'!H147))="","",OFFSET('Hygiene Data'!$H$13,0,10*ROW('Hygiene Data'!H147)))</f>
        <v/>
      </c>
      <c r="ED153" s="302" t="str">
        <f ca="true">+IF(OFFSET('Hygiene Data'!$I$11,0,10*ROW('Hygiene Data'!I147))="","",OFFSET('Hygiene Data'!$I$11,0,10*ROW('Hygiene Data'!I147)))</f>
        <v/>
      </c>
      <c r="EE153" s="302" t="str">
        <f ca="true">+IF(OFFSET('Hygiene Data'!$I$12,0,10*ROW('Hygiene Data'!I147))="","",OFFSET('Hygiene Data'!$I$12,0,10*ROW('Hygiene Data'!I147)))</f>
        <v/>
      </c>
      <c r="EF153" s="30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57"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302"/>
      <c r="BS154" s="302" t="str">
        <f ca="true">+IF(OFFSET('Water Data'!$D$27,0,10*ROW('Water Data'!D148))="","",OFFSET('Water Data'!$D$27,0,10*ROW('Water Data'!D148)))</f>
        <v/>
      </c>
      <c r="BT154" s="302" t="str">
        <f ca="true">+IF(OFFSET('Water Data'!$D$28,0,10*ROW('Water Data'!D148))="","",OFFSET('Water Data'!$D$28,0,10*ROW('Water Data'!D148)))</f>
        <v/>
      </c>
      <c r="BU154" s="302" t="str">
        <f ca="true">+IF(OFFSET('Water Data'!$D$29,0,10*ROW('Water Data'!D148))="","",OFFSET('Water Data'!$D$29,0,10*ROW('Water Data'!D148)))</f>
        <v/>
      </c>
      <c r="BV154" s="302" t="str">
        <f ca="true">+IF(OFFSET('Water Data'!$E$27,0,10*ROW('Water Data'!E148))="","",OFFSET('Water Data'!$E$27,0,10*ROW('Water Data'!E148)))</f>
        <v/>
      </c>
      <c r="BW154" s="302" t="str">
        <f ca="true">+IF(OFFSET('Water Data'!$E$28,0,10*ROW('Water Data'!E148))="","",OFFSET('Water Data'!$E$28,0,10*ROW('Water Data'!E148)))</f>
        <v/>
      </c>
      <c r="BX154" s="302" t="str">
        <f ca="true">+IF(OFFSET('Water Data'!$E$29,0,10*ROW('Water Data'!E148))="","",OFFSET('Water Data'!$E$29,0,10*ROW('Water Data'!E148)))</f>
        <v/>
      </c>
      <c r="BY154" s="302" t="str">
        <f ca="true">+IF(OFFSET('Water Data'!$F$27,0,10*ROW('Water Data'!F148))="","",OFFSET('Water Data'!$F$27,0,10*ROW('Water Data'!F148)))</f>
        <v/>
      </c>
      <c r="BZ154" s="302" t="str">
        <f ca="true">+IF(OFFSET('Water Data'!$F$28,0,10*ROW('Water Data'!F148))="","",OFFSET('Water Data'!$F$28,0,10*ROW('Water Data'!F148)))</f>
        <v/>
      </c>
      <c r="CA154" s="302" t="str">
        <f ca="true">+IF(OFFSET('Water Data'!$F$29,0,10*ROW('Water Data'!F148))="","",OFFSET('Water Data'!$F$29,0,10*ROW('Water Data'!F148)))</f>
        <v/>
      </c>
      <c r="CB154" s="302" t="str">
        <f ca="true">+IF(OFFSET('Water Data'!$G$27,0,10*ROW('Water Data'!G148))="","",OFFSET('Water Data'!$G$27,0,10*ROW('Water Data'!G148)))</f>
        <v/>
      </c>
      <c r="CC154" s="302" t="str">
        <f ca="true">+IF(OFFSET('Water Data'!$G$28,0,10*ROW('Water Data'!G148))="","",OFFSET('Water Data'!$G$28,0,10*ROW('Water Data'!G148)))</f>
        <v/>
      </c>
      <c r="CD154" s="302" t="str">
        <f ca="true">+IF(OFFSET('Water Data'!$G$29,0,10*ROW('Water Data'!G148))="","",OFFSET('Water Data'!$G$29,0,10*ROW('Water Data'!G148)))</f>
        <v/>
      </c>
      <c r="CE154" s="302" t="str">
        <f ca="true">+IF(OFFSET('Water Data'!$H$27,0,10*ROW('Water Data'!H148))="","",OFFSET('Water Data'!$H$27,0,10*ROW('Water Data'!H148)))</f>
        <v/>
      </c>
      <c r="CF154" s="302" t="str">
        <f ca="true">+IF(OFFSET('Water Data'!$H$28,0,10*ROW('Water Data'!H148))="","",OFFSET('Water Data'!$H$28,0,10*ROW('Water Data'!H148)))</f>
        <v/>
      </c>
      <c r="CG154" s="302" t="str">
        <f ca="true">+IF(OFFSET('Water Data'!$H$29,0,10*ROW('Water Data'!H148))="","",OFFSET('Water Data'!$H$29,0,10*ROW('Water Data'!H148)))</f>
        <v/>
      </c>
      <c r="CH154" s="302" t="str">
        <f ca="true">+IF(OFFSET('Water Data'!$I$27,0,10*ROW('Water Data'!I148))="","",OFFSET('Water Data'!$I$27,0,10*ROW('Water Data'!I148)))</f>
        <v/>
      </c>
      <c r="CI154" s="302" t="str">
        <f ca="true">+IF(OFFSET('Water Data'!$I$28,0,10*ROW('Water Data'!I148))="","",OFFSET('Water Data'!$I$28,0,10*ROW('Water Data'!I148)))</f>
        <v/>
      </c>
      <c r="CJ154" s="302" t="str">
        <f ca="true">+IF(OFFSET('Water Data'!$I$29,0,10*ROW('Water Data'!I148))="","",OFFSET('Water Data'!$I$29,0,10*ROW('Water Data'!I148)))</f>
        <v/>
      </c>
      <c r="CK154" s="302" t="str">
        <f ca="true">+IF(OFFSET('Sanitation Data'!$D$28,0,10*ROW('Sanitation Data'!D148))="","",OFFSET('Sanitation Data'!$D$28,0,10*ROW('Sanitation Data'!D148)))</f>
        <v/>
      </c>
      <c r="CL154" s="302" t="str">
        <f ca="true">+IF(OFFSET('Sanitation Data'!$D$29,0,10*ROW('Sanitation Data'!D148))="","",OFFSET('Sanitation Data'!$D$29,0,10*ROW('Sanitation Data'!D148)))</f>
        <v/>
      </c>
      <c r="CM154" s="302" t="str">
        <f ca="true">+IF(OFFSET('Sanitation Data'!$D$30,0,10*ROW('Sanitation Data'!D148))="","",OFFSET('Sanitation Data'!$D$30,0,10*ROW('Sanitation Data'!D148)))</f>
        <v/>
      </c>
      <c r="CN154" s="302" t="str">
        <f ca="true">+IF(OFFSET('Sanitation Data'!$D$31,0,10*ROW('Sanitation Data'!D148))="","",OFFSET('Sanitation Data'!$D$31,0,10*ROW('Sanitation Data'!D148)))</f>
        <v/>
      </c>
      <c r="CO154" s="302" t="str">
        <f ca="true">+IF(OFFSET('Sanitation Data'!$D$32,0,10*ROW('Sanitation Data'!D148))="","",OFFSET('Sanitation Data'!$D$32,0,10*ROW('Sanitation Data'!D148)))</f>
        <v/>
      </c>
      <c r="CP154" s="302" t="str">
        <f ca="true">+IF(OFFSET('Sanitation Data'!$E$28,0,10*ROW('Sanitation Data'!E148))="","",OFFSET('Sanitation Data'!$E$28,0,10*ROW('Sanitation Data'!E148)))</f>
        <v/>
      </c>
      <c r="CQ154" s="302" t="str">
        <f ca="true">+IF(OFFSET('Sanitation Data'!$E$29,0,10*ROW('Sanitation Data'!E148))="","",OFFSET('Sanitation Data'!$E$29,0,10*ROW('Sanitation Data'!E148)))</f>
        <v/>
      </c>
      <c r="CR154" s="302" t="str">
        <f ca="true">+IF(OFFSET('Sanitation Data'!$E$30,0,10*ROW('Sanitation Data'!E148))="","",OFFSET('Sanitation Data'!$E$30,0,10*ROW('Sanitation Data'!E148)))</f>
        <v/>
      </c>
      <c r="CS154" s="302" t="str">
        <f ca="true">+IF(OFFSET('Sanitation Data'!$E$31,0,10*ROW('Sanitation Data'!E148))="","",OFFSET('Sanitation Data'!$E$31,0,10*ROW('Sanitation Data'!E148)))</f>
        <v/>
      </c>
      <c r="CT154" s="302" t="str">
        <f ca="true">+IF(OFFSET('Sanitation Data'!$E$32,0,10*ROW('Sanitation Data'!E148))="","",OFFSET('Sanitation Data'!$E$32,0,10*ROW('Sanitation Data'!E148)))</f>
        <v/>
      </c>
      <c r="CU154" s="302" t="str">
        <f ca="true">+IF(OFFSET('Sanitation Data'!$F$28,0,10*ROW('Sanitation Data'!F148))="","",OFFSET('Sanitation Data'!$F$28,0,10*ROW('Sanitation Data'!F148)))</f>
        <v/>
      </c>
      <c r="CV154" s="302" t="str">
        <f ca="true">+IF(OFFSET('Sanitation Data'!$F$29,0,10*ROW('Sanitation Data'!F148))="","",OFFSET('Sanitation Data'!$F$29,0,10*ROW('Sanitation Data'!F148)))</f>
        <v/>
      </c>
      <c r="CW154" s="302" t="str">
        <f ca="true">+IF(OFFSET('Sanitation Data'!$F$30,0,10*ROW('Sanitation Data'!F148))="","",OFFSET('Sanitation Data'!$F$30,0,10*ROW('Sanitation Data'!F148)))</f>
        <v/>
      </c>
      <c r="CX154" s="302" t="str">
        <f ca="true">+IF(OFFSET('Sanitation Data'!$F$31,0,10*ROW('Sanitation Data'!F148))="","",OFFSET('Sanitation Data'!$F$31,0,10*ROW('Sanitation Data'!F148)))</f>
        <v/>
      </c>
      <c r="CY154" s="302" t="str">
        <f ca="true">+IF(OFFSET('Sanitation Data'!$F$32,0,10*ROW('Sanitation Data'!F148))="","",OFFSET('Sanitation Data'!$F$32,0,10*ROW('Sanitation Data'!F148)))</f>
        <v/>
      </c>
      <c r="CZ154" s="302" t="str">
        <f ca="true">+IF(OFFSET('Sanitation Data'!$G$28,0,10*ROW('Sanitation Data'!G148))="","",OFFSET('Sanitation Data'!$G$28,0,10*ROW('Sanitation Data'!G148)))</f>
        <v/>
      </c>
      <c r="DA154" s="302" t="str">
        <f ca="true">+IF(OFFSET('Sanitation Data'!$G$29,0,10*ROW('Sanitation Data'!G148))="","",OFFSET('Sanitation Data'!$G$29,0,10*ROW('Sanitation Data'!G148)))</f>
        <v/>
      </c>
      <c r="DB154" s="302" t="str">
        <f ca="true">+IF(OFFSET('Sanitation Data'!$G$30,0,10*ROW('Sanitation Data'!G148))="","",OFFSET('Sanitation Data'!$G$30,0,10*ROW('Sanitation Data'!G148)))</f>
        <v/>
      </c>
      <c r="DC154" s="302" t="str">
        <f ca="true">+IF(OFFSET('Sanitation Data'!$G$31,0,10*ROW('Sanitation Data'!G148))="","",OFFSET('Sanitation Data'!$G$31,0,10*ROW('Sanitation Data'!G148)))</f>
        <v/>
      </c>
      <c r="DD154" s="302" t="str">
        <f ca="true">+IF(OFFSET('Sanitation Data'!$G$32,0,10*ROW('Sanitation Data'!G148))="","",OFFSET('Sanitation Data'!$G$32,0,10*ROW('Sanitation Data'!G148)))</f>
        <v/>
      </c>
      <c r="DE154" s="302" t="str">
        <f ca="true">+IF(OFFSET('Sanitation Data'!$H$28,0,10*ROW('Sanitation Data'!H148))="","",OFFSET('Sanitation Data'!$H$28,0,10*ROW('Sanitation Data'!H148)))</f>
        <v/>
      </c>
      <c r="DF154" s="302" t="str">
        <f ca="true">+IF(OFFSET('Sanitation Data'!$H$29,0,10*ROW('Sanitation Data'!H148))="","",OFFSET('Sanitation Data'!$H$29,0,10*ROW('Sanitation Data'!H148)))</f>
        <v/>
      </c>
      <c r="DG154" s="302" t="str">
        <f ca="true">+IF(OFFSET('Sanitation Data'!$H$30,0,10*ROW('Sanitation Data'!H148))="","",OFFSET('Sanitation Data'!$H$30,0,10*ROW('Sanitation Data'!H148)))</f>
        <v/>
      </c>
      <c r="DH154" s="302" t="str">
        <f ca="true">+IF(OFFSET('Sanitation Data'!$H$31,0,10*ROW('Sanitation Data'!H148))="","",OFFSET('Sanitation Data'!$H$31,0,10*ROW('Sanitation Data'!H148)))</f>
        <v/>
      </c>
      <c r="DI154" s="302" t="str">
        <f ca="true">+IF(OFFSET('Sanitation Data'!$H$32,0,10*ROW('Sanitation Data'!H148))="","",OFFSET('Sanitation Data'!$H$32,0,10*ROW('Sanitation Data'!H148)))</f>
        <v/>
      </c>
      <c r="DJ154" s="302" t="str">
        <f ca="true">+IF(OFFSET('Sanitation Data'!$I$28,0,10*ROW('Sanitation Data'!I148))="","",OFFSET('Sanitation Data'!$I$28,0,10*ROW('Sanitation Data'!I148)))</f>
        <v/>
      </c>
      <c r="DK154" s="302" t="str">
        <f ca="true">+IF(OFFSET('Sanitation Data'!$I$29,0,10*ROW('Sanitation Data'!I148))="","",OFFSET('Sanitation Data'!$I$29,0,10*ROW('Sanitation Data'!I148)))</f>
        <v/>
      </c>
      <c r="DL154" s="302" t="str">
        <f ca="true">+IF(OFFSET('Sanitation Data'!$I$30,0,10*ROW('Sanitation Data'!I148))="","",OFFSET('Sanitation Data'!$I$30,0,10*ROW('Sanitation Data'!I148)))</f>
        <v/>
      </c>
      <c r="DM154" s="302" t="str">
        <f ca="true">+IF(OFFSET('Sanitation Data'!$I$31,0,10*ROW('Sanitation Data'!I148))="","",OFFSET('Sanitation Data'!$I$31,0,10*ROW('Sanitation Data'!I148)))</f>
        <v/>
      </c>
      <c r="DN154" s="302" t="str">
        <f ca="true">+IF(OFFSET('Sanitation Data'!$I$32,0,10*ROW('Sanitation Data'!I148))="","",OFFSET('Sanitation Data'!$I$32,0,10*ROW('Sanitation Data'!I148)))</f>
        <v/>
      </c>
      <c r="DO154" s="302" t="str">
        <f ca="true">+IF(OFFSET('Hygiene Data'!$D$11,0,10*ROW('Hygiene Data'!D148))="","",OFFSET('Hygiene Data'!$D$11,0,10*ROW('Hygiene Data'!D148)))</f>
        <v/>
      </c>
      <c r="DP154" s="302" t="str">
        <f ca="true">+IF(OFFSET('Hygiene Data'!$D$12,0,10*ROW('Hygiene Data'!D148))="","",OFFSET('Hygiene Data'!$D$12,0,10*ROW('Hygiene Data'!D148)))</f>
        <v/>
      </c>
      <c r="DQ154" s="302" t="str">
        <f ca="true">+IF(OFFSET('Hygiene Data'!$D$13,0,10*ROW('Hygiene Data'!D148))="","",OFFSET('Hygiene Data'!$D$13,0,10*ROW('Hygiene Data'!D148)))</f>
        <v/>
      </c>
      <c r="DR154" s="302" t="str">
        <f ca="true">+IF(OFFSET('Hygiene Data'!$E$11,0,10*ROW('Hygiene Data'!E148))="","",OFFSET('Hygiene Data'!$E$11,0,10*ROW('Hygiene Data'!E148)))</f>
        <v/>
      </c>
      <c r="DS154" s="302" t="str">
        <f ca="true">+IF(OFFSET('Hygiene Data'!$E$12,0,10*ROW('Hygiene Data'!E148))="","",OFFSET('Hygiene Data'!$E$12,0,10*ROW('Hygiene Data'!E148)))</f>
        <v/>
      </c>
      <c r="DT154" s="302" t="str">
        <f ca="true">+IF(OFFSET('Hygiene Data'!$E$13,0,10*ROW('Hygiene Data'!E148))="","",OFFSET('Hygiene Data'!$E$13,0,10*ROW('Hygiene Data'!E148)))</f>
        <v/>
      </c>
      <c r="DU154" s="302" t="str">
        <f ca="true">+IF(OFFSET('Hygiene Data'!$F$11,0,10*ROW('Hygiene Data'!F148))="","",OFFSET('Hygiene Data'!$F$11,0,10*ROW('Hygiene Data'!F148)))</f>
        <v/>
      </c>
      <c r="DV154" s="302" t="str">
        <f ca="true">+IF(OFFSET('Hygiene Data'!$F$12,0,10*ROW('Hygiene Data'!F148))="","",OFFSET('Hygiene Data'!$F$12,0,10*ROW('Hygiene Data'!F148)))</f>
        <v/>
      </c>
      <c r="DW154" s="302" t="str">
        <f ca="true">+IF(OFFSET('Hygiene Data'!$F$13,0,10*ROW('Hygiene Data'!F148))="","",OFFSET('Hygiene Data'!$F$13,0,10*ROW('Hygiene Data'!F148)))</f>
        <v/>
      </c>
      <c r="DX154" s="302" t="str">
        <f ca="true">+IF(OFFSET('Hygiene Data'!$G$11,0,10*ROW('Hygiene Data'!G148))="","",OFFSET('Hygiene Data'!$G$11,0,10*ROW('Hygiene Data'!G148)))</f>
        <v/>
      </c>
      <c r="DY154" s="302" t="str">
        <f ca="true">+IF(OFFSET('Hygiene Data'!$G$12,0,10*ROW('Hygiene Data'!G148))="","",OFFSET('Hygiene Data'!$G$12,0,10*ROW('Hygiene Data'!G148)))</f>
        <v/>
      </c>
      <c r="DZ154" s="302" t="str">
        <f ca="true">+IF(OFFSET('Hygiene Data'!$G$13,0,10*ROW('Hygiene Data'!G148))="","",OFFSET('Hygiene Data'!$G$13,0,10*ROW('Hygiene Data'!G148)))</f>
        <v/>
      </c>
      <c r="EA154" s="302" t="str">
        <f ca="true">+IF(OFFSET('Hygiene Data'!$H$11,0,10*ROW('Hygiene Data'!H148))="","",OFFSET('Hygiene Data'!$H$11,0,10*ROW('Hygiene Data'!H148)))</f>
        <v/>
      </c>
      <c r="EB154" s="302" t="str">
        <f ca="true">+IF(OFFSET('Hygiene Data'!$H$12,0,10*ROW('Hygiene Data'!H148))="","",OFFSET('Hygiene Data'!$H$12,0,10*ROW('Hygiene Data'!H148)))</f>
        <v/>
      </c>
      <c r="EC154" s="302" t="str">
        <f ca="true">+IF(OFFSET('Hygiene Data'!$H$13,0,10*ROW('Hygiene Data'!H148))="","",OFFSET('Hygiene Data'!$H$13,0,10*ROW('Hygiene Data'!H148)))</f>
        <v/>
      </c>
      <c r="ED154" s="302" t="str">
        <f ca="true">+IF(OFFSET('Hygiene Data'!$I$11,0,10*ROW('Hygiene Data'!I148))="","",OFFSET('Hygiene Data'!$I$11,0,10*ROW('Hygiene Data'!I148)))</f>
        <v/>
      </c>
      <c r="EE154" s="302" t="str">
        <f ca="true">+IF(OFFSET('Hygiene Data'!$I$12,0,10*ROW('Hygiene Data'!I148))="","",OFFSET('Hygiene Data'!$I$12,0,10*ROW('Hygiene Data'!I148)))</f>
        <v/>
      </c>
      <c r="EF154" s="30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57"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302"/>
      <c r="BS155" s="302" t="str">
        <f ca="true">+IF(OFFSET('Water Data'!$D$27,0,10*ROW('Water Data'!D149))="","",OFFSET('Water Data'!$D$27,0,10*ROW('Water Data'!D149)))</f>
        <v/>
      </c>
      <c r="BT155" s="302" t="str">
        <f ca="true">+IF(OFFSET('Water Data'!$D$28,0,10*ROW('Water Data'!D149))="","",OFFSET('Water Data'!$D$28,0,10*ROW('Water Data'!D149)))</f>
        <v/>
      </c>
      <c r="BU155" s="302" t="str">
        <f ca="true">+IF(OFFSET('Water Data'!$D$29,0,10*ROW('Water Data'!D149))="","",OFFSET('Water Data'!$D$29,0,10*ROW('Water Data'!D149)))</f>
        <v/>
      </c>
      <c r="BV155" s="302" t="str">
        <f ca="true">+IF(OFFSET('Water Data'!$E$27,0,10*ROW('Water Data'!E149))="","",OFFSET('Water Data'!$E$27,0,10*ROW('Water Data'!E149)))</f>
        <v/>
      </c>
      <c r="BW155" s="302" t="str">
        <f ca="true">+IF(OFFSET('Water Data'!$E$28,0,10*ROW('Water Data'!E149))="","",OFFSET('Water Data'!$E$28,0,10*ROW('Water Data'!E149)))</f>
        <v/>
      </c>
      <c r="BX155" s="302" t="str">
        <f ca="true">+IF(OFFSET('Water Data'!$E$29,0,10*ROW('Water Data'!E149))="","",OFFSET('Water Data'!$E$29,0,10*ROW('Water Data'!E149)))</f>
        <v/>
      </c>
      <c r="BY155" s="302" t="str">
        <f ca="true">+IF(OFFSET('Water Data'!$F$27,0,10*ROW('Water Data'!F149))="","",OFFSET('Water Data'!$F$27,0,10*ROW('Water Data'!F149)))</f>
        <v/>
      </c>
      <c r="BZ155" s="302" t="str">
        <f ca="true">+IF(OFFSET('Water Data'!$F$28,0,10*ROW('Water Data'!F149))="","",OFFSET('Water Data'!$F$28,0,10*ROW('Water Data'!F149)))</f>
        <v/>
      </c>
      <c r="CA155" s="302" t="str">
        <f ca="true">+IF(OFFSET('Water Data'!$F$29,0,10*ROW('Water Data'!F149))="","",OFFSET('Water Data'!$F$29,0,10*ROW('Water Data'!F149)))</f>
        <v/>
      </c>
      <c r="CB155" s="302" t="str">
        <f ca="true">+IF(OFFSET('Water Data'!$G$27,0,10*ROW('Water Data'!G149))="","",OFFSET('Water Data'!$G$27,0,10*ROW('Water Data'!G149)))</f>
        <v/>
      </c>
      <c r="CC155" s="302" t="str">
        <f ca="true">+IF(OFFSET('Water Data'!$G$28,0,10*ROW('Water Data'!G149))="","",OFFSET('Water Data'!$G$28,0,10*ROW('Water Data'!G149)))</f>
        <v/>
      </c>
      <c r="CD155" s="302" t="str">
        <f ca="true">+IF(OFFSET('Water Data'!$G$29,0,10*ROW('Water Data'!G149))="","",OFFSET('Water Data'!$G$29,0,10*ROW('Water Data'!G149)))</f>
        <v/>
      </c>
      <c r="CE155" s="302" t="str">
        <f ca="true">+IF(OFFSET('Water Data'!$H$27,0,10*ROW('Water Data'!H149))="","",OFFSET('Water Data'!$H$27,0,10*ROW('Water Data'!H149)))</f>
        <v/>
      </c>
      <c r="CF155" s="302" t="str">
        <f ca="true">+IF(OFFSET('Water Data'!$H$28,0,10*ROW('Water Data'!H149))="","",OFFSET('Water Data'!$H$28,0,10*ROW('Water Data'!H149)))</f>
        <v/>
      </c>
      <c r="CG155" s="302" t="str">
        <f ca="true">+IF(OFFSET('Water Data'!$H$29,0,10*ROW('Water Data'!H149))="","",OFFSET('Water Data'!$H$29,0,10*ROW('Water Data'!H149)))</f>
        <v/>
      </c>
      <c r="CH155" s="302" t="str">
        <f ca="true">+IF(OFFSET('Water Data'!$I$27,0,10*ROW('Water Data'!I149))="","",OFFSET('Water Data'!$I$27,0,10*ROW('Water Data'!I149)))</f>
        <v/>
      </c>
      <c r="CI155" s="302" t="str">
        <f ca="true">+IF(OFFSET('Water Data'!$I$28,0,10*ROW('Water Data'!I149))="","",OFFSET('Water Data'!$I$28,0,10*ROW('Water Data'!I149)))</f>
        <v/>
      </c>
      <c r="CJ155" s="302" t="str">
        <f ca="true">+IF(OFFSET('Water Data'!$I$29,0,10*ROW('Water Data'!I149))="","",OFFSET('Water Data'!$I$29,0,10*ROW('Water Data'!I149)))</f>
        <v/>
      </c>
      <c r="CK155" s="302" t="str">
        <f ca="true">+IF(OFFSET('Sanitation Data'!$D$28,0,10*ROW('Sanitation Data'!D149))="","",OFFSET('Sanitation Data'!$D$28,0,10*ROW('Sanitation Data'!D149)))</f>
        <v/>
      </c>
      <c r="CL155" s="302" t="str">
        <f ca="true">+IF(OFFSET('Sanitation Data'!$D$29,0,10*ROW('Sanitation Data'!D149))="","",OFFSET('Sanitation Data'!$D$29,0,10*ROW('Sanitation Data'!D149)))</f>
        <v/>
      </c>
      <c r="CM155" s="302" t="str">
        <f ca="true">+IF(OFFSET('Sanitation Data'!$D$30,0,10*ROW('Sanitation Data'!D149))="","",OFFSET('Sanitation Data'!$D$30,0,10*ROW('Sanitation Data'!D149)))</f>
        <v/>
      </c>
      <c r="CN155" s="302" t="str">
        <f ca="true">+IF(OFFSET('Sanitation Data'!$D$31,0,10*ROW('Sanitation Data'!D149))="","",OFFSET('Sanitation Data'!$D$31,0,10*ROW('Sanitation Data'!D149)))</f>
        <v/>
      </c>
      <c r="CO155" s="302" t="str">
        <f ca="true">+IF(OFFSET('Sanitation Data'!$D$32,0,10*ROW('Sanitation Data'!D149))="","",OFFSET('Sanitation Data'!$D$32,0,10*ROW('Sanitation Data'!D149)))</f>
        <v/>
      </c>
      <c r="CP155" s="302" t="str">
        <f ca="true">+IF(OFFSET('Sanitation Data'!$E$28,0,10*ROW('Sanitation Data'!E149))="","",OFFSET('Sanitation Data'!$E$28,0,10*ROW('Sanitation Data'!E149)))</f>
        <v/>
      </c>
      <c r="CQ155" s="302" t="str">
        <f ca="true">+IF(OFFSET('Sanitation Data'!$E$29,0,10*ROW('Sanitation Data'!E149))="","",OFFSET('Sanitation Data'!$E$29,0,10*ROW('Sanitation Data'!E149)))</f>
        <v/>
      </c>
      <c r="CR155" s="302" t="str">
        <f ca="true">+IF(OFFSET('Sanitation Data'!$E$30,0,10*ROW('Sanitation Data'!E149))="","",OFFSET('Sanitation Data'!$E$30,0,10*ROW('Sanitation Data'!E149)))</f>
        <v/>
      </c>
      <c r="CS155" s="302" t="str">
        <f ca="true">+IF(OFFSET('Sanitation Data'!$E$31,0,10*ROW('Sanitation Data'!E149))="","",OFFSET('Sanitation Data'!$E$31,0,10*ROW('Sanitation Data'!E149)))</f>
        <v/>
      </c>
      <c r="CT155" s="302" t="str">
        <f ca="true">+IF(OFFSET('Sanitation Data'!$E$32,0,10*ROW('Sanitation Data'!E149))="","",OFFSET('Sanitation Data'!$E$32,0,10*ROW('Sanitation Data'!E149)))</f>
        <v/>
      </c>
      <c r="CU155" s="302" t="str">
        <f ca="true">+IF(OFFSET('Sanitation Data'!$F$28,0,10*ROW('Sanitation Data'!F149))="","",OFFSET('Sanitation Data'!$F$28,0,10*ROW('Sanitation Data'!F149)))</f>
        <v/>
      </c>
      <c r="CV155" s="302" t="str">
        <f ca="true">+IF(OFFSET('Sanitation Data'!$F$29,0,10*ROW('Sanitation Data'!F149))="","",OFFSET('Sanitation Data'!$F$29,0,10*ROW('Sanitation Data'!F149)))</f>
        <v/>
      </c>
      <c r="CW155" s="302" t="str">
        <f ca="true">+IF(OFFSET('Sanitation Data'!$F$30,0,10*ROW('Sanitation Data'!F149))="","",OFFSET('Sanitation Data'!$F$30,0,10*ROW('Sanitation Data'!F149)))</f>
        <v/>
      </c>
      <c r="CX155" s="302" t="str">
        <f ca="true">+IF(OFFSET('Sanitation Data'!$F$31,0,10*ROW('Sanitation Data'!F149))="","",OFFSET('Sanitation Data'!$F$31,0,10*ROW('Sanitation Data'!F149)))</f>
        <v/>
      </c>
      <c r="CY155" s="302" t="str">
        <f ca="true">+IF(OFFSET('Sanitation Data'!$F$32,0,10*ROW('Sanitation Data'!F149))="","",OFFSET('Sanitation Data'!$F$32,0,10*ROW('Sanitation Data'!F149)))</f>
        <v/>
      </c>
      <c r="CZ155" s="302" t="str">
        <f ca="true">+IF(OFFSET('Sanitation Data'!$G$28,0,10*ROW('Sanitation Data'!G149))="","",OFFSET('Sanitation Data'!$G$28,0,10*ROW('Sanitation Data'!G149)))</f>
        <v/>
      </c>
      <c r="DA155" s="302" t="str">
        <f ca="true">+IF(OFFSET('Sanitation Data'!$G$29,0,10*ROW('Sanitation Data'!G149))="","",OFFSET('Sanitation Data'!$G$29,0,10*ROW('Sanitation Data'!G149)))</f>
        <v/>
      </c>
      <c r="DB155" s="302" t="str">
        <f ca="true">+IF(OFFSET('Sanitation Data'!$G$30,0,10*ROW('Sanitation Data'!G149))="","",OFFSET('Sanitation Data'!$G$30,0,10*ROW('Sanitation Data'!G149)))</f>
        <v/>
      </c>
      <c r="DC155" s="302" t="str">
        <f ca="true">+IF(OFFSET('Sanitation Data'!$G$31,0,10*ROW('Sanitation Data'!G149))="","",OFFSET('Sanitation Data'!$G$31,0,10*ROW('Sanitation Data'!G149)))</f>
        <v/>
      </c>
      <c r="DD155" s="302" t="str">
        <f ca="true">+IF(OFFSET('Sanitation Data'!$G$32,0,10*ROW('Sanitation Data'!G149))="","",OFFSET('Sanitation Data'!$G$32,0,10*ROW('Sanitation Data'!G149)))</f>
        <v/>
      </c>
      <c r="DE155" s="302" t="str">
        <f ca="true">+IF(OFFSET('Sanitation Data'!$H$28,0,10*ROW('Sanitation Data'!H149))="","",OFFSET('Sanitation Data'!$H$28,0,10*ROW('Sanitation Data'!H149)))</f>
        <v/>
      </c>
      <c r="DF155" s="302" t="str">
        <f ca="true">+IF(OFFSET('Sanitation Data'!$H$29,0,10*ROW('Sanitation Data'!H149))="","",OFFSET('Sanitation Data'!$H$29,0,10*ROW('Sanitation Data'!H149)))</f>
        <v/>
      </c>
      <c r="DG155" s="302" t="str">
        <f ca="true">+IF(OFFSET('Sanitation Data'!$H$30,0,10*ROW('Sanitation Data'!H149))="","",OFFSET('Sanitation Data'!$H$30,0,10*ROW('Sanitation Data'!H149)))</f>
        <v/>
      </c>
      <c r="DH155" s="302" t="str">
        <f ca="true">+IF(OFFSET('Sanitation Data'!$H$31,0,10*ROW('Sanitation Data'!H149))="","",OFFSET('Sanitation Data'!$H$31,0,10*ROW('Sanitation Data'!H149)))</f>
        <v/>
      </c>
      <c r="DI155" s="302" t="str">
        <f ca="true">+IF(OFFSET('Sanitation Data'!$H$32,0,10*ROW('Sanitation Data'!H149))="","",OFFSET('Sanitation Data'!$H$32,0,10*ROW('Sanitation Data'!H149)))</f>
        <v/>
      </c>
      <c r="DJ155" s="302" t="str">
        <f ca="true">+IF(OFFSET('Sanitation Data'!$I$28,0,10*ROW('Sanitation Data'!I149))="","",OFFSET('Sanitation Data'!$I$28,0,10*ROW('Sanitation Data'!I149)))</f>
        <v/>
      </c>
      <c r="DK155" s="302" t="str">
        <f ca="true">+IF(OFFSET('Sanitation Data'!$I$29,0,10*ROW('Sanitation Data'!I149))="","",OFFSET('Sanitation Data'!$I$29,0,10*ROW('Sanitation Data'!I149)))</f>
        <v/>
      </c>
      <c r="DL155" s="302" t="str">
        <f ca="true">+IF(OFFSET('Sanitation Data'!$I$30,0,10*ROW('Sanitation Data'!I149))="","",OFFSET('Sanitation Data'!$I$30,0,10*ROW('Sanitation Data'!I149)))</f>
        <v/>
      </c>
      <c r="DM155" s="302" t="str">
        <f ca="true">+IF(OFFSET('Sanitation Data'!$I$31,0,10*ROW('Sanitation Data'!I149))="","",OFFSET('Sanitation Data'!$I$31,0,10*ROW('Sanitation Data'!I149)))</f>
        <v/>
      </c>
      <c r="DN155" s="302" t="str">
        <f ca="true">+IF(OFFSET('Sanitation Data'!$I$32,0,10*ROW('Sanitation Data'!I149))="","",OFFSET('Sanitation Data'!$I$32,0,10*ROW('Sanitation Data'!I149)))</f>
        <v/>
      </c>
      <c r="DO155" s="302" t="str">
        <f ca="true">+IF(OFFSET('Hygiene Data'!$D$11,0,10*ROW('Hygiene Data'!D149))="","",OFFSET('Hygiene Data'!$D$11,0,10*ROW('Hygiene Data'!D149)))</f>
        <v/>
      </c>
      <c r="DP155" s="302" t="str">
        <f ca="true">+IF(OFFSET('Hygiene Data'!$D$12,0,10*ROW('Hygiene Data'!D149))="","",OFFSET('Hygiene Data'!$D$12,0,10*ROW('Hygiene Data'!D149)))</f>
        <v/>
      </c>
      <c r="DQ155" s="302" t="str">
        <f ca="true">+IF(OFFSET('Hygiene Data'!$D$13,0,10*ROW('Hygiene Data'!D149))="","",OFFSET('Hygiene Data'!$D$13,0,10*ROW('Hygiene Data'!D149)))</f>
        <v/>
      </c>
      <c r="DR155" s="302" t="str">
        <f ca="true">+IF(OFFSET('Hygiene Data'!$E$11,0,10*ROW('Hygiene Data'!E149))="","",OFFSET('Hygiene Data'!$E$11,0,10*ROW('Hygiene Data'!E149)))</f>
        <v/>
      </c>
      <c r="DS155" s="302" t="str">
        <f ca="true">+IF(OFFSET('Hygiene Data'!$E$12,0,10*ROW('Hygiene Data'!E149))="","",OFFSET('Hygiene Data'!$E$12,0,10*ROW('Hygiene Data'!E149)))</f>
        <v/>
      </c>
      <c r="DT155" s="302" t="str">
        <f ca="true">+IF(OFFSET('Hygiene Data'!$E$13,0,10*ROW('Hygiene Data'!E149))="","",OFFSET('Hygiene Data'!$E$13,0,10*ROW('Hygiene Data'!E149)))</f>
        <v/>
      </c>
      <c r="DU155" s="302" t="str">
        <f ca="true">+IF(OFFSET('Hygiene Data'!$F$11,0,10*ROW('Hygiene Data'!F149))="","",OFFSET('Hygiene Data'!$F$11,0,10*ROW('Hygiene Data'!F149)))</f>
        <v/>
      </c>
      <c r="DV155" s="302" t="str">
        <f ca="true">+IF(OFFSET('Hygiene Data'!$F$12,0,10*ROW('Hygiene Data'!F149))="","",OFFSET('Hygiene Data'!$F$12,0,10*ROW('Hygiene Data'!F149)))</f>
        <v/>
      </c>
      <c r="DW155" s="302" t="str">
        <f ca="true">+IF(OFFSET('Hygiene Data'!$F$13,0,10*ROW('Hygiene Data'!F149))="","",OFFSET('Hygiene Data'!$F$13,0,10*ROW('Hygiene Data'!F149)))</f>
        <v/>
      </c>
      <c r="DX155" s="302" t="str">
        <f ca="true">+IF(OFFSET('Hygiene Data'!$G$11,0,10*ROW('Hygiene Data'!G149))="","",OFFSET('Hygiene Data'!$G$11,0,10*ROW('Hygiene Data'!G149)))</f>
        <v/>
      </c>
      <c r="DY155" s="302" t="str">
        <f ca="true">+IF(OFFSET('Hygiene Data'!$G$12,0,10*ROW('Hygiene Data'!G149))="","",OFFSET('Hygiene Data'!$G$12,0,10*ROW('Hygiene Data'!G149)))</f>
        <v/>
      </c>
      <c r="DZ155" s="302" t="str">
        <f ca="true">+IF(OFFSET('Hygiene Data'!$G$13,0,10*ROW('Hygiene Data'!G149))="","",OFFSET('Hygiene Data'!$G$13,0,10*ROW('Hygiene Data'!G149)))</f>
        <v/>
      </c>
      <c r="EA155" s="302" t="str">
        <f ca="true">+IF(OFFSET('Hygiene Data'!$H$11,0,10*ROW('Hygiene Data'!H149))="","",OFFSET('Hygiene Data'!$H$11,0,10*ROW('Hygiene Data'!H149)))</f>
        <v/>
      </c>
      <c r="EB155" s="302" t="str">
        <f ca="true">+IF(OFFSET('Hygiene Data'!$H$12,0,10*ROW('Hygiene Data'!H149))="","",OFFSET('Hygiene Data'!$H$12,0,10*ROW('Hygiene Data'!H149)))</f>
        <v/>
      </c>
      <c r="EC155" s="302" t="str">
        <f ca="true">+IF(OFFSET('Hygiene Data'!$H$13,0,10*ROW('Hygiene Data'!H149))="","",OFFSET('Hygiene Data'!$H$13,0,10*ROW('Hygiene Data'!H149)))</f>
        <v/>
      </c>
      <c r="ED155" s="302" t="str">
        <f ca="true">+IF(OFFSET('Hygiene Data'!$I$11,0,10*ROW('Hygiene Data'!I149))="","",OFFSET('Hygiene Data'!$I$11,0,10*ROW('Hygiene Data'!I149)))</f>
        <v/>
      </c>
      <c r="EE155" s="302" t="str">
        <f ca="true">+IF(OFFSET('Hygiene Data'!$I$12,0,10*ROW('Hygiene Data'!I149))="","",OFFSET('Hygiene Data'!$I$12,0,10*ROW('Hygiene Data'!I149)))</f>
        <v/>
      </c>
      <c r="EF155" s="30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57"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302"/>
      <c r="BS156" s="302" t="str">
        <f ca="true">+IF(OFFSET('Water Data'!$D$27,0,10*ROW('Water Data'!D150))="","",OFFSET('Water Data'!$D$27,0,10*ROW('Water Data'!D150)))</f>
        <v/>
      </c>
      <c r="BT156" s="302" t="str">
        <f ca="true">+IF(OFFSET('Water Data'!$D$28,0,10*ROW('Water Data'!D150))="","",OFFSET('Water Data'!$D$28,0,10*ROW('Water Data'!D150)))</f>
        <v/>
      </c>
      <c r="BU156" s="302" t="str">
        <f ca="true">+IF(OFFSET('Water Data'!$D$29,0,10*ROW('Water Data'!D150))="","",OFFSET('Water Data'!$D$29,0,10*ROW('Water Data'!D150)))</f>
        <v/>
      </c>
      <c r="BV156" s="302" t="str">
        <f ca="true">+IF(OFFSET('Water Data'!$E$27,0,10*ROW('Water Data'!E150))="","",OFFSET('Water Data'!$E$27,0,10*ROW('Water Data'!E150)))</f>
        <v/>
      </c>
      <c r="BW156" s="302" t="str">
        <f ca="true">+IF(OFFSET('Water Data'!$E$28,0,10*ROW('Water Data'!E150))="","",OFFSET('Water Data'!$E$28,0,10*ROW('Water Data'!E150)))</f>
        <v/>
      </c>
      <c r="BX156" s="302" t="str">
        <f ca="true">+IF(OFFSET('Water Data'!$E$29,0,10*ROW('Water Data'!E150))="","",OFFSET('Water Data'!$E$29,0,10*ROW('Water Data'!E150)))</f>
        <v/>
      </c>
      <c r="BY156" s="302" t="str">
        <f ca="true">+IF(OFFSET('Water Data'!$F$27,0,10*ROW('Water Data'!F150))="","",OFFSET('Water Data'!$F$27,0,10*ROW('Water Data'!F150)))</f>
        <v/>
      </c>
      <c r="BZ156" s="302" t="str">
        <f ca="true">+IF(OFFSET('Water Data'!$F$28,0,10*ROW('Water Data'!F150))="","",OFFSET('Water Data'!$F$28,0,10*ROW('Water Data'!F150)))</f>
        <v/>
      </c>
      <c r="CA156" s="302" t="str">
        <f ca="true">+IF(OFFSET('Water Data'!$F$29,0,10*ROW('Water Data'!F150))="","",OFFSET('Water Data'!$F$29,0,10*ROW('Water Data'!F150)))</f>
        <v/>
      </c>
      <c r="CB156" s="302" t="str">
        <f ca="true">+IF(OFFSET('Water Data'!$G$27,0,10*ROW('Water Data'!G150))="","",OFFSET('Water Data'!$G$27,0,10*ROW('Water Data'!G150)))</f>
        <v/>
      </c>
      <c r="CC156" s="302" t="str">
        <f ca="true">+IF(OFFSET('Water Data'!$G$28,0,10*ROW('Water Data'!G150))="","",OFFSET('Water Data'!$G$28,0,10*ROW('Water Data'!G150)))</f>
        <v/>
      </c>
      <c r="CD156" s="302" t="str">
        <f ca="true">+IF(OFFSET('Water Data'!$G$29,0,10*ROW('Water Data'!G150))="","",OFFSET('Water Data'!$G$29,0,10*ROW('Water Data'!G150)))</f>
        <v/>
      </c>
      <c r="CE156" s="302" t="str">
        <f ca="true">+IF(OFFSET('Water Data'!$H$27,0,10*ROW('Water Data'!H150))="","",OFFSET('Water Data'!$H$27,0,10*ROW('Water Data'!H150)))</f>
        <v/>
      </c>
      <c r="CF156" s="302" t="str">
        <f ca="true">+IF(OFFSET('Water Data'!$H$28,0,10*ROW('Water Data'!H150))="","",OFFSET('Water Data'!$H$28,0,10*ROW('Water Data'!H150)))</f>
        <v/>
      </c>
      <c r="CG156" s="302" t="str">
        <f ca="true">+IF(OFFSET('Water Data'!$H$29,0,10*ROW('Water Data'!H150))="","",OFFSET('Water Data'!$H$29,0,10*ROW('Water Data'!H150)))</f>
        <v/>
      </c>
      <c r="CH156" s="302" t="str">
        <f ca="true">+IF(OFFSET('Water Data'!$I$27,0,10*ROW('Water Data'!I150))="","",OFFSET('Water Data'!$I$27,0,10*ROW('Water Data'!I150)))</f>
        <v/>
      </c>
      <c r="CI156" s="302" t="str">
        <f ca="true">+IF(OFFSET('Water Data'!$I$28,0,10*ROW('Water Data'!I150))="","",OFFSET('Water Data'!$I$28,0,10*ROW('Water Data'!I150)))</f>
        <v/>
      </c>
      <c r="CJ156" s="302" t="str">
        <f ca="true">+IF(OFFSET('Water Data'!$I$29,0,10*ROW('Water Data'!I150))="","",OFFSET('Water Data'!$I$29,0,10*ROW('Water Data'!I150)))</f>
        <v/>
      </c>
      <c r="CK156" s="302" t="str">
        <f ca="true">+IF(OFFSET('Sanitation Data'!$D$28,0,10*ROW('Sanitation Data'!D150))="","",OFFSET('Sanitation Data'!$D$28,0,10*ROW('Sanitation Data'!D150)))</f>
        <v/>
      </c>
      <c r="CL156" s="302" t="str">
        <f ca="true">+IF(OFFSET('Sanitation Data'!$D$29,0,10*ROW('Sanitation Data'!D150))="","",OFFSET('Sanitation Data'!$D$29,0,10*ROW('Sanitation Data'!D150)))</f>
        <v/>
      </c>
      <c r="CM156" s="302" t="str">
        <f ca="true">+IF(OFFSET('Sanitation Data'!$D$30,0,10*ROW('Sanitation Data'!D150))="","",OFFSET('Sanitation Data'!$D$30,0,10*ROW('Sanitation Data'!D150)))</f>
        <v/>
      </c>
      <c r="CN156" s="302" t="str">
        <f ca="true">+IF(OFFSET('Sanitation Data'!$D$31,0,10*ROW('Sanitation Data'!D150))="","",OFFSET('Sanitation Data'!$D$31,0,10*ROW('Sanitation Data'!D150)))</f>
        <v/>
      </c>
      <c r="CO156" s="302" t="str">
        <f ca="true">+IF(OFFSET('Sanitation Data'!$D$32,0,10*ROW('Sanitation Data'!D150))="","",OFFSET('Sanitation Data'!$D$32,0,10*ROW('Sanitation Data'!D150)))</f>
        <v/>
      </c>
      <c r="CP156" s="302" t="str">
        <f ca="true">+IF(OFFSET('Sanitation Data'!$E$28,0,10*ROW('Sanitation Data'!E150))="","",OFFSET('Sanitation Data'!$E$28,0,10*ROW('Sanitation Data'!E150)))</f>
        <v/>
      </c>
      <c r="CQ156" s="302" t="str">
        <f ca="true">+IF(OFFSET('Sanitation Data'!$E$29,0,10*ROW('Sanitation Data'!E150))="","",OFFSET('Sanitation Data'!$E$29,0,10*ROW('Sanitation Data'!E150)))</f>
        <v/>
      </c>
      <c r="CR156" s="302" t="str">
        <f ca="true">+IF(OFFSET('Sanitation Data'!$E$30,0,10*ROW('Sanitation Data'!E150))="","",OFFSET('Sanitation Data'!$E$30,0,10*ROW('Sanitation Data'!E150)))</f>
        <v/>
      </c>
      <c r="CS156" s="302" t="str">
        <f ca="true">+IF(OFFSET('Sanitation Data'!$E$31,0,10*ROW('Sanitation Data'!E150))="","",OFFSET('Sanitation Data'!$E$31,0,10*ROW('Sanitation Data'!E150)))</f>
        <v/>
      </c>
      <c r="CT156" s="302" t="str">
        <f ca="true">+IF(OFFSET('Sanitation Data'!$E$32,0,10*ROW('Sanitation Data'!E150))="","",OFFSET('Sanitation Data'!$E$32,0,10*ROW('Sanitation Data'!E150)))</f>
        <v/>
      </c>
      <c r="CU156" s="302" t="str">
        <f ca="true">+IF(OFFSET('Sanitation Data'!$F$28,0,10*ROW('Sanitation Data'!F150))="","",OFFSET('Sanitation Data'!$F$28,0,10*ROW('Sanitation Data'!F150)))</f>
        <v/>
      </c>
      <c r="CV156" s="302" t="str">
        <f ca="true">+IF(OFFSET('Sanitation Data'!$F$29,0,10*ROW('Sanitation Data'!F150))="","",OFFSET('Sanitation Data'!$F$29,0,10*ROW('Sanitation Data'!F150)))</f>
        <v/>
      </c>
      <c r="CW156" s="302" t="str">
        <f ca="true">+IF(OFFSET('Sanitation Data'!$F$30,0,10*ROW('Sanitation Data'!F150))="","",OFFSET('Sanitation Data'!$F$30,0,10*ROW('Sanitation Data'!F150)))</f>
        <v/>
      </c>
      <c r="CX156" s="302" t="str">
        <f ca="true">+IF(OFFSET('Sanitation Data'!$F$31,0,10*ROW('Sanitation Data'!F150))="","",OFFSET('Sanitation Data'!$F$31,0,10*ROW('Sanitation Data'!F150)))</f>
        <v/>
      </c>
      <c r="CY156" s="302" t="str">
        <f ca="true">+IF(OFFSET('Sanitation Data'!$F$32,0,10*ROW('Sanitation Data'!F150))="","",OFFSET('Sanitation Data'!$F$32,0,10*ROW('Sanitation Data'!F150)))</f>
        <v/>
      </c>
      <c r="CZ156" s="302" t="str">
        <f ca="true">+IF(OFFSET('Sanitation Data'!$G$28,0,10*ROW('Sanitation Data'!G150))="","",OFFSET('Sanitation Data'!$G$28,0,10*ROW('Sanitation Data'!G150)))</f>
        <v/>
      </c>
      <c r="DA156" s="302" t="str">
        <f ca="true">+IF(OFFSET('Sanitation Data'!$G$29,0,10*ROW('Sanitation Data'!G150))="","",OFFSET('Sanitation Data'!$G$29,0,10*ROW('Sanitation Data'!G150)))</f>
        <v/>
      </c>
      <c r="DB156" s="302" t="str">
        <f ca="true">+IF(OFFSET('Sanitation Data'!$G$30,0,10*ROW('Sanitation Data'!G150))="","",OFFSET('Sanitation Data'!$G$30,0,10*ROW('Sanitation Data'!G150)))</f>
        <v/>
      </c>
      <c r="DC156" s="302" t="str">
        <f ca="true">+IF(OFFSET('Sanitation Data'!$G$31,0,10*ROW('Sanitation Data'!G150))="","",OFFSET('Sanitation Data'!$G$31,0,10*ROW('Sanitation Data'!G150)))</f>
        <v/>
      </c>
      <c r="DD156" s="302" t="str">
        <f ca="true">+IF(OFFSET('Sanitation Data'!$G$32,0,10*ROW('Sanitation Data'!G150))="","",OFFSET('Sanitation Data'!$G$32,0,10*ROW('Sanitation Data'!G150)))</f>
        <v/>
      </c>
      <c r="DE156" s="302" t="str">
        <f ca="true">+IF(OFFSET('Sanitation Data'!$H$28,0,10*ROW('Sanitation Data'!H150))="","",OFFSET('Sanitation Data'!$H$28,0,10*ROW('Sanitation Data'!H150)))</f>
        <v/>
      </c>
      <c r="DF156" s="302" t="str">
        <f ca="true">+IF(OFFSET('Sanitation Data'!$H$29,0,10*ROW('Sanitation Data'!H150))="","",OFFSET('Sanitation Data'!$H$29,0,10*ROW('Sanitation Data'!H150)))</f>
        <v/>
      </c>
      <c r="DG156" s="302" t="str">
        <f ca="true">+IF(OFFSET('Sanitation Data'!$H$30,0,10*ROW('Sanitation Data'!H150))="","",OFFSET('Sanitation Data'!$H$30,0,10*ROW('Sanitation Data'!H150)))</f>
        <v/>
      </c>
      <c r="DH156" s="302" t="str">
        <f ca="true">+IF(OFFSET('Sanitation Data'!$H$31,0,10*ROW('Sanitation Data'!H150))="","",OFFSET('Sanitation Data'!$H$31,0,10*ROW('Sanitation Data'!H150)))</f>
        <v/>
      </c>
      <c r="DI156" s="302" t="str">
        <f ca="true">+IF(OFFSET('Sanitation Data'!$H$32,0,10*ROW('Sanitation Data'!H150))="","",OFFSET('Sanitation Data'!$H$32,0,10*ROW('Sanitation Data'!H150)))</f>
        <v/>
      </c>
      <c r="DJ156" s="302" t="str">
        <f ca="true">+IF(OFFSET('Sanitation Data'!$I$28,0,10*ROW('Sanitation Data'!I150))="","",OFFSET('Sanitation Data'!$I$28,0,10*ROW('Sanitation Data'!I150)))</f>
        <v/>
      </c>
      <c r="DK156" s="302" t="str">
        <f ca="true">+IF(OFFSET('Sanitation Data'!$I$29,0,10*ROW('Sanitation Data'!I150))="","",OFFSET('Sanitation Data'!$I$29,0,10*ROW('Sanitation Data'!I150)))</f>
        <v/>
      </c>
      <c r="DL156" s="302" t="str">
        <f ca="true">+IF(OFFSET('Sanitation Data'!$I$30,0,10*ROW('Sanitation Data'!I150))="","",OFFSET('Sanitation Data'!$I$30,0,10*ROW('Sanitation Data'!I150)))</f>
        <v/>
      </c>
      <c r="DM156" s="302" t="str">
        <f ca="true">+IF(OFFSET('Sanitation Data'!$I$31,0,10*ROW('Sanitation Data'!I150))="","",OFFSET('Sanitation Data'!$I$31,0,10*ROW('Sanitation Data'!I150)))</f>
        <v/>
      </c>
      <c r="DN156" s="302" t="str">
        <f ca="true">+IF(OFFSET('Sanitation Data'!$I$32,0,10*ROW('Sanitation Data'!I150))="","",OFFSET('Sanitation Data'!$I$32,0,10*ROW('Sanitation Data'!I150)))</f>
        <v/>
      </c>
      <c r="DO156" s="302" t="str">
        <f ca="true">+IF(OFFSET('Hygiene Data'!$D$11,0,10*ROW('Hygiene Data'!D150))="","",OFFSET('Hygiene Data'!$D$11,0,10*ROW('Hygiene Data'!D150)))</f>
        <v/>
      </c>
      <c r="DP156" s="302" t="str">
        <f ca="true">+IF(OFFSET('Hygiene Data'!$D$12,0,10*ROW('Hygiene Data'!D150))="","",OFFSET('Hygiene Data'!$D$12,0,10*ROW('Hygiene Data'!D150)))</f>
        <v/>
      </c>
      <c r="DQ156" s="302" t="str">
        <f ca="true">+IF(OFFSET('Hygiene Data'!$D$13,0,10*ROW('Hygiene Data'!D150))="","",OFFSET('Hygiene Data'!$D$13,0,10*ROW('Hygiene Data'!D150)))</f>
        <v/>
      </c>
      <c r="DR156" s="302" t="str">
        <f ca="true">+IF(OFFSET('Hygiene Data'!$E$11,0,10*ROW('Hygiene Data'!E150))="","",OFFSET('Hygiene Data'!$E$11,0,10*ROW('Hygiene Data'!E150)))</f>
        <v/>
      </c>
      <c r="DS156" s="302" t="str">
        <f ca="true">+IF(OFFSET('Hygiene Data'!$E$12,0,10*ROW('Hygiene Data'!E150))="","",OFFSET('Hygiene Data'!$E$12,0,10*ROW('Hygiene Data'!E150)))</f>
        <v/>
      </c>
      <c r="DT156" s="302" t="str">
        <f ca="true">+IF(OFFSET('Hygiene Data'!$E$13,0,10*ROW('Hygiene Data'!E150))="","",OFFSET('Hygiene Data'!$E$13,0,10*ROW('Hygiene Data'!E150)))</f>
        <v/>
      </c>
      <c r="DU156" s="302" t="str">
        <f ca="true">+IF(OFFSET('Hygiene Data'!$F$11,0,10*ROW('Hygiene Data'!F150))="","",OFFSET('Hygiene Data'!$F$11,0,10*ROW('Hygiene Data'!F150)))</f>
        <v/>
      </c>
      <c r="DV156" s="302" t="str">
        <f ca="true">+IF(OFFSET('Hygiene Data'!$F$12,0,10*ROW('Hygiene Data'!F150))="","",OFFSET('Hygiene Data'!$F$12,0,10*ROW('Hygiene Data'!F150)))</f>
        <v/>
      </c>
      <c r="DW156" s="302" t="str">
        <f ca="true">+IF(OFFSET('Hygiene Data'!$F$13,0,10*ROW('Hygiene Data'!F150))="","",OFFSET('Hygiene Data'!$F$13,0,10*ROW('Hygiene Data'!F150)))</f>
        <v/>
      </c>
      <c r="DX156" s="302" t="str">
        <f ca="true">+IF(OFFSET('Hygiene Data'!$G$11,0,10*ROW('Hygiene Data'!G150))="","",OFFSET('Hygiene Data'!$G$11,0,10*ROW('Hygiene Data'!G150)))</f>
        <v/>
      </c>
      <c r="DY156" s="302" t="str">
        <f ca="true">+IF(OFFSET('Hygiene Data'!$G$12,0,10*ROW('Hygiene Data'!G150))="","",OFFSET('Hygiene Data'!$G$12,0,10*ROW('Hygiene Data'!G150)))</f>
        <v/>
      </c>
      <c r="DZ156" s="302" t="str">
        <f ca="true">+IF(OFFSET('Hygiene Data'!$G$13,0,10*ROW('Hygiene Data'!G150))="","",OFFSET('Hygiene Data'!$G$13,0,10*ROW('Hygiene Data'!G150)))</f>
        <v/>
      </c>
      <c r="EA156" s="302" t="str">
        <f ca="true">+IF(OFFSET('Hygiene Data'!$H$11,0,10*ROW('Hygiene Data'!H150))="","",OFFSET('Hygiene Data'!$H$11,0,10*ROW('Hygiene Data'!H150)))</f>
        <v/>
      </c>
      <c r="EB156" s="302" t="str">
        <f ca="true">+IF(OFFSET('Hygiene Data'!$H$12,0,10*ROW('Hygiene Data'!H150))="","",OFFSET('Hygiene Data'!$H$12,0,10*ROW('Hygiene Data'!H150)))</f>
        <v/>
      </c>
      <c r="EC156" s="302" t="str">
        <f ca="true">+IF(OFFSET('Hygiene Data'!$H$13,0,10*ROW('Hygiene Data'!H150))="","",OFFSET('Hygiene Data'!$H$13,0,10*ROW('Hygiene Data'!H150)))</f>
        <v/>
      </c>
      <c r="ED156" s="302" t="str">
        <f ca="true">+IF(OFFSET('Hygiene Data'!$I$11,0,10*ROW('Hygiene Data'!I150))="","",OFFSET('Hygiene Data'!$I$11,0,10*ROW('Hygiene Data'!I150)))</f>
        <v/>
      </c>
      <c r="EE156" s="302" t="str">
        <f ca="true">+IF(OFFSET('Hygiene Data'!$I$12,0,10*ROW('Hygiene Data'!I150))="","",OFFSET('Hygiene Data'!$I$12,0,10*ROW('Hygiene Data'!I150)))</f>
        <v/>
      </c>
      <c r="EF156" s="30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57"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302"/>
      <c r="BS157" s="302" t="str">
        <f ca="true">+IF(OFFSET('Water Data'!$D$27,0,10*ROW('Water Data'!D151))="","",OFFSET('Water Data'!$D$27,0,10*ROW('Water Data'!D151)))</f>
        <v/>
      </c>
      <c r="BT157" s="302" t="str">
        <f ca="true">+IF(OFFSET('Water Data'!$D$28,0,10*ROW('Water Data'!D151))="","",OFFSET('Water Data'!$D$28,0,10*ROW('Water Data'!D151)))</f>
        <v/>
      </c>
      <c r="BU157" s="302" t="str">
        <f ca="true">+IF(OFFSET('Water Data'!$D$29,0,10*ROW('Water Data'!D151))="","",OFFSET('Water Data'!$D$29,0,10*ROW('Water Data'!D151)))</f>
        <v/>
      </c>
      <c r="BV157" s="302" t="str">
        <f ca="true">+IF(OFFSET('Water Data'!$E$27,0,10*ROW('Water Data'!E151))="","",OFFSET('Water Data'!$E$27,0,10*ROW('Water Data'!E151)))</f>
        <v/>
      </c>
      <c r="BW157" s="302" t="str">
        <f ca="true">+IF(OFFSET('Water Data'!$E$28,0,10*ROW('Water Data'!E151))="","",OFFSET('Water Data'!$E$28,0,10*ROW('Water Data'!E151)))</f>
        <v/>
      </c>
      <c r="BX157" s="302" t="str">
        <f ca="true">+IF(OFFSET('Water Data'!$E$29,0,10*ROW('Water Data'!E151))="","",OFFSET('Water Data'!$E$29,0,10*ROW('Water Data'!E151)))</f>
        <v/>
      </c>
      <c r="BY157" s="302" t="str">
        <f ca="true">+IF(OFFSET('Water Data'!$F$27,0,10*ROW('Water Data'!F151))="","",OFFSET('Water Data'!$F$27,0,10*ROW('Water Data'!F151)))</f>
        <v/>
      </c>
      <c r="BZ157" s="302" t="str">
        <f ca="true">+IF(OFFSET('Water Data'!$F$28,0,10*ROW('Water Data'!F151))="","",OFFSET('Water Data'!$F$28,0,10*ROW('Water Data'!F151)))</f>
        <v/>
      </c>
      <c r="CA157" s="302" t="str">
        <f ca="true">+IF(OFFSET('Water Data'!$F$29,0,10*ROW('Water Data'!F151))="","",OFFSET('Water Data'!$F$29,0,10*ROW('Water Data'!F151)))</f>
        <v/>
      </c>
      <c r="CB157" s="302" t="str">
        <f ca="true">+IF(OFFSET('Water Data'!$G$27,0,10*ROW('Water Data'!G151))="","",OFFSET('Water Data'!$G$27,0,10*ROW('Water Data'!G151)))</f>
        <v/>
      </c>
      <c r="CC157" s="302" t="str">
        <f ca="true">+IF(OFFSET('Water Data'!$G$28,0,10*ROW('Water Data'!G151))="","",OFFSET('Water Data'!$G$28,0,10*ROW('Water Data'!G151)))</f>
        <v/>
      </c>
      <c r="CD157" s="302" t="str">
        <f ca="true">+IF(OFFSET('Water Data'!$G$29,0,10*ROW('Water Data'!G151))="","",OFFSET('Water Data'!$G$29,0,10*ROW('Water Data'!G151)))</f>
        <v/>
      </c>
      <c r="CE157" s="302" t="str">
        <f ca="true">+IF(OFFSET('Water Data'!$H$27,0,10*ROW('Water Data'!H151))="","",OFFSET('Water Data'!$H$27,0,10*ROW('Water Data'!H151)))</f>
        <v/>
      </c>
      <c r="CF157" s="302" t="str">
        <f ca="true">+IF(OFFSET('Water Data'!$H$28,0,10*ROW('Water Data'!H151))="","",OFFSET('Water Data'!$H$28,0,10*ROW('Water Data'!H151)))</f>
        <v/>
      </c>
      <c r="CG157" s="302" t="str">
        <f ca="true">+IF(OFFSET('Water Data'!$H$29,0,10*ROW('Water Data'!H151))="","",OFFSET('Water Data'!$H$29,0,10*ROW('Water Data'!H151)))</f>
        <v/>
      </c>
      <c r="CH157" s="302" t="str">
        <f ca="true">+IF(OFFSET('Water Data'!$I$27,0,10*ROW('Water Data'!I151))="","",OFFSET('Water Data'!$I$27,0,10*ROW('Water Data'!I151)))</f>
        <v/>
      </c>
      <c r="CI157" s="302" t="str">
        <f ca="true">+IF(OFFSET('Water Data'!$I$28,0,10*ROW('Water Data'!I151))="","",OFFSET('Water Data'!$I$28,0,10*ROW('Water Data'!I151)))</f>
        <v/>
      </c>
      <c r="CJ157" s="302" t="str">
        <f ca="true">+IF(OFFSET('Water Data'!$I$29,0,10*ROW('Water Data'!I151))="","",OFFSET('Water Data'!$I$29,0,10*ROW('Water Data'!I151)))</f>
        <v/>
      </c>
      <c r="CK157" s="302" t="str">
        <f ca="true">+IF(OFFSET('Sanitation Data'!$D$28,0,10*ROW('Sanitation Data'!D151))="","",OFFSET('Sanitation Data'!$D$28,0,10*ROW('Sanitation Data'!D151)))</f>
        <v/>
      </c>
      <c r="CL157" s="302" t="str">
        <f ca="true">+IF(OFFSET('Sanitation Data'!$D$29,0,10*ROW('Sanitation Data'!D151))="","",OFFSET('Sanitation Data'!$D$29,0,10*ROW('Sanitation Data'!D151)))</f>
        <v/>
      </c>
      <c r="CM157" s="302" t="str">
        <f ca="true">+IF(OFFSET('Sanitation Data'!$D$30,0,10*ROW('Sanitation Data'!D151))="","",OFFSET('Sanitation Data'!$D$30,0,10*ROW('Sanitation Data'!D151)))</f>
        <v/>
      </c>
      <c r="CN157" s="302" t="str">
        <f ca="true">+IF(OFFSET('Sanitation Data'!$D$31,0,10*ROW('Sanitation Data'!D151))="","",OFFSET('Sanitation Data'!$D$31,0,10*ROW('Sanitation Data'!D151)))</f>
        <v/>
      </c>
      <c r="CO157" s="302" t="str">
        <f ca="true">+IF(OFFSET('Sanitation Data'!$D$32,0,10*ROW('Sanitation Data'!D151))="","",OFFSET('Sanitation Data'!$D$32,0,10*ROW('Sanitation Data'!D151)))</f>
        <v/>
      </c>
      <c r="CP157" s="302" t="str">
        <f ca="true">+IF(OFFSET('Sanitation Data'!$E$28,0,10*ROW('Sanitation Data'!E151))="","",OFFSET('Sanitation Data'!$E$28,0,10*ROW('Sanitation Data'!E151)))</f>
        <v/>
      </c>
      <c r="CQ157" s="302" t="str">
        <f ca="true">+IF(OFFSET('Sanitation Data'!$E$29,0,10*ROW('Sanitation Data'!E151))="","",OFFSET('Sanitation Data'!$E$29,0,10*ROW('Sanitation Data'!E151)))</f>
        <v/>
      </c>
      <c r="CR157" s="302" t="str">
        <f ca="true">+IF(OFFSET('Sanitation Data'!$E$30,0,10*ROW('Sanitation Data'!E151))="","",OFFSET('Sanitation Data'!$E$30,0,10*ROW('Sanitation Data'!E151)))</f>
        <v/>
      </c>
      <c r="CS157" s="302" t="str">
        <f ca="true">+IF(OFFSET('Sanitation Data'!$E$31,0,10*ROW('Sanitation Data'!E151))="","",OFFSET('Sanitation Data'!$E$31,0,10*ROW('Sanitation Data'!E151)))</f>
        <v/>
      </c>
      <c r="CT157" s="302" t="str">
        <f ca="true">+IF(OFFSET('Sanitation Data'!$E$32,0,10*ROW('Sanitation Data'!E151))="","",OFFSET('Sanitation Data'!$E$32,0,10*ROW('Sanitation Data'!E151)))</f>
        <v/>
      </c>
      <c r="CU157" s="302" t="str">
        <f ca="true">+IF(OFFSET('Sanitation Data'!$F$28,0,10*ROW('Sanitation Data'!F151))="","",OFFSET('Sanitation Data'!$F$28,0,10*ROW('Sanitation Data'!F151)))</f>
        <v/>
      </c>
      <c r="CV157" s="302" t="str">
        <f ca="true">+IF(OFFSET('Sanitation Data'!$F$29,0,10*ROW('Sanitation Data'!F151))="","",OFFSET('Sanitation Data'!$F$29,0,10*ROW('Sanitation Data'!F151)))</f>
        <v/>
      </c>
      <c r="CW157" s="302" t="str">
        <f ca="true">+IF(OFFSET('Sanitation Data'!$F$30,0,10*ROW('Sanitation Data'!F151))="","",OFFSET('Sanitation Data'!$F$30,0,10*ROW('Sanitation Data'!F151)))</f>
        <v/>
      </c>
      <c r="CX157" s="302" t="str">
        <f ca="true">+IF(OFFSET('Sanitation Data'!$F$31,0,10*ROW('Sanitation Data'!F151))="","",OFFSET('Sanitation Data'!$F$31,0,10*ROW('Sanitation Data'!F151)))</f>
        <v/>
      </c>
      <c r="CY157" s="302" t="str">
        <f ca="true">+IF(OFFSET('Sanitation Data'!$F$32,0,10*ROW('Sanitation Data'!F151))="","",OFFSET('Sanitation Data'!$F$32,0,10*ROW('Sanitation Data'!F151)))</f>
        <v/>
      </c>
      <c r="CZ157" s="302" t="str">
        <f ca="true">+IF(OFFSET('Sanitation Data'!$G$28,0,10*ROW('Sanitation Data'!G151))="","",OFFSET('Sanitation Data'!$G$28,0,10*ROW('Sanitation Data'!G151)))</f>
        <v/>
      </c>
      <c r="DA157" s="302" t="str">
        <f ca="true">+IF(OFFSET('Sanitation Data'!$G$29,0,10*ROW('Sanitation Data'!G151))="","",OFFSET('Sanitation Data'!$G$29,0,10*ROW('Sanitation Data'!G151)))</f>
        <v/>
      </c>
      <c r="DB157" s="302" t="str">
        <f ca="true">+IF(OFFSET('Sanitation Data'!$G$30,0,10*ROW('Sanitation Data'!G151))="","",OFFSET('Sanitation Data'!$G$30,0,10*ROW('Sanitation Data'!G151)))</f>
        <v/>
      </c>
      <c r="DC157" s="302" t="str">
        <f ca="true">+IF(OFFSET('Sanitation Data'!$G$31,0,10*ROW('Sanitation Data'!G151))="","",OFFSET('Sanitation Data'!$G$31,0,10*ROW('Sanitation Data'!G151)))</f>
        <v/>
      </c>
      <c r="DD157" s="302" t="str">
        <f ca="true">+IF(OFFSET('Sanitation Data'!$G$32,0,10*ROW('Sanitation Data'!G151))="","",OFFSET('Sanitation Data'!$G$32,0,10*ROW('Sanitation Data'!G151)))</f>
        <v/>
      </c>
      <c r="DE157" s="302" t="str">
        <f ca="true">+IF(OFFSET('Sanitation Data'!$H$28,0,10*ROW('Sanitation Data'!H151))="","",OFFSET('Sanitation Data'!$H$28,0,10*ROW('Sanitation Data'!H151)))</f>
        <v/>
      </c>
      <c r="DF157" s="302" t="str">
        <f ca="true">+IF(OFFSET('Sanitation Data'!$H$29,0,10*ROW('Sanitation Data'!H151))="","",OFFSET('Sanitation Data'!$H$29,0,10*ROW('Sanitation Data'!H151)))</f>
        <v/>
      </c>
      <c r="DG157" s="302" t="str">
        <f ca="true">+IF(OFFSET('Sanitation Data'!$H$30,0,10*ROW('Sanitation Data'!H151))="","",OFFSET('Sanitation Data'!$H$30,0,10*ROW('Sanitation Data'!H151)))</f>
        <v/>
      </c>
      <c r="DH157" s="302" t="str">
        <f ca="true">+IF(OFFSET('Sanitation Data'!$H$31,0,10*ROW('Sanitation Data'!H151))="","",OFFSET('Sanitation Data'!$H$31,0,10*ROW('Sanitation Data'!H151)))</f>
        <v/>
      </c>
      <c r="DI157" s="302" t="str">
        <f ca="true">+IF(OFFSET('Sanitation Data'!$H$32,0,10*ROW('Sanitation Data'!H151))="","",OFFSET('Sanitation Data'!$H$32,0,10*ROW('Sanitation Data'!H151)))</f>
        <v/>
      </c>
      <c r="DJ157" s="302" t="str">
        <f ca="true">+IF(OFFSET('Sanitation Data'!$I$28,0,10*ROW('Sanitation Data'!I151))="","",OFFSET('Sanitation Data'!$I$28,0,10*ROW('Sanitation Data'!I151)))</f>
        <v/>
      </c>
      <c r="DK157" s="302" t="str">
        <f ca="true">+IF(OFFSET('Sanitation Data'!$I$29,0,10*ROW('Sanitation Data'!I151))="","",OFFSET('Sanitation Data'!$I$29,0,10*ROW('Sanitation Data'!I151)))</f>
        <v/>
      </c>
      <c r="DL157" s="302" t="str">
        <f ca="true">+IF(OFFSET('Sanitation Data'!$I$30,0,10*ROW('Sanitation Data'!I151))="","",OFFSET('Sanitation Data'!$I$30,0,10*ROW('Sanitation Data'!I151)))</f>
        <v/>
      </c>
      <c r="DM157" s="302" t="str">
        <f ca="true">+IF(OFFSET('Sanitation Data'!$I$31,0,10*ROW('Sanitation Data'!I151))="","",OFFSET('Sanitation Data'!$I$31,0,10*ROW('Sanitation Data'!I151)))</f>
        <v/>
      </c>
      <c r="DN157" s="302" t="str">
        <f ca="true">+IF(OFFSET('Sanitation Data'!$I$32,0,10*ROW('Sanitation Data'!I151))="","",OFFSET('Sanitation Data'!$I$32,0,10*ROW('Sanitation Data'!I151)))</f>
        <v/>
      </c>
      <c r="DO157" s="302" t="str">
        <f ca="true">+IF(OFFSET('Hygiene Data'!$D$11,0,10*ROW('Hygiene Data'!D151))="","",OFFSET('Hygiene Data'!$D$11,0,10*ROW('Hygiene Data'!D151)))</f>
        <v/>
      </c>
      <c r="DP157" s="302" t="str">
        <f ca="true">+IF(OFFSET('Hygiene Data'!$D$12,0,10*ROW('Hygiene Data'!D151))="","",OFFSET('Hygiene Data'!$D$12,0,10*ROW('Hygiene Data'!D151)))</f>
        <v/>
      </c>
      <c r="DQ157" s="302" t="str">
        <f ca="true">+IF(OFFSET('Hygiene Data'!$D$13,0,10*ROW('Hygiene Data'!D151))="","",OFFSET('Hygiene Data'!$D$13,0,10*ROW('Hygiene Data'!D151)))</f>
        <v/>
      </c>
      <c r="DR157" s="302" t="str">
        <f ca="true">+IF(OFFSET('Hygiene Data'!$E$11,0,10*ROW('Hygiene Data'!E151))="","",OFFSET('Hygiene Data'!$E$11,0,10*ROW('Hygiene Data'!E151)))</f>
        <v/>
      </c>
      <c r="DS157" s="302" t="str">
        <f ca="true">+IF(OFFSET('Hygiene Data'!$E$12,0,10*ROW('Hygiene Data'!E151))="","",OFFSET('Hygiene Data'!$E$12,0,10*ROW('Hygiene Data'!E151)))</f>
        <v/>
      </c>
      <c r="DT157" s="302" t="str">
        <f ca="true">+IF(OFFSET('Hygiene Data'!$E$13,0,10*ROW('Hygiene Data'!E151))="","",OFFSET('Hygiene Data'!$E$13,0,10*ROW('Hygiene Data'!E151)))</f>
        <v/>
      </c>
      <c r="DU157" s="302" t="str">
        <f ca="true">+IF(OFFSET('Hygiene Data'!$F$11,0,10*ROW('Hygiene Data'!F151))="","",OFFSET('Hygiene Data'!$F$11,0,10*ROW('Hygiene Data'!F151)))</f>
        <v/>
      </c>
      <c r="DV157" s="302" t="str">
        <f ca="true">+IF(OFFSET('Hygiene Data'!$F$12,0,10*ROW('Hygiene Data'!F151))="","",OFFSET('Hygiene Data'!$F$12,0,10*ROW('Hygiene Data'!F151)))</f>
        <v/>
      </c>
      <c r="DW157" s="302" t="str">
        <f ca="true">+IF(OFFSET('Hygiene Data'!$F$13,0,10*ROW('Hygiene Data'!F151))="","",OFFSET('Hygiene Data'!$F$13,0,10*ROW('Hygiene Data'!F151)))</f>
        <v/>
      </c>
      <c r="DX157" s="302" t="str">
        <f ca="true">+IF(OFFSET('Hygiene Data'!$G$11,0,10*ROW('Hygiene Data'!G151))="","",OFFSET('Hygiene Data'!$G$11,0,10*ROW('Hygiene Data'!G151)))</f>
        <v/>
      </c>
      <c r="DY157" s="302" t="str">
        <f ca="true">+IF(OFFSET('Hygiene Data'!$G$12,0,10*ROW('Hygiene Data'!G151))="","",OFFSET('Hygiene Data'!$G$12,0,10*ROW('Hygiene Data'!G151)))</f>
        <v/>
      </c>
      <c r="DZ157" s="302" t="str">
        <f ca="true">+IF(OFFSET('Hygiene Data'!$G$13,0,10*ROW('Hygiene Data'!G151))="","",OFFSET('Hygiene Data'!$G$13,0,10*ROW('Hygiene Data'!G151)))</f>
        <v/>
      </c>
      <c r="EA157" s="302" t="str">
        <f ca="true">+IF(OFFSET('Hygiene Data'!$H$11,0,10*ROW('Hygiene Data'!H151))="","",OFFSET('Hygiene Data'!$H$11,0,10*ROW('Hygiene Data'!H151)))</f>
        <v/>
      </c>
      <c r="EB157" s="302" t="str">
        <f ca="true">+IF(OFFSET('Hygiene Data'!$H$12,0,10*ROW('Hygiene Data'!H151))="","",OFFSET('Hygiene Data'!$H$12,0,10*ROW('Hygiene Data'!H151)))</f>
        <v/>
      </c>
      <c r="EC157" s="302" t="str">
        <f ca="true">+IF(OFFSET('Hygiene Data'!$H$13,0,10*ROW('Hygiene Data'!H151))="","",OFFSET('Hygiene Data'!$H$13,0,10*ROW('Hygiene Data'!H151)))</f>
        <v/>
      </c>
      <c r="ED157" s="302" t="str">
        <f ca="true">+IF(OFFSET('Hygiene Data'!$I$11,0,10*ROW('Hygiene Data'!I151))="","",OFFSET('Hygiene Data'!$I$11,0,10*ROW('Hygiene Data'!I151)))</f>
        <v/>
      </c>
      <c r="EE157" s="302" t="str">
        <f ca="true">+IF(OFFSET('Hygiene Data'!$I$12,0,10*ROW('Hygiene Data'!I151))="","",OFFSET('Hygiene Data'!$I$12,0,10*ROW('Hygiene Data'!I151)))</f>
        <v/>
      </c>
      <c r="EF157" s="30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57"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302"/>
      <c r="BS158" s="302" t="str">
        <f ca="true">+IF(OFFSET('Water Data'!$D$27,0,10*ROW('Water Data'!D152))="","",OFFSET('Water Data'!$D$27,0,10*ROW('Water Data'!D152)))</f>
        <v/>
      </c>
      <c r="BT158" s="302" t="str">
        <f ca="true">+IF(OFFSET('Water Data'!$D$28,0,10*ROW('Water Data'!D152))="","",OFFSET('Water Data'!$D$28,0,10*ROW('Water Data'!D152)))</f>
        <v/>
      </c>
      <c r="BU158" s="302" t="str">
        <f ca="true">+IF(OFFSET('Water Data'!$D$29,0,10*ROW('Water Data'!D152))="","",OFFSET('Water Data'!$D$29,0,10*ROW('Water Data'!D152)))</f>
        <v/>
      </c>
      <c r="BV158" s="302" t="str">
        <f ca="true">+IF(OFFSET('Water Data'!$E$27,0,10*ROW('Water Data'!E152))="","",OFFSET('Water Data'!$E$27,0,10*ROW('Water Data'!E152)))</f>
        <v/>
      </c>
      <c r="BW158" s="302" t="str">
        <f ca="true">+IF(OFFSET('Water Data'!$E$28,0,10*ROW('Water Data'!E152))="","",OFFSET('Water Data'!$E$28,0,10*ROW('Water Data'!E152)))</f>
        <v/>
      </c>
      <c r="BX158" s="302" t="str">
        <f ca="true">+IF(OFFSET('Water Data'!$E$29,0,10*ROW('Water Data'!E152))="","",OFFSET('Water Data'!$E$29,0,10*ROW('Water Data'!E152)))</f>
        <v/>
      </c>
      <c r="BY158" s="302" t="str">
        <f ca="true">+IF(OFFSET('Water Data'!$F$27,0,10*ROW('Water Data'!F152))="","",OFFSET('Water Data'!$F$27,0,10*ROW('Water Data'!F152)))</f>
        <v/>
      </c>
      <c r="BZ158" s="302" t="str">
        <f ca="true">+IF(OFFSET('Water Data'!$F$28,0,10*ROW('Water Data'!F152))="","",OFFSET('Water Data'!$F$28,0,10*ROW('Water Data'!F152)))</f>
        <v/>
      </c>
      <c r="CA158" s="302" t="str">
        <f ca="true">+IF(OFFSET('Water Data'!$F$29,0,10*ROW('Water Data'!F152))="","",OFFSET('Water Data'!$F$29,0,10*ROW('Water Data'!F152)))</f>
        <v/>
      </c>
      <c r="CB158" s="302" t="str">
        <f ca="true">+IF(OFFSET('Water Data'!$G$27,0,10*ROW('Water Data'!G152))="","",OFFSET('Water Data'!$G$27,0,10*ROW('Water Data'!G152)))</f>
        <v/>
      </c>
      <c r="CC158" s="302" t="str">
        <f ca="true">+IF(OFFSET('Water Data'!$G$28,0,10*ROW('Water Data'!G152))="","",OFFSET('Water Data'!$G$28,0,10*ROW('Water Data'!G152)))</f>
        <v/>
      </c>
      <c r="CD158" s="302" t="str">
        <f ca="true">+IF(OFFSET('Water Data'!$G$29,0,10*ROW('Water Data'!G152))="","",OFFSET('Water Data'!$G$29,0,10*ROW('Water Data'!G152)))</f>
        <v/>
      </c>
      <c r="CE158" s="302" t="str">
        <f ca="true">+IF(OFFSET('Water Data'!$H$27,0,10*ROW('Water Data'!H152))="","",OFFSET('Water Data'!$H$27,0,10*ROW('Water Data'!H152)))</f>
        <v/>
      </c>
      <c r="CF158" s="302" t="str">
        <f ca="true">+IF(OFFSET('Water Data'!$H$28,0,10*ROW('Water Data'!H152))="","",OFFSET('Water Data'!$H$28,0,10*ROW('Water Data'!H152)))</f>
        <v/>
      </c>
      <c r="CG158" s="302" t="str">
        <f ca="true">+IF(OFFSET('Water Data'!$H$29,0,10*ROW('Water Data'!H152))="","",OFFSET('Water Data'!$H$29,0,10*ROW('Water Data'!H152)))</f>
        <v/>
      </c>
      <c r="CH158" s="302" t="str">
        <f ca="true">+IF(OFFSET('Water Data'!$I$27,0,10*ROW('Water Data'!I152))="","",OFFSET('Water Data'!$I$27,0,10*ROW('Water Data'!I152)))</f>
        <v/>
      </c>
      <c r="CI158" s="302" t="str">
        <f ca="true">+IF(OFFSET('Water Data'!$I$28,0,10*ROW('Water Data'!I152))="","",OFFSET('Water Data'!$I$28,0,10*ROW('Water Data'!I152)))</f>
        <v/>
      </c>
      <c r="CJ158" s="302" t="str">
        <f ca="true">+IF(OFFSET('Water Data'!$I$29,0,10*ROW('Water Data'!I152))="","",OFFSET('Water Data'!$I$29,0,10*ROW('Water Data'!I152)))</f>
        <v/>
      </c>
      <c r="CK158" s="302" t="str">
        <f ca="true">+IF(OFFSET('Sanitation Data'!$D$28,0,10*ROW('Sanitation Data'!D152))="","",OFFSET('Sanitation Data'!$D$28,0,10*ROW('Sanitation Data'!D152)))</f>
        <v/>
      </c>
      <c r="CL158" s="302" t="str">
        <f ca="true">+IF(OFFSET('Sanitation Data'!$D$29,0,10*ROW('Sanitation Data'!D152))="","",OFFSET('Sanitation Data'!$D$29,0,10*ROW('Sanitation Data'!D152)))</f>
        <v/>
      </c>
      <c r="CM158" s="302" t="str">
        <f ca="true">+IF(OFFSET('Sanitation Data'!$D$30,0,10*ROW('Sanitation Data'!D152))="","",OFFSET('Sanitation Data'!$D$30,0,10*ROW('Sanitation Data'!D152)))</f>
        <v/>
      </c>
      <c r="CN158" s="302" t="str">
        <f ca="true">+IF(OFFSET('Sanitation Data'!$D$31,0,10*ROW('Sanitation Data'!D152))="","",OFFSET('Sanitation Data'!$D$31,0,10*ROW('Sanitation Data'!D152)))</f>
        <v/>
      </c>
      <c r="CO158" s="302" t="str">
        <f ca="true">+IF(OFFSET('Sanitation Data'!$D$32,0,10*ROW('Sanitation Data'!D152))="","",OFFSET('Sanitation Data'!$D$32,0,10*ROW('Sanitation Data'!D152)))</f>
        <v/>
      </c>
      <c r="CP158" s="302" t="str">
        <f ca="true">+IF(OFFSET('Sanitation Data'!$E$28,0,10*ROW('Sanitation Data'!E152))="","",OFFSET('Sanitation Data'!$E$28,0,10*ROW('Sanitation Data'!E152)))</f>
        <v/>
      </c>
      <c r="CQ158" s="302" t="str">
        <f ca="true">+IF(OFFSET('Sanitation Data'!$E$29,0,10*ROW('Sanitation Data'!E152))="","",OFFSET('Sanitation Data'!$E$29,0,10*ROW('Sanitation Data'!E152)))</f>
        <v/>
      </c>
      <c r="CR158" s="302" t="str">
        <f ca="true">+IF(OFFSET('Sanitation Data'!$E$30,0,10*ROW('Sanitation Data'!E152))="","",OFFSET('Sanitation Data'!$E$30,0,10*ROW('Sanitation Data'!E152)))</f>
        <v/>
      </c>
      <c r="CS158" s="302" t="str">
        <f ca="true">+IF(OFFSET('Sanitation Data'!$E$31,0,10*ROW('Sanitation Data'!E152))="","",OFFSET('Sanitation Data'!$E$31,0,10*ROW('Sanitation Data'!E152)))</f>
        <v/>
      </c>
      <c r="CT158" s="302" t="str">
        <f ca="true">+IF(OFFSET('Sanitation Data'!$E$32,0,10*ROW('Sanitation Data'!E152))="","",OFFSET('Sanitation Data'!$E$32,0,10*ROW('Sanitation Data'!E152)))</f>
        <v/>
      </c>
      <c r="CU158" s="302" t="str">
        <f ca="true">+IF(OFFSET('Sanitation Data'!$F$28,0,10*ROW('Sanitation Data'!F152))="","",OFFSET('Sanitation Data'!$F$28,0,10*ROW('Sanitation Data'!F152)))</f>
        <v/>
      </c>
      <c r="CV158" s="302" t="str">
        <f ca="true">+IF(OFFSET('Sanitation Data'!$F$29,0,10*ROW('Sanitation Data'!F152))="","",OFFSET('Sanitation Data'!$F$29,0,10*ROW('Sanitation Data'!F152)))</f>
        <v/>
      </c>
      <c r="CW158" s="302" t="str">
        <f ca="true">+IF(OFFSET('Sanitation Data'!$F$30,0,10*ROW('Sanitation Data'!F152))="","",OFFSET('Sanitation Data'!$F$30,0,10*ROW('Sanitation Data'!F152)))</f>
        <v/>
      </c>
      <c r="CX158" s="302" t="str">
        <f ca="true">+IF(OFFSET('Sanitation Data'!$F$31,0,10*ROW('Sanitation Data'!F152))="","",OFFSET('Sanitation Data'!$F$31,0,10*ROW('Sanitation Data'!F152)))</f>
        <v/>
      </c>
      <c r="CY158" s="302" t="str">
        <f ca="true">+IF(OFFSET('Sanitation Data'!$F$32,0,10*ROW('Sanitation Data'!F152))="","",OFFSET('Sanitation Data'!$F$32,0,10*ROW('Sanitation Data'!F152)))</f>
        <v/>
      </c>
      <c r="CZ158" s="302" t="str">
        <f ca="true">+IF(OFFSET('Sanitation Data'!$G$28,0,10*ROW('Sanitation Data'!G152))="","",OFFSET('Sanitation Data'!$G$28,0,10*ROW('Sanitation Data'!G152)))</f>
        <v/>
      </c>
      <c r="DA158" s="302" t="str">
        <f ca="true">+IF(OFFSET('Sanitation Data'!$G$29,0,10*ROW('Sanitation Data'!G152))="","",OFFSET('Sanitation Data'!$G$29,0,10*ROW('Sanitation Data'!G152)))</f>
        <v/>
      </c>
      <c r="DB158" s="302" t="str">
        <f ca="true">+IF(OFFSET('Sanitation Data'!$G$30,0,10*ROW('Sanitation Data'!G152))="","",OFFSET('Sanitation Data'!$G$30,0,10*ROW('Sanitation Data'!G152)))</f>
        <v/>
      </c>
      <c r="DC158" s="302" t="str">
        <f ca="true">+IF(OFFSET('Sanitation Data'!$G$31,0,10*ROW('Sanitation Data'!G152))="","",OFFSET('Sanitation Data'!$G$31,0,10*ROW('Sanitation Data'!G152)))</f>
        <v/>
      </c>
      <c r="DD158" s="302" t="str">
        <f ca="true">+IF(OFFSET('Sanitation Data'!$G$32,0,10*ROW('Sanitation Data'!G152))="","",OFFSET('Sanitation Data'!$G$32,0,10*ROW('Sanitation Data'!G152)))</f>
        <v/>
      </c>
      <c r="DE158" s="302" t="str">
        <f ca="true">+IF(OFFSET('Sanitation Data'!$H$28,0,10*ROW('Sanitation Data'!H152))="","",OFFSET('Sanitation Data'!$H$28,0,10*ROW('Sanitation Data'!H152)))</f>
        <v/>
      </c>
      <c r="DF158" s="302" t="str">
        <f ca="true">+IF(OFFSET('Sanitation Data'!$H$29,0,10*ROW('Sanitation Data'!H152))="","",OFFSET('Sanitation Data'!$H$29,0,10*ROW('Sanitation Data'!H152)))</f>
        <v/>
      </c>
      <c r="DG158" s="302" t="str">
        <f ca="true">+IF(OFFSET('Sanitation Data'!$H$30,0,10*ROW('Sanitation Data'!H152))="","",OFFSET('Sanitation Data'!$H$30,0,10*ROW('Sanitation Data'!H152)))</f>
        <v/>
      </c>
      <c r="DH158" s="302" t="str">
        <f ca="true">+IF(OFFSET('Sanitation Data'!$H$31,0,10*ROW('Sanitation Data'!H152))="","",OFFSET('Sanitation Data'!$H$31,0,10*ROW('Sanitation Data'!H152)))</f>
        <v/>
      </c>
      <c r="DI158" s="302" t="str">
        <f ca="true">+IF(OFFSET('Sanitation Data'!$H$32,0,10*ROW('Sanitation Data'!H152))="","",OFFSET('Sanitation Data'!$H$32,0,10*ROW('Sanitation Data'!H152)))</f>
        <v/>
      </c>
      <c r="DJ158" s="302" t="str">
        <f ca="true">+IF(OFFSET('Sanitation Data'!$I$28,0,10*ROW('Sanitation Data'!I152))="","",OFFSET('Sanitation Data'!$I$28,0,10*ROW('Sanitation Data'!I152)))</f>
        <v/>
      </c>
      <c r="DK158" s="302" t="str">
        <f ca="true">+IF(OFFSET('Sanitation Data'!$I$29,0,10*ROW('Sanitation Data'!I152))="","",OFFSET('Sanitation Data'!$I$29,0,10*ROW('Sanitation Data'!I152)))</f>
        <v/>
      </c>
      <c r="DL158" s="302" t="str">
        <f ca="true">+IF(OFFSET('Sanitation Data'!$I$30,0,10*ROW('Sanitation Data'!I152))="","",OFFSET('Sanitation Data'!$I$30,0,10*ROW('Sanitation Data'!I152)))</f>
        <v/>
      </c>
      <c r="DM158" s="302" t="str">
        <f ca="true">+IF(OFFSET('Sanitation Data'!$I$31,0,10*ROW('Sanitation Data'!I152))="","",OFFSET('Sanitation Data'!$I$31,0,10*ROW('Sanitation Data'!I152)))</f>
        <v/>
      </c>
      <c r="DN158" s="302" t="str">
        <f ca="true">+IF(OFFSET('Sanitation Data'!$I$32,0,10*ROW('Sanitation Data'!I152))="","",OFFSET('Sanitation Data'!$I$32,0,10*ROW('Sanitation Data'!I152)))</f>
        <v/>
      </c>
      <c r="DO158" s="302" t="str">
        <f ca="true">+IF(OFFSET('Hygiene Data'!$D$11,0,10*ROW('Hygiene Data'!D152))="","",OFFSET('Hygiene Data'!$D$11,0,10*ROW('Hygiene Data'!D152)))</f>
        <v/>
      </c>
      <c r="DP158" s="302" t="str">
        <f ca="true">+IF(OFFSET('Hygiene Data'!$D$12,0,10*ROW('Hygiene Data'!D152))="","",OFFSET('Hygiene Data'!$D$12,0,10*ROW('Hygiene Data'!D152)))</f>
        <v/>
      </c>
      <c r="DQ158" s="302" t="str">
        <f ca="true">+IF(OFFSET('Hygiene Data'!$D$13,0,10*ROW('Hygiene Data'!D152))="","",OFFSET('Hygiene Data'!$D$13,0,10*ROW('Hygiene Data'!D152)))</f>
        <v/>
      </c>
      <c r="DR158" s="302" t="str">
        <f ca="true">+IF(OFFSET('Hygiene Data'!$E$11,0,10*ROW('Hygiene Data'!E152))="","",OFFSET('Hygiene Data'!$E$11,0,10*ROW('Hygiene Data'!E152)))</f>
        <v/>
      </c>
      <c r="DS158" s="302" t="str">
        <f ca="true">+IF(OFFSET('Hygiene Data'!$E$12,0,10*ROW('Hygiene Data'!E152))="","",OFFSET('Hygiene Data'!$E$12,0,10*ROW('Hygiene Data'!E152)))</f>
        <v/>
      </c>
      <c r="DT158" s="302" t="str">
        <f ca="true">+IF(OFFSET('Hygiene Data'!$E$13,0,10*ROW('Hygiene Data'!E152))="","",OFFSET('Hygiene Data'!$E$13,0,10*ROW('Hygiene Data'!E152)))</f>
        <v/>
      </c>
      <c r="DU158" s="302" t="str">
        <f ca="true">+IF(OFFSET('Hygiene Data'!$F$11,0,10*ROW('Hygiene Data'!F152))="","",OFFSET('Hygiene Data'!$F$11,0,10*ROW('Hygiene Data'!F152)))</f>
        <v/>
      </c>
      <c r="DV158" s="302" t="str">
        <f ca="true">+IF(OFFSET('Hygiene Data'!$F$12,0,10*ROW('Hygiene Data'!F152))="","",OFFSET('Hygiene Data'!$F$12,0,10*ROW('Hygiene Data'!F152)))</f>
        <v/>
      </c>
      <c r="DW158" s="302" t="str">
        <f ca="true">+IF(OFFSET('Hygiene Data'!$F$13,0,10*ROW('Hygiene Data'!F152))="","",OFFSET('Hygiene Data'!$F$13,0,10*ROW('Hygiene Data'!F152)))</f>
        <v/>
      </c>
      <c r="DX158" s="302" t="str">
        <f ca="true">+IF(OFFSET('Hygiene Data'!$G$11,0,10*ROW('Hygiene Data'!G152))="","",OFFSET('Hygiene Data'!$G$11,0,10*ROW('Hygiene Data'!G152)))</f>
        <v/>
      </c>
      <c r="DY158" s="302" t="str">
        <f ca="true">+IF(OFFSET('Hygiene Data'!$G$12,0,10*ROW('Hygiene Data'!G152))="","",OFFSET('Hygiene Data'!$G$12,0,10*ROW('Hygiene Data'!G152)))</f>
        <v/>
      </c>
      <c r="DZ158" s="302" t="str">
        <f ca="true">+IF(OFFSET('Hygiene Data'!$G$13,0,10*ROW('Hygiene Data'!G152))="","",OFFSET('Hygiene Data'!$G$13,0,10*ROW('Hygiene Data'!G152)))</f>
        <v/>
      </c>
      <c r="EA158" s="302" t="str">
        <f ca="true">+IF(OFFSET('Hygiene Data'!$H$11,0,10*ROW('Hygiene Data'!H152))="","",OFFSET('Hygiene Data'!$H$11,0,10*ROW('Hygiene Data'!H152)))</f>
        <v/>
      </c>
      <c r="EB158" s="302" t="str">
        <f ca="true">+IF(OFFSET('Hygiene Data'!$H$12,0,10*ROW('Hygiene Data'!H152))="","",OFFSET('Hygiene Data'!$H$12,0,10*ROW('Hygiene Data'!H152)))</f>
        <v/>
      </c>
      <c r="EC158" s="302" t="str">
        <f ca="true">+IF(OFFSET('Hygiene Data'!$H$13,0,10*ROW('Hygiene Data'!H152))="","",OFFSET('Hygiene Data'!$H$13,0,10*ROW('Hygiene Data'!H152)))</f>
        <v/>
      </c>
      <c r="ED158" s="302" t="str">
        <f ca="true">+IF(OFFSET('Hygiene Data'!$I$11,0,10*ROW('Hygiene Data'!I152))="","",OFFSET('Hygiene Data'!$I$11,0,10*ROW('Hygiene Data'!I152)))</f>
        <v/>
      </c>
      <c r="EE158" s="302" t="str">
        <f ca="true">+IF(OFFSET('Hygiene Data'!$I$12,0,10*ROW('Hygiene Data'!I152))="","",OFFSET('Hygiene Data'!$I$12,0,10*ROW('Hygiene Data'!I152)))</f>
        <v/>
      </c>
      <c r="EF158" s="30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57"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302"/>
      <c r="BS159" s="302" t="str">
        <f ca="true">+IF(OFFSET('Water Data'!$D$27,0,10*ROW('Water Data'!D153))="","",OFFSET('Water Data'!$D$27,0,10*ROW('Water Data'!D153)))</f>
        <v/>
      </c>
      <c r="BT159" s="302" t="str">
        <f ca="true">+IF(OFFSET('Water Data'!$D$28,0,10*ROW('Water Data'!D153))="","",OFFSET('Water Data'!$D$28,0,10*ROW('Water Data'!D153)))</f>
        <v/>
      </c>
      <c r="BU159" s="302" t="str">
        <f ca="true">+IF(OFFSET('Water Data'!$D$29,0,10*ROW('Water Data'!D153))="","",OFFSET('Water Data'!$D$29,0,10*ROW('Water Data'!D153)))</f>
        <v/>
      </c>
      <c r="BV159" s="302" t="str">
        <f ca="true">+IF(OFFSET('Water Data'!$E$27,0,10*ROW('Water Data'!E153))="","",OFFSET('Water Data'!$E$27,0,10*ROW('Water Data'!E153)))</f>
        <v/>
      </c>
      <c r="BW159" s="302" t="str">
        <f ca="true">+IF(OFFSET('Water Data'!$E$28,0,10*ROW('Water Data'!E153))="","",OFFSET('Water Data'!$E$28,0,10*ROW('Water Data'!E153)))</f>
        <v/>
      </c>
      <c r="BX159" s="302" t="str">
        <f ca="true">+IF(OFFSET('Water Data'!$E$29,0,10*ROW('Water Data'!E153))="","",OFFSET('Water Data'!$E$29,0,10*ROW('Water Data'!E153)))</f>
        <v/>
      </c>
      <c r="BY159" s="302" t="str">
        <f ca="true">+IF(OFFSET('Water Data'!$F$27,0,10*ROW('Water Data'!F153))="","",OFFSET('Water Data'!$F$27,0,10*ROW('Water Data'!F153)))</f>
        <v/>
      </c>
      <c r="BZ159" s="302" t="str">
        <f ca="true">+IF(OFFSET('Water Data'!$F$28,0,10*ROW('Water Data'!F153))="","",OFFSET('Water Data'!$F$28,0,10*ROW('Water Data'!F153)))</f>
        <v/>
      </c>
      <c r="CA159" s="302" t="str">
        <f ca="true">+IF(OFFSET('Water Data'!$F$29,0,10*ROW('Water Data'!F153))="","",OFFSET('Water Data'!$F$29,0,10*ROW('Water Data'!F153)))</f>
        <v/>
      </c>
      <c r="CB159" s="302" t="str">
        <f ca="true">+IF(OFFSET('Water Data'!$G$27,0,10*ROW('Water Data'!G153))="","",OFFSET('Water Data'!$G$27,0,10*ROW('Water Data'!G153)))</f>
        <v/>
      </c>
      <c r="CC159" s="302" t="str">
        <f ca="true">+IF(OFFSET('Water Data'!$G$28,0,10*ROW('Water Data'!G153))="","",OFFSET('Water Data'!$G$28,0,10*ROW('Water Data'!G153)))</f>
        <v/>
      </c>
      <c r="CD159" s="302" t="str">
        <f ca="true">+IF(OFFSET('Water Data'!$G$29,0,10*ROW('Water Data'!G153))="","",OFFSET('Water Data'!$G$29,0,10*ROW('Water Data'!G153)))</f>
        <v/>
      </c>
      <c r="CE159" s="302" t="str">
        <f ca="true">+IF(OFFSET('Water Data'!$H$27,0,10*ROW('Water Data'!H153))="","",OFFSET('Water Data'!$H$27,0,10*ROW('Water Data'!H153)))</f>
        <v/>
      </c>
      <c r="CF159" s="302" t="str">
        <f ca="true">+IF(OFFSET('Water Data'!$H$28,0,10*ROW('Water Data'!H153))="","",OFFSET('Water Data'!$H$28,0,10*ROW('Water Data'!H153)))</f>
        <v/>
      </c>
      <c r="CG159" s="302" t="str">
        <f ca="true">+IF(OFFSET('Water Data'!$H$29,0,10*ROW('Water Data'!H153))="","",OFFSET('Water Data'!$H$29,0,10*ROW('Water Data'!H153)))</f>
        <v/>
      </c>
      <c r="CH159" s="302" t="str">
        <f ca="true">+IF(OFFSET('Water Data'!$I$27,0,10*ROW('Water Data'!I153))="","",OFFSET('Water Data'!$I$27,0,10*ROW('Water Data'!I153)))</f>
        <v/>
      </c>
      <c r="CI159" s="302" t="str">
        <f ca="true">+IF(OFFSET('Water Data'!$I$28,0,10*ROW('Water Data'!I153))="","",OFFSET('Water Data'!$I$28,0,10*ROW('Water Data'!I153)))</f>
        <v/>
      </c>
      <c r="CJ159" s="302" t="str">
        <f ca="true">+IF(OFFSET('Water Data'!$I$29,0,10*ROW('Water Data'!I153))="","",OFFSET('Water Data'!$I$29,0,10*ROW('Water Data'!I153)))</f>
        <v/>
      </c>
      <c r="CK159" s="302" t="str">
        <f ca="true">+IF(OFFSET('Sanitation Data'!$D$28,0,10*ROW('Sanitation Data'!D153))="","",OFFSET('Sanitation Data'!$D$28,0,10*ROW('Sanitation Data'!D153)))</f>
        <v/>
      </c>
      <c r="CL159" s="302" t="str">
        <f ca="true">+IF(OFFSET('Sanitation Data'!$D$29,0,10*ROW('Sanitation Data'!D153))="","",OFFSET('Sanitation Data'!$D$29,0,10*ROW('Sanitation Data'!D153)))</f>
        <v/>
      </c>
      <c r="CM159" s="302" t="str">
        <f ca="true">+IF(OFFSET('Sanitation Data'!$D$30,0,10*ROW('Sanitation Data'!D153))="","",OFFSET('Sanitation Data'!$D$30,0,10*ROW('Sanitation Data'!D153)))</f>
        <v/>
      </c>
      <c r="CN159" s="302" t="str">
        <f ca="true">+IF(OFFSET('Sanitation Data'!$D$31,0,10*ROW('Sanitation Data'!D153))="","",OFFSET('Sanitation Data'!$D$31,0,10*ROW('Sanitation Data'!D153)))</f>
        <v/>
      </c>
      <c r="CO159" s="302" t="str">
        <f ca="true">+IF(OFFSET('Sanitation Data'!$D$32,0,10*ROW('Sanitation Data'!D153))="","",OFFSET('Sanitation Data'!$D$32,0,10*ROW('Sanitation Data'!D153)))</f>
        <v/>
      </c>
      <c r="CP159" s="302" t="str">
        <f ca="true">+IF(OFFSET('Sanitation Data'!$E$28,0,10*ROW('Sanitation Data'!E153))="","",OFFSET('Sanitation Data'!$E$28,0,10*ROW('Sanitation Data'!E153)))</f>
        <v/>
      </c>
      <c r="CQ159" s="302" t="str">
        <f ca="true">+IF(OFFSET('Sanitation Data'!$E$29,0,10*ROW('Sanitation Data'!E153))="","",OFFSET('Sanitation Data'!$E$29,0,10*ROW('Sanitation Data'!E153)))</f>
        <v/>
      </c>
      <c r="CR159" s="302" t="str">
        <f ca="true">+IF(OFFSET('Sanitation Data'!$E$30,0,10*ROW('Sanitation Data'!E153))="","",OFFSET('Sanitation Data'!$E$30,0,10*ROW('Sanitation Data'!E153)))</f>
        <v/>
      </c>
      <c r="CS159" s="302" t="str">
        <f ca="true">+IF(OFFSET('Sanitation Data'!$E$31,0,10*ROW('Sanitation Data'!E153))="","",OFFSET('Sanitation Data'!$E$31,0,10*ROW('Sanitation Data'!E153)))</f>
        <v/>
      </c>
      <c r="CT159" s="302" t="str">
        <f ca="true">+IF(OFFSET('Sanitation Data'!$E$32,0,10*ROW('Sanitation Data'!E153))="","",OFFSET('Sanitation Data'!$E$32,0,10*ROW('Sanitation Data'!E153)))</f>
        <v/>
      </c>
      <c r="CU159" s="302" t="str">
        <f ca="true">+IF(OFFSET('Sanitation Data'!$F$28,0,10*ROW('Sanitation Data'!F153))="","",OFFSET('Sanitation Data'!$F$28,0,10*ROW('Sanitation Data'!F153)))</f>
        <v/>
      </c>
      <c r="CV159" s="302" t="str">
        <f ca="true">+IF(OFFSET('Sanitation Data'!$F$29,0,10*ROW('Sanitation Data'!F153))="","",OFFSET('Sanitation Data'!$F$29,0,10*ROW('Sanitation Data'!F153)))</f>
        <v/>
      </c>
      <c r="CW159" s="302" t="str">
        <f ca="true">+IF(OFFSET('Sanitation Data'!$F$30,0,10*ROW('Sanitation Data'!F153))="","",OFFSET('Sanitation Data'!$F$30,0,10*ROW('Sanitation Data'!F153)))</f>
        <v/>
      </c>
      <c r="CX159" s="302" t="str">
        <f ca="true">+IF(OFFSET('Sanitation Data'!$F$31,0,10*ROW('Sanitation Data'!F153))="","",OFFSET('Sanitation Data'!$F$31,0,10*ROW('Sanitation Data'!F153)))</f>
        <v/>
      </c>
      <c r="CY159" s="302" t="str">
        <f ca="true">+IF(OFFSET('Sanitation Data'!$F$32,0,10*ROW('Sanitation Data'!F153))="","",OFFSET('Sanitation Data'!$F$32,0,10*ROW('Sanitation Data'!F153)))</f>
        <v/>
      </c>
      <c r="CZ159" s="302" t="str">
        <f ca="true">+IF(OFFSET('Sanitation Data'!$G$28,0,10*ROW('Sanitation Data'!G153))="","",OFFSET('Sanitation Data'!$G$28,0,10*ROW('Sanitation Data'!G153)))</f>
        <v/>
      </c>
      <c r="DA159" s="302" t="str">
        <f ca="true">+IF(OFFSET('Sanitation Data'!$G$29,0,10*ROW('Sanitation Data'!G153))="","",OFFSET('Sanitation Data'!$G$29,0,10*ROW('Sanitation Data'!G153)))</f>
        <v/>
      </c>
      <c r="DB159" s="302" t="str">
        <f ca="true">+IF(OFFSET('Sanitation Data'!$G$30,0,10*ROW('Sanitation Data'!G153))="","",OFFSET('Sanitation Data'!$G$30,0,10*ROW('Sanitation Data'!G153)))</f>
        <v/>
      </c>
      <c r="DC159" s="302" t="str">
        <f ca="true">+IF(OFFSET('Sanitation Data'!$G$31,0,10*ROW('Sanitation Data'!G153))="","",OFFSET('Sanitation Data'!$G$31,0,10*ROW('Sanitation Data'!G153)))</f>
        <v/>
      </c>
      <c r="DD159" s="302" t="str">
        <f ca="true">+IF(OFFSET('Sanitation Data'!$G$32,0,10*ROW('Sanitation Data'!G153))="","",OFFSET('Sanitation Data'!$G$32,0,10*ROW('Sanitation Data'!G153)))</f>
        <v/>
      </c>
      <c r="DE159" s="302" t="str">
        <f ca="true">+IF(OFFSET('Sanitation Data'!$H$28,0,10*ROW('Sanitation Data'!H153))="","",OFFSET('Sanitation Data'!$H$28,0,10*ROW('Sanitation Data'!H153)))</f>
        <v/>
      </c>
      <c r="DF159" s="302" t="str">
        <f ca="true">+IF(OFFSET('Sanitation Data'!$H$29,0,10*ROW('Sanitation Data'!H153))="","",OFFSET('Sanitation Data'!$H$29,0,10*ROW('Sanitation Data'!H153)))</f>
        <v/>
      </c>
      <c r="DG159" s="302" t="str">
        <f ca="true">+IF(OFFSET('Sanitation Data'!$H$30,0,10*ROW('Sanitation Data'!H153))="","",OFFSET('Sanitation Data'!$H$30,0,10*ROW('Sanitation Data'!H153)))</f>
        <v/>
      </c>
      <c r="DH159" s="302" t="str">
        <f ca="true">+IF(OFFSET('Sanitation Data'!$H$31,0,10*ROW('Sanitation Data'!H153))="","",OFFSET('Sanitation Data'!$H$31,0,10*ROW('Sanitation Data'!H153)))</f>
        <v/>
      </c>
      <c r="DI159" s="302" t="str">
        <f ca="true">+IF(OFFSET('Sanitation Data'!$H$32,0,10*ROW('Sanitation Data'!H153))="","",OFFSET('Sanitation Data'!$H$32,0,10*ROW('Sanitation Data'!H153)))</f>
        <v/>
      </c>
      <c r="DJ159" s="302" t="str">
        <f ca="true">+IF(OFFSET('Sanitation Data'!$I$28,0,10*ROW('Sanitation Data'!I153))="","",OFFSET('Sanitation Data'!$I$28,0,10*ROW('Sanitation Data'!I153)))</f>
        <v/>
      </c>
      <c r="DK159" s="302" t="str">
        <f ca="true">+IF(OFFSET('Sanitation Data'!$I$29,0,10*ROW('Sanitation Data'!I153))="","",OFFSET('Sanitation Data'!$I$29,0,10*ROW('Sanitation Data'!I153)))</f>
        <v/>
      </c>
      <c r="DL159" s="302" t="str">
        <f ca="true">+IF(OFFSET('Sanitation Data'!$I$30,0,10*ROW('Sanitation Data'!I153))="","",OFFSET('Sanitation Data'!$I$30,0,10*ROW('Sanitation Data'!I153)))</f>
        <v/>
      </c>
      <c r="DM159" s="302" t="str">
        <f ca="true">+IF(OFFSET('Sanitation Data'!$I$31,0,10*ROW('Sanitation Data'!I153))="","",OFFSET('Sanitation Data'!$I$31,0,10*ROW('Sanitation Data'!I153)))</f>
        <v/>
      </c>
      <c r="DN159" s="302" t="str">
        <f ca="true">+IF(OFFSET('Sanitation Data'!$I$32,0,10*ROW('Sanitation Data'!I153))="","",OFFSET('Sanitation Data'!$I$32,0,10*ROW('Sanitation Data'!I153)))</f>
        <v/>
      </c>
      <c r="DO159" s="302" t="str">
        <f ca="true">+IF(OFFSET('Hygiene Data'!$D$11,0,10*ROW('Hygiene Data'!D153))="","",OFFSET('Hygiene Data'!$D$11,0,10*ROW('Hygiene Data'!D153)))</f>
        <v/>
      </c>
      <c r="DP159" s="302" t="str">
        <f ca="true">+IF(OFFSET('Hygiene Data'!$D$12,0,10*ROW('Hygiene Data'!D153))="","",OFFSET('Hygiene Data'!$D$12,0,10*ROW('Hygiene Data'!D153)))</f>
        <v/>
      </c>
      <c r="DQ159" s="302" t="str">
        <f ca="true">+IF(OFFSET('Hygiene Data'!$D$13,0,10*ROW('Hygiene Data'!D153))="","",OFFSET('Hygiene Data'!$D$13,0,10*ROW('Hygiene Data'!D153)))</f>
        <v/>
      </c>
      <c r="DR159" s="302" t="str">
        <f ca="true">+IF(OFFSET('Hygiene Data'!$E$11,0,10*ROW('Hygiene Data'!E153))="","",OFFSET('Hygiene Data'!$E$11,0,10*ROW('Hygiene Data'!E153)))</f>
        <v/>
      </c>
      <c r="DS159" s="302" t="str">
        <f ca="true">+IF(OFFSET('Hygiene Data'!$E$12,0,10*ROW('Hygiene Data'!E153))="","",OFFSET('Hygiene Data'!$E$12,0,10*ROW('Hygiene Data'!E153)))</f>
        <v/>
      </c>
      <c r="DT159" s="302" t="str">
        <f ca="true">+IF(OFFSET('Hygiene Data'!$E$13,0,10*ROW('Hygiene Data'!E153))="","",OFFSET('Hygiene Data'!$E$13,0,10*ROW('Hygiene Data'!E153)))</f>
        <v/>
      </c>
      <c r="DU159" s="302" t="str">
        <f ca="true">+IF(OFFSET('Hygiene Data'!$F$11,0,10*ROW('Hygiene Data'!F153))="","",OFFSET('Hygiene Data'!$F$11,0,10*ROW('Hygiene Data'!F153)))</f>
        <v/>
      </c>
      <c r="DV159" s="302" t="str">
        <f ca="true">+IF(OFFSET('Hygiene Data'!$F$12,0,10*ROW('Hygiene Data'!F153))="","",OFFSET('Hygiene Data'!$F$12,0,10*ROW('Hygiene Data'!F153)))</f>
        <v/>
      </c>
      <c r="DW159" s="302" t="str">
        <f ca="true">+IF(OFFSET('Hygiene Data'!$F$13,0,10*ROW('Hygiene Data'!F153))="","",OFFSET('Hygiene Data'!$F$13,0,10*ROW('Hygiene Data'!F153)))</f>
        <v/>
      </c>
      <c r="DX159" s="302" t="str">
        <f ca="true">+IF(OFFSET('Hygiene Data'!$G$11,0,10*ROW('Hygiene Data'!G153))="","",OFFSET('Hygiene Data'!$G$11,0,10*ROW('Hygiene Data'!G153)))</f>
        <v/>
      </c>
      <c r="DY159" s="302" t="str">
        <f ca="true">+IF(OFFSET('Hygiene Data'!$G$12,0,10*ROW('Hygiene Data'!G153))="","",OFFSET('Hygiene Data'!$G$12,0,10*ROW('Hygiene Data'!G153)))</f>
        <v/>
      </c>
      <c r="DZ159" s="302" t="str">
        <f ca="true">+IF(OFFSET('Hygiene Data'!$G$13,0,10*ROW('Hygiene Data'!G153))="","",OFFSET('Hygiene Data'!$G$13,0,10*ROW('Hygiene Data'!G153)))</f>
        <v/>
      </c>
      <c r="EA159" s="302" t="str">
        <f ca="true">+IF(OFFSET('Hygiene Data'!$H$11,0,10*ROW('Hygiene Data'!H153))="","",OFFSET('Hygiene Data'!$H$11,0,10*ROW('Hygiene Data'!H153)))</f>
        <v/>
      </c>
      <c r="EB159" s="302" t="str">
        <f ca="true">+IF(OFFSET('Hygiene Data'!$H$12,0,10*ROW('Hygiene Data'!H153))="","",OFFSET('Hygiene Data'!$H$12,0,10*ROW('Hygiene Data'!H153)))</f>
        <v/>
      </c>
      <c r="EC159" s="302" t="str">
        <f ca="true">+IF(OFFSET('Hygiene Data'!$H$13,0,10*ROW('Hygiene Data'!H153))="","",OFFSET('Hygiene Data'!$H$13,0,10*ROW('Hygiene Data'!H153)))</f>
        <v/>
      </c>
      <c r="ED159" s="302" t="str">
        <f ca="true">+IF(OFFSET('Hygiene Data'!$I$11,0,10*ROW('Hygiene Data'!I153))="","",OFFSET('Hygiene Data'!$I$11,0,10*ROW('Hygiene Data'!I153)))</f>
        <v/>
      </c>
      <c r="EE159" s="302" t="str">
        <f ca="true">+IF(OFFSET('Hygiene Data'!$I$12,0,10*ROW('Hygiene Data'!I153))="","",OFFSET('Hygiene Data'!$I$12,0,10*ROW('Hygiene Data'!I153)))</f>
        <v/>
      </c>
      <c r="EF159" s="30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57"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302"/>
      <c r="BS160" s="302" t="str">
        <f ca="true">+IF(OFFSET('Water Data'!$D$27,0,10*ROW('Water Data'!D154))="","",OFFSET('Water Data'!$D$27,0,10*ROW('Water Data'!D154)))</f>
        <v/>
      </c>
      <c r="BT160" s="302" t="str">
        <f ca="true">+IF(OFFSET('Water Data'!$D$28,0,10*ROW('Water Data'!D154))="","",OFFSET('Water Data'!$D$28,0,10*ROW('Water Data'!D154)))</f>
        <v/>
      </c>
      <c r="BU160" s="302" t="str">
        <f ca="true">+IF(OFFSET('Water Data'!$D$29,0,10*ROW('Water Data'!D154))="","",OFFSET('Water Data'!$D$29,0,10*ROW('Water Data'!D154)))</f>
        <v/>
      </c>
      <c r="BV160" s="302" t="str">
        <f ca="true">+IF(OFFSET('Water Data'!$E$27,0,10*ROW('Water Data'!E154))="","",OFFSET('Water Data'!$E$27,0,10*ROW('Water Data'!E154)))</f>
        <v/>
      </c>
      <c r="BW160" s="302" t="str">
        <f ca="true">+IF(OFFSET('Water Data'!$E$28,0,10*ROW('Water Data'!E154))="","",OFFSET('Water Data'!$E$28,0,10*ROW('Water Data'!E154)))</f>
        <v/>
      </c>
      <c r="BX160" s="302" t="str">
        <f ca="true">+IF(OFFSET('Water Data'!$E$29,0,10*ROW('Water Data'!E154))="","",OFFSET('Water Data'!$E$29,0,10*ROW('Water Data'!E154)))</f>
        <v/>
      </c>
      <c r="BY160" s="302" t="str">
        <f ca="true">+IF(OFFSET('Water Data'!$F$27,0,10*ROW('Water Data'!F154))="","",OFFSET('Water Data'!$F$27,0,10*ROW('Water Data'!F154)))</f>
        <v/>
      </c>
      <c r="BZ160" s="302" t="str">
        <f ca="true">+IF(OFFSET('Water Data'!$F$28,0,10*ROW('Water Data'!F154))="","",OFFSET('Water Data'!$F$28,0,10*ROW('Water Data'!F154)))</f>
        <v/>
      </c>
      <c r="CA160" s="302" t="str">
        <f ca="true">+IF(OFFSET('Water Data'!$F$29,0,10*ROW('Water Data'!F154))="","",OFFSET('Water Data'!$F$29,0,10*ROW('Water Data'!F154)))</f>
        <v/>
      </c>
      <c r="CB160" s="302" t="str">
        <f ca="true">+IF(OFFSET('Water Data'!$G$27,0,10*ROW('Water Data'!G154))="","",OFFSET('Water Data'!$G$27,0,10*ROW('Water Data'!G154)))</f>
        <v/>
      </c>
      <c r="CC160" s="302" t="str">
        <f ca="true">+IF(OFFSET('Water Data'!$G$28,0,10*ROW('Water Data'!G154))="","",OFFSET('Water Data'!$G$28,0,10*ROW('Water Data'!G154)))</f>
        <v/>
      </c>
      <c r="CD160" s="302" t="str">
        <f ca="true">+IF(OFFSET('Water Data'!$G$29,0,10*ROW('Water Data'!G154))="","",OFFSET('Water Data'!$G$29,0,10*ROW('Water Data'!G154)))</f>
        <v/>
      </c>
      <c r="CE160" s="302" t="str">
        <f ca="true">+IF(OFFSET('Water Data'!$H$27,0,10*ROW('Water Data'!H154))="","",OFFSET('Water Data'!$H$27,0,10*ROW('Water Data'!H154)))</f>
        <v/>
      </c>
      <c r="CF160" s="302" t="str">
        <f ca="true">+IF(OFFSET('Water Data'!$H$28,0,10*ROW('Water Data'!H154))="","",OFFSET('Water Data'!$H$28,0,10*ROW('Water Data'!H154)))</f>
        <v/>
      </c>
      <c r="CG160" s="302" t="str">
        <f ca="true">+IF(OFFSET('Water Data'!$H$29,0,10*ROW('Water Data'!H154))="","",OFFSET('Water Data'!$H$29,0,10*ROW('Water Data'!H154)))</f>
        <v/>
      </c>
      <c r="CH160" s="302" t="str">
        <f ca="true">+IF(OFFSET('Water Data'!$I$27,0,10*ROW('Water Data'!I154))="","",OFFSET('Water Data'!$I$27,0,10*ROW('Water Data'!I154)))</f>
        <v/>
      </c>
      <c r="CI160" s="302" t="str">
        <f ca="true">+IF(OFFSET('Water Data'!$I$28,0,10*ROW('Water Data'!I154))="","",OFFSET('Water Data'!$I$28,0,10*ROW('Water Data'!I154)))</f>
        <v/>
      </c>
      <c r="CJ160" s="302" t="str">
        <f ca="true">+IF(OFFSET('Water Data'!$I$29,0,10*ROW('Water Data'!I154))="","",OFFSET('Water Data'!$I$29,0,10*ROW('Water Data'!I154)))</f>
        <v/>
      </c>
      <c r="CK160" s="302" t="str">
        <f ca="true">+IF(OFFSET('Sanitation Data'!$D$28,0,10*ROW('Sanitation Data'!D154))="","",OFFSET('Sanitation Data'!$D$28,0,10*ROW('Sanitation Data'!D154)))</f>
        <v/>
      </c>
      <c r="CL160" s="302" t="str">
        <f ca="true">+IF(OFFSET('Sanitation Data'!$D$29,0,10*ROW('Sanitation Data'!D154))="","",OFFSET('Sanitation Data'!$D$29,0,10*ROW('Sanitation Data'!D154)))</f>
        <v/>
      </c>
      <c r="CM160" s="302" t="str">
        <f ca="true">+IF(OFFSET('Sanitation Data'!$D$30,0,10*ROW('Sanitation Data'!D154))="","",OFFSET('Sanitation Data'!$D$30,0,10*ROW('Sanitation Data'!D154)))</f>
        <v/>
      </c>
      <c r="CN160" s="302" t="str">
        <f ca="true">+IF(OFFSET('Sanitation Data'!$D$31,0,10*ROW('Sanitation Data'!D154))="","",OFFSET('Sanitation Data'!$D$31,0,10*ROW('Sanitation Data'!D154)))</f>
        <v/>
      </c>
      <c r="CO160" s="302" t="str">
        <f ca="true">+IF(OFFSET('Sanitation Data'!$D$32,0,10*ROW('Sanitation Data'!D154))="","",OFFSET('Sanitation Data'!$D$32,0,10*ROW('Sanitation Data'!D154)))</f>
        <v/>
      </c>
      <c r="CP160" s="302" t="str">
        <f ca="true">+IF(OFFSET('Sanitation Data'!$E$28,0,10*ROW('Sanitation Data'!E154))="","",OFFSET('Sanitation Data'!$E$28,0,10*ROW('Sanitation Data'!E154)))</f>
        <v/>
      </c>
      <c r="CQ160" s="302" t="str">
        <f ca="true">+IF(OFFSET('Sanitation Data'!$E$29,0,10*ROW('Sanitation Data'!E154))="","",OFFSET('Sanitation Data'!$E$29,0,10*ROW('Sanitation Data'!E154)))</f>
        <v/>
      </c>
      <c r="CR160" s="302" t="str">
        <f ca="true">+IF(OFFSET('Sanitation Data'!$E$30,0,10*ROW('Sanitation Data'!E154))="","",OFFSET('Sanitation Data'!$E$30,0,10*ROW('Sanitation Data'!E154)))</f>
        <v/>
      </c>
      <c r="CS160" s="302" t="str">
        <f ca="true">+IF(OFFSET('Sanitation Data'!$E$31,0,10*ROW('Sanitation Data'!E154))="","",OFFSET('Sanitation Data'!$E$31,0,10*ROW('Sanitation Data'!E154)))</f>
        <v/>
      </c>
      <c r="CT160" s="302" t="str">
        <f ca="true">+IF(OFFSET('Sanitation Data'!$E$32,0,10*ROW('Sanitation Data'!E154))="","",OFFSET('Sanitation Data'!$E$32,0,10*ROW('Sanitation Data'!E154)))</f>
        <v/>
      </c>
      <c r="CU160" s="302" t="str">
        <f ca="true">+IF(OFFSET('Sanitation Data'!$F$28,0,10*ROW('Sanitation Data'!F154))="","",OFFSET('Sanitation Data'!$F$28,0,10*ROW('Sanitation Data'!F154)))</f>
        <v/>
      </c>
      <c r="CV160" s="302" t="str">
        <f ca="true">+IF(OFFSET('Sanitation Data'!$F$29,0,10*ROW('Sanitation Data'!F154))="","",OFFSET('Sanitation Data'!$F$29,0,10*ROW('Sanitation Data'!F154)))</f>
        <v/>
      </c>
      <c r="CW160" s="302" t="str">
        <f ca="true">+IF(OFFSET('Sanitation Data'!$F$30,0,10*ROW('Sanitation Data'!F154))="","",OFFSET('Sanitation Data'!$F$30,0,10*ROW('Sanitation Data'!F154)))</f>
        <v/>
      </c>
      <c r="CX160" s="302" t="str">
        <f ca="true">+IF(OFFSET('Sanitation Data'!$F$31,0,10*ROW('Sanitation Data'!F154))="","",OFFSET('Sanitation Data'!$F$31,0,10*ROW('Sanitation Data'!F154)))</f>
        <v/>
      </c>
      <c r="CY160" s="302" t="str">
        <f ca="true">+IF(OFFSET('Sanitation Data'!$F$32,0,10*ROW('Sanitation Data'!F154))="","",OFFSET('Sanitation Data'!$F$32,0,10*ROW('Sanitation Data'!F154)))</f>
        <v/>
      </c>
      <c r="CZ160" s="302" t="str">
        <f ca="true">+IF(OFFSET('Sanitation Data'!$G$28,0,10*ROW('Sanitation Data'!G154))="","",OFFSET('Sanitation Data'!$G$28,0,10*ROW('Sanitation Data'!G154)))</f>
        <v/>
      </c>
      <c r="DA160" s="302" t="str">
        <f ca="true">+IF(OFFSET('Sanitation Data'!$G$29,0,10*ROW('Sanitation Data'!G154))="","",OFFSET('Sanitation Data'!$G$29,0,10*ROW('Sanitation Data'!G154)))</f>
        <v/>
      </c>
      <c r="DB160" s="302" t="str">
        <f ca="true">+IF(OFFSET('Sanitation Data'!$G$30,0,10*ROW('Sanitation Data'!G154))="","",OFFSET('Sanitation Data'!$G$30,0,10*ROW('Sanitation Data'!G154)))</f>
        <v/>
      </c>
      <c r="DC160" s="302" t="str">
        <f ca="true">+IF(OFFSET('Sanitation Data'!$G$31,0,10*ROW('Sanitation Data'!G154))="","",OFFSET('Sanitation Data'!$G$31,0,10*ROW('Sanitation Data'!G154)))</f>
        <v/>
      </c>
      <c r="DD160" s="302" t="str">
        <f ca="true">+IF(OFFSET('Sanitation Data'!$G$32,0,10*ROW('Sanitation Data'!G154))="","",OFFSET('Sanitation Data'!$G$32,0,10*ROW('Sanitation Data'!G154)))</f>
        <v/>
      </c>
      <c r="DE160" s="302" t="str">
        <f ca="true">+IF(OFFSET('Sanitation Data'!$H$28,0,10*ROW('Sanitation Data'!H154))="","",OFFSET('Sanitation Data'!$H$28,0,10*ROW('Sanitation Data'!H154)))</f>
        <v/>
      </c>
      <c r="DF160" s="302" t="str">
        <f ca="true">+IF(OFFSET('Sanitation Data'!$H$29,0,10*ROW('Sanitation Data'!H154))="","",OFFSET('Sanitation Data'!$H$29,0,10*ROW('Sanitation Data'!H154)))</f>
        <v/>
      </c>
      <c r="DG160" s="302" t="str">
        <f ca="true">+IF(OFFSET('Sanitation Data'!$H$30,0,10*ROW('Sanitation Data'!H154))="","",OFFSET('Sanitation Data'!$H$30,0,10*ROW('Sanitation Data'!H154)))</f>
        <v/>
      </c>
      <c r="DH160" s="302" t="str">
        <f ca="true">+IF(OFFSET('Sanitation Data'!$H$31,0,10*ROW('Sanitation Data'!H154))="","",OFFSET('Sanitation Data'!$H$31,0,10*ROW('Sanitation Data'!H154)))</f>
        <v/>
      </c>
      <c r="DI160" s="302" t="str">
        <f ca="true">+IF(OFFSET('Sanitation Data'!$H$32,0,10*ROW('Sanitation Data'!H154))="","",OFFSET('Sanitation Data'!$H$32,0,10*ROW('Sanitation Data'!H154)))</f>
        <v/>
      </c>
      <c r="DJ160" s="302" t="str">
        <f ca="true">+IF(OFFSET('Sanitation Data'!$I$28,0,10*ROW('Sanitation Data'!I154))="","",OFFSET('Sanitation Data'!$I$28,0,10*ROW('Sanitation Data'!I154)))</f>
        <v/>
      </c>
      <c r="DK160" s="302" t="str">
        <f ca="true">+IF(OFFSET('Sanitation Data'!$I$29,0,10*ROW('Sanitation Data'!I154))="","",OFFSET('Sanitation Data'!$I$29,0,10*ROW('Sanitation Data'!I154)))</f>
        <v/>
      </c>
      <c r="DL160" s="302" t="str">
        <f ca="true">+IF(OFFSET('Sanitation Data'!$I$30,0,10*ROW('Sanitation Data'!I154))="","",OFFSET('Sanitation Data'!$I$30,0,10*ROW('Sanitation Data'!I154)))</f>
        <v/>
      </c>
      <c r="DM160" s="302" t="str">
        <f ca="true">+IF(OFFSET('Sanitation Data'!$I$31,0,10*ROW('Sanitation Data'!I154))="","",OFFSET('Sanitation Data'!$I$31,0,10*ROW('Sanitation Data'!I154)))</f>
        <v/>
      </c>
      <c r="DN160" s="302" t="str">
        <f ca="true">+IF(OFFSET('Sanitation Data'!$I$32,0,10*ROW('Sanitation Data'!I154))="","",OFFSET('Sanitation Data'!$I$32,0,10*ROW('Sanitation Data'!I154)))</f>
        <v/>
      </c>
      <c r="DO160" s="302" t="str">
        <f ca="true">+IF(OFFSET('Hygiene Data'!$D$11,0,10*ROW('Hygiene Data'!D154))="","",OFFSET('Hygiene Data'!$D$11,0,10*ROW('Hygiene Data'!D154)))</f>
        <v/>
      </c>
      <c r="DP160" s="302" t="str">
        <f ca="true">+IF(OFFSET('Hygiene Data'!$D$12,0,10*ROW('Hygiene Data'!D154))="","",OFFSET('Hygiene Data'!$D$12,0,10*ROW('Hygiene Data'!D154)))</f>
        <v/>
      </c>
      <c r="DQ160" s="302" t="str">
        <f ca="true">+IF(OFFSET('Hygiene Data'!$D$13,0,10*ROW('Hygiene Data'!D154))="","",OFFSET('Hygiene Data'!$D$13,0,10*ROW('Hygiene Data'!D154)))</f>
        <v/>
      </c>
      <c r="DR160" s="302" t="str">
        <f ca="true">+IF(OFFSET('Hygiene Data'!$E$11,0,10*ROW('Hygiene Data'!E154))="","",OFFSET('Hygiene Data'!$E$11,0,10*ROW('Hygiene Data'!E154)))</f>
        <v/>
      </c>
      <c r="DS160" s="302" t="str">
        <f ca="true">+IF(OFFSET('Hygiene Data'!$E$12,0,10*ROW('Hygiene Data'!E154))="","",OFFSET('Hygiene Data'!$E$12,0,10*ROW('Hygiene Data'!E154)))</f>
        <v/>
      </c>
      <c r="DT160" s="302" t="str">
        <f ca="true">+IF(OFFSET('Hygiene Data'!$E$13,0,10*ROW('Hygiene Data'!E154))="","",OFFSET('Hygiene Data'!$E$13,0,10*ROW('Hygiene Data'!E154)))</f>
        <v/>
      </c>
      <c r="DU160" s="302" t="str">
        <f ca="true">+IF(OFFSET('Hygiene Data'!$F$11,0,10*ROW('Hygiene Data'!F154))="","",OFFSET('Hygiene Data'!$F$11,0,10*ROW('Hygiene Data'!F154)))</f>
        <v/>
      </c>
      <c r="DV160" s="302" t="str">
        <f ca="true">+IF(OFFSET('Hygiene Data'!$F$12,0,10*ROW('Hygiene Data'!F154))="","",OFFSET('Hygiene Data'!$F$12,0,10*ROW('Hygiene Data'!F154)))</f>
        <v/>
      </c>
      <c r="DW160" s="302" t="str">
        <f ca="true">+IF(OFFSET('Hygiene Data'!$F$13,0,10*ROW('Hygiene Data'!F154))="","",OFFSET('Hygiene Data'!$F$13,0,10*ROW('Hygiene Data'!F154)))</f>
        <v/>
      </c>
      <c r="DX160" s="302" t="str">
        <f ca="true">+IF(OFFSET('Hygiene Data'!$G$11,0,10*ROW('Hygiene Data'!G154))="","",OFFSET('Hygiene Data'!$G$11,0,10*ROW('Hygiene Data'!G154)))</f>
        <v/>
      </c>
      <c r="DY160" s="302" t="str">
        <f ca="true">+IF(OFFSET('Hygiene Data'!$G$12,0,10*ROW('Hygiene Data'!G154))="","",OFFSET('Hygiene Data'!$G$12,0,10*ROW('Hygiene Data'!G154)))</f>
        <v/>
      </c>
      <c r="DZ160" s="302" t="str">
        <f ca="true">+IF(OFFSET('Hygiene Data'!$G$13,0,10*ROW('Hygiene Data'!G154))="","",OFFSET('Hygiene Data'!$G$13,0,10*ROW('Hygiene Data'!G154)))</f>
        <v/>
      </c>
      <c r="EA160" s="302" t="str">
        <f ca="true">+IF(OFFSET('Hygiene Data'!$H$11,0,10*ROW('Hygiene Data'!H154))="","",OFFSET('Hygiene Data'!$H$11,0,10*ROW('Hygiene Data'!H154)))</f>
        <v/>
      </c>
      <c r="EB160" s="302" t="str">
        <f ca="true">+IF(OFFSET('Hygiene Data'!$H$12,0,10*ROW('Hygiene Data'!H154))="","",OFFSET('Hygiene Data'!$H$12,0,10*ROW('Hygiene Data'!H154)))</f>
        <v/>
      </c>
      <c r="EC160" s="302" t="str">
        <f ca="true">+IF(OFFSET('Hygiene Data'!$H$13,0,10*ROW('Hygiene Data'!H154))="","",OFFSET('Hygiene Data'!$H$13,0,10*ROW('Hygiene Data'!H154)))</f>
        <v/>
      </c>
      <c r="ED160" s="302" t="str">
        <f ca="true">+IF(OFFSET('Hygiene Data'!$I$11,0,10*ROW('Hygiene Data'!I154))="","",OFFSET('Hygiene Data'!$I$11,0,10*ROW('Hygiene Data'!I154)))</f>
        <v/>
      </c>
      <c r="EE160" s="302" t="str">
        <f ca="true">+IF(OFFSET('Hygiene Data'!$I$12,0,10*ROW('Hygiene Data'!I154))="","",OFFSET('Hygiene Data'!$I$12,0,10*ROW('Hygiene Data'!I154)))</f>
        <v/>
      </c>
      <c r="EF160" s="30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57"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302"/>
      <c r="BS161" s="302" t="str">
        <f ca="true">+IF(OFFSET('Water Data'!$D$27,0,10*ROW('Water Data'!D155))="","",OFFSET('Water Data'!$D$27,0,10*ROW('Water Data'!D155)))</f>
        <v/>
      </c>
      <c r="BT161" s="302" t="str">
        <f ca="true">+IF(OFFSET('Water Data'!$D$28,0,10*ROW('Water Data'!D155))="","",OFFSET('Water Data'!$D$28,0,10*ROW('Water Data'!D155)))</f>
        <v/>
      </c>
      <c r="BU161" s="302" t="str">
        <f ca="true">+IF(OFFSET('Water Data'!$D$29,0,10*ROW('Water Data'!D155))="","",OFFSET('Water Data'!$D$29,0,10*ROW('Water Data'!D155)))</f>
        <v/>
      </c>
      <c r="BV161" s="302" t="str">
        <f ca="true">+IF(OFFSET('Water Data'!$E$27,0,10*ROW('Water Data'!E155))="","",OFFSET('Water Data'!$E$27,0,10*ROW('Water Data'!E155)))</f>
        <v/>
      </c>
      <c r="BW161" s="302" t="str">
        <f ca="true">+IF(OFFSET('Water Data'!$E$28,0,10*ROW('Water Data'!E155))="","",OFFSET('Water Data'!$E$28,0,10*ROW('Water Data'!E155)))</f>
        <v/>
      </c>
      <c r="BX161" s="302" t="str">
        <f ca="true">+IF(OFFSET('Water Data'!$E$29,0,10*ROW('Water Data'!E155))="","",OFFSET('Water Data'!$E$29,0,10*ROW('Water Data'!E155)))</f>
        <v/>
      </c>
      <c r="BY161" s="302" t="str">
        <f ca="true">+IF(OFFSET('Water Data'!$F$27,0,10*ROW('Water Data'!F155))="","",OFFSET('Water Data'!$F$27,0,10*ROW('Water Data'!F155)))</f>
        <v/>
      </c>
      <c r="BZ161" s="302" t="str">
        <f ca="true">+IF(OFFSET('Water Data'!$F$28,0,10*ROW('Water Data'!F155))="","",OFFSET('Water Data'!$F$28,0,10*ROW('Water Data'!F155)))</f>
        <v/>
      </c>
      <c r="CA161" s="302" t="str">
        <f ca="true">+IF(OFFSET('Water Data'!$F$29,0,10*ROW('Water Data'!F155))="","",OFFSET('Water Data'!$F$29,0,10*ROW('Water Data'!F155)))</f>
        <v/>
      </c>
      <c r="CB161" s="302" t="str">
        <f ca="true">+IF(OFFSET('Water Data'!$G$27,0,10*ROW('Water Data'!G155))="","",OFFSET('Water Data'!$G$27,0,10*ROW('Water Data'!G155)))</f>
        <v/>
      </c>
      <c r="CC161" s="302" t="str">
        <f ca="true">+IF(OFFSET('Water Data'!$G$28,0,10*ROW('Water Data'!G155))="","",OFFSET('Water Data'!$G$28,0,10*ROW('Water Data'!G155)))</f>
        <v/>
      </c>
      <c r="CD161" s="302" t="str">
        <f ca="true">+IF(OFFSET('Water Data'!$G$29,0,10*ROW('Water Data'!G155))="","",OFFSET('Water Data'!$G$29,0,10*ROW('Water Data'!G155)))</f>
        <v/>
      </c>
      <c r="CE161" s="302" t="str">
        <f ca="true">+IF(OFFSET('Water Data'!$H$27,0,10*ROW('Water Data'!H155))="","",OFFSET('Water Data'!$H$27,0,10*ROW('Water Data'!H155)))</f>
        <v/>
      </c>
      <c r="CF161" s="302" t="str">
        <f ca="true">+IF(OFFSET('Water Data'!$H$28,0,10*ROW('Water Data'!H155))="","",OFFSET('Water Data'!$H$28,0,10*ROW('Water Data'!H155)))</f>
        <v/>
      </c>
      <c r="CG161" s="302" t="str">
        <f ca="true">+IF(OFFSET('Water Data'!$H$29,0,10*ROW('Water Data'!H155))="","",OFFSET('Water Data'!$H$29,0,10*ROW('Water Data'!H155)))</f>
        <v/>
      </c>
      <c r="CH161" s="302" t="str">
        <f ca="true">+IF(OFFSET('Water Data'!$I$27,0,10*ROW('Water Data'!I155))="","",OFFSET('Water Data'!$I$27,0,10*ROW('Water Data'!I155)))</f>
        <v/>
      </c>
      <c r="CI161" s="302" t="str">
        <f ca="true">+IF(OFFSET('Water Data'!$I$28,0,10*ROW('Water Data'!I155))="","",OFFSET('Water Data'!$I$28,0,10*ROW('Water Data'!I155)))</f>
        <v/>
      </c>
      <c r="CJ161" s="302" t="str">
        <f ca="true">+IF(OFFSET('Water Data'!$I$29,0,10*ROW('Water Data'!I155))="","",OFFSET('Water Data'!$I$29,0,10*ROW('Water Data'!I155)))</f>
        <v/>
      </c>
      <c r="CK161" s="302" t="str">
        <f ca="true">+IF(OFFSET('Sanitation Data'!$D$28,0,10*ROW('Sanitation Data'!D155))="","",OFFSET('Sanitation Data'!$D$28,0,10*ROW('Sanitation Data'!D155)))</f>
        <v/>
      </c>
      <c r="CL161" s="302" t="str">
        <f ca="true">+IF(OFFSET('Sanitation Data'!$D$29,0,10*ROW('Sanitation Data'!D155))="","",OFFSET('Sanitation Data'!$D$29,0,10*ROW('Sanitation Data'!D155)))</f>
        <v/>
      </c>
      <c r="CM161" s="302" t="str">
        <f ca="true">+IF(OFFSET('Sanitation Data'!$D$30,0,10*ROW('Sanitation Data'!D155))="","",OFFSET('Sanitation Data'!$D$30,0,10*ROW('Sanitation Data'!D155)))</f>
        <v/>
      </c>
      <c r="CN161" s="302" t="str">
        <f ca="true">+IF(OFFSET('Sanitation Data'!$D$31,0,10*ROW('Sanitation Data'!D155))="","",OFFSET('Sanitation Data'!$D$31,0,10*ROW('Sanitation Data'!D155)))</f>
        <v/>
      </c>
      <c r="CO161" s="302" t="str">
        <f ca="true">+IF(OFFSET('Sanitation Data'!$D$32,0,10*ROW('Sanitation Data'!D155))="","",OFFSET('Sanitation Data'!$D$32,0,10*ROW('Sanitation Data'!D155)))</f>
        <v/>
      </c>
      <c r="CP161" s="302" t="str">
        <f ca="true">+IF(OFFSET('Sanitation Data'!$E$28,0,10*ROW('Sanitation Data'!E155))="","",OFFSET('Sanitation Data'!$E$28,0,10*ROW('Sanitation Data'!E155)))</f>
        <v/>
      </c>
      <c r="CQ161" s="302" t="str">
        <f ca="true">+IF(OFFSET('Sanitation Data'!$E$29,0,10*ROW('Sanitation Data'!E155))="","",OFFSET('Sanitation Data'!$E$29,0,10*ROW('Sanitation Data'!E155)))</f>
        <v/>
      </c>
      <c r="CR161" s="302" t="str">
        <f ca="true">+IF(OFFSET('Sanitation Data'!$E$30,0,10*ROW('Sanitation Data'!E155))="","",OFFSET('Sanitation Data'!$E$30,0,10*ROW('Sanitation Data'!E155)))</f>
        <v/>
      </c>
      <c r="CS161" s="302" t="str">
        <f ca="true">+IF(OFFSET('Sanitation Data'!$E$31,0,10*ROW('Sanitation Data'!E155))="","",OFFSET('Sanitation Data'!$E$31,0,10*ROW('Sanitation Data'!E155)))</f>
        <v/>
      </c>
      <c r="CT161" s="302" t="str">
        <f ca="true">+IF(OFFSET('Sanitation Data'!$E$32,0,10*ROW('Sanitation Data'!E155))="","",OFFSET('Sanitation Data'!$E$32,0,10*ROW('Sanitation Data'!E155)))</f>
        <v/>
      </c>
      <c r="CU161" s="302" t="str">
        <f ca="true">+IF(OFFSET('Sanitation Data'!$F$28,0,10*ROW('Sanitation Data'!F155))="","",OFFSET('Sanitation Data'!$F$28,0,10*ROW('Sanitation Data'!F155)))</f>
        <v/>
      </c>
      <c r="CV161" s="302" t="str">
        <f ca="true">+IF(OFFSET('Sanitation Data'!$F$29,0,10*ROW('Sanitation Data'!F155))="","",OFFSET('Sanitation Data'!$F$29,0,10*ROW('Sanitation Data'!F155)))</f>
        <v/>
      </c>
      <c r="CW161" s="302" t="str">
        <f ca="true">+IF(OFFSET('Sanitation Data'!$F$30,0,10*ROW('Sanitation Data'!F155))="","",OFFSET('Sanitation Data'!$F$30,0,10*ROW('Sanitation Data'!F155)))</f>
        <v/>
      </c>
      <c r="CX161" s="302" t="str">
        <f ca="true">+IF(OFFSET('Sanitation Data'!$F$31,0,10*ROW('Sanitation Data'!F155))="","",OFFSET('Sanitation Data'!$F$31,0,10*ROW('Sanitation Data'!F155)))</f>
        <v/>
      </c>
      <c r="CY161" s="302" t="str">
        <f ca="true">+IF(OFFSET('Sanitation Data'!$F$32,0,10*ROW('Sanitation Data'!F155))="","",OFFSET('Sanitation Data'!$F$32,0,10*ROW('Sanitation Data'!F155)))</f>
        <v/>
      </c>
      <c r="CZ161" s="302" t="str">
        <f ca="true">+IF(OFFSET('Sanitation Data'!$G$28,0,10*ROW('Sanitation Data'!G155))="","",OFFSET('Sanitation Data'!$G$28,0,10*ROW('Sanitation Data'!G155)))</f>
        <v/>
      </c>
      <c r="DA161" s="302" t="str">
        <f ca="true">+IF(OFFSET('Sanitation Data'!$G$29,0,10*ROW('Sanitation Data'!G155))="","",OFFSET('Sanitation Data'!$G$29,0,10*ROW('Sanitation Data'!G155)))</f>
        <v/>
      </c>
      <c r="DB161" s="302" t="str">
        <f ca="true">+IF(OFFSET('Sanitation Data'!$G$30,0,10*ROW('Sanitation Data'!G155))="","",OFFSET('Sanitation Data'!$G$30,0,10*ROW('Sanitation Data'!G155)))</f>
        <v/>
      </c>
      <c r="DC161" s="302" t="str">
        <f ca="true">+IF(OFFSET('Sanitation Data'!$G$31,0,10*ROW('Sanitation Data'!G155))="","",OFFSET('Sanitation Data'!$G$31,0,10*ROW('Sanitation Data'!G155)))</f>
        <v/>
      </c>
      <c r="DD161" s="302" t="str">
        <f ca="true">+IF(OFFSET('Sanitation Data'!$G$32,0,10*ROW('Sanitation Data'!G155))="","",OFFSET('Sanitation Data'!$G$32,0,10*ROW('Sanitation Data'!G155)))</f>
        <v/>
      </c>
      <c r="DE161" s="302" t="str">
        <f ca="true">+IF(OFFSET('Sanitation Data'!$H$28,0,10*ROW('Sanitation Data'!H155))="","",OFFSET('Sanitation Data'!$H$28,0,10*ROW('Sanitation Data'!H155)))</f>
        <v/>
      </c>
      <c r="DF161" s="302" t="str">
        <f ca="true">+IF(OFFSET('Sanitation Data'!$H$29,0,10*ROW('Sanitation Data'!H155))="","",OFFSET('Sanitation Data'!$H$29,0,10*ROW('Sanitation Data'!H155)))</f>
        <v/>
      </c>
      <c r="DG161" s="302" t="str">
        <f ca="true">+IF(OFFSET('Sanitation Data'!$H$30,0,10*ROW('Sanitation Data'!H155))="","",OFFSET('Sanitation Data'!$H$30,0,10*ROW('Sanitation Data'!H155)))</f>
        <v/>
      </c>
      <c r="DH161" s="302" t="str">
        <f ca="true">+IF(OFFSET('Sanitation Data'!$H$31,0,10*ROW('Sanitation Data'!H155))="","",OFFSET('Sanitation Data'!$H$31,0,10*ROW('Sanitation Data'!H155)))</f>
        <v/>
      </c>
      <c r="DI161" s="302" t="str">
        <f ca="true">+IF(OFFSET('Sanitation Data'!$H$32,0,10*ROW('Sanitation Data'!H155))="","",OFFSET('Sanitation Data'!$H$32,0,10*ROW('Sanitation Data'!H155)))</f>
        <v/>
      </c>
      <c r="DJ161" s="302" t="str">
        <f ca="true">+IF(OFFSET('Sanitation Data'!$I$28,0,10*ROW('Sanitation Data'!I155))="","",OFFSET('Sanitation Data'!$I$28,0,10*ROW('Sanitation Data'!I155)))</f>
        <v/>
      </c>
      <c r="DK161" s="302" t="str">
        <f ca="true">+IF(OFFSET('Sanitation Data'!$I$29,0,10*ROW('Sanitation Data'!I155))="","",OFFSET('Sanitation Data'!$I$29,0,10*ROW('Sanitation Data'!I155)))</f>
        <v/>
      </c>
      <c r="DL161" s="302" t="str">
        <f ca="true">+IF(OFFSET('Sanitation Data'!$I$30,0,10*ROW('Sanitation Data'!I155))="","",OFFSET('Sanitation Data'!$I$30,0,10*ROW('Sanitation Data'!I155)))</f>
        <v/>
      </c>
      <c r="DM161" s="302" t="str">
        <f ca="true">+IF(OFFSET('Sanitation Data'!$I$31,0,10*ROW('Sanitation Data'!I155))="","",OFFSET('Sanitation Data'!$I$31,0,10*ROW('Sanitation Data'!I155)))</f>
        <v/>
      </c>
      <c r="DN161" s="302" t="str">
        <f ca="true">+IF(OFFSET('Sanitation Data'!$I$32,0,10*ROW('Sanitation Data'!I155))="","",OFFSET('Sanitation Data'!$I$32,0,10*ROW('Sanitation Data'!I155)))</f>
        <v/>
      </c>
      <c r="DO161" s="302" t="str">
        <f ca="true">+IF(OFFSET('Hygiene Data'!$D$11,0,10*ROW('Hygiene Data'!D155))="","",OFFSET('Hygiene Data'!$D$11,0,10*ROW('Hygiene Data'!D155)))</f>
        <v/>
      </c>
      <c r="DP161" s="302" t="str">
        <f ca="true">+IF(OFFSET('Hygiene Data'!$D$12,0,10*ROW('Hygiene Data'!D155))="","",OFFSET('Hygiene Data'!$D$12,0,10*ROW('Hygiene Data'!D155)))</f>
        <v/>
      </c>
      <c r="DQ161" s="302" t="str">
        <f ca="true">+IF(OFFSET('Hygiene Data'!$D$13,0,10*ROW('Hygiene Data'!D155))="","",OFFSET('Hygiene Data'!$D$13,0,10*ROW('Hygiene Data'!D155)))</f>
        <v/>
      </c>
      <c r="DR161" s="302" t="str">
        <f ca="true">+IF(OFFSET('Hygiene Data'!$E$11,0,10*ROW('Hygiene Data'!E155))="","",OFFSET('Hygiene Data'!$E$11,0,10*ROW('Hygiene Data'!E155)))</f>
        <v/>
      </c>
      <c r="DS161" s="302" t="str">
        <f ca="true">+IF(OFFSET('Hygiene Data'!$E$12,0,10*ROW('Hygiene Data'!E155))="","",OFFSET('Hygiene Data'!$E$12,0,10*ROW('Hygiene Data'!E155)))</f>
        <v/>
      </c>
      <c r="DT161" s="302" t="str">
        <f ca="true">+IF(OFFSET('Hygiene Data'!$E$13,0,10*ROW('Hygiene Data'!E155))="","",OFFSET('Hygiene Data'!$E$13,0,10*ROW('Hygiene Data'!E155)))</f>
        <v/>
      </c>
      <c r="DU161" s="302" t="str">
        <f ca="true">+IF(OFFSET('Hygiene Data'!$F$11,0,10*ROW('Hygiene Data'!F155))="","",OFFSET('Hygiene Data'!$F$11,0,10*ROW('Hygiene Data'!F155)))</f>
        <v/>
      </c>
      <c r="DV161" s="302" t="str">
        <f ca="true">+IF(OFFSET('Hygiene Data'!$F$12,0,10*ROW('Hygiene Data'!F155))="","",OFFSET('Hygiene Data'!$F$12,0,10*ROW('Hygiene Data'!F155)))</f>
        <v/>
      </c>
      <c r="DW161" s="302" t="str">
        <f ca="true">+IF(OFFSET('Hygiene Data'!$F$13,0,10*ROW('Hygiene Data'!F155))="","",OFFSET('Hygiene Data'!$F$13,0,10*ROW('Hygiene Data'!F155)))</f>
        <v/>
      </c>
      <c r="DX161" s="302" t="str">
        <f ca="true">+IF(OFFSET('Hygiene Data'!$G$11,0,10*ROW('Hygiene Data'!G155))="","",OFFSET('Hygiene Data'!$G$11,0,10*ROW('Hygiene Data'!G155)))</f>
        <v/>
      </c>
      <c r="DY161" s="302" t="str">
        <f ca="true">+IF(OFFSET('Hygiene Data'!$G$12,0,10*ROW('Hygiene Data'!G155))="","",OFFSET('Hygiene Data'!$G$12,0,10*ROW('Hygiene Data'!G155)))</f>
        <v/>
      </c>
      <c r="DZ161" s="302" t="str">
        <f ca="true">+IF(OFFSET('Hygiene Data'!$G$13,0,10*ROW('Hygiene Data'!G155))="","",OFFSET('Hygiene Data'!$G$13,0,10*ROW('Hygiene Data'!G155)))</f>
        <v/>
      </c>
      <c r="EA161" s="302" t="str">
        <f ca="true">+IF(OFFSET('Hygiene Data'!$H$11,0,10*ROW('Hygiene Data'!H155))="","",OFFSET('Hygiene Data'!$H$11,0,10*ROW('Hygiene Data'!H155)))</f>
        <v/>
      </c>
      <c r="EB161" s="302" t="str">
        <f ca="true">+IF(OFFSET('Hygiene Data'!$H$12,0,10*ROW('Hygiene Data'!H155))="","",OFFSET('Hygiene Data'!$H$12,0,10*ROW('Hygiene Data'!H155)))</f>
        <v/>
      </c>
      <c r="EC161" s="302" t="str">
        <f ca="true">+IF(OFFSET('Hygiene Data'!$H$13,0,10*ROW('Hygiene Data'!H155))="","",OFFSET('Hygiene Data'!$H$13,0,10*ROW('Hygiene Data'!H155)))</f>
        <v/>
      </c>
      <c r="ED161" s="302" t="str">
        <f ca="true">+IF(OFFSET('Hygiene Data'!$I$11,0,10*ROW('Hygiene Data'!I155))="","",OFFSET('Hygiene Data'!$I$11,0,10*ROW('Hygiene Data'!I155)))</f>
        <v/>
      </c>
      <c r="EE161" s="302" t="str">
        <f ca="true">+IF(OFFSET('Hygiene Data'!$I$12,0,10*ROW('Hygiene Data'!I155))="","",OFFSET('Hygiene Data'!$I$12,0,10*ROW('Hygiene Data'!I155)))</f>
        <v/>
      </c>
      <c r="EF161" s="30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57"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302"/>
      <c r="BS162" s="302" t="str">
        <f ca="true">+IF(OFFSET('Water Data'!$D$27,0,10*ROW('Water Data'!D156))="","",OFFSET('Water Data'!$D$27,0,10*ROW('Water Data'!D156)))</f>
        <v/>
      </c>
      <c r="BT162" s="302" t="str">
        <f ca="true">+IF(OFFSET('Water Data'!$D$28,0,10*ROW('Water Data'!D156))="","",OFFSET('Water Data'!$D$28,0,10*ROW('Water Data'!D156)))</f>
        <v/>
      </c>
      <c r="BU162" s="302" t="str">
        <f ca="true">+IF(OFFSET('Water Data'!$D$29,0,10*ROW('Water Data'!D156))="","",OFFSET('Water Data'!$D$29,0,10*ROW('Water Data'!D156)))</f>
        <v/>
      </c>
      <c r="BV162" s="302" t="str">
        <f ca="true">+IF(OFFSET('Water Data'!$E$27,0,10*ROW('Water Data'!E156))="","",OFFSET('Water Data'!$E$27,0,10*ROW('Water Data'!E156)))</f>
        <v/>
      </c>
      <c r="BW162" s="302" t="str">
        <f ca="true">+IF(OFFSET('Water Data'!$E$28,0,10*ROW('Water Data'!E156))="","",OFFSET('Water Data'!$E$28,0,10*ROW('Water Data'!E156)))</f>
        <v/>
      </c>
      <c r="BX162" s="302" t="str">
        <f ca="true">+IF(OFFSET('Water Data'!$E$29,0,10*ROW('Water Data'!E156))="","",OFFSET('Water Data'!$E$29,0,10*ROW('Water Data'!E156)))</f>
        <v/>
      </c>
      <c r="BY162" s="302" t="str">
        <f ca="true">+IF(OFFSET('Water Data'!$F$27,0,10*ROW('Water Data'!F156))="","",OFFSET('Water Data'!$F$27,0,10*ROW('Water Data'!F156)))</f>
        <v/>
      </c>
      <c r="BZ162" s="302" t="str">
        <f ca="true">+IF(OFFSET('Water Data'!$F$28,0,10*ROW('Water Data'!F156))="","",OFFSET('Water Data'!$F$28,0,10*ROW('Water Data'!F156)))</f>
        <v/>
      </c>
      <c r="CA162" s="302" t="str">
        <f ca="true">+IF(OFFSET('Water Data'!$F$29,0,10*ROW('Water Data'!F156))="","",OFFSET('Water Data'!$F$29,0,10*ROW('Water Data'!F156)))</f>
        <v/>
      </c>
      <c r="CB162" s="302" t="str">
        <f ca="true">+IF(OFFSET('Water Data'!$G$27,0,10*ROW('Water Data'!G156))="","",OFFSET('Water Data'!$G$27,0,10*ROW('Water Data'!G156)))</f>
        <v/>
      </c>
      <c r="CC162" s="302" t="str">
        <f ca="true">+IF(OFFSET('Water Data'!$G$28,0,10*ROW('Water Data'!G156))="","",OFFSET('Water Data'!$G$28,0,10*ROW('Water Data'!G156)))</f>
        <v/>
      </c>
      <c r="CD162" s="302" t="str">
        <f ca="true">+IF(OFFSET('Water Data'!$G$29,0,10*ROW('Water Data'!G156))="","",OFFSET('Water Data'!$G$29,0,10*ROW('Water Data'!G156)))</f>
        <v/>
      </c>
      <c r="CE162" s="302" t="str">
        <f ca="true">+IF(OFFSET('Water Data'!$H$27,0,10*ROW('Water Data'!H156))="","",OFFSET('Water Data'!$H$27,0,10*ROW('Water Data'!H156)))</f>
        <v/>
      </c>
      <c r="CF162" s="302" t="str">
        <f ca="true">+IF(OFFSET('Water Data'!$H$28,0,10*ROW('Water Data'!H156))="","",OFFSET('Water Data'!$H$28,0,10*ROW('Water Data'!H156)))</f>
        <v/>
      </c>
      <c r="CG162" s="302" t="str">
        <f ca="true">+IF(OFFSET('Water Data'!$H$29,0,10*ROW('Water Data'!H156))="","",OFFSET('Water Data'!$H$29,0,10*ROW('Water Data'!H156)))</f>
        <v/>
      </c>
      <c r="CH162" s="302" t="str">
        <f ca="true">+IF(OFFSET('Water Data'!$I$27,0,10*ROW('Water Data'!I156))="","",OFFSET('Water Data'!$I$27,0,10*ROW('Water Data'!I156)))</f>
        <v/>
      </c>
      <c r="CI162" s="302" t="str">
        <f ca="true">+IF(OFFSET('Water Data'!$I$28,0,10*ROW('Water Data'!I156))="","",OFFSET('Water Data'!$I$28,0,10*ROW('Water Data'!I156)))</f>
        <v/>
      </c>
      <c r="CJ162" s="302" t="str">
        <f ca="true">+IF(OFFSET('Water Data'!$I$29,0,10*ROW('Water Data'!I156))="","",OFFSET('Water Data'!$I$29,0,10*ROW('Water Data'!I156)))</f>
        <v/>
      </c>
      <c r="CK162" s="302" t="str">
        <f ca="true">+IF(OFFSET('Sanitation Data'!$D$28,0,10*ROW('Sanitation Data'!D156))="","",OFFSET('Sanitation Data'!$D$28,0,10*ROW('Sanitation Data'!D156)))</f>
        <v/>
      </c>
      <c r="CL162" s="302" t="str">
        <f ca="true">+IF(OFFSET('Sanitation Data'!$D$29,0,10*ROW('Sanitation Data'!D156))="","",OFFSET('Sanitation Data'!$D$29,0,10*ROW('Sanitation Data'!D156)))</f>
        <v/>
      </c>
      <c r="CM162" s="302" t="str">
        <f ca="true">+IF(OFFSET('Sanitation Data'!$D$30,0,10*ROW('Sanitation Data'!D156))="","",OFFSET('Sanitation Data'!$D$30,0,10*ROW('Sanitation Data'!D156)))</f>
        <v/>
      </c>
      <c r="CN162" s="302" t="str">
        <f ca="true">+IF(OFFSET('Sanitation Data'!$D$31,0,10*ROW('Sanitation Data'!D156))="","",OFFSET('Sanitation Data'!$D$31,0,10*ROW('Sanitation Data'!D156)))</f>
        <v/>
      </c>
      <c r="CO162" s="302" t="str">
        <f ca="true">+IF(OFFSET('Sanitation Data'!$D$32,0,10*ROW('Sanitation Data'!D156))="","",OFFSET('Sanitation Data'!$D$32,0,10*ROW('Sanitation Data'!D156)))</f>
        <v/>
      </c>
      <c r="CP162" s="302" t="str">
        <f ca="true">+IF(OFFSET('Sanitation Data'!$E$28,0,10*ROW('Sanitation Data'!E156))="","",OFFSET('Sanitation Data'!$E$28,0,10*ROW('Sanitation Data'!E156)))</f>
        <v/>
      </c>
      <c r="CQ162" s="302" t="str">
        <f ca="true">+IF(OFFSET('Sanitation Data'!$E$29,0,10*ROW('Sanitation Data'!E156))="","",OFFSET('Sanitation Data'!$E$29,0,10*ROW('Sanitation Data'!E156)))</f>
        <v/>
      </c>
      <c r="CR162" s="302" t="str">
        <f ca="true">+IF(OFFSET('Sanitation Data'!$E$30,0,10*ROW('Sanitation Data'!E156))="","",OFFSET('Sanitation Data'!$E$30,0,10*ROW('Sanitation Data'!E156)))</f>
        <v/>
      </c>
      <c r="CS162" s="302" t="str">
        <f ca="true">+IF(OFFSET('Sanitation Data'!$E$31,0,10*ROW('Sanitation Data'!E156))="","",OFFSET('Sanitation Data'!$E$31,0,10*ROW('Sanitation Data'!E156)))</f>
        <v/>
      </c>
      <c r="CT162" s="302" t="str">
        <f ca="true">+IF(OFFSET('Sanitation Data'!$E$32,0,10*ROW('Sanitation Data'!E156))="","",OFFSET('Sanitation Data'!$E$32,0,10*ROW('Sanitation Data'!E156)))</f>
        <v/>
      </c>
      <c r="CU162" s="302" t="str">
        <f ca="true">+IF(OFFSET('Sanitation Data'!$F$28,0,10*ROW('Sanitation Data'!F156))="","",OFFSET('Sanitation Data'!$F$28,0,10*ROW('Sanitation Data'!F156)))</f>
        <v/>
      </c>
      <c r="CV162" s="302" t="str">
        <f ca="true">+IF(OFFSET('Sanitation Data'!$F$29,0,10*ROW('Sanitation Data'!F156))="","",OFFSET('Sanitation Data'!$F$29,0,10*ROW('Sanitation Data'!F156)))</f>
        <v/>
      </c>
      <c r="CW162" s="302" t="str">
        <f ca="true">+IF(OFFSET('Sanitation Data'!$F$30,0,10*ROW('Sanitation Data'!F156))="","",OFFSET('Sanitation Data'!$F$30,0,10*ROW('Sanitation Data'!F156)))</f>
        <v/>
      </c>
      <c r="CX162" s="302" t="str">
        <f ca="true">+IF(OFFSET('Sanitation Data'!$F$31,0,10*ROW('Sanitation Data'!F156))="","",OFFSET('Sanitation Data'!$F$31,0,10*ROW('Sanitation Data'!F156)))</f>
        <v/>
      </c>
      <c r="CY162" s="302" t="str">
        <f ca="true">+IF(OFFSET('Sanitation Data'!$F$32,0,10*ROW('Sanitation Data'!F156))="","",OFFSET('Sanitation Data'!$F$32,0,10*ROW('Sanitation Data'!F156)))</f>
        <v/>
      </c>
      <c r="CZ162" s="302" t="str">
        <f ca="true">+IF(OFFSET('Sanitation Data'!$G$28,0,10*ROW('Sanitation Data'!G156))="","",OFFSET('Sanitation Data'!$G$28,0,10*ROW('Sanitation Data'!G156)))</f>
        <v/>
      </c>
      <c r="DA162" s="302" t="str">
        <f ca="true">+IF(OFFSET('Sanitation Data'!$G$29,0,10*ROW('Sanitation Data'!G156))="","",OFFSET('Sanitation Data'!$G$29,0,10*ROW('Sanitation Data'!G156)))</f>
        <v/>
      </c>
      <c r="DB162" s="302" t="str">
        <f ca="true">+IF(OFFSET('Sanitation Data'!$G$30,0,10*ROW('Sanitation Data'!G156))="","",OFFSET('Sanitation Data'!$G$30,0,10*ROW('Sanitation Data'!G156)))</f>
        <v/>
      </c>
      <c r="DC162" s="302" t="str">
        <f ca="true">+IF(OFFSET('Sanitation Data'!$G$31,0,10*ROW('Sanitation Data'!G156))="","",OFFSET('Sanitation Data'!$G$31,0,10*ROW('Sanitation Data'!G156)))</f>
        <v/>
      </c>
      <c r="DD162" s="302" t="str">
        <f ca="true">+IF(OFFSET('Sanitation Data'!$G$32,0,10*ROW('Sanitation Data'!G156))="","",OFFSET('Sanitation Data'!$G$32,0,10*ROW('Sanitation Data'!G156)))</f>
        <v/>
      </c>
      <c r="DE162" s="302" t="str">
        <f ca="true">+IF(OFFSET('Sanitation Data'!$H$28,0,10*ROW('Sanitation Data'!H156))="","",OFFSET('Sanitation Data'!$H$28,0,10*ROW('Sanitation Data'!H156)))</f>
        <v/>
      </c>
      <c r="DF162" s="302" t="str">
        <f ca="true">+IF(OFFSET('Sanitation Data'!$H$29,0,10*ROW('Sanitation Data'!H156))="","",OFFSET('Sanitation Data'!$H$29,0,10*ROW('Sanitation Data'!H156)))</f>
        <v/>
      </c>
      <c r="DG162" s="302" t="str">
        <f ca="true">+IF(OFFSET('Sanitation Data'!$H$30,0,10*ROW('Sanitation Data'!H156))="","",OFFSET('Sanitation Data'!$H$30,0,10*ROW('Sanitation Data'!H156)))</f>
        <v/>
      </c>
      <c r="DH162" s="302" t="str">
        <f ca="true">+IF(OFFSET('Sanitation Data'!$H$31,0,10*ROW('Sanitation Data'!H156))="","",OFFSET('Sanitation Data'!$H$31,0,10*ROW('Sanitation Data'!H156)))</f>
        <v/>
      </c>
      <c r="DI162" s="302" t="str">
        <f ca="true">+IF(OFFSET('Sanitation Data'!$H$32,0,10*ROW('Sanitation Data'!H156))="","",OFFSET('Sanitation Data'!$H$32,0,10*ROW('Sanitation Data'!H156)))</f>
        <v/>
      </c>
      <c r="DJ162" s="302" t="str">
        <f ca="true">+IF(OFFSET('Sanitation Data'!$I$28,0,10*ROW('Sanitation Data'!I156))="","",OFFSET('Sanitation Data'!$I$28,0,10*ROW('Sanitation Data'!I156)))</f>
        <v/>
      </c>
      <c r="DK162" s="302" t="str">
        <f ca="true">+IF(OFFSET('Sanitation Data'!$I$29,0,10*ROW('Sanitation Data'!I156))="","",OFFSET('Sanitation Data'!$I$29,0,10*ROW('Sanitation Data'!I156)))</f>
        <v/>
      </c>
      <c r="DL162" s="302" t="str">
        <f ca="true">+IF(OFFSET('Sanitation Data'!$I$30,0,10*ROW('Sanitation Data'!I156))="","",OFFSET('Sanitation Data'!$I$30,0,10*ROW('Sanitation Data'!I156)))</f>
        <v/>
      </c>
      <c r="DM162" s="302" t="str">
        <f ca="true">+IF(OFFSET('Sanitation Data'!$I$31,0,10*ROW('Sanitation Data'!I156))="","",OFFSET('Sanitation Data'!$I$31,0,10*ROW('Sanitation Data'!I156)))</f>
        <v/>
      </c>
      <c r="DN162" s="302" t="str">
        <f ca="true">+IF(OFFSET('Sanitation Data'!$I$32,0,10*ROW('Sanitation Data'!I156))="","",OFFSET('Sanitation Data'!$I$32,0,10*ROW('Sanitation Data'!I156)))</f>
        <v/>
      </c>
      <c r="DO162" s="302" t="str">
        <f ca="true">+IF(OFFSET('Hygiene Data'!$D$11,0,10*ROW('Hygiene Data'!D156))="","",OFFSET('Hygiene Data'!$D$11,0,10*ROW('Hygiene Data'!D156)))</f>
        <v/>
      </c>
      <c r="DP162" s="302" t="str">
        <f ca="true">+IF(OFFSET('Hygiene Data'!$D$12,0,10*ROW('Hygiene Data'!D156))="","",OFFSET('Hygiene Data'!$D$12,0,10*ROW('Hygiene Data'!D156)))</f>
        <v/>
      </c>
      <c r="DQ162" s="302" t="str">
        <f ca="true">+IF(OFFSET('Hygiene Data'!$D$13,0,10*ROW('Hygiene Data'!D156))="","",OFFSET('Hygiene Data'!$D$13,0,10*ROW('Hygiene Data'!D156)))</f>
        <v/>
      </c>
      <c r="DR162" s="302" t="str">
        <f ca="true">+IF(OFFSET('Hygiene Data'!$E$11,0,10*ROW('Hygiene Data'!E156))="","",OFFSET('Hygiene Data'!$E$11,0,10*ROW('Hygiene Data'!E156)))</f>
        <v/>
      </c>
      <c r="DS162" s="302" t="str">
        <f ca="true">+IF(OFFSET('Hygiene Data'!$E$12,0,10*ROW('Hygiene Data'!E156))="","",OFFSET('Hygiene Data'!$E$12,0,10*ROW('Hygiene Data'!E156)))</f>
        <v/>
      </c>
      <c r="DT162" s="302" t="str">
        <f ca="true">+IF(OFFSET('Hygiene Data'!$E$13,0,10*ROW('Hygiene Data'!E156))="","",OFFSET('Hygiene Data'!$E$13,0,10*ROW('Hygiene Data'!E156)))</f>
        <v/>
      </c>
      <c r="DU162" s="302" t="str">
        <f ca="true">+IF(OFFSET('Hygiene Data'!$F$11,0,10*ROW('Hygiene Data'!F156))="","",OFFSET('Hygiene Data'!$F$11,0,10*ROW('Hygiene Data'!F156)))</f>
        <v/>
      </c>
      <c r="DV162" s="302" t="str">
        <f ca="true">+IF(OFFSET('Hygiene Data'!$F$12,0,10*ROW('Hygiene Data'!F156))="","",OFFSET('Hygiene Data'!$F$12,0,10*ROW('Hygiene Data'!F156)))</f>
        <v/>
      </c>
      <c r="DW162" s="302" t="str">
        <f ca="true">+IF(OFFSET('Hygiene Data'!$F$13,0,10*ROW('Hygiene Data'!F156))="","",OFFSET('Hygiene Data'!$F$13,0,10*ROW('Hygiene Data'!F156)))</f>
        <v/>
      </c>
      <c r="DX162" s="302" t="str">
        <f ca="true">+IF(OFFSET('Hygiene Data'!$G$11,0,10*ROW('Hygiene Data'!G156))="","",OFFSET('Hygiene Data'!$G$11,0,10*ROW('Hygiene Data'!G156)))</f>
        <v/>
      </c>
      <c r="DY162" s="302" t="str">
        <f ca="true">+IF(OFFSET('Hygiene Data'!$G$12,0,10*ROW('Hygiene Data'!G156))="","",OFFSET('Hygiene Data'!$G$12,0,10*ROW('Hygiene Data'!G156)))</f>
        <v/>
      </c>
      <c r="DZ162" s="302" t="str">
        <f ca="true">+IF(OFFSET('Hygiene Data'!$G$13,0,10*ROW('Hygiene Data'!G156))="","",OFFSET('Hygiene Data'!$G$13,0,10*ROW('Hygiene Data'!G156)))</f>
        <v/>
      </c>
      <c r="EA162" s="302" t="str">
        <f ca="true">+IF(OFFSET('Hygiene Data'!$H$11,0,10*ROW('Hygiene Data'!H156))="","",OFFSET('Hygiene Data'!$H$11,0,10*ROW('Hygiene Data'!H156)))</f>
        <v/>
      </c>
      <c r="EB162" s="302" t="str">
        <f ca="true">+IF(OFFSET('Hygiene Data'!$H$12,0,10*ROW('Hygiene Data'!H156))="","",OFFSET('Hygiene Data'!$H$12,0,10*ROW('Hygiene Data'!H156)))</f>
        <v/>
      </c>
      <c r="EC162" s="302" t="str">
        <f ca="true">+IF(OFFSET('Hygiene Data'!$H$13,0,10*ROW('Hygiene Data'!H156))="","",OFFSET('Hygiene Data'!$H$13,0,10*ROW('Hygiene Data'!H156)))</f>
        <v/>
      </c>
      <c r="ED162" s="302" t="str">
        <f ca="true">+IF(OFFSET('Hygiene Data'!$I$11,0,10*ROW('Hygiene Data'!I156))="","",OFFSET('Hygiene Data'!$I$11,0,10*ROW('Hygiene Data'!I156)))</f>
        <v/>
      </c>
      <c r="EE162" s="302" t="str">
        <f ca="true">+IF(OFFSET('Hygiene Data'!$I$12,0,10*ROW('Hygiene Data'!I156))="","",OFFSET('Hygiene Data'!$I$12,0,10*ROW('Hygiene Data'!I156)))</f>
        <v/>
      </c>
      <c r="EF162" s="30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57"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302"/>
      <c r="BS163" s="302" t="str">
        <f ca="true">+IF(OFFSET('Water Data'!$D$27,0,10*ROW('Water Data'!D157))="","",OFFSET('Water Data'!$D$27,0,10*ROW('Water Data'!D157)))</f>
        <v/>
      </c>
      <c r="BT163" s="302" t="str">
        <f ca="true">+IF(OFFSET('Water Data'!$D$28,0,10*ROW('Water Data'!D157))="","",OFFSET('Water Data'!$D$28,0,10*ROW('Water Data'!D157)))</f>
        <v/>
      </c>
      <c r="BU163" s="302" t="str">
        <f ca="true">+IF(OFFSET('Water Data'!$D$29,0,10*ROW('Water Data'!D157))="","",OFFSET('Water Data'!$D$29,0,10*ROW('Water Data'!D157)))</f>
        <v/>
      </c>
      <c r="BV163" s="302" t="str">
        <f ca="true">+IF(OFFSET('Water Data'!$E$27,0,10*ROW('Water Data'!E157))="","",OFFSET('Water Data'!$E$27,0,10*ROW('Water Data'!E157)))</f>
        <v/>
      </c>
      <c r="BW163" s="302" t="str">
        <f ca="true">+IF(OFFSET('Water Data'!$E$28,0,10*ROW('Water Data'!E157))="","",OFFSET('Water Data'!$E$28,0,10*ROW('Water Data'!E157)))</f>
        <v/>
      </c>
      <c r="BX163" s="302" t="str">
        <f ca="true">+IF(OFFSET('Water Data'!$E$29,0,10*ROW('Water Data'!E157))="","",OFFSET('Water Data'!$E$29,0,10*ROW('Water Data'!E157)))</f>
        <v/>
      </c>
      <c r="BY163" s="302" t="str">
        <f ca="true">+IF(OFFSET('Water Data'!$F$27,0,10*ROW('Water Data'!F157))="","",OFFSET('Water Data'!$F$27,0,10*ROW('Water Data'!F157)))</f>
        <v/>
      </c>
      <c r="BZ163" s="302" t="str">
        <f ca="true">+IF(OFFSET('Water Data'!$F$28,0,10*ROW('Water Data'!F157))="","",OFFSET('Water Data'!$F$28,0,10*ROW('Water Data'!F157)))</f>
        <v/>
      </c>
      <c r="CA163" s="302" t="str">
        <f ca="true">+IF(OFFSET('Water Data'!$F$29,0,10*ROW('Water Data'!F157))="","",OFFSET('Water Data'!$F$29,0,10*ROW('Water Data'!F157)))</f>
        <v/>
      </c>
      <c r="CB163" s="302" t="str">
        <f ca="true">+IF(OFFSET('Water Data'!$G$27,0,10*ROW('Water Data'!G157))="","",OFFSET('Water Data'!$G$27,0,10*ROW('Water Data'!G157)))</f>
        <v/>
      </c>
      <c r="CC163" s="302" t="str">
        <f ca="true">+IF(OFFSET('Water Data'!$G$28,0,10*ROW('Water Data'!G157))="","",OFFSET('Water Data'!$G$28,0,10*ROW('Water Data'!G157)))</f>
        <v/>
      </c>
      <c r="CD163" s="302" t="str">
        <f ca="true">+IF(OFFSET('Water Data'!$G$29,0,10*ROW('Water Data'!G157))="","",OFFSET('Water Data'!$G$29,0,10*ROW('Water Data'!G157)))</f>
        <v/>
      </c>
      <c r="CE163" s="302" t="str">
        <f ca="true">+IF(OFFSET('Water Data'!$H$27,0,10*ROW('Water Data'!H157))="","",OFFSET('Water Data'!$H$27,0,10*ROW('Water Data'!H157)))</f>
        <v/>
      </c>
      <c r="CF163" s="302" t="str">
        <f ca="true">+IF(OFFSET('Water Data'!$H$28,0,10*ROW('Water Data'!H157))="","",OFFSET('Water Data'!$H$28,0,10*ROW('Water Data'!H157)))</f>
        <v/>
      </c>
      <c r="CG163" s="302" t="str">
        <f ca="true">+IF(OFFSET('Water Data'!$H$29,0,10*ROW('Water Data'!H157))="","",OFFSET('Water Data'!$H$29,0,10*ROW('Water Data'!H157)))</f>
        <v/>
      </c>
      <c r="CH163" s="302" t="str">
        <f ca="true">+IF(OFFSET('Water Data'!$I$27,0,10*ROW('Water Data'!I157))="","",OFFSET('Water Data'!$I$27,0,10*ROW('Water Data'!I157)))</f>
        <v/>
      </c>
      <c r="CI163" s="302" t="str">
        <f ca="true">+IF(OFFSET('Water Data'!$I$28,0,10*ROW('Water Data'!I157))="","",OFFSET('Water Data'!$I$28,0,10*ROW('Water Data'!I157)))</f>
        <v/>
      </c>
      <c r="CJ163" s="302" t="str">
        <f ca="true">+IF(OFFSET('Water Data'!$I$29,0,10*ROW('Water Data'!I157))="","",OFFSET('Water Data'!$I$29,0,10*ROW('Water Data'!I157)))</f>
        <v/>
      </c>
      <c r="CK163" s="302" t="str">
        <f ca="true">+IF(OFFSET('Sanitation Data'!$D$28,0,10*ROW('Sanitation Data'!D157))="","",OFFSET('Sanitation Data'!$D$28,0,10*ROW('Sanitation Data'!D157)))</f>
        <v/>
      </c>
      <c r="CL163" s="302" t="str">
        <f ca="true">+IF(OFFSET('Sanitation Data'!$D$29,0,10*ROW('Sanitation Data'!D157))="","",OFFSET('Sanitation Data'!$D$29,0,10*ROW('Sanitation Data'!D157)))</f>
        <v/>
      </c>
      <c r="CM163" s="302" t="str">
        <f ca="true">+IF(OFFSET('Sanitation Data'!$D$30,0,10*ROW('Sanitation Data'!D157))="","",OFFSET('Sanitation Data'!$D$30,0,10*ROW('Sanitation Data'!D157)))</f>
        <v/>
      </c>
      <c r="CN163" s="302" t="str">
        <f ca="true">+IF(OFFSET('Sanitation Data'!$D$31,0,10*ROW('Sanitation Data'!D157))="","",OFFSET('Sanitation Data'!$D$31,0,10*ROW('Sanitation Data'!D157)))</f>
        <v/>
      </c>
      <c r="CO163" s="302" t="str">
        <f ca="true">+IF(OFFSET('Sanitation Data'!$D$32,0,10*ROW('Sanitation Data'!D157))="","",OFFSET('Sanitation Data'!$D$32,0,10*ROW('Sanitation Data'!D157)))</f>
        <v/>
      </c>
      <c r="CP163" s="302" t="str">
        <f ca="true">+IF(OFFSET('Sanitation Data'!$E$28,0,10*ROW('Sanitation Data'!E157))="","",OFFSET('Sanitation Data'!$E$28,0,10*ROW('Sanitation Data'!E157)))</f>
        <v/>
      </c>
      <c r="CQ163" s="302" t="str">
        <f ca="true">+IF(OFFSET('Sanitation Data'!$E$29,0,10*ROW('Sanitation Data'!E157))="","",OFFSET('Sanitation Data'!$E$29,0,10*ROW('Sanitation Data'!E157)))</f>
        <v/>
      </c>
      <c r="CR163" s="302" t="str">
        <f ca="true">+IF(OFFSET('Sanitation Data'!$E$30,0,10*ROW('Sanitation Data'!E157))="","",OFFSET('Sanitation Data'!$E$30,0,10*ROW('Sanitation Data'!E157)))</f>
        <v/>
      </c>
      <c r="CS163" s="302" t="str">
        <f ca="true">+IF(OFFSET('Sanitation Data'!$E$31,0,10*ROW('Sanitation Data'!E157))="","",OFFSET('Sanitation Data'!$E$31,0,10*ROW('Sanitation Data'!E157)))</f>
        <v/>
      </c>
      <c r="CT163" s="302" t="str">
        <f ca="true">+IF(OFFSET('Sanitation Data'!$E$32,0,10*ROW('Sanitation Data'!E157))="","",OFFSET('Sanitation Data'!$E$32,0,10*ROW('Sanitation Data'!E157)))</f>
        <v/>
      </c>
      <c r="CU163" s="302" t="str">
        <f ca="true">+IF(OFFSET('Sanitation Data'!$F$28,0,10*ROW('Sanitation Data'!F157))="","",OFFSET('Sanitation Data'!$F$28,0,10*ROW('Sanitation Data'!F157)))</f>
        <v/>
      </c>
      <c r="CV163" s="302" t="str">
        <f ca="true">+IF(OFFSET('Sanitation Data'!$F$29,0,10*ROW('Sanitation Data'!F157))="","",OFFSET('Sanitation Data'!$F$29,0,10*ROW('Sanitation Data'!F157)))</f>
        <v/>
      </c>
      <c r="CW163" s="302" t="str">
        <f ca="true">+IF(OFFSET('Sanitation Data'!$F$30,0,10*ROW('Sanitation Data'!F157))="","",OFFSET('Sanitation Data'!$F$30,0,10*ROW('Sanitation Data'!F157)))</f>
        <v/>
      </c>
      <c r="CX163" s="302" t="str">
        <f ca="true">+IF(OFFSET('Sanitation Data'!$F$31,0,10*ROW('Sanitation Data'!F157))="","",OFFSET('Sanitation Data'!$F$31,0,10*ROW('Sanitation Data'!F157)))</f>
        <v/>
      </c>
      <c r="CY163" s="302" t="str">
        <f ca="true">+IF(OFFSET('Sanitation Data'!$F$32,0,10*ROW('Sanitation Data'!F157))="","",OFFSET('Sanitation Data'!$F$32,0,10*ROW('Sanitation Data'!F157)))</f>
        <v/>
      </c>
      <c r="CZ163" s="302" t="str">
        <f ca="true">+IF(OFFSET('Sanitation Data'!$G$28,0,10*ROW('Sanitation Data'!G157))="","",OFFSET('Sanitation Data'!$G$28,0,10*ROW('Sanitation Data'!G157)))</f>
        <v/>
      </c>
      <c r="DA163" s="302" t="str">
        <f ca="true">+IF(OFFSET('Sanitation Data'!$G$29,0,10*ROW('Sanitation Data'!G157))="","",OFFSET('Sanitation Data'!$G$29,0,10*ROW('Sanitation Data'!G157)))</f>
        <v/>
      </c>
      <c r="DB163" s="302" t="str">
        <f ca="true">+IF(OFFSET('Sanitation Data'!$G$30,0,10*ROW('Sanitation Data'!G157))="","",OFFSET('Sanitation Data'!$G$30,0,10*ROW('Sanitation Data'!G157)))</f>
        <v/>
      </c>
      <c r="DC163" s="302" t="str">
        <f ca="true">+IF(OFFSET('Sanitation Data'!$G$31,0,10*ROW('Sanitation Data'!G157))="","",OFFSET('Sanitation Data'!$G$31,0,10*ROW('Sanitation Data'!G157)))</f>
        <v/>
      </c>
      <c r="DD163" s="302" t="str">
        <f ca="true">+IF(OFFSET('Sanitation Data'!$G$32,0,10*ROW('Sanitation Data'!G157))="","",OFFSET('Sanitation Data'!$G$32,0,10*ROW('Sanitation Data'!G157)))</f>
        <v/>
      </c>
      <c r="DE163" s="302" t="str">
        <f ca="true">+IF(OFFSET('Sanitation Data'!$H$28,0,10*ROW('Sanitation Data'!H157))="","",OFFSET('Sanitation Data'!$H$28,0,10*ROW('Sanitation Data'!H157)))</f>
        <v/>
      </c>
      <c r="DF163" s="302" t="str">
        <f ca="true">+IF(OFFSET('Sanitation Data'!$H$29,0,10*ROW('Sanitation Data'!H157))="","",OFFSET('Sanitation Data'!$H$29,0,10*ROW('Sanitation Data'!H157)))</f>
        <v/>
      </c>
      <c r="DG163" s="302" t="str">
        <f ca="true">+IF(OFFSET('Sanitation Data'!$H$30,0,10*ROW('Sanitation Data'!H157))="","",OFFSET('Sanitation Data'!$H$30,0,10*ROW('Sanitation Data'!H157)))</f>
        <v/>
      </c>
      <c r="DH163" s="302" t="str">
        <f ca="true">+IF(OFFSET('Sanitation Data'!$H$31,0,10*ROW('Sanitation Data'!H157))="","",OFFSET('Sanitation Data'!$H$31,0,10*ROW('Sanitation Data'!H157)))</f>
        <v/>
      </c>
      <c r="DI163" s="302" t="str">
        <f ca="true">+IF(OFFSET('Sanitation Data'!$H$32,0,10*ROW('Sanitation Data'!H157))="","",OFFSET('Sanitation Data'!$H$32,0,10*ROW('Sanitation Data'!H157)))</f>
        <v/>
      </c>
      <c r="DJ163" s="302" t="str">
        <f ca="true">+IF(OFFSET('Sanitation Data'!$I$28,0,10*ROW('Sanitation Data'!I157))="","",OFFSET('Sanitation Data'!$I$28,0,10*ROW('Sanitation Data'!I157)))</f>
        <v/>
      </c>
      <c r="DK163" s="302" t="str">
        <f ca="true">+IF(OFFSET('Sanitation Data'!$I$29,0,10*ROW('Sanitation Data'!I157))="","",OFFSET('Sanitation Data'!$I$29,0,10*ROW('Sanitation Data'!I157)))</f>
        <v/>
      </c>
      <c r="DL163" s="302" t="str">
        <f ca="true">+IF(OFFSET('Sanitation Data'!$I$30,0,10*ROW('Sanitation Data'!I157))="","",OFFSET('Sanitation Data'!$I$30,0,10*ROW('Sanitation Data'!I157)))</f>
        <v/>
      </c>
      <c r="DM163" s="302" t="str">
        <f ca="true">+IF(OFFSET('Sanitation Data'!$I$31,0,10*ROW('Sanitation Data'!I157))="","",OFFSET('Sanitation Data'!$I$31,0,10*ROW('Sanitation Data'!I157)))</f>
        <v/>
      </c>
      <c r="DN163" s="302" t="str">
        <f ca="true">+IF(OFFSET('Sanitation Data'!$I$32,0,10*ROW('Sanitation Data'!I157))="","",OFFSET('Sanitation Data'!$I$32,0,10*ROW('Sanitation Data'!I157)))</f>
        <v/>
      </c>
      <c r="DO163" s="302" t="str">
        <f ca="true">+IF(OFFSET('Hygiene Data'!$D$11,0,10*ROW('Hygiene Data'!D157))="","",OFFSET('Hygiene Data'!$D$11,0,10*ROW('Hygiene Data'!D157)))</f>
        <v/>
      </c>
      <c r="DP163" s="302" t="str">
        <f ca="true">+IF(OFFSET('Hygiene Data'!$D$12,0,10*ROW('Hygiene Data'!D157))="","",OFFSET('Hygiene Data'!$D$12,0,10*ROW('Hygiene Data'!D157)))</f>
        <v/>
      </c>
      <c r="DQ163" s="302" t="str">
        <f ca="true">+IF(OFFSET('Hygiene Data'!$D$13,0,10*ROW('Hygiene Data'!D157))="","",OFFSET('Hygiene Data'!$D$13,0,10*ROW('Hygiene Data'!D157)))</f>
        <v/>
      </c>
      <c r="DR163" s="302" t="str">
        <f ca="true">+IF(OFFSET('Hygiene Data'!$E$11,0,10*ROW('Hygiene Data'!E157))="","",OFFSET('Hygiene Data'!$E$11,0,10*ROW('Hygiene Data'!E157)))</f>
        <v/>
      </c>
      <c r="DS163" s="302" t="str">
        <f ca="true">+IF(OFFSET('Hygiene Data'!$E$12,0,10*ROW('Hygiene Data'!E157))="","",OFFSET('Hygiene Data'!$E$12,0,10*ROW('Hygiene Data'!E157)))</f>
        <v/>
      </c>
      <c r="DT163" s="302" t="str">
        <f ca="true">+IF(OFFSET('Hygiene Data'!$E$13,0,10*ROW('Hygiene Data'!E157))="","",OFFSET('Hygiene Data'!$E$13,0,10*ROW('Hygiene Data'!E157)))</f>
        <v/>
      </c>
      <c r="DU163" s="302" t="str">
        <f ca="true">+IF(OFFSET('Hygiene Data'!$F$11,0,10*ROW('Hygiene Data'!F157))="","",OFFSET('Hygiene Data'!$F$11,0,10*ROW('Hygiene Data'!F157)))</f>
        <v/>
      </c>
      <c r="DV163" s="302" t="str">
        <f ca="true">+IF(OFFSET('Hygiene Data'!$F$12,0,10*ROW('Hygiene Data'!F157))="","",OFFSET('Hygiene Data'!$F$12,0,10*ROW('Hygiene Data'!F157)))</f>
        <v/>
      </c>
      <c r="DW163" s="302" t="str">
        <f ca="true">+IF(OFFSET('Hygiene Data'!$F$13,0,10*ROW('Hygiene Data'!F157))="","",OFFSET('Hygiene Data'!$F$13,0,10*ROW('Hygiene Data'!F157)))</f>
        <v/>
      </c>
      <c r="DX163" s="302" t="str">
        <f ca="true">+IF(OFFSET('Hygiene Data'!$G$11,0,10*ROW('Hygiene Data'!G157))="","",OFFSET('Hygiene Data'!$G$11,0,10*ROW('Hygiene Data'!G157)))</f>
        <v/>
      </c>
      <c r="DY163" s="302" t="str">
        <f ca="true">+IF(OFFSET('Hygiene Data'!$G$12,0,10*ROW('Hygiene Data'!G157))="","",OFFSET('Hygiene Data'!$G$12,0,10*ROW('Hygiene Data'!G157)))</f>
        <v/>
      </c>
      <c r="DZ163" s="302" t="str">
        <f ca="true">+IF(OFFSET('Hygiene Data'!$G$13,0,10*ROW('Hygiene Data'!G157))="","",OFFSET('Hygiene Data'!$G$13,0,10*ROW('Hygiene Data'!G157)))</f>
        <v/>
      </c>
      <c r="EA163" s="302" t="str">
        <f ca="true">+IF(OFFSET('Hygiene Data'!$H$11,0,10*ROW('Hygiene Data'!H157))="","",OFFSET('Hygiene Data'!$H$11,0,10*ROW('Hygiene Data'!H157)))</f>
        <v/>
      </c>
      <c r="EB163" s="302" t="str">
        <f ca="true">+IF(OFFSET('Hygiene Data'!$H$12,0,10*ROW('Hygiene Data'!H157))="","",OFFSET('Hygiene Data'!$H$12,0,10*ROW('Hygiene Data'!H157)))</f>
        <v/>
      </c>
      <c r="EC163" s="302" t="str">
        <f ca="true">+IF(OFFSET('Hygiene Data'!$H$13,0,10*ROW('Hygiene Data'!H157))="","",OFFSET('Hygiene Data'!$H$13,0,10*ROW('Hygiene Data'!H157)))</f>
        <v/>
      </c>
      <c r="ED163" s="302" t="str">
        <f ca="true">+IF(OFFSET('Hygiene Data'!$I$11,0,10*ROW('Hygiene Data'!I157))="","",OFFSET('Hygiene Data'!$I$11,0,10*ROW('Hygiene Data'!I157)))</f>
        <v/>
      </c>
      <c r="EE163" s="302" t="str">
        <f ca="true">+IF(OFFSET('Hygiene Data'!$I$12,0,10*ROW('Hygiene Data'!I157))="","",OFFSET('Hygiene Data'!$I$12,0,10*ROW('Hygiene Data'!I157)))</f>
        <v/>
      </c>
      <c r="EF163" s="30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57"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302"/>
      <c r="BS164" s="302" t="str">
        <f ca="true">+IF(OFFSET('Water Data'!$D$27,0,10*ROW('Water Data'!D158))="","",OFFSET('Water Data'!$D$27,0,10*ROW('Water Data'!D158)))</f>
        <v/>
      </c>
      <c r="BT164" s="302" t="str">
        <f ca="true">+IF(OFFSET('Water Data'!$D$28,0,10*ROW('Water Data'!D158))="","",OFFSET('Water Data'!$D$28,0,10*ROW('Water Data'!D158)))</f>
        <v/>
      </c>
      <c r="BU164" s="302" t="str">
        <f ca="true">+IF(OFFSET('Water Data'!$D$29,0,10*ROW('Water Data'!D158))="","",OFFSET('Water Data'!$D$29,0,10*ROW('Water Data'!D158)))</f>
        <v/>
      </c>
      <c r="BV164" s="302" t="str">
        <f ca="true">+IF(OFFSET('Water Data'!$E$27,0,10*ROW('Water Data'!E158))="","",OFFSET('Water Data'!$E$27,0,10*ROW('Water Data'!E158)))</f>
        <v/>
      </c>
      <c r="BW164" s="302" t="str">
        <f ca="true">+IF(OFFSET('Water Data'!$E$28,0,10*ROW('Water Data'!E158))="","",OFFSET('Water Data'!$E$28,0,10*ROW('Water Data'!E158)))</f>
        <v/>
      </c>
      <c r="BX164" s="302" t="str">
        <f ca="true">+IF(OFFSET('Water Data'!$E$29,0,10*ROW('Water Data'!E158))="","",OFFSET('Water Data'!$E$29,0,10*ROW('Water Data'!E158)))</f>
        <v/>
      </c>
      <c r="BY164" s="302" t="str">
        <f ca="true">+IF(OFFSET('Water Data'!$F$27,0,10*ROW('Water Data'!F158))="","",OFFSET('Water Data'!$F$27,0,10*ROW('Water Data'!F158)))</f>
        <v/>
      </c>
      <c r="BZ164" s="302" t="str">
        <f ca="true">+IF(OFFSET('Water Data'!$F$28,0,10*ROW('Water Data'!F158))="","",OFFSET('Water Data'!$F$28,0,10*ROW('Water Data'!F158)))</f>
        <v/>
      </c>
      <c r="CA164" s="302" t="str">
        <f ca="true">+IF(OFFSET('Water Data'!$F$29,0,10*ROW('Water Data'!F158))="","",OFFSET('Water Data'!$F$29,0,10*ROW('Water Data'!F158)))</f>
        <v/>
      </c>
      <c r="CB164" s="302" t="str">
        <f ca="true">+IF(OFFSET('Water Data'!$G$27,0,10*ROW('Water Data'!G158))="","",OFFSET('Water Data'!$G$27,0,10*ROW('Water Data'!G158)))</f>
        <v/>
      </c>
      <c r="CC164" s="302" t="str">
        <f ca="true">+IF(OFFSET('Water Data'!$G$28,0,10*ROW('Water Data'!G158))="","",OFFSET('Water Data'!$G$28,0,10*ROW('Water Data'!G158)))</f>
        <v/>
      </c>
      <c r="CD164" s="302" t="str">
        <f ca="true">+IF(OFFSET('Water Data'!$G$29,0,10*ROW('Water Data'!G158))="","",OFFSET('Water Data'!$G$29,0,10*ROW('Water Data'!G158)))</f>
        <v/>
      </c>
      <c r="CE164" s="302" t="str">
        <f ca="true">+IF(OFFSET('Water Data'!$H$27,0,10*ROW('Water Data'!H158))="","",OFFSET('Water Data'!$H$27,0,10*ROW('Water Data'!H158)))</f>
        <v/>
      </c>
      <c r="CF164" s="302" t="str">
        <f ca="true">+IF(OFFSET('Water Data'!$H$28,0,10*ROW('Water Data'!H158))="","",OFFSET('Water Data'!$H$28,0,10*ROW('Water Data'!H158)))</f>
        <v/>
      </c>
      <c r="CG164" s="302" t="str">
        <f ca="true">+IF(OFFSET('Water Data'!$H$29,0,10*ROW('Water Data'!H158))="","",OFFSET('Water Data'!$H$29,0,10*ROW('Water Data'!H158)))</f>
        <v/>
      </c>
      <c r="CH164" s="302" t="str">
        <f ca="true">+IF(OFFSET('Water Data'!$I$27,0,10*ROW('Water Data'!I158))="","",OFFSET('Water Data'!$I$27,0,10*ROW('Water Data'!I158)))</f>
        <v/>
      </c>
      <c r="CI164" s="302" t="str">
        <f ca="true">+IF(OFFSET('Water Data'!$I$28,0,10*ROW('Water Data'!I158))="","",OFFSET('Water Data'!$I$28,0,10*ROW('Water Data'!I158)))</f>
        <v/>
      </c>
      <c r="CJ164" s="302" t="str">
        <f ca="true">+IF(OFFSET('Water Data'!$I$29,0,10*ROW('Water Data'!I158))="","",OFFSET('Water Data'!$I$29,0,10*ROW('Water Data'!I158)))</f>
        <v/>
      </c>
      <c r="CK164" s="302" t="str">
        <f ca="true">+IF(OFFSET('Sanitation Data'!$D$28,0,10*ROW('Sanitation Data'!D158))="","",OFFSET('Sanitation Data'!$D$28,0,10*ROW('Sanitation Data'!D158)))</f>
        <v/>
      </c>
      <c r="CL164" s="302" t="str">
        <f ca="true">+IF(OFFSET('Sanitation Data'!$D$29,0,10*ROW('Sanitation Data'!D158))="","",OFFSET('Sanitation Data'!$D$29,0,10*ROW('Sanitation Data'!D158)))</f>
        <v/>
      </c>
      <c r="CM164" s="302" t="str">
        <f ca="true">+IF(OFFSET('Sanitation Data'!$D$30,0,10*ROW('Sanitation Data'!D158))="","",OFFSET('Sanitation Data'!$D$30,0,10*ROW('Sanitation Data'!D158)))</f>
        <v/>
      </c>
      <c r="CN164" s="302" t="str">
        <f ca="true">+IF(OFFSET('Sanitation Data'!$D$31,0,10*ROW('Sanitation Data'!D158))="","",OFFSET('Sanitation Data'!$D$31,0,10*ROW('Sanitation Data'!D158)))</f>
        <v/>
      </c>
      <c r="CO164" s="302" t="str">
        <f ca="true">+IF(OFFSET('Sanitation Data'!$D$32,0,10*ROW('Sanitation Data'!D158))="","",OFFSET('Sanitation Data'!$D$32,0,10*ROW('Sanitation Data'!D158)))</f>
        <v/>
      </c>
      <c r="CP164" s="302" t="str">
        <f ca="true">+IF(OFFSET('Sanitation Data'!$E$28,0,10*ROW('Sanitation Data'!E158))="","",OFFSET('Sanitation Data'!$E$28,0,10*ROW('Sanitation Data'!E158)))</f>
        <v/>
      </c>
      <c r="CQ164" s="302" t="str">
        <f ca="true">+IF(OFFSET('Sanitation Data'!$E$29,0,10*ROW('Sanitation Data'!E158))="","",OFFSET('Sanitation Data'!$E$29,0,10*ROW('Sanitation Data'!E158)))</f>
        <v/>
      </c>
      <c r="CR164" s="302" t="str">
        <f ca="true">+IF(OFFSET('Sanitation Data'!$E$30,0,10*ROW('Sanitation Data'!E158))="","",OFFSET('Sanitation Data'!$E$30,0,10*ROW('Sanitation Data'!E158)))</f>
        <v/>
      </c>
      <c r="CS164" s="302" t="str">
        <f ca="true">+IF(OFFSET('Sanitation Data'!$E$31,0,10*ROW('Sanitation Data'!E158))="","",OFFSET('Sanitation Data'!$E$31,0,10*ROW('Sanitation Data'!E158)))</f>
        <v/>
      </c>
      <c r="CT164" s="302" t="str">
        <f ca="true">+IF(OFFSET('Sanitation Data'!$E$32,0,10*ROW('Sanitation Data'!E158))="","",OFFSET('Sanitation Data'!$E$32,0,10*ROW('Sanitation Data'!E158)))</f>
        <v/>
      </c>
      <c r="CU164" s="302" t="str">
        <f ca="true">+IF(OFFSET('Sanitation Data'!$F$28,0,10*ROW('Sanitation Data'!F158))="","",OFFSET('Sanitation Data'!$F$28,0,10*ROW('Sanitation Data'!F158)))</f>
        <v/>
      </c>
      <c r="CV164" s="302" t="str">
        <f ca="true">+IF(OFFSET('Sanitation Data'!$F$29,0,10*ROW('Sanitation Data'!F158))="","",OFFSET('Sanitation Data'!$F$29,0,10*ROW('Sanitation Data'!F158)))</f>
        <v/>
      </c>
      <c r="CW164" s="302" t="str">
        <f ca="true">+IF(OFFSET('Sanitation Data'!$F$30,0,10*ROW('Sanitation Data'!F158))="","",OFFSET('Sanitation Data'!$F$30,0,10*ROW('Sanitation Data'!F158)))</f>
        <v/>
      </c>
      <c r="CX164" s="302" t="str">
        <f ca="true">+IF(OFFSET('Sanitation Data'!$F$31,0,10*ROW('Sanitation Data'!F158))="","",OFFSET('Sanitation Data'!$F$31,0,10*ROW('Sanitation Data'!F158)))</f>
        <v/>
      </c>
      <c r="CY164" s="302" t="str">
        <f ca="true">+IF(OFFSET('Sanitation Data'!$F$32,0,10*ROW('Sanitation Data'!F158))="","",OFFSET('Sanitation Data'!$F$32,0,10*ROW('Sanitation Data'!F158)))</f>
        <v/>
      </c>
      <c r="CZ164" s="302" t="str">
        <f ca="true">+IF(OFFSET('Sanitation Data'!$G$28,0,10*ROW('Sanitation Data'!G158))="","",OFFSET('Sanitation Data'!$G$28,0,10*ROW('Sanitation Data'!G158)))</f>
        <v/>
      </c>
      <c r="DA164" s="302" t="str">
        <f ca="true">+IF(OFFSET('Sanitation Data'!$G$29,0,10*ROW('Sanitation Data'!G158))="","",OFFSET('Sanitation Data'!$G$29,0,10*ROW('Sanitation Data'!G158)))</f>
        <v/>
      </c>
      <c r="DB164" s="302" t="str">
        <f ca="true">+IF(OFFSET('Sanitation Data'!$G$30,0,10*ROW('Sanitation Data'!G158))="","",OFFSET('Sanitation Data'!$G$30,0,10*ROW('Sanitation Data'!G158)))</f>
        <v/>
      </c>
      <c r="DC164" s="302" t="str">
        <f ca="true">+IF(OFFSET('Sanitation Data'!$G$31,0,10*ROW('Sanitation Data'!G158))="","",OFFSET('Sanitation Data'!$G$31,0,10*ROW('Sanitation Data'!G158)))</f>
        <v/>
      </c>
      <c r="DD164" s="302" t="str">
        <f ca="true">+IF(OFFSET('Sanitation Data'!$G$32,0,10*ROW('Sanitation Data'!G158))="","",OFFSET('Sanitation Data'!$G$32,0,10*ROW('Sanitation Data'!G158)))</f>
        <v/>
      </c>
      <c r="DE164" s="302" t="str">
        <f ca="true">+IF(OFFSET('Sanitation Data'!$H$28,0,10*ROW('Sanitation Data'!H158))="","",OFFSET('Sanitation Data'!$H$28,0,10*ROW('Sanitation Data'!H158)))</f>
        <v/>
      </c>
      <c r="DF164" s="302" t="str">
        <f ca="true">+IF(OFFSET('Sanitation Data'!$H$29,0,10*ROW('Sanitation Data'!H158))="","",OFFSET('Sanitation Data'!$H$29,0,10*ROW('Sanitation Data'!H158)))</f>
        <v/>
      </c>
      <c r="DG164" s="302" t="str">
        <f ca="true">+IF(OFFSET('Sanitation Data'!$H$30,0,10*ROW('Sanitation Data'!H158))="","",OFFSET('Sanitation Data'!$H$30,0,10*ROW('Sanitation Data'!H158)))</f>
        <v/>
      </c>
      <c r="DH164" s="302" t="str">
        <f ca="true">+IF(OFFSET('Sanitation Data'!$H$31,0,10*ROW('Sanitation Data'!H158))="","",OFFSET('Sanitation Data'!$H$31,0,10*ROW('Sanitation Data'!H158)))</f>
        <v/>
      </c>
      <c r="DI164" s="302" t="str">
        <f ca="true">+IF(OFFSET('Sanitation Data'!$H$32,0,10*ROW('Sanitation Data'!H158))="","",OFFSET('Sanitation Data'!$H$32,0,10*ROW('Sanitation Data'!H158)))</f>
        <v/>
      </c>
      <c r="DJ164" s="302" t="str">
        <f ca="true">+IF(OFFSET('Sanitation Data'!$I$28,0,10*ROW('Sanitation Data'!I158))="","",OFFSET('Sanitation Data'!$I$28,0,10*ROW('Sanitation Data'!I158)))</f>
        <v/>
      </c>
      <c r="DK164" s="302" t="str">
        <f ca="true">+IF(OFFSET('Sanitation Data'!$I$29,0,10*ROW('Sanitation Data'!I158))="","",OFFSET('Sanitation Data'!$I$29,0,10*ROW('Sanitation Data'!I158)))</f>
        <v/>
      </c>
      <c r="DL164" s="302" t="str">
        <f ca="true">+IF(OFFSET('Sanitation Data'!$I$30,0,10*ROW('Sanitation Data'!I158))="","",OFFSET('Sanitation Data'!$I$30,0,10*ROW('Sanitation Data'!I158)))</f>
        <v/>
      </c>
      <c r="DM164" s="302" t="str">
        <f ca="true">+IF(OFFSET('Sanitation Data'!$I$31,0,10*ROW('Sanitation Data'!I158))="","",OFFSET('Sanitation Data'!$I$31,0,10*ROW('Sanitation Data'!I158)))</f>
        <v/>
      </c>
      <c r="DN164" s="302" t="str">
        <f ca="true">+IF(OFFSET('Sanitation Data'!$I$32,0,10*ROW('Sanitation Data'!I158))="","",OFFSET('Sanitation Data'!$I$32,0,10*ROW('Sanitation Data'!I158)))</f>
        <v/>
      </c>
      <c r="DO164" s="302" t="str">
        <f ca="true">+IF(OFFSET('Hygiene Data'!$D$11,0,10*ROW('Hygiene Data'!D158))="","",OFFSET('Hygiene Data'!$D$11,0,10*ROW('Hygiene Data'!D158)))</f>
        <v/>
      </c>
      <c r="DP164" s="302" t="str">
        <f ca="true">+IF(OFFSET('Hygiene Data'!$D$12,0,10*ROW('Hygiene Data'!D158))="","",OFFSET('Hygiene Data'!$D$12,0,10*ROW('Hygiene Data'!D158)))</f>
        <v/>
      </c>
      <c r="DQ164" s="302" t="str">
        <f ca="true">+IF(OFFSET('Hygiene Data'!$D$13,0,10*ROW('Hygiene Data'!D158))="","",OFFSET('Hygiene Data'!$D$13,0,10*ROW('Hygiene Data'!D158)))</f>
        <v/>
      </c>
      <c r="DR164" s="302" t="str">
        <f ca="true">+IF(OFFSET('Hygiene Data'!$E$11,0,10*ROW('Hygiene Data'!E158))="","",OFFSET('Hygiene Data'!$E$11,0,10*ROW('Hygiene Data'!E158)))</f>
        <v/>
      </c>
      <c r="DS164" s="302" t="str">
        <f ca="true">+IF(OFFSET('Hygiene Data'!$E$12,0,10*ROW('Hygiene Data'!E158))="","",OFFSET('Hygiene Data'!$E$12,0,10*ROW('Hygiene Data'!E158)))</f>
        <v/>
      </c>
      <c r="DT164" s="302" t="str">
        <f ca="true">+IF(OFFSET('Hygiene Data'!$E$13,0,10*ROW('Hygiene Data'!E158))="","",OFFSET('Hygiene Data'!$E$13,0,10*ROW('Hygiene Data'!E158)))</f>
        <v/>
      </c>
      <c r="DU164" s="302" t="str">
        <f ca="true">+IF(OFFSET('Hygiene Data'!$F$11,0,10*ROW('Hygiene Data'!F158))="","",OFFSET('Hygiene Data'!$F$11,0,10*ROW('Hygiene Data'!F158)))</f>
        <v/>
      </c>
      <c r="DV164" s="302" t="str">
        <f ca="true">+IF(OFFSET('Hygiene Data'!$F$12,0,10*ROW('Hygiene Data'!F158))="","",OFFSET('Hygiene Data'!$F$12,0,10*ROW('Hygiene Data'!F158)))</f>
        <v/>
      </c>
      <c r="DW164" s="302" t="str">
        <f ca="true">+IF(OFFSET('Hygiene Data'!$F$13,0,10*ROW('Hygiene Data'!F158))="","",OFFSET('Hygiene Data'!$F$13,0,10*ROW('Hygiene Data'!F158)))</f>
        <v/>
      </c>
      <c r="DX164" s="302" t="str">
        <f ca="true">+IF(OFFSET('Hygiene Data'!$G$11,0,10*ROW('Hygiene Data'!G158))="","",OFFSET('Hygiene Data'!$G$11,0,10*ROW('Hygiene Data'!G158)))</f>
        <v/>
      </c>
      <c r="DY164" s="302" t="str">
        <f ca="true">+IF(OFFSET('Hygiene Data'!$G$12,0,10*ROW('Hygiene Data'!G158))="","",OFFSET('Hygiene Data'!$G$12,0,10*ROW('Hygiene Data'!G158)))</f>
        <v/>
      </c>
      <c r="DZ164" s="302" t="str">
        <f ca="true">+IF(OFFSET('Hygiene Data'!$G$13,0,10*ROW('Hygiene Data'!G158))="","",OFFSET('Hygiene Data'!$G$13,0,10*ROW('Hygiene Data'!G158)))</f>
        <v/>
      </c>
      <c r="EA164" s="302" t="str">
        <f ca="true">+IF(OFFSET('Hygiene Data'!$H$11,0,10*ROW('Hygiene Data'!H158))="","",OFFSET('Hygiene Data'!$H$11,0,10*ROW('Hygiene Data'!H158)))</f>
        <v/>
      </c>
      <c r="EB164" s="302" t="str">
        <f ca="true">+IF(OFFSET('Hygiene Data'!$H$12,0,10*ROW('Hygiene Data'!H158))="","",OFFSET('Hygiene Data'!$H$12,0,10*ROW('Hygiene Data'!H158)))</f>
        <v/>
      </c>
      <c r="EC164" s="302" t="str">
        <f ca="true">+IF(OFFSET('Hygiene Data'!$H$13,0,10*ROW('Hygiene Data'!H158))="","",OFFSET('Hygiene Data'!$H$13,0,10*ROW('Hygiene Data'!H158)))</f>
        <v/>
      </c>
      <c r="ED164" s="302" t="str">
        <f ca="true">+IF(OFFSET('Hygiene Data'!$I$11,0,10*ROW('Hygiene Data'!I158))="","",OFFSET('Hygiene Data'!$I$11,0,10*ROW('Hygiene Data'!I158)))</f>
        <v/>
      </c>
      <c r="EE164" s="302" t="str">
        <f ca="true">+IF(OFFSET('Hygiene Data'!$I$12,0,10*ROW('Hygiene Data'!I158))="","",OFFSET('Hygiene Data'!$I$12,0,10*ROW('Hygiene Data'!I158)))</f>
        <v/>
      </c>
      <c r="EF164" s="30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57"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302"/>
      <c r="BS165" s="302" t="str">
        <f ca="true">+IF(OFFSET('Water Data'!$D$27,0,10*ROW('Water Data'!D159))="","",OFFSET('Water Data'!$D$27,0,10*ROW('Water Data'!D159)))</f>
        <v/>
      </c>
      <c r="BT165" s="302" t="str">
        <f ca="true">+IF(OFFSET('Water Data'!$D$28,0,10*ROW('Water Data'!D159))="","",OFFSET('Water Data'!$D$28,0,10*ROW('Water Data'!D159)))</f>
        <v/>
      </c>
      <c r="BU165" s="302" t="str">
        <f ca="true">+IF(OFFSET('Water Data'!$D$29,0,10*ROW('Water Data'!D159))="","",OFFSET('Water Data'!$D$29,0,10*ROW('Water Data'!D159)))</f>
        <v/>
      </c>
      <c r="BV165" s="302" t="str">
        <f ca="true">+IF(OFFSET('Water Data'!$E$27,0,10*ROW('Water Data'!E159))="","",OFFSET('Water Data'!$E$27,0,10*ROW('Water Data'!E159)))</f>
        <v/>
      </c>
      <c r="BW165" s="302" t="str">
        <f ca="true">+IF(OFFSET('Water Data'!$E$28,0,10*ROW('Water Data'!E159))="","",OFFSET('Water Data'!$E$28,0,10*ROW('Water Data'!E159)))</f>
        <v/>
      </c>
      <c r="BX165" s="302" t="str">
        <f ca="true">+IF(OFFSET('Water Data'!$E$29,0,10*ROW('Water Data'!E159))="","",OFFSET('Water Data'!$E$29,0,10*ROW('Water Data'!E159)))</f>
        <v/>
      </c>
      <c r="BY165" s="302" t="str">
        <f ca="true">+IF(OFFSET('Water Data'!$F$27,0,10*ROW('Water Data'!F159))="","",OFFSET('Water Data'!$F$27,0,10*ROW('Water Data'!F159)))</f>
        <v/>
      </c>
      <c r="BZ165" s="302" t="str">
        <f ca="true">+IF(OFFSET('Water Data'!$F$28,0,10*ROW('Water Data'!F159))="","",OFFSET('Water Data'!$F$28,0,10*ROW('Water Data'!F159)))</f>
        <v/>
      </c>
      <c r="CA165" s="302" t="str">
        <f ca="true">+IF(OFFSET('Water Data'!$F$29,0,10*ROW('Water Data'!F159))="","",OFFSET('Water Data'!$F$29,0,10*ROW('Water Data'!F159)))</f>
        <v/>
      </c>
      <c r="CB165" s="302" t="str">
        <f ca="true">+IF(OFFSET('Water Data'!$G$27,0,10*ROW('Water Data'!G159))="","",OFFSET('Water Data'!$G$27,0,10*ROW('Water Data'!G159)))</f>
        <v/>
      </c>
      <c r="CC165" s="302" t="str">
        <f ca="true">+IF(OFFSET('Water Data'!$G$28,0,10*ROW('Water Data'!G159))="","",OFFSET('Water Data'!$G$28,0,10*ROW('Water Data'!G159)))</f>
        <v/>
      </c>
      <c r="CD165" s="302" t="str">
        <f ca="true">+IF(OFFSET('Water Data'!$G$29,0,10*ROW('Water Data'!G159))="","",OFFSET('Water Data'!$G$29,0,10*ROW('Water Data'!G159)))</f>
        <v/>
      </c>
      <c r="CE165" s="302" t="str">
        <f ca="true">+IF(OFFSET('Water Data'!$H$27,0,10*ROW('Water Data'!H159))="","",OFFSET('Water Data'!$H$27,0,10*ROW('Water Data'!H159)))</f>
        <v/>
      </c>
      <c r="CF165" s="302" t="str">
        <f ca="true">+IF(OFFSET('Water Data'!$H$28,0,10*ROW('Water Data'!H159))="","",OFFSET('Water Data'!$H$28,0,10*ROW('Water Data'!H159)))</f>
        <v/>
      </c>
      <c r="CG165" s="302" t="str">
        <f ca="true">+IF(OFFSET('Water Data'!$H$29,0,10*ROW('Water Data'!H159))="","",OFFSET('Water Data'!$H$29,0,10*ROW('Water Data'!H159)))</f>
        <v/>
      </c>
      <c r="CH165" s="302" t="str">
        <f ca="true">+IF(OFFSET('Water Data'!$I$27,0,10*ROW('Water Data'!I159))="","",OFFSET('Water Data'!$I$27,0,10*ROW('Water Data'!I159)))</f>
        <v/>
      </c>
      <c r="CI165" s="302" t="str">
        <f ca="true">+IF(OFFSET('Water Data'!$I$28,0,10*ROW('Water Data'!I159))="","",OFFSET('Water Data'!$I$28,0,10*ROW('Water Data'!I159)))</f>
        <v/>
      </c>
      <c r="CJ165" s="302" t="str">
        <f ca="true">+IF(OFFSET('Water Data'!$I$29,0,10*ROW('Water Data'!I159))="","",OFFSET('Water Data'!$I$29,0,10*ROW('Water Data'!I159)))</f>
        <v/>
      </c>
      <c r="CK165" s="302" t="str">
        <f ca="true">+IF(OFFSET('Sanitation Data'!$D$28,0,10*ROW('Sanitation Data'!D159))="","",OFFSET('Sanitation Data'!$D$28,0,10*ROW('Sanitation Data'!D159)))</f>
        <v/>
      </c>
      <c r="CL165" s="302" t="str">
        <f ca="true">+IF(OFFSET('Sanitation Data'!$D$29,0,10*ROW('Sanitation Data'!D159))="","",OFFSET('Sanitation Data'!$D$29,0,10*ROW('Sanitation Data'!D159)))</f>
        <v/>
      </c>
      <c r="CM165" s="302" t="str">
        <f ca="true">+IF(OFFSET('Sanitation Data'!$D$30,0,10*ROW('Sanitation Data'!D159))="","",OFFSET('Sanitation Data'!$D$30,0,10*ROW('Sanitation Data'!D159)))</f>
        <v/>
      </c>
      <c r="CN165" s="302" t="str">
        <f ca="true">+IF(OFFSET('Sanitation Data'!$D$31,0,10*ROW('Sanitation Data'!D159))="","",OFFSET('Sanitation Data'!$D$31,0,10*ROW('Sanitation Data'!D159)))</f>
        <v/>
      </c>
      <c r="CO165" s="302" t="str">
        <f ca="true">+IF(OFFSET('Sanitation Data'!$D$32,0,10*ROW('Sanitation Data'!D159))="","",OFFSET('Sanitation Data'!$D$32,0,10*ROW('Sanitation Data'!D159)))</f>
        <v/>
      </c>
      <c r="CP165" s="302" t="str">
        <f ca="true">+IF(OFFSET('Sanitation Data'!$E$28,0,10*ROW('Sanitation Data'!E159))="","",OFFSET('Sanitation Data'!$E$28,0,10*ROW('Sanitation Data'!E159)))</f>
        <v/>
      </c>
      <c r="CQ165" s="302" t="str">
        <f ca="true">+IF(OFFSET('Sanitation Data'!$E$29,0,10*ROW('Sanitation Data'!E159))="","",OFFSET('Sanitation Data'!$E$29,0,10*ROW('Sanitation Data'!E159)))</f>
        <v/>
      </c>
      <c r="CR165" s="302" t="str">
        <f ca="true">+IF(OFFSET('Sanitation Data'!$E$30,0,10*ROW('Sanitation Data'!E159))="","",OFFSET('Sanitation Data'!$E$30,0,10*ROW('Sanitation Data'!E159)))</f>
        <v/>
      </c>
      <c r="CS165" s="302" t="str">
        <f ca="true">+IF(OFFSET('Sanitation Data'!$E$31,0,10*ROW('Sanitation Data'!E159))="","",OFFSET('Sanitation Data'!$E$31,0,10*ROW('Sanitation Data'!E159)))</f>
        <v/>
      </c>
      <c r="CT165" s="302" t="str">
        <f ca="true">+IF(OFFSET('Sanitation Data'!$E$32,0,10*ROW('Sanitation Data'!E159))="","",OFFSET('Sanitation Data'!$E$32,0,10*ROW('Sanitation Data'!E159)))</f>
        <v/>
      </c>
      <c r="CU165" s="302" t="str">
        <f ca="true">+IF(OFFSET('Sanitation Data'!$F$28,0,10*ROW('Sanitation Data'!F159))="","",OFFSET('Sanitation Data'!$F$28,0,10*ROW('Sanitation Data'!F159)))</f>
        <v/>
      </c>
      <c r="CV165" s="302" t="str">
        <f ca="true">+IF(OFFSET('Sanitation Data'!$F$29,0,10*ROW('Sanitation Data'!F159))="","",OFFSET('Sanitation Data'!$F$29,0,10*ROW('Sanitation Data'!F159)))</f>
        <v/>
      </c>
      <c r="CW165" s="302" t="str">
        <f ca="true">+IF(OFFSET('Sanitation Data'!$F$30,0,10*ROW('Sanitation Data'!F159))="","",OFFSET('Sanitation Data'!$F$30,0,10*ROW('Sanitation Data'!F159)))</f>
        <v/>
      </c>
      <c r="CX165" s="302" t="str">
        <f ca="true">+IF(OFFSET('Sanitation Data'!$F$31,0,10*ROW('Sanitation Data'!F159))="","",OFFSET('Sanitation Data'!$F$31,0,10*ROW('Sanitation Data'!F159)))</f>
        <v/>
      </c>
      <c r="CY165" s="302" t="str">
        <f ca="true">+IF(OFFSET('Sanitation Data'!$F$32,0,10*ROW('Sanitation Data'!F159))="","",OFFSET('Sanitation Data'!$F$32,0,10*ROW('Sanitation Data'!F159)))</f>
        <v/>
      </c>
      <c r="CZ165" s="302" t="str">
        <f ca="true">+IF(OFFSET('Sanitation Data'!$G$28,0,10*ROW('Sanitation Data'!G159))="","",OFFSET('Sanitation Data'!$G$28,0,10*ROW('Sanitation Data'!G159)))</f>
        <v/>
      </c>
      <c r="DA165" s="302" t="str">
        <f ca="true">+IF(OFFSET('Sanitation Data'!$G$29,0,10*ROW('Sanitation Data'!G159))="","",OFFSET('Sanitation Data'!$G$29,0,10*ROW('Sanitation Data'!G159)))</f>
        <v/>
      </c>
      <c r="DB165" s="302" t="str">
        <f ca="true">+IF(OFFSET('Sanitation Data'!$G$30,0,10*ROW('Sanitation Data'!G159))="","",OFFSET('Sanitation Data'!$G$30,0,10*ROW('Sanitation Data'!G159)))</f>
        <v/>
      </c>
      <c r="DC165" s="302" t="str">
        <f ca="true">+IF(OFFSET('Sanitation Data'!$G$31,0,10*ROW('Sanitation Data'!G159))="","",OFFSET('Sanitation Data'!$G$31,0,10*ROW('Sanitation Data'!G159)))</f>
        <v/>
      </c>
      <c r="DD165" s="302" t="str">
        <f ca="true">+IF(OFFSET('Sanitation Data'!$G$32,0,10*ROW('Sanitation Data'!G159))="","",OFFSET('Sanitation Data'!$G$32,0,10*ROW('Sanitation Data'!G159)))</f>
        <v/>
      </c>
      <c r="DE165" s="302" t="str">
        <f ca="true">+IF(OFFSET('Sanitation Data'!$H$28,0,10*ROW('Sanitation Data'!H159))="","",OFFSET('Sanitation Data'!$H$28,0,10*ROW('Sanitation Data'!H159)))</f>
        <v/>
      </c>
      <c r="DF165" s="302" t="str">
        <f ca="true">+IF(OFFSET('Sanitation Data'!$H$29,0,10*ROW('Sanitation Data'!H159))="","",OFFSET('Sanitation Data'!$H$29,0,10*ROW('Sanitation Data'!H159)))</f>
        <v/>
      </c>
      <c r="DG165" s="302" t="str">
        <f ca="true">+IF(OFFSET('Sanitation Data'!$H$30,0,10*ROW('Sanitation Data'!H159))="","",OFFSET('Sanitation Data'!$H$30,0,10*ROW('Sanitation Data'!H159)))</f>
        <v/>
      </c>
      <c r="DH165" s="302" t="str">
        <f ca="true">+IF(OFFSET('Sanitation Data'!$H$31,0,10*ROW('Sanitation Data'!H159))="","",OFFSET('Sanitation Data'!$H$31,0,10*ROW('Sanitation Data'!H159)))</f>
        <v/>
      </c>
      <c r="DI165" s="302" t="str">
        <f ca="true">+IF(OFFSET('Sanitation Data'!$H$32,0,10*ROW('Sanitation Data'!H159))="","",OFFSET('Sanitation Data'!$H$32,0,10*ROW('Sanitation Data'!H159)))</f>
        <v/>
      </c>
      <c r="DJ165" s="302" t="str">
        <f ca="true">+IF(OFFSET('Sanitation Data'!$I$28,0,10*ROW('Sanitation Data'!I159))="","",OFFSET('Sanitation Data'!$I$28,0,10*ROW('Sanitation Data'!I159)))</f>
        <v/>
      </c>
      <c r="DK165" s="302" t="str">
        <f ca="true">+IF(OFFSET('Sanitation Data'!$I$29,0,10*ROW('Sanitation Data'!I159))="","",OFFSET('Sanitation Data'!$I$29,0,10*ROW('Sanitation Data'!I159)))</f>
        <v/>
      </c>
      <c r="DL165" s="302" t="str">
        <f ca="true">+IF(OFFSET('Sanitation Data'!$I$30,0,10*ROW('Sanitation Data'!I159))="","",OFFSET('Sanitation Data'!$I$30,0,10*ROW('Sanitation Data'!I159)))</f>
        <v/>
      </c>
      <c r="DM165" s="302" t="str">
        <f ca="true">+IF(OFFSET('Sanitation Data'!$I$31,0,10*ROW('Sanitation Data'!I159))="","",OFFSET('Sanitation Data'!$I$31,0,10*ROW('Sanitation Data'!I159)))</f>
        <v/>
      </c>
      <c r="DN165" s="302" t="str">
        <f ca="true">+IF(OFFSET('Sanitation Data'!$I$32,0,10*ROW('Sanitation Data'!I159))="","",OFFSET('Sanitation Data'!$I$32,0,10*ROW('Sanitation Data'!I159)))</f>
        <v/>
      </c>
      <c r="DO165" s="302" t="str">
        <f ca="true">+IF(OFFSET('Hygiene Data'!$D$11,0,10*ROW('Hygiene Data'!D159))="","",OFFSET('Hygiene Data'!$D$11,0,10*ROW('Hygiene Data'!D159)))</f>
        <v/>
      </c>
      <c r="DP165" s="302" t="str">
        <f ca="true">+IF(OFFSET('Hygiene Data'!$D$12,0,10*ROW('Hygiene Data'!D159))="","",OFFSET('Hygiene Data'!$D$12,0,10*ROW('Hygiene Data'!D159)))</f>
        <v/>
      </c>
      <c r="DQ165" s="302" t="str">
        <f ca="true">+IF(OFFSET('Hygiene Data'!$D$13,0,10*ROW('Hygiene Data'!D159))="","",OFFSET('Hygiene Data'!$D$13,0,10*ROW('Hygiene Data'!D159)))</f>
        <v/>
      </c>
      <c r="DR165" s="302" t="str">
        <f ca="true">+IF(OFFSET('Hygiene Data'!$E$11,0,10*ROW('Hygiene Data'!E159))="","",OFFSET('Hygiene Data'!$E$11,0,10*ROW('Hygiene Data'!E159)))</f>
        <v/>
      </c>
      <c r="DS165" s="302" t="str">
        <f ca="true">+IF(OFFSET('Hygiene Data'!$E$12,0,10*ROW('Hygiene Data'!E159))="","",OFFSET('Hygiene Data'!$E$12,0,10*ROW('Hygiene Data'!E159)))</f>
        <v/>
      </c>
      <c r="DT165" s="302" t="str">
        <f ca="true">+IF(OFFSET('Hygiene Data'!$E$13,0,10*ROW('Hygiene Data'!E159))="","",OFFSET('Hygiene Data'!$E$13,0,10*ROW('Hygiene Data'!E159)))</f>
        <v/>
      </c>
      <c r="DU165" s="302" t="str">
        <f ca="true">+IF(OFFSET('Hygiene Data'!$F$11,0,10*ROW('Hygiene Data'!F159))="","",OFFSET('Hygiene Data'!$F$11,0,10*ROW('Hygiene Data'!F159)))</f>
        <v/>
      </c>
      <c r="DV165" s="302" t="str">
        <f ca="true">+IF(OFFSET('Hygiene Data'!$F$12,0,10*ROW('Hygiene Data'!F159))="","",OFFSET('Hygiene Data'!$F$12,0,10*ROW('Hygiene Data'!F159)))</f>
        <v/>
      </c>
      <c r="DW165" s="302" t="str">
        <f ca="true">+IF(OFFSET('Hygiene Data'!$F$13,0,10*ROW('Hygiene Data'!F159))="","",OFFSET('Hygiene Data'!$F$13,0,10*ROW('Hygiene Data'!F159)))</f>
        <v/>
      </c>
      <c r="DX165" s="302" t="str">
        <f ca="true">+IF(OFFSET('Hygiene Data'!$G$11,0,10*ROW('Hygiene Data'!G159))="","",OFFSET('Hygiene Data'!$G$11,0,10*ROW('Hygiene Data'!G159)))</f>
        <v/>
      </c>
      <c r="DY165" s="302" t="str">
        <f ca="true">+IF(OFFSET('Hygiene Data'!$G$12,0,10*ROW('Hygiene Data'!G159))="","",OFFSET('Hygiene Data'!$G$12,0,10*ROW('Hygiene Data'!G159)))</f>
        <v/>
      </c>
      <c r="DZ165" s="302" t="str">
        <f ca="true">+IF(OFFSET('Hygiene Data'!$G$13,0,10*ROW('Hygiene Data'!G159))="","",OFFSET('Hygiene Data'!$G$13,0,10*ROW('Hygiene Data'!G159)))</f>
        <v/>
      </c>
      <c r="EA165" s="302" t="str">
        <f ca="true">+IF(OFFSET('Hygiene Data'!$H$11,0,10*ROW('Hygiene Data'!H159))="","",OFFSET('Hygiene Data'!$H$11,0,10*ROW('Hygiene Data'!H159)))</f>
        <v/>
      </c>
      <c r="EB165" s="302" t="str">
        <f ca="true">+IF(OFFSET('Hygiene Data'!$H$12,0,10*ROW('Hygiene Data'!H159))="","",OFFSET('Hygiene Data'!$H$12,0,10*ROW('Hygiene Data'!H159)))</f>
        <v/>
      </c>
      <c r="EC165" s="302" t="str">
        <f ca="true">+IF(OFFSET('Hygiene Data'!$H$13,0,10*ROW('Hygiene Data'!H159))="","",OFFSET('Hygiene Data'!$H$13,0,10*ROW('Hygiene Data'!H159)))</f>
        <v/>
      </c>
      <c r="ED165" s="302" t="str">
        <f ca="true">+IF(OFFSET('Hygiene Data'!$I$11,0,10*ROW('Hygiene Data'!I159))="","",OFFSET('Hygiene Data'!$I$11,0,10*ROW('Hygiene Data'!I159)))</f>
        <v/>
      </c>
      <c r="EE165" s="302" t="str">
        <f ca="true">+IF(OFFSET('Hygiene Data'!$I$12,0,10*ROW('Hygiene Data'!I159))="","",OFFSET('Hygiene Data'!$I$12,0,10*ROW('Hygiene Data'!I159)))</f>
        <v/>
      </c>
      <c r="EF165" s="30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57"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302"/>
      <c r="BS166" s="302" t="str">
        <f ca="true">+IF(OFFSET('Water Data'!$D$27,0,10*ROW('Water Data'!D160))="","",OFFSET('Water Data'!$D$27,0,10*ROW('Water Data'!D160)))</f>
        <v/>
      </c>
      <c r="BT166" s="302" t="str">
        <f ca="true">+IF(OFFSET('Water Data'!$D$28,0,10*ROW('Water Data'!D160))="","",OFFSET('Water Data'!$D$28,0,10*ROW('Water Data'!D160)))</f>
        <v/>
      </c>
      <c r="BU166" s="302" t="str">
        <f ca="true">+IF(OFFSET('Water Data'!$D$29,0,10*ROW('Water Data'!D160))="","",OFFSET('Water Data'!$D$29,0,10*ROW('Water Data'!D160)))</f>
        <v/>
      </c>
      <c r="BV166" s="302" t="str">
        <f ca="true">+IF(OFFSET('Water Data'!$E$27,0,10*ROW('Water Data'!E160))="","",OFFSET('Water Data'!$E$27,0,10*ROW('Water Data'!E160)))</f>
        <v/>
      </c>
      <c r="BW166" s="302" t="str">
        <f ca="true">+IF(OFFSET('Water Data'!$E$28,0,10*ROW('Water Data'!E160))="","",OFFSET('Water Data'!$E$28,0,10*ROW('Water Data'!E160)))</f>
        <v/>
      </c>
      <c r="BX166" s="302" t="str">
        <f ca="true">+IF(OFFSET('Water Data'!$E$29,0,10*ROW('Water Data'!E160))="","",OFFSET('Water Data'!$E$29,0,10*ROW('Water Data'!E160)))</f>
        <v/>
      </c>
      <c r="BY166" s="302" t="str">
        <f ca="true">+IF(OFFSET('Water Data'!$F$27,0,10*ROW('Water Data'!F160))="","",OFFSET('Water Data'!$F$27,0,10*ROW('Water Data'!F160)))</f>
        <v/>
      </c>
      <c r="BZ166" s="302" t="str">
        <f ca="true">+IF(OFFSET('Water Data'!$F$28,0,10*ROW('Water Data'!F160))="","",OFFSET('Water Data'!$F$28,0,10*ROW('Water Data'!F160)))</f>
        <v/>
      </c>
      <c r="CA166" s="302" t="str">
        <f ca="true">+IF(OFFSET('Water Data'!$F$29,0,10*ROW('Water Data'!F160))="","",OFFSET('Water Data'!$F$29,0,10*ROW('Water Data'!F160)))</f>
        <v/>
      </c>
      <c r="CB166" s="302" t="str">
        <f ca="true">+IF(OFFSET('Water Data'!$G$27,0,10*ROW('Water Data'!G160))="","",OFFSET('Water Data'!$G$27,0,10*ROW('Water Data'!G160)))</f>
        <v/>
      </c>
      <c r="CC166" s="302" t="str">
        <f ca="true">+IF(OFFSET('Water Data'!$G$28,0,10*ROW('Water Data'!G160))="","",OFFSET('Water Data'!$G$28,0,10*ROW('Water Data'!G160)))</f>
        <v/>
      </c>
      <c r="CD166" s="302" t="str">
        <f ca="true">+IF(OFFSET('Water Data'!$G$29,0,10*ROW('Water Data'!G160))="","",OFFSET('Water Data'!$G$29,0,10*ROW('Water Data'!G160)))</f>
        <v/>
      </c>
      <c r="CE166" s="302" t="str">
        <f ca="true">+IF(OFFSET('Water Data'!$H$27,0,10*ROW('Water Data'!H160))="","",OFFSET('Water Data'!$H$27,0,10*ROW('Water Data'!H160)))</f>
        <v/>
      </c>
      <c r="CF166" s="302" t="str">
        <f ca="true">+IF(OFFSET('Water Data'!$H$28,0,10*ROW('Water Data'!H160))="","",OFFSET('Water Data'!$H$28,0,10*ROW('Water Data'!H160)))</f>
        <v/>
      </c>
      <c r="CG166" s="302" t="str">
        <f ca="true">+IF(OFFSET('Water Data'!$H$29,0,10*ROW('Water Data'!H160))="","",OFFSET('Water Data'!$H$29,0,10*ROW('Water Data'!H160)))</f>
        <v/>
      </c>
      <c r="CH166" s="302" t="str">
        <f ca="true">+IF(OFFSET('Water Data'!$I$27,0,10*ROW('Water Data'!I160))="","",OFFSET('Water Data'!$I$27,0,10*ROW('Water Data'!I160)))</f>
        <v/>
      </c>
      <c r="CI166" s="302" t="str">
        <f ca="true">+IF(OFFSET('Water Data'!$I$28,0,10*ROW('Water Data'!I160))="","",OFFSET('Water Data'!$I$28,0,10*ROW('Water Data'!I160)))</f>
        <v/>
      </c>
      <c r="CJ166" s="302" t="str">
        <f ca="true">+IF(OFFSET('Water Data'!$I$29,0,10*ROW('Water Data'!I160))="","",OFFSET('Water Data'!$I$29,0,10*ROW('Water Data'!I160)))</f>
        <v/>
      </c>
      <c r="CK166" s="302" t="str">
        <f ca="true">+IF(OFFSET('Sanitation Data'!$D$28,0,10*ROW('Sanitation Data'!D160))="","",OFFSET('Sanitation Data'!$D$28,0,10*ROW('Sanitation Data'!D160)))</f>
        <v/>
      </c>
      <c r="CL166" s="302" t="str">
        <f ca="true">+IF(OFFSET('Sanitation Data'!$D$29,0,10*ROW('Sanitation Data'!D160))="","",OFFSET('Sanitation Data'!$D$29,0,10*ROW('Sanitation Data'!D160)))</f>
        <v/>
      </c>
      <c r="CM166" s="302" t="str">
        <f ca="true">+IF(OFFSET('Sanitation Data'!$D$30,0,10*ROW('Sanitation Data'!D160))="","",OFFSET('Sanitation Data'!$D$30,0,10*ROW('Sanitation Data'!D160)))</f>
        <v/>
      </c>
      <c r="CN166" s="302" t="str">
        <f ca="true">+IF(OFFSET('Sanitation Data'!$D$31,0,10*ROW('Sanitation Data'!D160))="","",OFFSET('Sanitation Data'!$D$31,0,10*ROW('Sanitation Data'!D160)))</f>
        <v/>
      </c>
      <c r="CO166" s="302" t="str">
        <f ca="true">+IF(OFFSET('Sanitation Data'!$D$32,0,10*ROW('Sanitation Data'!D160))="","",OFFSET('Sanitation Data'!$D$32,0,10*ROW('Sanitation Data'!D160)))</f>
        <v/>
      </c>
      <c r="CP166" s="302" t="str">
        <f ca="true">+IF(OFFSET('Sanitation Data'!$E$28,0,10*ROW('Sanitation Data'!E160))="","",OFFSET('Sanitation Data'!$E$28,0,10*ROW('Sanitation Data'!E160)))</f>
        <v/>
      </c>
      <c r="CQ166" s="302" t="str">
        <f ca="true">+IF(OFFSET('Sanitation Data'!$E$29,0,10*ROW('Sanitation Data'!E160))="","",OFFSET('Sanitation Data'!$E$29,0,10*ROW('Sanitation Data'!E160)))</f>
        <v/>
      </c>
      <c r="CR166" s="302" t="str">
        <f ca="true">+IF(OFFSET('Sanitation Data'!$E$30,0,10*ROW('Sanitation Data'!E160))="","",OFFSET('Sanitation Data'!$E$30,0,10*ROW('Sanitation Data'!E160)))</f>
        <v/>
      </c>
      <c r="CS166" s="302" t="str">
        <f ca="true">+IF(OFFSET('Sanitation Data'!$E$31,0,10*ROW('Sanitation Data'!E160))="","",OFFSET('Sanitation Data'!$E$31,0,10*ROW('Sanitation Data'!E160)))</f>
        <v/>
      </c>
      <c r="CT166" s="302" t="str">
        <f ca="true">+IF(OFFSET('Sanitation Data'!$E$32,0,10*ROW('Sanitation Data'!E160))="","",OFFSET('Sanitation Data'!$E$32,0,10*ROW('Sanitation Data'!E160)))</f>
        <v/>
      </c>
      <c r="CU166" s="302" t="str">
        <f ca="true">+IF(OFFSET('Sanitation Data'!$F$28,0,10*ROW('Sanitation Data'!F160))="","",OFFSET('Sanitation Data'!$F$28,0,10*ROW('Sanitation Data'!F160)))</f>
        <v/>
      </c>
      <c r="CV166" s="302" t="str">
        <f ca="true">+IF(OFFSET('Sanitation Data'!$F$29,0,10*ROW('Sanitation Data'!F160))="","",OFFSET('Sanitation Data'!$F$29,0,10*ROW('Sanitation Data'!F160)))</f>
        <v/>
      </c>
      <c r="CW166" s="302" t="str">
        <f ca="true">+IF(OFFSET('Sanitation Data'!$F$30,0,10*ROW('Sanitation Data'!F160))="","",OFFSET('Sanitation Data'!$F$30,0,10*ROW('Sanitation Data'!F160)))</f>
        <v/>
      </c>
      <c r="CX166" s="302" t="str">
        <f ca="true">+IF(OFFSET('Sanitation Data'!$F$31,0,10*ROW('Sanitation Data'!F160))="","",OFFSET('Sanitation Data'!$F$31,0,10*ROW('Sanitation Data'!F160)))</f>
        <v/>
      </c>
      <c r="CY166" s="302" t="str">
        <f ca="true">+IF(OFFSET('Sanitation Data'!$F$32,0,10*ROW('Sanitation Data'!F160))="","",OFFSET('Sanitation Data'!$F$32,0,10*ROW('Sanitation Data'!F160)))</f>
        <v/>
      </c>
      <c r="CZ166" s="302" t="str">
        <f ca="true">+IF(OFFSET('Sanitation Data'!$G$28,0,10*ROW('Sanitation Data'!G160))="","",OFFSET('Sanitation Data'!$G$28,0,10*ROW('Sanitation Data'!G160)))</f>
        <v/>
      </c>
      <c r="DA166" s="302" t="str">
        <f ca="true">+IF(OFFSET('Sanitation Data'!$G$29,0,10*ROW('Sanitation Data'!G160))="","",OFFSET('Sanitation Data'!$G$29,0,10*ROW('Sanitation Data'!G160)))</f>
        <v/>
      </c>
      <c r="DB166" s="302" t="str">
        <f ca="true">+IF(OFFSET('Sanitation Data'!$G$30,0,10*ROW('Sanitation Data'!G160))="","",OFFSET('Sanitation Data'!$G$30,0,10*ROW('Sanitation Data'!G160)))</f>
        <v/>
      </c>
      <c r="DC166" s="302" t="str">
        <f ca="true">+IF(OFFSET('Sanitation Data'!$G$31,0,10*ROW('Sanitation Data'!G160))="","",OFFSET('Sanitation Data'!$G$31,0,10*ROW('Sanitation Data'!G160)))</f>
        <v/>
      </c>
      <c r="DD166" s="302" t="str">
        <f ca="true">+IF(OFFSET('Sanitation Data'!$G$32,0,10*ROW('Sanitation Data'!G160))="","",OFFSET('Sanitation Data'!$G$32,0,10*ROW('Sanitation Data'!G160)))</f>
        <v/>
      </c>
      <c r="DE166" s="302" t="str">
        <f ca="true">+IF(OFFSET('Sanitation Data'!$H$28,0,10*ROW('Sanitation Data'!H160))="","",OFFSET('Sanitation Data'!$H$28,0,10*ROW('Sanitation Data'!H160)))</f>
        <v/>
      </c>
      <c r="DF166" s="302" t="str">
        <f ca="true">+IF(OFFSET('Sanitation Data'!$H$29,0,10*ROW('Sanitation Data'!H160))="","",OFFSET('Sanitation Data'!$H$29,0,10*ROW('Sanitation Data'!H160)))</f>
        <v/>
      </c>
      <c r="DG166" s="302" t="str">
        <f ca="true">+IF(OFFSET('Sanitation Data'!$H$30,0,10*ROW('Sanitation Data'!H160))="","",OFFSET('Sanitation Data'!$H$30,0,10*ROW('Sanitation Data'!H160)))</f>
        <v/>
      </c>
      <c r="DH166" s="302" t="str">
        <f ca="true">+IF(OFFSET('Sanitation Data'!$H$31,0,10*ROW('Sanitation Data'!H160))="","",OFFSET('Sanitation Data'!$H$31,0,10*ROW('Sanitation Data'!H160)))</f>
        <v/>
      </c>
      <c r="DI166" s="302" t="str">
        <f ca="true">+IF(OFFSET('Sanitation Data'!$H$32,0,10*ROW('Sanitation Data'!H160))="","",OFFSET('Sanitation Data'!$H$32,0,10*ROW('Sanitation Data'!H160)))</f>
        <v/>
      </c>
      <c r="DJ166" s="302" t="str">
        <f ca="true">+IF(OFFSET('Sanitation Data'!$I$28,0,10*ROW('Sanitation Data'!I160))="","",OFFSET('Sanitation Data'!$I$28,0,10*ROW('Sanitation Data'!I160)))</f>
        <v/>
      </c>
      <c r="DK166" s="302" t="str">
        <f ca="true">+IF(OFFSET('Sanitation Data'!$I$29,0,10*ROW('Sanitation Data'!I160))="","",OFFSET('Sanitation Data'!$I$29,0,10*ROW('Sanitation Data'!I160)))</f>
        <v/>
      </c>
      <c r="DL166" s="302" t="str">
        <f ca="true">+IF(OFFSET('Sanitation Data'!$I$30,0,10*ROW('Sanitation Data'!I160))="","",OFFSET('Sanitation Data'!$I$30,0,10*ROW('Sanitation Data'!I160)))</f>
        <v/>
      </c>
      <c r="DM166" s="302" t="str">
        <f ca="true">+IF(OFFSET('Sanitation Data'!$I$31,0,10*ROW('Sanitation Data'!I160))="","",OFFSET('Sanitation Data'!$I$31,0,10*ROW('Sanitation Data'!I160)))</f>
        <v/>
      </c>
      <c r="DN166" s="302" t="str">
        <f ca="true">+IF(OFFSET('Sanitation Data'!$I$32,0,10*ROW('Sanitation Data'!I160))="","",OFFSET('Sanitation Data'!$I$32,0,10*ROW('Sanitation Data'!I160)))</f>
        <v/>
      </c>
      <c r="DO166" s="302" t="str">
        <f ca="true">+IF(OFFSET('Hygiene Data'!$D$11,0,10*ROW('Hygiene Data'!D160))="","",OFFSET('Hygiene Data'!$D$11,0,10*ROW('Hygiene Data'!D160)))</f>
        <v/>
      </c>
      <c r="DP166" s="302" t="str">
        <f ca="true">+IF(OFFSET('Hygiene Data'!$D$12,0,10*ROW('Hygiene Data'!D160))="","",OFFSET('Hygiene Data'!$D$12,0,10*ROW('Hygiene Data'!D160)))</f>
        <v/>
      </c>
      <c r="DQ166" s="302" t="str">
        <f ca="true">+IF(OFFSET('Hygiene Data'!$D$13,0,10*ROW('Hygiene Data'!D160))="","",OFFSET('Hygiene Data'!$D$13,0,10*ROW('Hygiene Data'!D160)))</f>
        <v/>
      </c>
      <c r="DR166" s="302" t="str">
        <f ca="true">+IF(OFFSET('Hygiene Data'!$E$11,0,10*ROW('Hygiene Data'!E160))="","",OFFSET('Hygiene Data'!$E$11,0,10*ROW('Hygiene Data'!E160)))</f>
        <v/>
      </c>
      <c r="DS166" s="302" t="str">
        <f ca="true">+IF(OFFSET('Hygiene Data'!$E$12,0,10*ROW('Hygiene Data'!E160))="","",OFFSET('Hygiene Data'!$E$12,0,10*ROW('Hygiene Data'!E160)))</f>
        <v/>
      </c>
      <c r="DT166" s="302" t="str">
        <f ca="true">+IF(OFFSET('Hygiene Data'!$E$13,0,10*ROW('Hygiene Data'!E160))="","",OFFSET('Hygiene Data'!$E$13,0,10*ROW('Hygiene Data'!E160)))</f>
        <v/>
      </c>
      <c r="DU166" s="302" t="str">
        <f ca="true">+IF(OFFSET('Hygiene Data'!$F$11,0,10*ROW('Hygiene Data'!F160))="","",OFFSET('Hygiene Data'!$F$11,0,10*ROW('Hygiene Data'!F160)))</f>
        <v/>
      </c>
      <c r="DV166" s="302" t="str">
        <f ca="true">+IF(OFFSET('Hygiene Data'!$F$12,0,10*ROW('Hygiene Data'!F160))="","",OFFSET('Hygiene Data'!$F$12,0,10*ROW('Hygiene Data'!F160)))</f>
        <v/>
      </c>
      <c r="DW166" s="302" t="str">
        <f ca="true">+IF(OFFSET('Hygiene Data'!$F$13,0,10*ROW('Hygiene Data'!F160))="","",OFFSET('Hygiene Data'!$F$13,0,10*ROW('Hygiene Data'!F160)))</f>
        <v/>
      </c>
      <c r="DX166" s="302" t="str">
        <f ca="true">+IF(OFFSET('Hygiene Data'!$G$11,0,10*ROW('Hygiene Data'!G160))="","",OFFSET('Hygiene Data'!$G$11,0,10*ROW('Hygiene Data'!G160)))</f>
        <v/>
      </c>
      <c r="DY166" s="302" t="str">
        <f ca="true">+IF(OFFSET('Hygiene Data'!$G$12,0,10*ROW('Hygiene Data'!G160))="","",OFFSET('Hygiene Data'!$G$12,0,10*ROW('Hygiene Data'!G160)))</f>
        <v/>
      </c>
      <c r="DZ166" s="302" t="str">
        <f ca="true">+IF(OFFSET('Hygiene Data'!$G$13,0,10*ROW('Hygiene Data'!G160))="","",OFFSET('Hygiene Data'!$G$13,0,10*ROW('Hygiene Data'!G160)))</f>
        <v/>
      </c>
      <c r="EA166" s="302" t="str">
        <f ca="true">+IF(OFFSET('Hygiene Data'!$H$11,0,10*ROW('Hygiene Data'!H160))="","",OFFSET('Hygiene Data'!$H$11,0,10*ROW('Hygiene Data'!H160)))</f>
        <v/>
      </c>
      <c r="EB166" s="302" t="str">
        <f ca="true">+IF(OFFSET('Hygiene Data'!$H$12,0,10*ROW('Hygiene Data'!H160))="","",OFFSET('Hygiene Data'!$H$12,0,10*ROW('Hygiene Data'!H160)))</f>
        <v/>
      </c>
      <c r="EC166" s="302" t="str">
        <f ca="true">+IF(OFFSET('Hygiene Data'!$H$13,0,10*ROW('Hygiene Data'!H160))="","",OFFSET('Hygiene Data'!$H$13,0,10*ROW('Hygiene Data'!H160)))</f>
        <v/>
      </c>
      <c r="ED166" s="302" t="str">
        <f ca="true">+IF(OFFSET('Hygiene Data'!$I$11,0,10*ROW('Hygiene Data'!I160))="","",OFFSET('Hygiene Data'!$I$11,0,10*ROW('Hygiene Data'!I160)))</f>
        <v/>
      </c>
      <c r="EE166" s="302" t="str">
        <f ca="true">+IF(OFFSET('Hygiene Data'!$I$12,0,10*ROW('Hygiene Data'!I160))="","",OFFSET('Hygiene Data'!$I$12,0,10*ROW('Hygiene Data'!I160)))</f>
        <v/>
      </c>
      <c r="EF166" s="30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57"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302"/>
      <c r="BS167" s="302" t="str">
        <f ca="true">+IF(OFFSET('Water Data'!$D$27,0,10*ROW('Water Data'!D161))="","",OFFSET('Water Data'!$D$27,0,10*ROW('Water Data'!D161)))</f>
        <v/>
      </c>
      <c r="BT167" s="302" t="str">
        <f ca="true">+IF(OFFSET('Water Data'!$D$28,0,10*ROW('Water Data'!D161))="","",OFFSET('Water Data'!$D$28,0,10*ROW('Water Data'!D161)))</f>
        <v/>
      </c>
      <c r="BU167" s="302" t="str">
        <f ca="true">+IF(OFFSET('Water Data'!$D$29,0,10*ROW('Water Data'!D161))="","",OFFSET('Water Data'!$D$29,0,10*ROW('Water Data'!D161)))</f>
        <v/>
      </c>
      <c r="BV167" s="302" t="str">
        <f ca="true">+IF(OFFSET('Water Data'!$E$27,0,10*ROW('Water Data'!E161))="","",OFFSET('Water Data'!$E$27,0,10*ROW('Water Data'!E161)))</f>
        <v/>
      </c>
      <c r="BW167" s="302" t="str">
        <f ca="true">+IF(OFFSET('Water Data'!$E$28,0,10*ROW('Water Data'!E161))="","",OFFSET('Water Data'!$E$28,0,10*ROW('Water Data'!E161)))</f>
        <v/>
      </c>
      <c r="BX167" s="302" t="str">
        <f ca="true">+IF(OFFSET('Water Data'!$E$29,0,10*ROW('Water Data'!E161))="","",OFFSET('Water Data'!$E$29,0,10*ROW('Water Data'!E161)))</f>
        <v/>
      </c>
      <c r="BY167" s="302" t="str">
        <f ca="true">+IF(OFFSET('Water Data'!$F$27,0,10*ROW('Water Data'!F161))="","",OFFSET('Water Data'!$F$27,0,10*ROW('Water Data'!F161)))</f>
        <v/>
      </c>
      <c r="BZ167" s="302" t="str">
        <f ca="true">+IF(OFFSET('Water Data'!$F$28,0,10*ROW('Water Data'!F161))="","",OFFSET('Water Data'!$F$28,0,10*ROW('Water Data'!F161)))</f>
        <v/>
      </c>
      <c r="CA167" s="302" t="str">
        <f ca="true">+IF(OFFSET('Water Data'!$F$29,0,10*ROW('Water Data'!F161))="","",OFFSET('Water Data'!$F$29,0,10*ROW('Water Data'!F161)))</f>
        <v/>
      </c>
      <c r="CB167" s="302" t="str">
        <f ca="true">+IF(OFFSET('Water Data'!$G$27,0,10*ROW('Water Data'!G161))="","",OFFSET('Water Data'!$G$27,0,10*ROW('Water Data'!G161)))</f>
        <v/>
      </c>
      <c r="CC167" s="302" t="str">
        <f ca="true">+IF(OFFSET('Water Data'!$G$28,0,10*ROW('Water Data'!G161))="","",OFFSET('Water Data'!$G$28,0,10*ROW('Water Data'!G161)))</f>
        <v/>
      </c>
      <c r="CD167" s="302" t="str">
        <f ca="true">+IF(OFFSET('Water Data'!$G$29,0,10*ROW('Water Data'!G161))="","",OFFSET('Water Data'!$G$29,0,10*ROW('Water Data'!G161)))</f>
        <v/>
      </c>
      <c r="CE167" s="302" t="str">
        <f ca="true">+IF(OFFSET('Water Data'!$H$27,0,10*ROW('Water Data'!H161))="","",OFFSET('Water Data'!$H$27,0,10*ROW('Water Data'!H161)))</f>
        <v/>
      </c>
      <c r="CF167" s="302" t="str">
        <f ca="true">+IF(OFFSET('Water Data'!$H$28,0,10*ROW('Water Data'!H161))="","",OFFSET('Water Data'!$H$28,0,10*ROW('Water Data'!H161)))</f>
        <v/>
      </c>
      <c r="CG167" s="302" t="str">
        <f ca="true">+IF(OFFSET('Water Data'!$H$29,0,10*ROW('Water Data'!H161))="","",OFFSET('Water Data'!$H$29,0,10*ROW('Water Data'!H161)))</f>
        <v/>
      </c>
      <c r="CH167" s="302" t="str">
        <f ca="true">+IF(OFFSET('Water Data'!$I$27,0,10*ROW('Water Data'!I161))="","",OFFSET('Water Data'!$I$27,0,10*ROW('Water Data'!I161)))</f>
        <v/>
      </c>
      <c r="CI167" s="302" t="str">
        <f ca="true">+IF(OFFSET('Water Data'!$I$28,0,10*ROW('Water Data'!I161))="","",OFFSET('Water Data'!$I$28,0,10*ROW('Water Data'!I161)))</f>
        <v/>
      </c>
      <c r="CJ167" s="302" t="str">
        <f ca="true">+IF(OFFSET('Water Data'!$I$29,0,10*ROW('Water Data'!I161))="","",OFFSET('Water Data'!$I$29,0,10*ROW('Water Data'!I161)))</f>
        <v/>
      </c>
      <c r="CK167" s="302" t="str">
        <f ca="true">+IF(OFFSET('Sanitation Data'!$D$28,0,10*ROW('Sanitation Data'!D161))="","",OFFSET('Sanitation Data'!$D$28,0,10*ROW('Sanitation Data'!D161)))</f>
        <v/>
      </c>
      <c r="CL167" s="302" t="str">
        <f ca="true">+IF(OFFSET('Sanitation Data'!$D$29,0,10*ROW('Sanitation Data'!D161))="","",OFFSET('Sanitation Data'!$D$29,0,10*ROW('Sanitation Data'!D161)))</f>
        <v/>
      </c>
      <c r="CM167" s="302" t="str">
        <f ca="true">+IF(OFFSET('Sanitation Data'!$D$30,0,10*ROW('Sanitation Data'!D161))="","",OFFSET('Sanitation Data'!$D$30,0,10*ROW('Sanitation Data'!D161)))</f>
        <v/>
      </c>
      <c r="CN167" s="302" t="str">
        <f ca="true">+IF(OFFSET('Sanitation Data'!$D$31,0,10*ROW('Sanitation Data'!D161))="","",OFFSET('Sanitation Data'!$D$31,0,10*ROW('Sanitation Data'!D161)))</f>
        <v/>
      </c>
      <c r="CO167" s="302" t="str">
        <f ca="true">+IF(OFFSET('Sanitation Data'!$D$32,0,10*ROW('Sanitation Data'!D161))="","",OFFSET('Sanitation Data'!$D$32,0,10*ROW('Sanitation Data'!D161)))</f>
        <v/>
      </c>
      <c r="CP167" s="302" t="str">
        <f ca="true">+IF(OFFSET('Sanitation Data'!$E$28,0,10*ROW('Sanitation Data'!E161))="","",OFFSET('Sanitation Data'!$E$28,0,10*ROW('Sanitation Data'!E161)))</f>
        <v/>
      </c>
      <c r="CQ167" s="302" t="str">
        <f ca="true">+IF(OFFSET('Sanitation Data'!$E$29,0,10*ROW('Sanitation Data'!E161))="","",OFFSET('Sanitation Data'!$E$29,0,10*ROW('Sanitation Data'!E161)))</f>
        <v/>
      </c>
      <c r="CR167" s="302" t="str">
        <f ca="true">+IF(OFFSET('Sanitation Data'!$E$30,0,10*ROW('Sanitation Data'!E161))="","",OFFSET('Sanitation Data'!$E$30,0,10*ROW('Sanitation Data'!E161)))</f>
        <v/>
      </c>
      <c r="CS167" s="302" t="str">
        <f ca="true">+IF(OFFSET('Sanitation Data'!$E$31,0,10*ROW('Sanitation Data'!E161))="","",OFFSET('Sanitation Data'!$E$31,0,10*ROW('Sanitation Data'!E161)))</f>
        <v/>
      </c>
      <c r="CT167" s="302" t="str">
        <f ca="true">+IF(OFFSET('Sanitation Data'!$E$32,0,10*ROW('Sanitation Data'!E161))="","",OFFSET('Sanitation Data'!$E$32,0,10*ROW('Sanitation Data'!E161)))</f>
        <v/>
      </c>
      <c r="CU167" s="302" t="str">
        <f ca="true">+IF(OFFSET('Sanitation Data'!$F$28,0,10*ROW('Sanitation Data'!F161))="","",OFFSET('Sanitation Data'!$F$28,0,10*ROW('Sanitation Data'!F161)))</f>
        <v/>
      </c>
      <c r="CV167" s="302" t="str">
        <f ca="true">+IF(OFFSET('Sanitation Data'!$F$29,0,10*ROW('Sanitation Data'!F161))="","",OFFSET('Sanitation Data'!$F$29,0,10*ROW('Sanitation Data'!F161)))</f>
        <v/>
      </c>
      <c r="CW167" s="302" t="str">
        <f ca="true">+IF(OFFSET('Sanitation Data'!$F$30,0,10*ROW('Sanitation Data'!F161))="","",OFFSET('Sanitation Data'!$F$30,0,10*ROW('Sanitation Data'!F161)))</f>
        <v/>
      </c>
      <c r="CX167" s="302" t="str">
        <f ca="true">+IF(OFFSET('Sanitation Data'!$F$31,0,10*ROW('Sanitation Data'!F161))="","",OFFSET('Sanitation Data'!$F$31,0,10*ROW('Sanitation Data'!F161)))</f>
        <v/>
      </c>
      <c r="CY167" s="302" t="str">
        <f ca="true">+IF(OFFSET('Sanitation Data'!$F$32,0,10*ROW('Sanitation Data'!F161))="","",OFFSET('Sanitation Data'!$F$32,0,10*ROW('Sanitation Data'!F161)))</f>
        <v/>
      </c>
      <c r="CZ167" s="302" t="str">
        <f ca="true">+IF(OFFSET('Sanitation Data'!$G$28,0,10*ROW('Sanitation Data'!G161))="","",OFFSET('Sanitation Data'!$G$28,0,10*ROW('Sanitation Data'!G161)))</f>
        <v/>
      </c>
      <c r="DA167" s="302" t="str">
        <f ca="true">+IF(OFFSET('Sanitation Data'!$G$29,0,10*ROW('Sanitation Data'!G161))="","",OFFSET('Sanitation Data'!$G$29,0,10*ROW('Sanitation Data'!G161)))</f>
        <v/>
      </c>
      <c r="DB167" s="302" t="str">
        <f ca="true">+IF(OFFSET('Sanitation Data'!$G$30,0,10*ROW('Sanitation Data'!G161))="","",OFFSET('Sanitation Data'!$G$30,0,10*ROW('Sanitation Data'!G161)))</f>
        <v/>
      </c>
      <c r="DC167" s="302" t="str">
        <f ca="true">+IF(OFFSET('Sanitation Data'!$G$31,0,10*ROW('Sanitation Data'!G161))="","",OFFSET('Sanitation Data'!$G$31,0,10*ROW('Sanitation Data'!G161)))</f>
        <v/>
      </c>
      <c r="DD167" s="302" t="str">
        <f ca="true">+IF(OFFSET('Sanitation Data'!$G$32,0,10*ROW('Sanitation Data'!G161))="","",OFFSET('Sanitation Data'!$G$32,0,10*ROW('Sanitation Data'!G161)))</f>
        <v/>
      </c>
      <c r="DE167" s="302" t="str">
        <f ca="true">+IF(OFFSET('Sanitation Data'!$H$28,0,10*ROW('Sanitation Data'!H161))="","",OFFSET('Sanitation Data'!$H$28,0,10*ROW('Sanitation Data'!H161)))</f>
        <v/>
      </c>
      <c r="DF167" s="302" t="str">
        <f ca="true">+IF(OFFSET('Sanitation Data'!$H$29,0,10*ROW('Sanitation Data'!H161))="","",OFFSET('Sanitation Data'!$H$29,0,10*ROW('Sanitation Data'!H161)))</f>
        <v/>
      </c>
      <c r="DG167" s="302" t="str">
        <f ca="true">+IF(OFFSET('Sanitation Data'!$H$30,0,10*ROW('Sanitation Data'!H161))="","",OFFSET('Sanitation Data'!$H$30,0,10*ROW('Sanitation Data'!H161)))</f>
        <v/>
      </c>
      <c r="DH167" s="302" t="str">
        <f ca="true">+IF(OFFSET('Sanitation Data'!$H$31,0,10*ROW('Sanitation Data'!H161))="","",OFFSET('Sanitation Data'!$H$31,0,10*ROW('Sanitation Data'!H161)))</f>
        <v/>
      </c>
      <c r="DI167" s="302" t="str">
        <f ca="true">+IF(OFFSET('Sanitation Data'!$H$32,0,10*ROW('Sanitation Data'!H161))="","",OFFSET('Sanitation Data'!$H$32,0,10*ROW('Sanitation Data'!H161)))</f>
        <v/>
      </c>
      <c r="DJ167" s="302" t="str">
        <f ca="true">+IF(OFFSET('Sanitation Data'!$I$28,0,10*ROW('Sanitation Data'!I161))="","",OFFSET('Sanitation Data'!$I$28,0,10*ROW('Sanitation Data'!I161)))</f>
        <v/>
      </c>
      <c r="DK167" s="302" t="str">
        <f ca="true">+IF(OFFSET('Sanitation Data'!$I$29,0,10*ROW('Sanitation Data'!I161))="","",OFFSET('Sanitation Data'!$I$29,0,10*ROW('Sanitation Data'!I161)))</f>
        <v/>
      </c>
      <c r="DL167" s="302" t="str">
        <f ca="true">+IF(OFFSET('Sanitation Data'!$I$30,0,10*ROW('Sanitation Data'!I161))="","",OFFSET('Sanitation Data'!$I$30,0,10*ROW('Sanitation Data'!I161)))</f>
        <v/>
      </c>
      <c r="DM167" s="302" t="str">
        <f ca="true">+IF(OFFSET('Sanitation Data'!$I$31,0,10*ROW('Sanitation Data'!I161))="","",OFFSET('Sanitation Data'!$I$31,0,10*ROW('Sanitation Data'!I161)))</f>
        <v/>
      </c>
      <c r="DN167" s="302" t="str">
        <f ca="true">+IF(OFFSET('Sanitation Data'!$I$32,0,10*ROW('Sanitation Data'!I161))="","",OFFSET('Sanitation Data'!$I$32,0,10*ROW('Sanitation Data'!I161)))</f>
        <v/>
      </c>
      <c r="DO167" s="302" t="str">
        <f ca="true">+IF(OFFSET('Hygiene Data'!$D$11,0,10*ROW('Hygiene Data'!D161))="","",OFFSET('Hygiene Data'!$D$11,0,10*ROW('Hygiene Data'!D161)))</f>
        <v/>
      </c>
      <c r="DP167" s="302" t="str">
        <f ca="true">+IF(OFFSET('Hygiene Data'!$D$12,0,10*ROW('Hygiene Data'!D161))="","",OFFSET('Hygiene Data'!$D$12,0,10*ROW('Hygiene Data'!D161)))</f>
        <v/>
      </c>
      <c r="DQ167" s="302" t="str">
        <f ca="true">+IF(OFFSET('Hygiene Data'!$D$13,0,10*ROW('Hygiene Data'!D161))="","",OFFSET('Hygiene Data'!$D$13,0,10*ROW('Hygiene Data'!D161)))</f>
        <v/>
      </c>
      <c r="DR167" s="302" t="str">
        <f ca="true">+IF(OFFSET('Hygiene Data'!$E$11,0,10*ROW('Hygiene Data'!E161))="","",OFFSET('Hygiene Data'!$E$11,0,10*ROW('Hygiene Data'!E161)))</f>
        <v/>
      </c>
      <c r="DS167" s="302" t="str">
        <f ca="true">+IF(OFFSET('Hygiene Data'!$E$12,0,10*ROW('Hygiene Data'!E161))="","",OFFSET('Hygiene Data'!$E$12,0,10*ROW('Hygiene Data'!E161)))</f>
        <v/>
      </c>
      <c r="DT167" s="302" t="str">
        <f ca="true">+IF(OFFSET('Hygiene Data'!$E$13,0,10*ROW('Hygiene Data'!E161))="","",OFFSET('Hygiene Data'!$E$13,0,10*ROW('Hygiene Data'!E161)))</f>
        <v/>
      </c>
      <c r="DU167" s="302" t="str">
        <f ca="true">+IF(OFFSET('Hygiene Data'!$F$11,0,10*ROW('Hygiene Data'!F161))="","",OFFSET('Hygiene Data'!$F$11,0,10*ROW('Hygiene Data'!F161)))</f>
        <v/>
      </c>
      <c r="DV167" s="302" t="str">
        <f ca="true">+IF(OFFSET('Hygiene Data'!$F$12,0,10*ROW('Hygiene Data'!F161))="","",OFFSET('Hygiene Data'!$F$12,0,10*ROW('Hygiene Data'!F161)))</f>
        <v/>
      </c>
      <c r="DW167" s="302" t="str">
        <f ca="true">+IF(OFFSET('Hygiene Data'!$F$13,0,10*ROW('Hygiene Data'!F161))="","",OFFSET('Hygiene Data'!$F$13,0,10*ROW('Hygiene Data'!F161)))</f>
        <v/>
      </c>
      <c r="DX167" s="302" t="str">
        <f ca="true">+IF(OFFSET('Hygiene Data'!$G$11,0,10*ROW('Hygiene Data'!G161))="","",OFFSET('Hygiene Data'!$G$11,0,10*ROW('Hygiene Data'!G161)))</f>
        <v/>
      </c>
      <c r="DY167" s="302" t="str">
        <f ca="true">+IF(OFFSET('Hygiene Data'!$G$12,0,10*ROW('Hygiene Data'!G161))="","",OFFSET('Hygiene Data'!$G$12,0,10*ROW('Hygiene Data'!G161)))</f>
        <v/>
      </c>
      <c r="DZ167" s="302" t="str">
        <f ca="true">+IF(OFFSET('Hygiene Data'!$G$13,0,10*ROW('Hygiene Data'!G161))="","",OFFSET('Hygiene Data'!$G$13,0,10*ROW('Hygiene Data'!G161)))</f>
        <v/>
      </c>
      <c r="EA167" s="302" t="str">
        <f ca="true">+IF(OFFSET('Hygiene Data'!$H$11,0,10*ROW('Hygiene Data'!H161))="","",OFFSET('Hygiene Data'!$H$11,0,10*ROW('Hygiene Data'!H161)))</f>
        <v/>
      </c>
      <c r="EB167" s="302" t="str">
        <f ca="true">+IF(OFFSET('Hygiene Data'!$H$12,0,10*ROW('Hygiene Data'!H161))="","",OFFSET('Hygiene Data'!$H$12,0,10*ROW('Hygiene Data'!H161)))</f>
        <v/>
      </c>
      <c r="EC167" s="302" t="str">
        <f ca="true">+IF(OFFSET('Hygiene Data'!$H$13,0,10*ROW('Hygiene Data'!H161))="","",OFFSET('Hygiene Data'!$H$13,0,10*ROW('Hygiene Data'!H161)))</f>
        <v/>
      </c>
      <c r="ED167" s="302" t="str">
        <f ca="true">+IF(OFFSET('Hygiene Data'!$I$11,0,10*ROW('Hygiene Data'!I161))="","",OFFSET('Hygiene Data'!$I$11,0,10*ROW('Hygiene Data'!I161)))</f>
        <v/>
      </c>
      <c r="EE167" s="302" t="str">
        <f ca="true">+IF(OFFSET('Hygiene Data'!$I$12,0,10*ROW('Hygiene Data'!I161))="","",OFFSET('Hygiene Data'!$I$12,0,10*ROW('Hygiene Data'!I161)))</f>
        <v/>
      </c>
      <c r="EF167" s="30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57"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302"/>
      <c r="BS168" s="302" t="str">
        <f ca="true">+IF(OFFSET('Water Data'!$D$27,0,10*ROW('Water Data'!D162))="","",OFFSET('Water Data'!$D$27,0,10*ROW('Water Data'!D162)))</f>
        <v/>
      </c>
      <c r="BT168" s="302" t="str">
        <f ca="true">+IF(OFFSET('Water Data'!$D$28,0,10*ROW('Water Data'!D162))="","",OFFSET('Water Data'!$D$28,0,10*ROW('Water Data'!D162)))</f>
        <v/>
      </c>
      <c r="BU168" s="302" t="str">
        <f ca="true">+IF(OFFSET('Water Data'!$D$29,0,10*ROW('Water Data'!D162))="","",OFFSET('Water Data'!$D$29,0,10*ROW('Water Data'!D162)))</f>
        <v/>
      </c>
      <c r="BV168" s="302" t="str">
        <f ca="true">+IF(OFFSET('Water Data'!$E$27,0,10*ROW('Water Data'!E162))="","",OFFSET('Water Data'!$E$27,0,10*ROW('Water Data'!E162)))</f>
        <v/>
      </c>
      <c r="BW168" s="302" t="str">
        <f ca="true">+IF(OFFSET('Water Data'!$E$28,0,10*ROW('Water Data'!E162))="","",OFFSET('Water Data'!$E$28,0,10*ROW('Water Data'!E162)))</f>
        <v/>
      </c>
      <c r="BX168" s="302" t="str">
        <f ca="true">+IF(OFFSET('Water Data'!$E$29,0,10*ROW('Water Data'!E162))="","",OFFSET('Water Data'!$E$29,0,10*ROW('Water Data'!E162)))</f>
        <v/>
      </c>
      <c r="BY168" s="302" t="str">
        <f ca="true">+IF(OFFSET('Water Data'!$F$27,0,10*ROW('Water Data'!F162))="","",OFFSET('Water Data'!$F$27,0,10*ROW('Water Data'!F162)))</f>
        <v/>
      </c>
      <c r="BZ168" s="302" t="str">
        <f ca="true">+IF(OFFSET('Water Data'!$F$28,0,10*ROW('Water Data'!F162))="","",OFFSET('Water Data'!$F$28,0,10*ROW('Water Data'!F162)))</f>
        <v/>
      </c>
      <c r="CA168" s="302" t="str">
        <f ca="true">+IF(OFFSET('Water Data'!$F$29,0,10*ROW('Water Data'!F162))="","",OFFSET('Water Data'!$F$29,0,10*ROW('Water Data'!F162)))</f>
        <v/>
      </c>
      <c r="CB168" s="302" t="str">
        <f ca="true">+IF(OFFSET('Water Data'!$G$27,0,10*ROW('Water Data'!G162))="","",OFFSET('Water Data'!$G$27,0,10*ROW('Water Data'!G162)))</f>
        <v/>
      </c>
      <c r="CC168" s="302" t="str">
        <f ca="true">+IF(OFFSET('Water Data'!$G$28,0,10*ROW('Water Data'!G162))="","",OFFSET('Water Data'!$G$28,0,10*ROW('Water Data'!G162)))</f>
        <v/>
      </c>
      <c r="CD168" s="302" t="str">
        <f ca="true">+IF(OFFSET('Water Data'!$G$29,0,10*ROW('Water Data'!G162))="","",OFFSET('Water Data'!$G$29,0,10*ROW('Water Data'!G162)))</f>
        <v/>
      </c>
      <c r="CE168" s="302" t="str">
        <f ca="true">+IF(OFFSET('Water Data'!$H$27,0,10*ROW('Water Data'!H162))="","",OFFSET('Water Data'!$H$27,0,10*ROW('Water Data'!H162)))</f>
        <v/>
      </c>
      <c r="CF168" s="302" t="str">
        <f ca="true">+IF(OFFSET('Water Data'!$H$28,0,10*ROW('Water Data'!H162))="","",OFFSET('Water Data'!$H$28,0,10*ROW('Water Data'!H162)))</f>
        <v/>
      </c>
      <c r="CG168" s="302" t="str">
        <f ca="true">+IF(OFFSET('Water Data'!$H$29,0,10*ROW('Water Data'!H162))="","",OFFSET('Water Data'!$H$29,0,10*ROW('Water Data'!H162)))</f>
        <v/>
      </c>
      <c r="CH168" s="302" t="str">
        <f ca="true">+IF(OFFSET('Water Data'!$I$27,0,10*ROW('Water Data'!I162))="","",OFFSET('Water Data'!$I$27,0,10*ROW('Water Data'!I162)))</f>
        <v/>
      </c>
      <c r="CI168" s="302" t="str">
        <f ca="true">+IF(OFFSET('Water Data'!$I$28,0,10*ROW('Water Data'!I162))="","",OFFSET('Water Data'!$I$28,0,10*ROW('Water Data'!I162)))</f>
        <v/>
      </c>
      <c r="CJ168" s="302" t="str">
        <f ca="true">+IF(OFFSET('Water Data'!$I$29,0,10*ROW('Water Data'!I162))="","",OFFSET('Water Data'!$I$29,0,10*ROW('Water Data'!I162)))</f>
        <v/>
      </c>
      <c r="CK168" s="302" t="str">
        <f ca="true">+IF(OFFSET('Sanitation Data'!$D$28,0,10*ROW('Sanitation Data'!D162))="","",OFFSET('Sanitation Data'!$D$28,0,10*ROW('Sanitation Data'!D162)))</f>
        <v/>
      </c>
      <c r="CL168" s="302" t="str">
        <f ca="true">+IF(OFFSET('Sanitation Data'!$D$29,0,10*ROW('Sanitation Data'!D162))="","",OFFSET('Sanitation Data'!$D$29,0,10*ROW('Sanitation Data'!D162)))</f>
        <v/>
      </c>
      <c r="CM168" s="302" t="str">
        <f ca="true">+IF(OFFSET('Sanitation Data'!$D$30,0,10*ROW('Sanitation Data'!D162))="","",OFFSET('Sanitation Data'!$D$30,0,10*ROW('Sanitation Data'!D162)))</f>
        <v/>
      </c>
      <c r="CN168" s="302" t="str">
        <f ca="true">+IF(OFFSET('Sanitation Data'!$D$31,0,10*ROW('Sanitation Data'!D162))="","",OFFSET('Sanitation Data'!$D$31,0,10*ROW('Sanitation Data'!D162)))</f>
        <v/>
      </c>
      <c r="CO168" s="302" t="str">
        <f ca="true">+IF(OFFSET('Sanitation Data'!$D$32,0,10*ROW('Sanitation Data'!D162))="","",OFFSET('Sanitation Data'!$D$32,0,10*ROW('Sanitation Data'!D162)))</f>
        <v/>
      </c>
      <c r="CP168" s="302" t="str">
        <f ca="true">+IF(OFFSET('Sanitation Data'!$E$28,0,10*ROW('Sanitation Data'!E162))="","",OFFSET('Sanitation Data'!$E$28,0,10*ROW('Sanitation Data'!E162)))</f>
        <v/>
      </c>
      <c r="CQ168" s="302" t="str">
        <f ca="true">+IF(OFFSET('Sanitation Data'!$E$29,0,10*ROW('Sanitation Data'!E162))="","",OFFSET('Sanitation Data'!$E$29,0,10*ROW('Sanitation Data'!E162)))</f>
        <v/>
      </c>
      <c r="CR168" s="302" t="str">
        <f ca="true">+IF(OFFSET('Sanitation Data'!$E$30,0,10*ROW('Sanitation Data'!E162))="","",OFFSET('Sanitation Data'!$E$30,0,10*ROW('Sanitation Data'!E162)))</f>
        <v/>
      </c>
      <c r="CS168" s="302" t="str">
        <f ca="true">+IF(OFFSET('Sanitation Data'!$E$31,0,10*ROW('Sanitation Data'!E162))="","",OFFSET('Sanitation Data'!$E$31,0,10*ROW('Sanitation Data'!E162)))</f>
        <v/>
      </c>
      <c r="CT168" s="302" t="str">
        <f ca="true">+IF(OFFSET('Sanitation Data'!$E$32,0,10*ROW('Sanitation Data'!E162))="","",OFFSET('Sanitation Data'!$E$32,0,10*ROW('Sanitation Data'!E162)))</f>
        <v/>
      </c>
      <c r="CU168" s="302" t="str">
        <f ca="true">+IF(OFFSET('Sanitation Data'!$F$28,0,10*ROW('Sanitation Data'!F162))="","",OFFSET('Sanitation Data'!$F$28,0,10*ROW('Sanitation Data'!F162)))</f>
        <v/>
      </c>
      <c r="CV168" s="302" t="str">
        <f ca="true">+IF(OFFSET('Sanitation Data'!$F$29,0,10*ROW('Sanitation Data'!F162))="","",OFFSET('Sanitation Data'!$F$29,0,10*ROW('Sanitation Data'!F162)))</f>
        <v/>
      </c>
      <c r="CW168" s="302" t="str">
        <f ca="true">+IF(OFFSET('Sanitation Data'!$F$30,0,10*ROW('Sanitation Data'!F162))="","",OFFSET('Sanitation Data'!$F$30,0,10*ROW('Sanitation Data'!F162)))</f>
        <v/>
      </c>
      <c r="CX168" s="302" t="str">
        <f ca="true">+IF(OFFSET('Sanitation Data'!$F$31,0,10*ROW('Sanitation Data'!F162))="","",OFFSET('Sanitation Data'!$F$31,0,10*ROW('Sanitation Data'!F162)))</f>
        <v/>
      </c>
      <c r="CY168" s="302" t="str">
        <f ca="true">+IF(OFFSET('Sanitation Data'!$F$32,0,10*ROW('Sanitation Data'!F162))="","",OFFSET('Sanitation Data'!$F$32,0,10*ROW('Sanitation Data'!F162)))</f>
        <v/>
      </c>
      <c r="CZ168" s="302" t="str">
        <f ca="true">+IF(OFFSET('Sanitation Data'!$G$28,0,10*ROW('Sanitation Data'!G162))="","",OFFSET('Sanitation Data'!$G$28,0,10*ROW('Sanitation Data'!G162)))</f>
        <v/>
      </c>
      <c r="DA168" s="302" t="str">
        <f ca="true">+IF(OFFSET('Sanitation Data'!$G$29,0,10*ROW('Sanitation Data'!G162))="","",OFFSET('Sanitation Data'!$G$29,0,10*ROW('Sanitation Data'!G162)))</f>
        <v/>
      </c>
      <c r="DB168" s="302" t="str">
        <f ca="true">+IF(OFFSET('Sanitation Data'!$G$30,0,10*ROW('Sanitation Data'!G162))="","",OFFSET('Sanitation Data'!$G$30,0,10*ROW('Sanitation Data'!G162)))</f>
        <v/>
      </c>
      <c r="DC168" s="302" t="str">
        <f ca="true">+IF(OFFSET('Sanitation Data'!$G$31,0,10*ROW('Sanitation Data'!G162))="","",OFFSET('Sanitation Data'!$G$31,0,10*ROW('Sanitation Data'!G162)))</f>
        <v/>
      </c>
      <c r="DD168" s="302" t="str">
        <f ca="true">+IF(OFFSET('Sanitation Data'!$G$32,0,10*ROW('Sanitation Data'!G162))="","",OFFSET('Sanitation Data'!$G$32,0,10*ROW('Sanitation Data'!G162)))</f>
        <v/>
      </c>
      <c r="DE168" s="302" t="str">
        <f ca="true">+IF(OFFSET('Sanitation Data'!$H$28,0,10*ROW('Sanitation Data'!H162))="","",OFFSET('Sanitation Data'!$H$28,0,10*ROW('Sanitation Data'!H162)))</f>
        <v/>
      </c>
      <c r="DF168" s="302" t="str">
        <f ca="true">+IF(OFFSET('Sanitation Data'!$H$29,0,10*ROW('Sanitation Data'!H162))="","",OFFSET('Sanitation Data'!$H$29,0,10*ROW('Sanitation Data'!H162)))</f>
        <v/>
      </c>
      <c r="DG168" s="302" t="str">
        <f ca="true">+IF(OFFSET('Sanitation Data'!$H$30,0,10*ROW('Sanitation Data'!H162))="","",OFFSET('Sanitation Data'!$H$30,0,10*ROW('Sanitation Data'!H162)))</f>
        <v/>
      </c>
      <c r="DH168" s="302" t="str">
        <f ca="true">+IF(OFFSET('Sanitation Data'!$H$31,0,10*ROW('Sanitation Data'!H162))="","",OFFSET('Sanitation Data'!$H$31,0,10*ROW('Sanitation Data'!H162)))</f>
        <v/>
      </c>
      <c r="DI168" s="302" t="str">
        <f ca="true">+IF(OFFSET('Sanitation Data'!$H$32,0,10*ROW('Sanitation Data'!H162))="","",OFFSET('Sanitation Data'!$H$32,0,10*ROW('Sanitation Data'!H162)))</f>
        <v/>
      </c>
      <c r="DJ168" s="302" t="str">
        <f ca="true">+IF(OFFSET('Sanitation Data'!$I$28,0,10*ROW('Sanitation Data'!I162))="","",OFFSET('Sanitation Data'!$I$28,0,10*ROW('Sanitation Data'!I162)))</f>
        <v/>
      </c>
      <c r="DK168" s="302" t="str">
        <f ca="true">+IF(OFFSET('Sanitation Data'!$I$29,0,10*ROW('Sanitation Data'!I162))="","",OFFSET('Sanitation Data'!$I$29,0,10*ROW('Sanitation Data'!I162)))</f>
        <v/>
      </c>
      <c r="DL168" s="302" t="str">
        <f ca="true">+IF(OFFSET('Sanitation Data'!$I$30,0,10*ROW('Sanitation Data'!I162))="","",OFFSET('Sanitation Data'!$I$30,0,10*ROW('Sanitation Data'!I162)))</f>
        <v/>
      </c>
      <c r="DM168" s="302" t="str">
        <f ca="true">+IF(OFFSET('Sanitation Data'!$I$31,0,10*ROW('Sanitation Data'!I162))="","",OFFSET('Sanitation Data'!$I$31,0,10*ROW('Sanitation Data'!I162)))</f>
        <v/>
      </c>
      <c r="DN168" s="302" t="str">
        <f ca="true">+IF(OFFSET('Sanitation Data'!$I$32,0,10*ROW('Sanitation Data'!I162))="","",OFFSET('Sanitation Data'!$I$32,0,10*ROW('Sanitation Data'!I162)))</f>
        <v/>
      </c>
      <c r="DO168" s="302" t="str">
        <f ca="true">+IF(OFFSET('Hygiene Data'!$D$11,0,10*ROW('Hygiene Data'!D162))="","",OFFSET('Hygiene Data'!$D$11,0,10*ROW('Hygiene Data'!D162)))</f>
        <v/>
      </c>
      <c r="DP168" s="302" t="str">
        <f ca="true">+IF(OFFSET('Hygiene Data'!$D$12,0,10*ROW('Hygiene Data'!D162))="","",OFFSET('Hygiene Data'!$D$12,0,10*ROW('Hygiene Data'!D162)))</f>
        <v/>
      </c>
      <c r="DQ168" s="302" t="str">
        <f ca="true">+IF(OFFSET('Hygiene Data'!$D$13,0,10*ROW('Hygiene Data'!D162))="","",OFFSET('Hygiene Data'!$D$13,0,10*ROW('Hygiene Data'!D162)))</f>
        <v/>
      </c>
      <c r="DR168" s="302" t="str">
        <f ca="true">+IF(OFFSET('Hygiene Data'!$E$11,0,10*ROW('Hygiene Data'!E162))="","",OFFSET('Hygiene Data'!$E$11,0,10*ROW('Hygiene Data'!E162)))</f>
        <v/>
      </c>
      <c r="DS168" s="302" t="str">
        <f ca="true">+IF(OFFSET('Hygiene Data'!$E$12,0,10*ROW('Hygiene Data'!E162))="","",OFFSET('Hygiene Data'!$E$12,0,10*ROW('Hygiene Data'!E162)))</f>
        <v/>
      </c>
      <c r="DT168" s="302" t="str">
        <f ca="true">+IF(OFFSET('Hygiene Data'!$E$13,0,10*ROW('Hygiene Data'!E162))="","",OFFSET('Hygiene Data'!$E$13,0,10*ROW('Hygiene Data'!E162)))</f>
        <v/>
      </c>
      <c r="DU168" s="302" t="str">
        <f ca="true">+IF(OFFSET('Hygiene Data'!$F$11,0,10*ROW('Hygiene Data'!F162))="","",OFFSET('Hygiene Data'!$F$11,0,10*ROW('Hygiene Data'!F162)))</f>
        <v/>
      </c>
      <c r="DV168" s="302" t="str">
        <f ca="true">+IF(OFFSET('Hygiene Data'!$F$12,0,10*ROW('Hygiene Data'!F162))="","",OFFSET('Hygiene Data'!$F$12,0,10*ROW('Hygiene Data'!F162)))</f>
        <v/>
      </c>
      <c r="DW168" s="302" t="str">
        <f ca="true">+IF(OFFSET('Hygiene Data'!$F$13,0,10*ROW('Hygiene Data'!F162))="","",OFFSET('Hygiene Data'!$F$13,0,10*ROW('Hygiene Data'!F162)))</f>
        <v/>
      </c>
      <c r="DX168" s="302" t="str">
        <f ca="true">+IF(OFFSET('Hygiene Data'!$G$11,0,10*ROW('Hygiene Data'!G162))="","",OFFSET('Hygiene Data'!$G$11,0,10*ROW('Hygiene Data'!G162)))</f>
        <v/>
      </c>
      <c r="DY168" s="302" t="str">
        <f ca="true">+IF(OFFSET('Hygiene Data'!$G$12,0,10*ROW('Hygiene Data'!G162))="","",OFFSET('Hygiene Data'!$G$12,0,10*ROW('Hygiene Data'!G162)))</f>
        <v/>
      </c>
      <c r="DZ168" s="302" t="str">
        <f ca="true">+IF(OFFSET('Hygiene Data'!$G$13,0,10*ROW('Hygiene Data'!G162))="","",OFFSET('Hygiene Data'!$G$13,0,10*ROW('Hygiene Data'!G162)))</f>
        <v/>
      </c>
      <c r="EA168" s="302" t="str">
        <f ca="true">+IF(OFFSET('Hygiene Data'!$H$11,0,10*ROW('Hygiene Data'!H162))="","",OFFSET('Hygiene Data'!$H$11,0,10*ROW('Hygiene Data'!H162)))</f>
        <v/>
      </c>
      <c r="EB168" s="302" t="str">
        <f ca="true">+IF(OFFSET('Hygiene Data'!$H$12,0,10*ROW('Hygiene Data'!H162))="","",OFFSET('Hygiene Data'!$H$12,0,10*ROW('Hygiene Data'!H162)))</f>
        <v/>
      </c>
      <c r="EC168" s="302" t="str">
        <f ca="true">+IF(OFFSET('Hygiene Data'!$H$13,0,10*ROW('Hygiene Data'!H162))="","",OFFSET('Hygiene Data'!$H$13,0,10*ROW('Hygiene Data'!H162)))</f>
        <v/>
      </c>
      <c r="ED168" s="302" t="str">
        <f ca="true">+IF(OFFSET('Hygiene Data'!$I$11,0,10*ROW('Hygiene Data'!I162))="","",OFFSET('Hygiene Data'!$I$11,0,10*ROW('Hygiene Data'!I162)))</f>
        <v/>
      </c>
      <c r="EE168" s="302" t="str">
        <f ca="true">+IF(OFFSET('Hygiene Data'!$I$12,0,10*ROW('Hygiene Data'!I162))="","",OFFSET('Hygiene Data'!$I$12,0,10*ROW('Hygiene Data'!I162)))</f>
        <v/>
      </c>
      <c r="EF168" s="30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57"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302"/>
      <c r="BS169" s="302" t="str">
        <f ca="true">+IF(OFFSET('Water Data'!$D$27,0,10*ROW('Water Data'!D163))="","",OFFSET('Water Data'!$D$27,0,10*ROW('Water Data'!D163)))</f>
        <v/>
      </c>
      <c r="BT169" s="302" t="str">
        <f ca="true">+IF(OFFSET('Water Data'!$D$28,0,10*ROW('Water Data'!D163))="","",OFFSET('Water Data'!$D$28,0,10*ROW('Water Data'!D163)))</f>
        <v/>
      </c>
      <c r="BU169" s="302" t="str">
        <f ca="true">+IF(OFFSET('Water Data'!$D$29,0,10*ROW('Water Data'!D163))="","",OFFSET('Water Data'!$D$29,0,10*ROW('Water Data'!D163)))</f>
        <v/>
      </c>
      <c r="BV169" s="302" t="str">
        <f ca="true">+IF(OFFSET('Water Data'!$E$27,0,10*ROW('Water Data'!E163))="","",OFFSET('Water Data'!$E$27,0,10*ROW('Water Data'!E163)))</f>
        <v/>
      </c>
      <c r="BW169" s="302" t="str">
        <f ca="true">+IF(OFFSET('Water Data'!$E$28,0,10*ROW('Water Data'!E163))="","",OFFSET('Water Data'!$E$28,0,10*ROW('Water Data'!E163)))</f>
        <v/>
      </c>
      <c r="BX169" s="302" t="str">
        <f ca="true">+IF(OFFSET('Water Data'!$E$29,0,10*ROW('Water Data'!E163))="","",OFFSET('Water Data'!$E$29,0,10*ROW('Water Data'!E163)))</f>
        <v/>
      </c>
      <c r="BY169" s="302" t="str">
        <f ca="true">+IF(OFFSET('Water Data'!$F$27,0,10*ROW('Water Data'!F163))="","",OFFSET('Water Data'!$F$27,0,10*ROW('Water Data'!F163)))</f>
        <v/>
      </c>
      <c r="BZ169" s="302" t="str">
        <f ca="true">+IF(OFFSET('Water Data'!$F$28,0,10*ROW('Water Data'!F163))="","",OFFSET('Water Data'!$F$28,0,10*ROW('Water Data'!F163)))</f>
        <v/>
      </c>
      <c r="CA169" s="302" t="str">
        <f ca="true">+IF(OFFSET('Water Data'!$F$29,0,10*ROW('Water Data'!F163))="","",OFFSET('Water Data'!$F$29,0,10*ROW('Water Data'!F163)))</f>
        <v/>
      </c>
      <c r="CB169" s="302" t="str">
        <f ca="true">+IF(OFFSET('Water Data'!$G$27,0,10*ROW('Water Data'!G163))="","",OFFSET('Water Data'!$G$27,0,10*ROW('Water Data'!G163)))</f>
        <v/>
      </c>
      <c r="CC169" s="302" t="str">
        <f ca="true">+IF(OFFSET('Water Data'!$G$28,0,10*ROW('Water Data'!G163))="","",OFFSET('Water Data'!$G$28,0,10*ROW('Water Data'!G163)))</f>
        <v/>
      </c>
      <c r="CD169" s="302" t="str">
        <f ca="true">+IF(OFFSET('Water Data'!$G$29,0,10*ROW('Water Data'!G163))="","",OFFSET('Water Data'!$G$29,0,10*ROW('Water Data'!G163)))</f>
        <v/>
      </c>
      <c r="CE169" s="302" t="str">
        <f ca="true">+IF(OFFSET('Water Data'!$H$27,0,10*ROW('Water Data'!H163))="","",OFFSET('Water Data'!$H$27,0,10*ROW('Water Data'!H163)))</f>
        <v/>
      </c>
      <c r="CF169" s="302" t="str">
        <f ca="true">+IF(OFFSET('Water Data'!$H$28,0,10*ROW('Water Data'!H163))="","",OFFSET('Water Data'!$H$28,0,10*ROW('Water Data'!H163)))</f>
        <v/>
      </c>
      <c r="CG169" s="302" t="str">
        <f ca="true">+IF(OFFSET('Water Data'!$H$29,0,10*ROW('Water Data'!H163))="","",OFFSET('Water Data'!$H$29,0,10*ROW('Water Data'!H163)))</f>
        <v/>
      </c>
      <c r="CH169" s="302" t="str">
        <f ca="true">+IF(OFFSET('Water Data'!$I$27,0,10*ROW('Water Data'!I163))="","",OFFSET('Water Data'!$I$27,0,10*ROW('Water Data'!I163)))</f>
        <v/>
      </c>
      <c r="CI169" s="302" t="str">
        <f ca="true">+IF(OFFSET('Water Data'!$I$28,0,10*ROW('Water Data'!I163))="","",OFFSET('Water Data'!$I$28,0,10*ROW('Water Data'!I163)))</f>
        <v/>
      </c>
      <c r="CJ169" s="302" t="str">
        <f ca="true">+IF(OFFSET('Water Data'!$I$29,0,10*ROW('Water Data'!I163))="","",OFFSET('Water Data'!$I$29,0,10*ROW('Water Data'!I163)))</f>
        <v/>
      </c>
      <c r="CK169" s="302" t="str">
        <f ca="true">+IF(OFFSET('Sanitation Data'!$D$28,0,10*ROW('Sanitation Data'!D163))="","",OFFSET('Sanitation Data'!$D$28,0,10*ROW('Sanitation Data'!D163)))</f>
        <v/>
      </c>
      <c r="CL169" s="302" t="str">
        <f ca="true">+IF(OFFSET('Sanitation Data'!$D$29,0,10*ROW('Sanitation Data'!D163))="","",OFFSET('Sanitation Data'!$D$29,0,10*ROW('Sanitation Data'!D163)))</f>
        <v/>
      </c>
      <c r="CM169" s="302" t="str">
        <f ca="true">+IF(OFFSET('Sanitation Data'!$D$30,0,10*ROW('Sanitation Data'!D163))="","",OFFSET('Sanitation Data'!$D$30,0,10*ROW('Sanitation Data'!D163)))</f>
        <v/>
      </c>
      <c r="CN169" s="302" t="str">
        <f ca="true">+IF(OFFSET('Sanitation Data'!$D$31,0,10*ROW('Sanitation Data'!D163))="","",OFFSET('Sanitation Data'!$D$31,0,10*ROW('Sanitation Data'!D163)))</f>
        <v/>
      </c>
      <c r="CO169" s="302" t="str">
        <f ca="true">+IF(OFFSET('Sanitation Data'!$D$32,0,10*ROW('Sanitation Data'!D163))="","",OFFSET('Sanitation Data'!$D$32,0,10*ROW('Sanitation Data'!D163)))</f>
        <v/>
      </c>
      <c r="CP169" s="302" t="str">
        <f ca="true">+IF(OFFSET('Sanitation Data'!$E$28,0,10*ROW('Sanitation Data'!E163))="","",OFFSET('Sanitation Data'!$E$28,0,10*ROW('Sanitation Data'!E163)))</f>
        <v/>
      </c>
      <c r="CQ169" s="302" t="str">
        <f ca="true">+IF(OFFSET('Sanitation Data'!$E$29,0,10*ROW('Sanitation Data'!E163))="","",OFFSET('Sanitation Data'!$E$29,0,10*ROW('Sanitation Data'!E163)))</f>
        <v/>
      </c>
      <c r="CR169" s="302" t="str">
        <f ca="true">+IF(OFFSET('Sanitation Data'!$E$30,0,10*ROW('Sanitation Data'!E163))="","",OFFSET('Sanitation Data'!$E$30,0,10*ROW('Sanitation Data'!E163)))</f>
        <v/>
      </c>
      <c r="CS169" s="302" t="str">
        <f ca="true">+IF(OFFSET('Sanitation Data'!$E$31,0,10*ROW('Sanitation Data'!E163))="","",OFFSET('Sanitation Data'!$E$31,0,10*ROW('Sanitation Data'!E163)))</f>
        <v/>
      </c>
      <c r="CT169" s="302" t="str">
        <f ca="true">+IF(OFFSET('Sanitation Data'!$E$32,0,10*ROW('Sanitation Data'!E163))="","",OFFSET('Sanitation Data'!$E$32,0,10*ROW('Sanitation Data'!E163)))</f>
        <v/>
      </c>
      <c r="CU169" s="302" t="str">
        <f ca="true">+IF(OFFSET('Sanitation Data'!$F$28,0,10*ROW('Sanitation Data'!F163))="","",OFFSET('Sanitation Data'!$F$28,0,10*ROW('Sanitation Data'!F163)))</f>
        <v/>
      </c>
      <c r="CV169" s="302" t="str">
        <f ca="true">+IF(OFFSET('Sanitation Data'!$F$29,0,10*ROW('Sanitation Data'!F163))="","",OFFSET('Sanitation Data'!$F$29,0,10*ROW('Sanitation Data'!F163)))</f>
        <v/>
      </c>
      <c r="CW169" s="302" t="str">
        <f ca="true">+IF(OFFSET('Sanitation Data'!$F$30,0,10*ROW('Sanitation Data'!F163))="","",OFFSET('Sanitation Data'!$F$30,0,10*ROW('Sanitation Data'!F163)))</f>
        <v/>
      </c>
      <c r="CX169" s="302" t="str">
        <f ca="true">+IF(OFFSET('Sanitation Data'!$F$31,0,10*ROW('Sanitation Data'!F163))="","",OFFSET('Sanitation Data'!$F$31,0,10*ROW('Sanitation Data'!F163)))</f>
        <v/>
      </c>
      <c r="CY169" s="302" t="str">
        <f ca="true">+IF(OFFSET('Sanitation Data'!$F$32,0,10*ROW('Sanitation Data'!F163))="","",OFFSET('Sanitation Data'!$F$32,0,10*ROW('Sanitation Data'!F163)))</f>
        <v/>
      </c>
      <c r="CZ169" s="302" t="str">
        <f ca="true">+IF(OFFSET('Sanitation Data'!$G$28,0,10*ROW('Sanitation Data'!G163))="","",OFFSET('Sanitation Data'!$G$28,0,10*ROW('Sanitation Data'!G163)))</f>
        <v/>
      </c>
      <c r="DA169" s="302" t="str">
        <f ca="true">+IF(OFFSET('Sanitation Data'!$G$29,0,10*ROW('Sanitation Data'!G163))="","",OFFSET('Sanitation Data'!$G$29,0,10*ROW('Sanitation Data'!G163)))</f>
        <v/>
      </c>
      <c r="DB169" s="302" t="str">
        <f ca="true">+IF(OFFSET('Sanitation Data'!$G$30,0,10*ROW('Sanitation Data'!G163))="","",OFFSET('Sanitation Data'!$G$30,0,10*ROW('Sanitation Data'!G163)))</f>
        <v/>
      </c>
      <c r="DC169" s="302" t="str">
        <f ca="true">+IF(OFFSET('Sanitation Data'!$G$31,0,10*ROW('Sanitation Data'!G163))="","",OFFSET('Sanitation Data'!$G$31,0,10*ROW('Sanitation Data'!G163)))</f>
        <v/>
      </c>
      <c r="DD169" s="302" t="str">
        <f ca="true">+IF(OFFSET('Sanitation Data'!$G$32,0,10*ROW('Sanitation Data'!G163))="","",OFFSET('Sanitation Data'!$G$32,0,10*ROW('Sanitation Data'!G163)))</f>
        <v/>
      </c>
      <c r="DE169" s="302" t="str">
        <f ca="true">+IF(OFFSET('Sanitation Data'!$H$28,0,10*ROW('Sanitation Data'!H163))="","",OFFSET('Sanitation Data'!$H$28,0,10*ROW('Sanitation Data'!H163)))</f>
        <v/>
      </c>
      <c r="DF169" s="302" t="str">
        <f ca="true">+IF(OFFSET('Sanitation Data'!$H$29,0,10*ROW('Sanitation Data'!H163))="","",OFFSET('Sanitation Data'!$H$29,0,10*ROW('Sanitation Data'!H163)))</f>
        <v/>
      </c>
      <c r="DG169" s="302" t="str">
        <f ca="true">+IF(OFFSET('Sanitation Data'!$H$30,0,10*ROW('Sanitation Data'!H163))="","",OFFSET('Sanitation Data'!$H$30,0,10*ROW('Sanitation Data'!H163)))</f>
        <v/>
      </c>
      <c r="DH169" s="302" t="str">
        <f ca="true">+IF(OFFSET('Sanitation Data'!$H$31,0,10*ROW('Sanitation Data'!H163))="","",OFFSET('Sanitation Data'!$H$31,0,10*ROW('Sanitation Data'!H163)))</f>
        <v/>
      </c>
      <c r="DI169" s="302" t="str">
        <f ca="true">+IF(OFFSET('Sanitation Data'!$H$32,0,10*ROW('Sanitation Data'!H163))="","",OFFSET('Sanitation Data'!$H$32,0,10*ROW('Sanitation Data'!H163)))</f>
        <v/>
      </c>
      <c r="DJ169" s="302" t="str">
        <f ca="true">+IF(OFFSET('Sanitation Data'!$I$28,0,10*ROW('Sanitation Data'!I163))="","",OFFSET('Sanitation Data'!$I$28,0,10*ROW('Sanitation Data'!I163)))</f>
        <v/>
      </c>
      <c r="DK169" s="302" t="str">
        <f ca="true">+IF(OFFSET('Sanitation Data'!$I$29,0,10*ROW('Sanitation Data'!I163))="","",OFFSET('Sanitation Data'!$I$29,0,10*ROW('Sanitation Data'!I163)))</f>
        <v/>
      </c>
      <c r="DL169" s="302" t="str">
        <f ca="true">+IF(OFFSET('Sanitation Data'!$I$30,0,10*ROW('Sanitation Data'!I163))="","",OFFSET('Sanitation Data'!$I$30,0,10*ROW('Sanitation Data'!I163)))</f>
        <v/>
      </c>
      <c r="DM169" s="302" t="str">
        <f ca="true">+IF(OFFSET('Sanitation Data'!$I$31,0,10*ROW('Sanitation Data'!I163))="","",OFFSET('Sanitation Data'!$I$31,0,10*ROW('Sanitation Data'!I163)))</f>
        <v/>
      </c>
      <c r="DN169" s="302" t="str">
        <f ca="true">+IF(OFFSET('Sanitation Data'!$I$32,0,10*ROW('Sanitation Data'!I163))="","",OFFSET('Sanitation Data'!$I$32,0,10*ROW('Sanitation Data'!I163)))</f>
        <v/>
      </c>
      <c r="DO169" s="302" t="str">
        <f ca="true">+IF(OFFSET('Hygiene Data'!$D$11,0,10*ROW('Hygiene Data'!D163))="","",OFFSET('Hygiene Data'!$D$11,0,10*ROW('Hygiene Data'!D163)))</f>
        <v/>
      </c>
      <c r="DP169" s="302" t="str">
        <f ca="true">+IF(OFFSET('Hygiene Data'!$D$12,0,10*ROW('Hygiene Data'!D163))="","",OFFSET('Hygiene Data'!$D$12,0,10*ROW('Hygiene Data'!D163)))</f>
        <v/>
      </c>
      <c r="DQ169" s="302" t="str">
        <f ca="true">+IF(OFFSET('Hygiene Data'!$D$13,0,10*ROW('Hygiene Data'!D163))="","",OFFSET('Hygiene Data'!$D$13,0,10*ROW('Hygiene Data'!D163)))</f>
        <v/>
      </c>
      <c r="DR169" s="302" t="str">
        <f ca="true">+IF(OFFSET('Hygiene Data'!$E$11,0,10*ROW('Hygiene Data'!E163))="","",OFFSET('Hygiene Data'!$E$11,0,10*ROW('Hygiene Data'!E163)))</f>
        <v/>
      </c>
      <c r="DS169" s="302" t="str">
        <f ca="true">+IF(OFFSET('Hygiene Data'!$E$12,0,10*ROW('Hygiene Data'!E163))="","",OFFSET('Hygiene Data'!$E$12,0,10*ROW('Hygiene Data'!E163)))</f>
        <v/>
      </c>
      <c r="DT169" s="302" t="str">
        <f ca="true">+IF(OFFSET('Hygiene Data'!$E$13,0,10*ROW('Hygiene Data'!E163))="","",OFFSET('Hygiene Data'!$E$13,0,10*ROW('Hygiene Data'!E163)))</f>
        <v/>
      </c>
      <c r="DU169" s="302" t="str">
        <f ca="true">+IF(OFFSET('Hygiene Data'!$F$11,0,10*ROW('Hygiene Data'!F163))="","",OFFSET('Hygiene Data'!$F$11,0,10*ROW('Hygiene Data'!F163)))</f>
        <v/>
      </c>
      <c r="DV169" s="302" t="str">
        <f ca="true">+IF(OFFSET('Hygiene Data'!$F$12,0,10*ROW('Hygiene Data'!F163))="","",OFFSET('Hygiene Data'!$F$12,0,10*ROW('Hygiene Data'!F163)))</f>
        <v/>
      </c>
      <c r="DW169" s="302" t="str">
        <f ca="true">+IF(OFFSET('Hygiene Data'!$F$13,0,10*ROW('Hygiene Data'!F163))="","",OFFSET('Hygiene Data'!$F$13,0,10*ROW('Hygiene Data'!F163)))</f>
        <v/>
      </c>
      <c r="DX169" s="302" t="str">
        <f ca="true">+IF(OFFSET('Hygiene Data'!$G$11,0,10*ROW('Hygiene Data'!G163))="","",OFFSET('Hygiene Data'!$G$11,0,10*ROW('Hygiene Data'!G163)))</f>
        <v/>
      </c>
      <c r="DY169" s="302" t="str">
        <f ca="true">+IF(OFFSET('Hygiene Data'!$G$12,0,10*ROW('Hygiene Data'!G163))="","",OFFSET('Hygiene Data'!$G$12,0,10*ROW('Hygiene Data'!G163)))</f>
        <v/>
      </c>
      <c r="DZ169" s="302" t="str">
        <f ca="true">+IF(OFFSET('Hygiene Data'!$G$13,0,10*ROW('Hygiene Data'!G163))="","",OFFSET('Hygiene Data'!$G$13,0,10*ROW('Hygiene Data'!G163)))</f>
        <v/>
      </c>
      <c r="EA169" s="302" t="str">
        <f ca="true">+IF(OFFSET('Hygiene Data'!$H$11,0,10*ROW('Hygiene Data'!H163))="","",OFFSET('Hygiene Data'!$H$11,0,10*ROW('Hygiene Data'!H163)))</f>
        <v/>
      </c>
      <c r="EB169" s="302" t="str">
        <f ca="true">+IF(OFFSET('Hygiene Data'!$H$12,0,10*ROW('Hygiene Data'!H163))="","",OFFSET('Hygiene Data'!$H$12,0,10*ROW('Hygiene Data'!H163)))</f>
        <v/>
      </c>
      <c r="EC169" s="302" t="str">
        <f ca="true">+IF(OFFSET('Hygiene Data'!$H$13,0,10*ROW('Hygiene Data'!H163))="","",OFFSET('Hygiene Data'!$H$13,0,10*ROW('Hygiene Data'!H163)))</f>
        <v/>
      </c>
      <c r="ED169" s="302" t="str">
        <f ca="true">+IF(OFFSET('Hygiene Data'!$I$11,0,10*ROW('Hygiene Data'!I163))="","",OFFSET('Hygiene Data'!$I$11,0,10*ROW('Hygiene Data'!I163)))</f>
        <v/>
      </c>
      <c r="EE169" s="302" t="str">
        <f ca="true">+IF(OFFSET('Hygiene Data'!$I$12,0,10*ROW('Hygiene Data'!I163))="","",OFFSET('Hygiene Data'!$I$12,0,10*ROW('Hygiene Data'!I163)))</f>
        <v/>
      </c>
      <c r="EF169" s="30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57"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302"/>
      <c r="BS170" s="302" t="str">
        <f ca="true">+IF(OFFSET('Water Data'!$D$27,0,10*ROW('Water Data'!D164))="","",OFFSET('Water Data'!$D$27,0,10*ROW('Water Data'!D164)))</f>
        <v/>
      </c>
      <c r="BT170" s="302" t="str">
        <f ca="true">+IF(OFFSET('Water Data'!$D$28,0,10*ROW('Water Data'!D164))="","",OFFSET('Water Data'!$D$28,0,10*ROW('Water Data'!D164)))</f>
        <v/>
      </c>
      <c r="BU170" s="302" t="str">
        <f ca="true">+IF(OFFSET('Water Data'!$D$29,0,10*ROW('Water Data'!D164))="","",OFFSET('Water Data'!$D$29,0,10*ROW('Water Data'!D164)))</f>
        <v/>
      </c>
      <c r="BV170" s="302" t="str">
        <f ca="true">+IF(OFFSET('Water Data'!$E$27,0,10*ROW('Water Data'!E164))="","",OFFSET('Water Data'!$E$27,0,10*ROW('Water Data'!E164)))</f>
        <v/>
      </c>
      <c r="BW170" s="302" t="str">
        <f ca="true">+IF(OFFSET('Water Data'!$E$28,0,10*ROW('Water Data'!E164))="","",OFFSET('Water Data'!$E$28,0,10*ROW('Water Data'!E164)))</f>
        <v/>
      </c>
      <c r="BX170" s="302" t="str">
        <f ca="true">+IF(OFFSET('Water Data'!$E$29,0,10*ROW('Water Data'!E164))="","",OFFSET('Water Data'!$E$29,0,10*ROW('Water Data'!E164)))</f>
        <v/>
      </c>
      <c r="BY170" s="302" t="str">
        <f ca="true">+IF(OFFSET('Water Data'!$F$27,0,10*ROW('Water Data'!F164))="","",OFFSET('Water Data'!$F$27,0,10*ROW('Water Data'!F164)))</f>
        <v/>
      </c>
      <c r="BZ170" s="302" t="str">
        <f ca="true">+IF(OFFSET('Water Data'!$F$28,0,10*ROW('Water Data'!F164))="","",OFFSET('Water Data'!$F$28,0,10*ROW('Water Data'!F164)))</f>
        <v/>
      </c>
      <c r="CA170" s="302" t="str">
        <f ca="true">+IF(OFFSET('Water Data'!$F$29,0,10*ROW('Water Data'!F164))="","",OFFSET('Water Data'!$F$29,0,10*ROW('Water Data'!F164)))</f>
        <v/>
      </c>
      <c r="CB170" s="302" t="str">
        <f ca="true">+IF(OFFSET('Water Data'!$G$27,0,10*ROW('Water Data'!G164))="","",OFFSET('Water Data'!$G$27,0,10*ROW('Water Data'!G164)))</f>
        <v/>
      </c>
      <c r="CC170" s="302" t="str">
        <f ca="true">+IF(OFFSET('Water Data'!$G$28,0,10*ROW('Water Data'!G164))="","",OFFSET('Water Data'!$G$28,0,10*ROW('Water Data'!G164)))</f>
        <v/>
      </c>
      <c r="CD170" s="302" t="str">
        <f ca="true">+IF(OFFSET('Water Data'!$G$29,0,10*ROW('Water Data'!G164))="","",OFFSET('Water Data'!$G$29,0,10*ROW('Water Data'!G164)))</f>
        <v/>
      </c>
      <c r="CE170" s="302" t="str">
        <f ca="true">+IF(OFFSET('Water Data'!$H$27,0,10*ROW('Water Data'!H164))="","",OFFSET('Water Data'!$H$27,0,10*ROW('Water Data'!H164)))</f>
        <v/>
      </c>
      <c r="CF170" s="302" t="str">
        <f ca="true">+IF(OFFSET('Water Data'!$H$28,0,10*ROW('Water Data'!H164))="","",OFFSET('Water Data'!$H$28,0,10*ROW('Water Data'!H164)))</f>
        <v/>
      </c>
      <c r="CG170" s="302" t="str">
        <f ca="true">+IF(OFFSET('Water Data'!$H$29,0,10*ROW('Water Data'!H164))="","",OFFSET('Water Data'!$H$29,0,10*ROW('Water Data'!H164)))</f>
        <v/>
      </c>
      <c r="CH170" s="302" t="str">
        <f ca="true">+IF(OFFSET('Water Data'!$I$27,0,10*ROW('Water Data'!I164))="","",OFFSET('Water Data'!$I$27,0,10*ROW('Water Data'!I164)))</f>
        <v/>
      </c>
      <c r="CI170" s="302" t="str">
        <f ca="true">+IF(OFFSET('Water Data'!$I$28,0,10*ROW('Water Data'!I164))="","",OFFSET('Water Data'!$I$28,0,10*ROW('Water Data'!I164)))</f>
        <v/>
      </c>
      <c r="CJ170" s="302" t="str">
        <f ca="true">+IF(OFFSET('Water Data'!$I$29,0,10*ROW('Water Data'!I164))="","",OFFSET('Water Data'!$I$29,0,10*ROW('Water Data'!I164)))</f>
        <v/>
      </c>
      <c r="CK170" s="302" t="str">
        <f ca="true">+IF(OFFSET('Sanitation Data'!$D$28,0,10*ROW('Sanitation Data'!D164))="","",OFFSET('Sanitation Data'!$D$28,0,10*ROW('Sanitation Data'!D164)))</f>
        <v/>
      </c>
      <c r="CL170" s="302" t="str">
        <f ca="true">+IF(OFFSET('Sanitation Data'!$D$29,0,10*ROW('Sanitation Data'!D164))="","",OFFSET('Sanitation Data'!$D$29,0,10*ROW('Sanitation Data'!D164)))</f>
        <v/>
      </c>
      <c r="CM170" s="302" t="str">
        <f ca="true">+IF(OFFSET('Sanitation Data'!$D$30,0,10*ROW('Sanitation Data'!D164))="","",OFFSET('Sanitation Data'!$D$30,0,10*ROW('Sanitation Data'!D164)))</f>
        <v/>
      </c>
      <c r="CN170" s="302" t="str">
        <f ca="true">+IF(OFFSET('Sanitation Data'!$D$31,0,10*ROW('Sanitation Data'!D164))="","",OFFSET('Sanitation Data'!$D$31,0,10*ROW('Sanitation Data'!D164)))</f>
        <v/>
      </c>
      <c r="CO170" s="302" t="str">
        <f ca="true">+IF(OFFSET('Sanitation Data'!$D$32,0,10*ROW('Sanitation Data'!D164))="","",OFFSET('Sanitation Data'!$D$32,0,10*ROW('Sanitation Data'!D164)))</f>
        <v/>
      </c>
      <c r="CP170" s="302" t="str">
        <f ca="true">+IF(OFFSET('Sanitation Data'!$E$28,0,10*ROW('Sanitation Data'!E164))="","",OFFSET('Sanitation Data'!$E$28,0,10*ROW('Sanitation Data'!E164)))</f>
        <v/>
      </c>
      <c r="CQ170" s="302" t="str">
        <f ca="true">+IF(OFFSET('Sanitation Data'!$E$29,0,10*ROW('Sanitation Data'!E164))="","",OFFSET('Sanitation Data'!$E$29,0,10*ROW('Sanitation Data'!E164)))</f>
        <v/>
      </c>
      <c r="CR170" s="302" t="str">
        <f ca="true">+IF(OFFSET('Sanitation Data'!$E$30,0,10*ROW('Sanitation Data'!E164))="","",OFFSET('Sanitation Data'!$E$30,0,10*ROW('Sanitation Data'!E164)))</f>
        <v/>
      </c>
      <c r="CS170" s="302" t="str">
        <f ca="true">+IF(OFFSET('Sanitation Data'!$E$31,0,10*ROW('Sanitation Data'!E164))="","",OFFSET('Sanitation Data'!$E$31,0,10*ROW('Sanitation Data'!E164)))</f>
        <v/>
      </c>
      <c r="CT170" s="302" t="str">
        <f ca="true">+IF(OFFSET('Sanitation Data'!$E$32,0,10*ROW('Sanitation Data'!E164))="","",OFFSET('Sanitation Data'!$E$32,0,10*ROW('Sanitation Data'!E164)))</f>
        <v/>
      </c>
      <c r="CU170" s="302" t="str">
        <f ca="true">+IF(OFFSET('Sanitation Data'!$F$28,0,10*ROW('Sanitation Data'!F164))="","",OFFSET('Sanitation Data'!$F$28,0,10*ROW('Sanitation Data'!F164)))</f>
        <v/>
      </c>
      <c r="CV170" s="302" t="str">
        <f ca="true">+IF(OFFSET('Sanitation Data'!$F$29,0,10*ROW('Sanitation Data'!F164))="","",OFFSET('Sanitation Data'!$F$29,0,10*ROW('Sanitation Data'!F164)))</f>
        <v/>
      </c>
      <c r="CW170" s="302" t="str">
        <f ca="true">+IF(OFFSET('Sanitation Data'!$F$30,0,10*ROW('Sanitation Data'!F164))="","",OFFSET('Sanitation Data'!$F$30,0,10*ROW('Sanitation Data'!F164)))</f>
        <v/>
      </c>
      <c r="CX170" s="302" t="str">
        <f ca="true">+IF(OFFSET('Sanitation Data'!$F$31,0,10*ROW('Sanitation Data'!F164))="","",OFFSET('Sanitation Data'!$F$31,0,10*ROW('Sanitation Data'!F164)))</f>
        <v/>
      </c>
      <c r="CY170" s="302" t="str">
        <f ca="true">+IF(OFFSET('Sanitation Data'!$F$32,0,10*ROW('Sanitation Data'!F164))="","",OFFSET('Sanitation Data'!$F$32,0,10*ROW('Sanitation Data'!F164)))</f>
        <v/>
      </c>
      <c r="CZ170" s="302" t="str">
        <f ca="true">+IF(OFFSET('Sanitation Data'!$G$28,0,10*ROW('Sanitation Data'!G164))="","",OFFSET('Sanitation Data'!$G$28,0,10*ROW('Sanitation Data'!G164)))</f>
        <v/>
      </c>
      <c r="DA170" s="302" t="str">
        <f ca="true">+IF(OFFSET('Sanitation Data'!$G$29,0,10*ROW('Sanitation Data'!G164))="","",OFFSET('Sanitation Data'!$G$29,0,10*ROW('Sanitation Data'!G164)))</f>
        <v/>
      </c>
      <c r="DB170" s="302" t="str">
        <f ca="true">+IF(OFFSET('Sanitation Data'!$G$30,0,10*ROW('Sanitation Data'!G164))="","",OFFSET('Sanitation Data'!$G$30,0,10*ROW('Sanitation Data'!G164)))</f>
        <v/>
      </c>
      <c r="DC170" s="302" t="str">
        <f ca="true">+IF(OFFSET('Sanitation Data'!$G$31,0,10*ROW('Sanitation Data'!G164))="","",OFFSET('Sanitation Data'!$G$31,0,10*ROW('Sanitation Data'!G164)))</f>
        <v/>
      </c>
      <c r="DD170" s="302" t="str">
        <f ca="true">+IF(OFFSET('Sanitation Data'!$G$32,0,10*ROW('Sanitation Data'!G164))="","",OFFSET('Sanitation Data'!$G$32,0,10*ROW('Sanitation Data'!G164)))</f>
        <v/>
      </c>
      <c r="DE170" s="302" t="str">
        <f ca="true">+IF(OFFSET('Sanitation Data'!$H$28,0,10*ROW('Sanitation Data'!H164))="","",OFFSET('Sanitation Data'!$H$28,0,10*ROW('Sanitation Data'!H164)))</f>
        <v/>
      </c>
      <c r="DF170" s="302" t="str">
        <f ca="true">+IF(OFFSET('Sanitation Data'!$H$29,0,10*ROW('Sanitation Data'!H164))="","",OFFSET('Sanitation Data'!$H$29,0,10*ROW('Sanitation Data'!H164)))</f>
        <v/>
      </c>
      <c r="DG170" s="302" t="str">
        <f ca="true">+IF(OFFSET('Sanitation Data'!$H$30,0,10*ROW('Sanitation Data'!H164))="","",OFFSET('Sanitation Data'!$H$30,0,10*ROW('Sanitation Data'!H164)))</f>
        <v/>
      </c>
      <c r="DH170" s="302" t="str">
        <f ca="true">+IF(OFFSET('Sanitation Data'!$H$31,0,10*ROW('Sanitation Data'!H164))="","",OFFSET('Sanitation Data'!$H$31,0,10*ROW('Sanitation Data'!H164)))</f>
        <v/>
      </c>
      <c r="DI170" s="302" t="str">
        <f ca="true">+IF(OFFSET('Sanitation Data'!$H$32,0,10*ROW('Sanitation Data'!H164))="","",OFFSET('Sanitation Data'!$H$32,0,10*ROW('Sanitation Data'!H164)))</f>
        <v/>
      </c>
      <c r="DJ170" s="302" t="str">
        <f ca="true">+IF(OFFSET('Sanitation Data'!$I$28,0,10*ROW('Sanitation Data'!I164))="","",OFFSET('Sanitation Data'!$I$28,0,10*ROW('Sanitation Data'!I164)))</f>
        <v/>
      </c>
      <c r="DK170" s="302" t="str">
        <f ca="true">+IF(OFFSET('Sanitation Data'!$I$29,0,10*ROW('Sanitation Data'!I164))="","",OFFSET('Sanitation Data'!$I$29,0,10*ROW('Sanitation Data'!I164)))</f>
        <v/>
      </c>
      <c r="DL170" s="302" t="str">
        <f ca="true">+IF(OFFSET('Sanitation Data'!$I$30,0,10*ROW('Sanitation Data'!I164))="","",OFFSET('Sanitation Data'!$I$30,0,10*ROW('Sanitation Data'!I164)))</f>
        <v/>
      </c>
      <c r="DM170" s="302" t="str">
        <f ca="true">+IF(OFFSET('Sanitation Data'!$I$31,0,10*ROW('Sanitation Data'!I164))="","",OFFSET('Sanitation Data'!$I$31,0,10*ROW('Sanitation Data'!I164)))</f>
        <v/>
      </c>
      <c r="DN170" s="302" t="str">
        <f ca="true">+IF(OFFSET('Sanitation Data'!$I$32,0,10*ROW('Sanitation Data'!I164))="","",OFFSET('Sanitation Data'!$I$32,0,10*ROW('Sanitation Data'!I164)))</f>
        <v/>
      </c>
      <c r="DO170" s="302" t="str">
        <f ca="true">+IF(OFFSET('Hygiene Data'!$D$11,0,10*ROW('Hygiene Data'!D164))="","",OFFSET('Hygiene Data'!$D$11,0,10*ROW('Hygiene Data'!D164)))</f>
        <v/>
      </c>
      <c r="DP170" s="302" t="str">
        <f ca="true">+IF(OFFSET('Hygiene Data'!$D$12,0,10*ROW('Hygiene Data'!D164))="","",OFFSET('Hygiene Data'!$D$12,0,10*ROW('Hygiene Data'!D164)))</f>
        <v/>
      </c>
      <c r="DQ170" s="302" t="str">
        <f ca="true">+IF(OFFSET('Hygiene Data'!$D$13,0,10*ROW('Hygiene Data'!D164))="","",OFFSET('Hygiene Data'!$D$13,0,10*ROW('Hygiene Data'!D164)))</f>
        <v/>
      </c>
      <c r="DR170" s="302" t="str">
        <f ca="true">+IF(OFFSET('Hygiene Data'!$E$11,0,10*ROW('Hygiene Data'!E164))="","",OFFSET('Hygiene Data'!$E$11,0,10*ROW('Hygiene Data'!E164)))</f>
        <v/>
      </c>
      <c r="DS170" s="302" t="str">
        <f ca="true">+IF(OFFSET('Hygiene Data'!$E$12,0,10*ROW('Hygiene Data'!E164))="","",OFFSET('Hygiene Data'!$E$12,0,10*ROW('Hygiene Data'!E164)))</f>
        <v/>
      </c>
      <c r="DT170" s="302" t="str">
        <f ca="true">+IF(OFFSET('Hygiene Data'!$E$13,0,10*ROW('Hygiene Data'!E164))="","",OFFSET('Hygiene Data'!$E$13,0,10*ROW('Hygiene Data'!E164)))</f>
        <v/>
      </c>
      <c r="DU170" s="302" t="str">
        <f ca="true">+IF(OFFSET('Hygiene Data'!$F$11,0,10*ROW('Hygiene Data'!F164))="","",OFFSET('Hygiene Data'!$F$11,0,10*ROW('Hygiene Data'!F164)))</f>
        <v/>
      </c>
      <c r="DV170" s="302" t="str">
        <f ca="true">+IF(OFFSET('Hygiene Data'!$F$12,0,10*ROW('Hygiene Data'!F164))="","",OFFSET('Hygiene Data'!$F$12,0,10*ROW('Hygiene Data'!F164)))</f>
        <v/>
      </c>
      <c r="DW170" s="302" t="str">
        <f ca="true">+IF(OFFSET('Hygiene Data'!$F$13,0,10*ROW('Hygiene Data'!F164))="","",OFFSET('Hygiene Data'!$F$13,0,10*ROW('Hygiene Data'!F164)))</f>
        <v/>
      </c>
      <c r="DX170" s="302" t="str">
        <f ca="true">+IF(OFFSET('Hygiene Data'!$G$11,0,10*ROW('Hygiene Data'!G164))="","",OFFSET('Hygiene Data'!$G$11,0,10*ROW('Hygiene Data'!G164)))</f>
        <v/>
      </c>
      <c r="DY170" s="302" t="str">
        <f ca="true">+IF(OFFSET('Hygiene Data'!$G$12,0,10*ROW('Hygiene Data'!G164))="","",OFFSET('Hygiene Data'!$G$12,0,10*ROW('Hygiene Data'!G164)))</f>
        <v/>
      </c>
      <c r="DZ170" s="302" t="str">
        <f ca="true">+IF(OFFSET('Hygiene Data'!$G$13,0,10*ROW('Hygiene Data'!G164))="","",OFFSET('Hygiene Data'!$G$13,0,10*ROW('Hygiene Data'!G164)))</f>
        <v/>
      </c>
      <c r="EA170" s="302" t="str">
        <f ca="true">+IF(OFFSET('Hygiene Data'!$H$11,0,10*ROW('Hygiene Data'!H164))="","",OFFSET('Hygiene Data'!$H$11,0,10*ROW('Hygiene Data'!H164)))</f>
        <v/>
      </c>
      <c r="EB170" s="302" t="str">
        <f ca="true">+IF(OFFSET('Hygiene Data'!$H$12,0,10*ROW('Hygiene Data'!H164))="","",OFFSET('Hygiene Data'!$H$12,0,10*ROW('Hygiene Data'!H164)))</f>
        <v/>
      </c>
      <c r="EC170" s="302" t="str">
        <f ca="true">+IF(OFFSET('Hygiene Data'!$H$13,0,10*ROW('Hygiene Data'!H164))="","",OFFSET('Hygiene Data'!$H$13,0,10*ROW('Hygiene Data'!H164)))</f>
        <v/>
      </c>
      <c r="ED170" s="302" t="str">
        <f ca="true">+IF(OFFSET('Hygiene Data'!$I$11,0,10*ROW('Hygiene Data'!I164))="","",OFFSET('Hygiene Data'!$I$11,0,10*ROW('Hygiene Data'!I164)))</f>
        <v/>
      </c>
      <c r="EE170" s="302" t="str">
        <f ca="true">+IF(OFFSET('Hygiene Data'!$I$12,0,10*ROW('Hygiene Data'!I164))="","",OFFSET('Hygiene Data'!$I$12,0,10*ROW('Hygiene Data'!I164)))</f>
        <v/>
      </c>
      <c r="EF170" s="30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57"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302"/>
      <c r="BS171" s="302" t="str">
        <f ca="true">+IF(OFFSET('Water Data'!$D$27,0,10*ROW('Water Data'!D165))="","",OFFSET('Water Data'!$D$27,0,10*ROW('Water Data'!D165)))</f>
        <v/>
      </c>
      <c r="BT171" s="302" t="str">
        <f ca="true">+IF(OFFSET('Water Data'!$D$28,0,10*ROW('Water Data'!D165))="","",OFFSET('Water Data'!$D$28,0,10*ROW('Water Data'!D165)))</f>
        <v/>
      </c>
      <c r="BU171" s="302" t="str">
        <f ca="true">+IF(OFFSET('Water Data'!$D$29,0,10*ROW('Water Data'!D165))="","",OFFSET('Water Data'!$D$29,0,10*ROW('Water Data'!D165)))</f>
        <v/>
      </c>
      <c r="BV171" s="302" t="str">
        <f ca="true">+IF(OFFSET('Water Data'!$E$27,0,10*ROW('Water Data'!E165))="","",OFFSET('Water Data'!$E$27,0,10*ROW('Water Data'!E165)))</f>
        <v/>
      </c>
      <c r="BW171" s="302" t="str">
        <f ca="true">+IF(OFFSET('Water Data'!$E$28,0,10*ROW('Water Data'!E165))="","",OFFSET('Water Data'!$E$28,0,10*ROW('Water Data'!E165)))</f>
        <v/>
      </c>
      <c r="BX171" s="302" t="str">
        <f ca="true">+IF(OFFSET('Water Data'!$E$29,0,10*ROW('Water Data'!E165))="","",OFFSET('Water Data'!$E$29,0,10*ROW('Water Data'!E165)))</f>
        <v/>
      </c>
      <c r="BY171" s="302" t="str">
        <f ca="true">+IF(OFFSET('Water Data'!$F$27,0,10*ROW('Water Data'!F165))="","",OFFSET('Water Data'!$F$27,0,10*ROW('Water Data'!F165)))</f>
        <v/>
      </c>
      <c r="BZ171" s="302" t="str">
        <f ca="true">+IF(OFFSET('Water Data'!$F$28,0,10*ROW('Water Data'!F165))="","",OFFSET('Water Data'!$F$28,0,10*ROW('Water Data'!F165)))</f>
        <v/>
      </c>
      <c r="CA171" s="302" t="str">
        <f ca="true">+IF(OFFSET('Water Data'!$F$29,0,10*ROW('Water Data'!F165))="","",OFFSET('Water Data'!$F$29,0,10*ROW('Water Data'!F165)))</f>
        <v/>
      </c>
      <c r="CB171" s="302" t="str">
        <f ca="true">+IF(OFFSET('Water Data'!$G$27,0,10*ROW('Water Data'!G165))="","",OFFSET('Water Data'!$G$27,0,10*ROW('Water Data'!G165)))</f>
        <v/>
      </c>
      <c r="CC171" s="302" t="str">
        <f ca="true">+IF(OFFSET('Water Data'!$G$28,0,10*ROW('Water Data'!G165))="","",OFFSET('Water Data'!$G$28,0,10*ROW('Water Data'!G165)))</f>
        <v/>
      </c>
      <c r="CD171" s="302" t="str">
        <f ca="true">+IF(OFFSET('Water Data'!$G$29,0,10*ROW('Water Data'!G165))="","",OFFSET('Water Data'!$G$29,0,10*ROW('Water Data'!G165)))</f>
        <v/>
      </c>
      <c r="CE171" s="302" t="str">
        <f ca="true">+IF(OFFSET('Water Data'!$H$27,0,10*ROW('Water Data'!H165))="","",OFFSET('Water Data'!$H$27,0,10*ROW('Water Data'!H165)))</f>
        <v/>
      </c>
      <c r="CF171" s="302" t="str">
        <f ca="true">+IF(OFFSET('Water Data'!$H$28,0,10*ROW('Water Data'!H165))="","",OFFSET('Water Data'!$H$28,0,10*ROW('Water Data'!H165)))</f>
        <v/>
      </c>
      <c r="CG171" s="302" t="str">
        <f ca="true">+IF(OFFSET('Water Data'!$H$29,0,10*ROW('Water Data'!H165))="","",OFFSET('Water Data'!$H$29,0,10*ROW('Water Data'!H165)))</f>
        <v/>
      </c>
      <c r="CH171" s="302" t="str">
        <f ca="true">+IF(OFFSET('Water Data'!$I$27,0,10*ROW('Water Data'!I165))="","",OFFSET('Water Data'!$I$27,0,10*ROW('Water Data'!I165)))</f>
        <v/>
      </c>
      <c r="CI171" s="302" t="str">
        <f ca="true">+IF(OFFSET('Water Data'!$I$28,0,10*ROW('Water Data'!I165))="","",OFFSET('Water Data'!$I$28,0,10*ROW('Water Data'!I165)))</f>
        <v/>
      </c>
      <c r="CJ171" s="302" t="str">
        <f ca="true">+IF(OFFSET('Water Data'!$I$29,0,10*ROW('Water Data'!I165))="","",OFFSET('Water Data'!$I$29,0,10*ROW('Water Data'!I165)))</f>
        <v/>
      </c>
      <c r="CK171" s="302" t="str">
        <f ca="true">+IF(OFFSET('Sanitation Data'!$D$28,0,10*ROW('Sanitation Data'!D165))="","",OFFSET('Sanitation Data'!$D$28,0,10*ROW('Sanitation Data'!D165)))</f>
        <v/>
      </c>
      <c r="CL171" s="302" t="str">
        <f ca="true">+IF(OFFSET('Sanitation Data'!$D$29,0,10*ROW('Sanitation Data'!D165))="","",OFFSET('Sanitation Data'!$D$29,0,10*ROW('Sanitation Data'!D165)))</f>
        <v/>
      </c>
      <c r="CM171" s="302" t="str">
        <f ca="true">+IF(OFFSET('Sanitation Data'!$D$30,0,10*ROW('Sanitation Data'!D165))="","",OFFSET('Sanitation Data'!$D$30,0,10*ROW('Sanitation Data'!D165)))</f>
        <v/>
      </c>
      <c r="CN171" s="302" t="str">
        <f ca="true">+IF(OFFSET('Sanitation Data'!$D$31,0,10*ROW('Sanitation Data'!D165))="","",OFFSET('Sanitation Data'!$D$31,0,10*ROW('Sanitation Data'!D165)))</f>
        <v/>
      </c>
      <c r="CO171" s="302" t="str">
        <f ca="true">+IF(OFFSET('Sanitation Data'!$D$32,0,10*ROW('Sanitation Data'!D165))="","",OFFSET('Sanitation Data'!$D$32,0,10*ROW('Sanitation Data'!D165)))</f>
        <v/>
      </c>
      <c r="CP171" s="302" t="str">
        <f ca="true">+IF(OFFSET('Sanitation Data'!$E$28,0,10*ROW('Sanitation Data'!E165))="","",OFFSET('Sanitation Data'!$E$28,0,10*ROW('Sanitation Data'!E165)))</f>
        <v/>
      </c>
      <c r="CQ171" s="302" t="str">
        <f ca="true">+IF(OFFSET('Sanitation Data'!$E$29,0,10*ROW('Sanitation Data'!E165))="","",OFFSET('Sanitation Data'!$E$29,0,10*ROW('Sanitation Data'!E165)))</f>
        <v/>
      </c>
      <c r="CR171" s="302" t="str">
        <f ca="true">+IF(OFFSET('Sanitation Data'!$E$30,0,10*ROW('Sanitation Data'!E165))="","",OFFSET('Sanitation Data'!$E$30,0,10*ROW('Sanitation Data'!E165)))</f>
        <v/>
      </c>
      <c r="CS171" s="302" t="str">
        <f ca="true">+IF(OFFSET('Sanitation Data'!$E$31,0,10*ROW('Sanitation Data'!E165))="","",OFFSET('Sanitation Data'!$E$31,0,10*ROW('Sanitation Data'!E165)))</f>
        <v/>
      </c>
      <c r="CT171" s="302" t="str">
        <f ca="true">+IF(OFFSET('Sanitation Data'!$E$32,0,10*ROW('Sanitation Data'!E165))="","",OFFSET('Sanitation Data'!$E$32,0,10*ROW('Sanitation Data'!E165)))</f>
        <v/>
      </c>
      <c r="CU171" s="302" t="str">
        <f ca="true">+IF(OFFSET('Sanitation Data'!$F$28,0,10*ROW('Sanitation Data'!F165))="","",OFFSET('Sanitation Data'!$F$28,0,10*ROW('Sanitation Data'!F165)))</f>
        <v/>
      </c>
      <c r="CV171" s="302" t="str">
        <f ca="true">+IF(OFFSET('Sanitation Data'!$F$29,0,10*ROW('Sanitation Data'!F165))="","",OFFSET('Sanitation Data'!$F$29,0,10*ROW('Sanitation Data'!F165)))</f>
        <v/>
      </c>
      <c r="CW171" s="302" t="str">
        <f ca="true">+IF(OFFSET('Sanitation Data'!$F$30,0,10*ROW('Sanitation Data'!F165))="","",OFFSET('Sanitation Data'!$F$30,0,10*ROW('Sanitation Data'!F165)))</f>
        <v/>
      </c>
      <c r="CX171" s="302" t="str">
        <f ca="true">+IF(OFFSET('Sanitation Data'!$F$31,0,10*ROW('Sanitation Data'!F165))="","",OFFSET('Sanitation Data'!$F$31,0,10*ROW('Sanitation Data'!F165)))</f>
        <v/>
      </c>
      <c r="CY171" s="302" t="str">
        <f ca="true">+IF(OFFSET('Sanitation Data'!$F$32,0,10*ROW('Sanitation Data'!F165))="","",OFFSET('Sanitation Data'!$F$32,0,10*ROW('Sanitation Data'!F165)))</f>
        <v/>
      </c>
      <c r="CZ171" s="302" t="str">
        <f ca="true">+IF(OFFSET('Sanitation Data'!$G$28,0,10*ROW('Sanitation Data'!G165))="","",OFFSET('Sanitation Data'!$G$28,0,10*ROW('Sanitation Data'!G165)))</f>
        <v/>
      </c>
      <c r="DA171" s="302" t="str">
        <f ca="true">+IF(OFFSET('Sanitation Data'!$G$29,0,10*ROW('Sanitation Data'!G165))="","",OFFSET('Sanitation Data'!$G$29,0,10*ROW('Sanitation Data'!G165)))</f>
        <v/>
      </c>
      <c r="DB171" s="302" t="str">
        <f ca="true">+IF(OFFSET('Sanitation Data'!$G$30,0,10*ROW('Sanitation Data'!G165))="","",OFFSET('Sanitation Data'!$G$30,0,10*ROW('Sanitation Data'!G165)))</f>
        <v/>
      </c>
      <c r="DC171" s="302" t="str">
        <f ca="true">+IF(OFFSET('Sanitation Data'!$G$31,0,10*ROW('Sanitation Data'!G165))="","",OFFSET('Sanitation Data'!$G$31,0,10*ROW('Sanitation Data'!G165)))</f>
        <v/>
      </c>
      <c r="DD171" s="302" t="str">
        <f ca="true">+IF(OFFSET('Sanitation Data'!$G$32,0,10*ROW('Sanitation Data'!G165))="","",OFFSET('Sanitation Data'!$G$32,0,10*ROW('Sanitation Data'!G165)))</f>
        <v/>
      </c>
      <c r="DE171" s="302" t="str">
        <f ca="true">+IF(OFFSET('Sanitation Data'!$H$28,0,10*ROW('Sanitation Data'!H165))="","",OFFSET('Sanitation Data'!$H$28,0,10*ROW('Sanitation Data'!H165)))</f>
        <v/>
      </c>
      <c r="DF171" s="302" t="str">
        <f ca="true">+IF(OFFSET('Sanitation Data'!$H$29,0,10*ROW('Sanitation Data'!H165))="","",OFFSET('Sanitation Data'!$H$29,0,10*ROW('Sanitation Data'!H165)))</f>
        <v/>
      </c>
      <c r="DG171" s="302" t="str">
        <f ca="true">+IF(OFFSET('Sanitation Data'!$H$30,0,10*ROW('Sanitation Data'!H165))="","",OFFSET('Sanitation Data'!$H$30,0,10*ROW('Sanitation Data'!H165)))</f>
        <v/>
      </c>
      <c r="DH171" s="302" t="str">
        <f ca="true">+IF(OFFSET('Sanitation Data'!$H$31,0,10*ROW('Sanitation Data'!H165))="","",OFFSET('Sanitation Data'!$H$31,0,10*ROW('Sanitation Data'!H165)))</f>
        <v/>
      </c>
      <c r="DI171" s="302" t="str">
        <f ca="true">+IF(OFFSET('Sanitation Data'!$H$32,0,10*ROW('Sanitation Data'!H165))="","",OFFSET('Sanitation Data'!$H$32,0,10*ROW('Sanitation Data'!H165)))</f>
        <v/>
      </c>
      <c r="DJ171" s="302" t="str">
        <f ca="true">+IF(OFFSET('Sanitation Data'!$I$28,0,10*ROW('Sanitation Data'!I165))="","",OFFSET('Sanitation Data'!$I$28,0,10*ROW('Sanitation Data'!I165)))</f>
        <v/>
      </c>
      <c r="DK171" s="302" t="str">
        <f ca="true">+IF(OFFSET('Sanitation Data'!$I$29,0,10*ROW('Sanitation Data'!I165))="","",OFFSET('Sanitation Data'!$I$29,0,10*ROW('Sanitation Data'!I165)))</f>
        <v/>
      </c>
      <c r="DL171" s="302" t="str">
        <f ca="true">+IF(OFFSET('Sanitation Data'!$I$30,0,10*ROW('Sanitation Data'!I165))="","",OFFSET('Sanitation Data'!$I$30,0,10*ROW('Sanitation Data'!I165)))</f>
        <v/>
      </c>
      <c r="DM171" s="302" t="str">
        <f ca="true">+IF(OFFSET('Sanitation Data'!$I$31,0,10*ROW('Sanitation Data'!I165))="","",OFFSET('Sanitation Data'!$I$31,0,10*ROW('Sanitation Data'!I165)))</f>
        <v/>
      </c>
      <c r="DN171" s="302" t="str">
        <f ca="true">+IF(OFFSET('Sanitation Data'!$I$32,0,10*ROW('Sanitation Data'!I165))="","",OFFSET('Sanitation Data'!$I$32,0,10*ROW('Sanitation Data'!I165)))</f>
        <v/>
      </c>
      <c r="DO171" s="302" t="str">
        <f ca="true">+IF(OFFSET('Hygiene Data'!$D$11,0,10*ROW('Hygiene Data'!D165))="","",OFFSET('Hygiene Data'!$D$11,0,10*ROW('Hygiene Data'!D165)))</f>
        <v/>
      </c>
      <c r="DP171" s="302" t="str">
        <f ca="true">+IF(OFFSET('Hygiene Data'!$D$12,0,10*ROW('Hygiene Data'!D165))="","",OFFSET('Hygiene Data'!$D$12,0,10*ROW('Hygiene Data'!D165)))</f>
        <v/>
      </c>
      <c r="DQ171" s="302" t="str">
        <f ca="true">+IF(OFFSET('Hygiene Data'!$D$13,0,10*ROW('Hygiene Data'!D165))="","",OFFSET('Hygiene Data'!$D$13,0,10*ROW('Hygiene Data'!D165)))</f>
        <v/>
      </c>
      <c r="DR171" s="302" t="str">
        <f ca="true">+IF(OFFSET('Hygiene Data'!$E$11,0,10*ROW('Hygiene Data'!E165))="","",OFFSET('Hygiene Data'!$E$11,0,10*ROW('Hygiene Data'!E165)))</f>
        <v/>
      </c>
      <c r="DS171" s="302" t="str">
        <f ca="true">+IF(OFFSET('Hygiene Data'!$E$12,0,10*ROW('Hygiene Data'!E165))="","",OFFSET('Hygiene Data'!$E$12,0,10*ROW('Hygiene Data'!E165)))</f>
        <v/>
      </c>
      <c r="DT171" s="302" t="str">
        <f ca="true">+IF(OFFSET('Hygiene Data'!$E$13,0,10*ROW('Hygiene Data'!E165))="","",OFFSET('Hygiene Data'!$E$13,0,10*ROW('Hygiene Data'!E165)))</f>
        <v/>
      </c>
      <c r="DU171" s="302" t="str">
        <f ca="true">+IF(OFFSET('Hygiene Data'!$F$11,0,10*ROW('Hygiene Data'!F165))="","",OFFSET('Hygiene Data'!$F$11,0,10*ROW('Hygiene Data'!F165)))</f>
        <v/>
      </c>
      <c r="DV171" s="302" t="str">
        <f ca="true">+IF(OFFSET('Hygiene Data'!$F$12,0,10*ROW('Hygiene Data'!F165))="","",OFFSET('Hygiene Data'!$F$12,0,10*ROW('Hygiene Data'!F165)))</f>
        <v/>
      </c>
      <c r="DW171" s="302" t="str">
        <f ca="true">+IF(OFFSET('Hygiene Data'!$F$13,0,10*ROW('Hygiene Data'!F165))="","",OFFSET('Hygiene Data'!$F$13,0,10*ROW('Hygiene Data'!F165)))</f>
        <v/>
      </c>
      <c r="DX171" s="302" t="str">
        <f ca="true">+IF(OFFSET('Hygiene Data'!$G$11,0,10*ROW('Hygiene Data'!G165))="","",OFFSET('Hygiene Data'!$G$11,0,10*ROW('Hygiene Data'!G165)))</f>
        <v/>
      </c>
      <c r="DY171" s="302" t="str">
        <f ca="true">+IF(OFFSET('Hygiene Data'!$G$12,0,10*ROW('Hygiene Data'!G165))="","",OFFSET('Hygiene Data'!$G$12,0,10*ROW('Hygiene Data'!G165)))</f>
        <v/>
      </c>
      <c r="DZ171" s="302" t="str">
        <f ca="true">+IF(OFFSET('Hygiene Data'!$G$13,0,10*ROW('Hygiene Data'!G165))="","",OFFSET('Hygiene Data'!$G$13,0,10*ROW('Hygiene Data'!G165)))</f>
        <v/>
      </c>
      <c r="EA171" s="302" t="str">
        <f ca="true">+IF(OFFSET('Hygiene Data'!$H$11,0,10*ROW('Hygiene Data'!H165))="","",OFFSET('Hygiene Data'!$H$11,0,10*ROW('Hygiene Data'!H165)))</f>
        <v/>
      </c>
      <c r="EB171" s="302" t="str">
        <f ca="true">+IF(OFFSET('Hygiene Data'!$H$12,0,10*ROW('Hygiene Data'!H165))="","",OFFSET('Hygiene Data'!$H$12,0,10*ROW('Hygiene Data'!H165)))</f>
        <v/>
      </c>
      <c r="EC171" s="302" t="str">
        <f ca="true">+IF(OFFSET('Hygiene Data'!$H$13,0,10*ROW('Hygiene Data'!H165))="","",OFFSET('Hygiene Data'!$H$13,0,10*ROW('Hygiene Data'!H165)))</f>
        <v/>
      </c>
      <c r="ED171" s="302" t="str">
        <f ca="true">+IF(OFFSET('Hygiene Data'!$I$11,0,10*ROW('Hygiene Data'!I165))="","",OFFSET('Hygiene Data'!$I$11,0,10*ROW('Hygiene Data'!I165)))</f>
        <v/>
      </c>
      <c r="EE171" s="302" t="str">
        <f ca="true">+IF(OFFSET('Hygiene Data'!$I$12,0,10*ROW('Hygiene Data'!I165))="","",OFFSET('Hygiene Data'!$I$12,0,10*ROW('Hygiene Data'!I165)))</f>
        <v/>
      </c>
      <c r="EF171" s="30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57"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302"/>
      <c r="BS172" s="302" t="str">
        <f ca="true">+IF(OFFSET('Water Data'!$D$27,0,10*ROW('Water Data'!D166))="","",OFFSET('Water Data'!$D$27,0,10*ROW('Water Data'!D166)))</f>
        <v/>
      </c>
      <c r="BT172" s="302" t="str">
        <f ca="true">+IF(OFFSET('Water Data'!$D$28,0,10*ROW('Water Data'!D166))="","",OFFSET('Water Data'!$D$28,0,10*ROW('Water Data'!D166)))</f>
        <v/>
      </c>
      <c r="BU172" s="302" t="str">
        <f ca="true">+IF(OFFSET('Water Data'!$D$29,0,10*ROW('Water Data'!D166))="","",OFFSET('Water Data'!$D$29,0,10*ROW('Water Data'!D166)))</f>
        <v/>
      </c>
      <c r="BV172" s="302" t="str">
        <f ca="true">+IF(OFFSET('Water Data'!$E$27,0,10*ROW('Water Data'!E166))="","",OFFSET('Water Data'!$E$27,0,10*ROW('Water Data'!E166)))</f>
        <v/>
      </c>
      <c r="BW172" s="302" t="str">
        <f ca="true">+IF(OFFSET('Water Data'!$E$28,0,10*ROW('Water Data'!E166))="","",OFFSET('Water Data'!$E$28,0,10*ROW('Water Data'!E166)))</f>
        <v/>
      </c>
      <c r="BX172" s="302" t="str">
        <f ca="true">+IF(OFFSET('Water Data'!$E$29,0,10*ROW('Water Data'!E166))="","",OFFSET('Water Data'!$E$29,0,10*ROW('Water Data'!E166)))</f>
        <v/>
      </c>
      <c r="BY172" s="302" t="str">
        <f ca="true">+IF(OFFSET('Water Data'!$F$27,0,10*ROW('Water Data'!F166))="","",OFFSET('Water Data'!$F$27,0,10*ROW('Water Data'!F166)))</f>
        <v/>
      </c>
      <c r="BZ172" s="302" t="str">
        <f ca="true">+IF(OFFSET('Water Data'!$F$28,0,10*ROW('Water Data'!F166))="","",OFFSET('Water Data'!$F$28,0,10*ROW('Water Data'!F166)))</f>
        <v/>
      </c>
      <c r="CA172" s="302" t="str">
        <f ca="true">+IF(OFFSET('Water Data'!$F$29,0,10*ROW('Water Data'!F166))="","",OFFSET('Water Data'!$F$29,0,10*ROW('Water Data'!F166)))</f>
        <v/>
      </c>
      <c r="CB172" s="302" t="str">
        <f ca="true">+IF(OFFSET('Water Data'!$G$27,0,10*ROW('Water Data'!G166))="","",OFFSET('Water Data'!$G$27,0,10*ROW('Water Data'!G166)))</f>
        <v/>
      </c>
      <c r="CC172" s="302" t="str">
        <f ca="true">+IF(OFFSET('Water Data'!$G$28,0,10*ROW('Water Data'!G166))="","",OFFSET('Water Data'!$G$28,0,10*ROW('Water Data'!G166)))</f>
        <v/>
      </c>
      <c r="CD172" s="302" t="str">
        <f ca="true">+IF(OFFSET('Water Data'!$G$29,0,10*ROW('Water Data'!G166))="","",OFFSET('Water Data'!$G$29,0,10*ROW('Water Data'!G166)))</f>
        <v/>
      </c>
      <c r="CE172" s="302" t="str">
        <f ca="true">+IF(OFFSET('Water Data'!$H$27,0,10*ROW('Water Data'!H166))="","",OFFSET('Water Data'!$H$27,0,10*ROW('Water Data'!H166)))</f>
        <v/>
      </c>
      <c r="CF172" s="302" t="str">
        <f ca="true">+IF(OFFSET('Water Data'!$H$28,0,10*ROW('Water Data'!H166))="","",OFFSET('Water Data'!$H$28,0,10*ROW('Water Data'!H166)))</f>
        <v/>
      </c>
      <c r="CG172" s="302" t="str">
        <f ca="true">+IF(OFFSET('Water Data'!$H$29,0,10*ROW('Water Data'!H166))="","",OFFSET('Water Data'!$H$29,0,10*ROW('Water Data'!H166)))</f>
        <v/>
      </c>
      <c r="CH172" s="302" t="str">
        <f ca="true">+IF(OFFSET('Water Data'!$I$27,0,10*ROW('Water Data'!I166))="","",OFFSET('Water Data'!$I$27,0,10*ROW('Water Data'!I166)))</f>
        <v/>
      </c>
      <c r="CI172" s="302" t="str">
        <f ca="true">+IF(OFFSET('Water Data'!$I$28,0,10*ROW('Water Data'!I166))="","",OFFSET('Water Data'!$I$28,0,10*ROW('Water Data'!I166)))</f>
        <v/>
      </c>
      <c r="CJ172" s="302" t="str">
        <f ca="true">+IF(OFFSET('Water Data'!$I$29,0,10*ROW('Water Data'!I166))="","",OFFSET('Water Data'!$I$29,0,10*ROW('Water Data'!I166)))</f>
        <v/>
      </c>
      <c r="CK172" s="302" t="str">
        <f ca="true">+IF(OFFSET('Sanitation Data'!$D$28,0,10*ROW('Sanitation Data'!D166))="","",OFFSET('Sanitation Data'!$D$28,0,10*ROW('Sanitation Data'!D166)))</f>
        <v/>
      </c>
      <c r="CL172" s="302" t="str">
        <f ca="true">+IF(OFFSET('Sanitation Data'!$D$29,0,10*ROW('Sanitation Data'!D166))="","",OFFSET('Sanitation Data'!$D$29,0,10*ROW('Sanitation Data'!D166)))</f>
        <v/>
      </c>
      <c r="CM172" s="302" t="str">
        <f ca="true">+IF(OFFSET('Sanitation Data'!$D$30,0,10*ROW('Sanitation Data'!D166))="","",OFFSET('Sanitation Data'!$D$30,0,10*ROW('Sanitation Data'!D166)))</f>
        <v/>
      </c>
      <c r="CN172" s="302" t="str">
        <f ca="true">+IF(OFFSET('Sanitation Data'!$D$31,0,10*ROW('Sanitation Data'!D166))="","",OFFSET('Sanitation Data'!$D$31,0,10*ROW('Sanitation Data'!D166)))</f>
        <v/>
      </c>
      <c r="CO172" s="302" t="str">
        <f ca="true">+IF(OFFSET('Sanitation Data'!$D$32,0,10*ROW('Sanitation Data'!D166))="","",OFFSET('Sanitation Data'!$D$32,0,10*ROW('Sanitation Data'!D166)))</f>
        <v/>
      </c>
      <c r="CP172" s="302" t="str">
        <f ca="true">+IF(OFFSET('Sanitation Data'!$E$28,0,10*ROW('Sanitation Data'!E166))="","",OFFSET('Sanitation Data'!$E$28,0,10*ROW('Sanitation Data'!E166)))</f>
        <v/>
      </c>
      <c r="CQ172" s="302" t="str">
        <f ca="true">+IF(OFFSET('Sanitation Data'!$E$29,0,10*ROW('Sanitation Data'!E166))="","",OFFSET('Sanitation Data'!$E$29,0,10*ROW('Sanitation Data'!E166)))</f>
        <v/>
      </c>
      <c r="CR172" s="302" t="str">
        <f ca="true">+IF(OFFSET('Sanitation Data'!$E$30,0,10*ROW('Sanitation Data'!E166))="","",OFFSET('Sanitation Data'!$E$30,0,10*ROW('Sanitation Data'!E166)))</f>
        <v/>
      </c>
      <c r="CS172" s="302" t="str">
        <f ca="true">+IF(OFFSET('Sanitation Data'!$E$31,0,10*ROW('Sanitation Data'!E166))="","",OFFSET('Sanitation Data'!$E$31,0,10*ROW('Sanitation Data'!E166)))</f>
        <v/>
      </c>
      <c r="CT172" s="302" t="str">
        <f ca="true">+IF(OFFSET('Sanitation Data'!$E$32,0,10*ROW('Sanitation Data'!E166))="","",OFFSET('Sanitation Data'!$E$32,0,10*ROW('Sanitation Data'!E166)))</f>
        <v/>
      </c>
      <c r="CU172" s="302" t="str">
        <f ca="true">+IF(OFFSET('Sanitation Data'!$F$28,0,10*ROW('Sanitation Data'!F166))="","",OFFSET('Sanitation Data'!$F$28,0,10*ROW('Sanitation Data'!F166)))</f>
        <v/>
      </c>
      <c r="CV172" s="302" t="str">
        <f ca="true">+IF(OFFSET('Sanitation Data'!$F$29,0,10*ROW('Sanitation Data'!F166))="","",OFFSET('Sanitation Data'!$F$29,0,10*ROW('Sanitation Data'!F166)))</f>
        <v/>
      </c>
      <c r="CW172" s="302" t="str">
        <f ca="true">+IF(OFFSET('Sanitation Data'!$F$30,0,10*ROW('Sanitation Data'!F166))="","",OFFSET('Sanitation Data'!$F$30,0,10*ROW('Sanitation Data'!F166)))</f>
        <v/>
      </c>
      <c r="CX172" s="302" t="str">
        <f ca="true">+IF(OFFSET('Sanitation Data'!$F$31,0,10*ROW('Sanitation Data'!F166))="","",OFFSET('Sanitation Data'!$F$31,0,10*ROW('Sanitation Data'!F166)))</f>
        <v/>
      </c>
      <c r="CY172" s="302" t="str">
        <f ca="true">+IF(OFFSET('Sanitation Data'!$F$32,0,10*ROW('Sanitation Data'!F166))="","",OFFSET('Sanitation Data'!$F$32,0,10*ROW('Sanitation Data'!F166)))</f>
        <v/>
      </c>
      <c r="CZ172" s="302" t="str">
        <f ca="true">+IF(OFFSET('Sanitation Data'!$G$28,0,10*ROW('Sanitation Data'!G166))="","",OFFSET('Sanitation Data'!$G$28,0,10*ROW('Sanitation Data'!G166)))</f>
        <v/>
      </c>
      <c r="DA172" s="302" t="str">
        <f ca="true">+IF(OFFSET('Sanitation Data'!$G$29,0,10*ROW('Sanitation Data'!G166))="","",OFFSET('Sanitation Data'!$G$29,0,10*ROW('Sanitation Data'!G166)))</f>
        <v/>
      </c>
      <c r="DB172" s="302" t="str">
        <f ca="true">+IF(OFFSET('Sanitation Data'!$G$30,0,10*ROW('Sanitation Data'!G166))="","",OFFSET('Sanitation Data'!$G$30,0,10*ROW('Sanitation Data'!G166)))</f>
        <v/>
      </c>
      <c r="DC172" s="302" t="str">
        <f ca="true">+IF(OFFSET('Sanitation Data'!$G$31,0,10*ROW('Sanitation Data'!G166))="","",OFFSET('Sanitation Data'!$G$31,0,10*ROW('Sanitation Data'!G166)))</f>
        <v/>
      </c>
      <c r="DD172" s="302" t="str">
        <f ca="true">+IF(OFFSET('Sanitation Data'!$G$32,0,10*ROW('Sanitation Data'!G166))="","",OFFSET('Sanitation Data'!$G$32,0,10*ROW('Sanitation Data'!G166)))</f>
        <v/>
      </c>
      <c r="DE172" s="302" t="str">
        <f ca="true">+IF(OFFSET('Sanitation Data'!$H$28,0,10*ROW('Sanitation Data'!H166))="","",OFFSET('Sanitation Data'!$H$28,0,10*ROW('Sanitation Data'!H166)))</f>
        <v/>
      </c>
      <c r="DF172" s="302" t="str">
        <f ca="true">+IF(OFFSET('Sanitation Data'!$H$29,0,10*ROW('Sanitation Data'!H166))="","",OFFSET('Sanitation Data'!$H$29,0,10*ROW('Sanitation Data'!H166)))</f>
        <v/>
      </c>
      <c r="DG172" s="302" t="str">
        <f ca="true">+IF(OFFSET('Sanitation Data'!$H$30,0,10*ROW('Sanitation Data'!H166))="","",OFFSET('Sanitation Data'!$H$30,0,10*ROW('Sanitation Data'!H166)))</f>
        <v/>
      </c>
      <c r="DH172" s="302" t="str">
        <f ca="true">+IF(OFFSET('Sanitation Data'!$H$31,0,10*ROW('Sanitation Data'!H166))="","",OFFSET('Sanitation Data'!$H$31,0,10*ROW('Sanitation Data'!H166)))</f>
        <v/>
      </c>
      <c r="DI172" s="302" t="str">
        <f ca="true">+IF(OFFSET('Sanitation Data'!$H$32,0,10*ROW('Sanitation Data'!H166))="","",OFFSET('Sanitation Data'!$H$32,0,10*ROW('Sanitation Data'!H166)))</f>
        <v/>
      </c>
      <c r="DJ172" s="302" t="str">
        <f ca="true">+IF(OFFSET('Sanitation Data'!$I$28,0,10*ROW('Sanitation Data'!I166))="","",OFFSET('Sanitation Data'!$I$28,0,10*ROW('Sanitation Data'!I166)))</f>
        <v/>
      </c>
      <c r="DK172" s="302" t="str">
        <f ca="true">+IF(OFFSET('Sanitation Data'!$I$29,0,10*ROW('Sanitation Data'!I166))="","",OFFSET('Sanitation Data'!$I$29,0,10*ROW('Sanitation Data'!I166)))</f>
        <v/>
      </c>
      <c r="DL172" s="302" t="str">
        <f ca="true">+IF(OFFSET('Sanitation Data'!$I$30,0,10*ROW('Sanitation Data'!I166))="","",OFFSET('Sanitation Data'!$I$30,0,10*ROW('Sanitation Data'!I166)))</f>
        <v/>
      </c>
      <c r="DM172" s="302" t="str">
        <f ca="true">+IF(OFFSET('Sanitation Data'!$I$31,0,10*ROW('Sanitation Data'!I166))="","",OFFSET('Sanitation Data'!$I$31,0,10*ROW('Sanitation Data'!I166)))</f>
        <v/>
      </c>
      <c r="DN172" s="302" t="str">
        <f ca="true">+IF(OFFSET('Sanitation Data'!$I$32,0,10*ROW('Sanitation Data'!I166))="","",OFFSET('Sanitation Data'!$I$32,0,10*ROW('Sanitation Data'!I166)))</f>
        <v/>
      </c>
      <c r="DO172" s="302" t="str">
        <f ca="true">+IF(OFFSET('Hygiene Data'!$D$11,0,10*ROW('Hygiene Data'!D166))="","",OFFSET('Hygiene Data'!$D$11,0,10*ROW('Hygiene Data'!D166)))</f>
        <v/>
      </c>
      <c r="DP172" s="302" t="str">
        <f ca="true">+IF(OFFSET('Hygiene Data'!$D$12,0,10*ROW('Hygiene Data'!D166))="","",OFFSET('Hygiene Data'!$D$12,0,10*ROW('Hygiene Data'!D166)))</f>
        <v/>
      </c>
      <c r="DQ172" s="302" t="str">
        <f ca="true">+IF(OFFSET('Hygiene Data'!$D$13,0,10*ROW('Hygiene Data'!D166))="","",OFFSET('Hygiene Data'!$D$13,0,10*ROW('Hygiene Data'!D166)))</f>
        <v/>
      </c>
      <c r="DR172" s="302" t="str">
        <f ca="true">+IF(OFFSET('Hygiene Data'!$E$11,0,10*ROW('Hygiene Data'!E166))="","",OFFSET('Hygiene Data'!$E$11,0,10*ROW('Hygiene Data'!E166)))</f>
        <v/>
      </c>
      <c r="DS172" s="302" t="str">
        <f ca="true">+IF(OFFSET('Hygiene Data'!$E$12,0,10*ROW('Hygiene Data'!E166))="","",OFFSET('Hygiene Data'!$E$12,0,10*ROW('Hygiene Data'!E166)))</f>
        <v/>
      </c>
      <c r="DT172" s="302" t="str">
        <f ca="true">+IF(OFFSET('Hygiene Data'!$E$13,0,10*ROW('Hygiene Data'!E166))="","",OFFSET('Hygiene Data'!$E$13,0,10*ROW('Hygiene Data'!E166)))</f>
        <v/>
      </c>
      <c r="DU172" s="302" t="str">
        <f ca="true">+IF(OFFSET('Hygiene Data'!$F$11,0,10*ROW('Hygiene Data'!F166))="","",OFFSET('Hygiene Data'!$F$11,0,10*ROW('Hygiene Data'!F166)))</f>
        <v/>
      </c>
      <c r="DV172" s="302" t="str">
        <f ca="true">+IF(OFFSET('Hygiene Data'!$F$12,0,10*ROW('Hygiene Data'!F166))="","",OFFSET('Hygiene Data'!$F$12,0,10*ROW('Hygiene Data'!F166)))</f>
        <v/>
      </c>
      <c r="DW172" s="302" t="str">
        <f ca="true">+IF(OFFSET('Hygiene Data'!$F$13,0,10*ROW('Hygiene Data'!F166))="","",OFFSET('Hygiene Data'!$F$13,0,10*ROW('Hygiene Data'!F166)))</f>
        <v/>
      </c>
      <c r="DX172" s="302" t="str">
        <f ca="true">+IF(OFFSET('Hygiene Data'!$G$11,0,10*ROW('Hygiene Data'!G166))="","",OFFSET('Hygiene Data'!$G$11,0,10*ROW('Hygiene Data'!G166)))</f>
        <v/>
      </c>
      <c r="DY172" s="302" t="str">
        <f ca="true">+IF(OFFSET('Hygiene Data'!$G$12,0,10*ROW('Hygiene Data'!G166))="","",OFFSET('Hygiene Data'!$G$12,0,10*ROW('Hygiene Data'!G166)))</f>
        <v/>
      </c>
      <c r="DZ172" s="302" t="str">
        <f ca="true">+IF(OFFSET('Hygiene Data'!$G$13,0,10*ROW('Hygiene Data'!G166))="","",OFFSET('Hygiene Data'!$G$13,0,10*ROW('Hygiene Data'!G166)))</f>
        <v/>
      </c>
      <c r="EA172" s="302" t="str">
        <f ca="true">+IF(OFFSET('Hygiene Data'!$H$11,0,10*ROW('Hygiene Data'!H166))="","",OFFSET('Hygiene Data'!$H$11,0,10*ROW('Hygiene Data'!H166)))</f>
        <v/>
      </c>
      <c r="EB172" s="302" t="str">
        <f ca="true">+IF(OFFSET('Hygiene Data'!$H$12,0,10*ROW('Hygiene Data'!H166))="","",OFFSET('Hygiene Data'!$H$12,0,10*ROW('Hygiene Data'!H166)))</f>
        <v/>
      </c>
      <c r="EC172" s="302" t="str">
        <f ca="true">+IF(OFFSET('Hygiene Data'!$H$13,0,10*ROW('Hygiene Data'!H166))="","",OFFSET('Hygiene Data'!$H$13,0,10*ROW('Hygiene Data'!H166)))</f>
        <v/>
      </c>
      <c r="ED172" s="302" t="str">
        <f ca="true">+IF(OFFSET('Hygiene Data'!$I$11,0,10*ROW('Hygiene Data'!I166))="","",OFFSET('Hygiene Data'!$I$11,0,10*ROW('Hygiene Data'!I166)))</f>
        <v/>
      </c>
      <c r="EE172" s="302" t="str">
        <f ca="true">+IF(OFFSET('Hygiene Data'!$I$12,0,10*ROW('Hygiene Data'!I166))="","",OFFSET('Hygiene Data'!$I$12,0,10*ROW('Hygiene Data'!I166)))</f>
        <v/>
      </c>
      <c r="EF172" s="30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57"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302"/>
      <c r="BS173" s="302" t="str">
        <f ca="true">+IF(OFFSET('Water Data'!$D$27,0,10*ROW('Water Data'!D167))="","",OFFSET('Water Data'!$D$27,0,10*ROW('Water Data'!D167)))</f>
        <v/>
      </c>
      <c r="BT173" s="302" t="str">
        <f ca="true">+IF(OFFSET('Water Data'!$D$28,0,10*ROW('Water Data'!D167))="","",OFFSET('Water Data'!$D$28,0,10*ROW('Water Data'!D167)))</f>
        <v/>
      </c>
      <c r="BU173" s="302" t="str">
        <f ca="true">+IF(OFFSET('Water Data'!$D$29,0,10*ROW('Water Data'!D167))="","",OFFSET('Water Data'!$D$29,0,10*ROW('Water Data'!D167)))</f>
        <v/>
      </c>
      <c r="BV173" s="302" t="str">
        <f ca="true">+IF(OFFSET('Water Data'!$E$27,0,10*ROW('Water Data'!E167))="","",OFFSET('Water Data'!$E$27,0,10*ROW('Water Data'!E167)))</f>
        <v/>
      </c>
      <c r="BW173" s="302" t="str">
        <f ca="true">+IF(OFFSET('Water Data'!$E$28,0,10*ROW('Water Data'!E167))="","",OFFSET('Water Data'!$E$28,0,10*ROW('Water Data'!E167)))</f>
        <v/>
      </c>
      <c r="BX173" s="302" t="str">
        <f ca="true">+IF(OFFSET('Water Data'!$E$29,0,10*ROW('Water Data'!E167))="","",OFFSET('Water Data'!$E$29,0,10*ROW('Water Data'!E167)))</f>
        <v/>
      </c>
      <c r="BY173" s="302" t="str">
        <f ca="true">+IF(OFFSET('Water Data'!$F$27,0,10*ROW('Water Data'!F167))="","",OFFSET('Water Data'!$F$27,0,10*ROW('Water Data'!F167)))</f>
        <v/>
      </c>
      <c r="BZ173" s="302" t="str">
        <f ca="true">+IF(OFFSET('Water Data'!$F$28,0,10*ROW('Water Data'!F167))="","",OFFSET('Water Data'!$F$28,0,10*ROW('Water Data'!F167)))</f>
        <v/>
      </c>
      <c r="CA173" s="302" t="str">
        <f ca="true">+IF(OFFSET('Water Data'!$F$29,0,10*ROW('Water Data'!F167))="","",OFFSET('Water Data'!$F$29,0,10*ROW('Water Data'!F167)))</f>
        <v/>
      </c>
      <c r="CB173" s="302" t="str">
        <f ca="true">+IF(OFFSET('Water Data'!$G$27,0,10*ROW('Water Data'!G167))="","",OFFSET('Water Data'!$G$27,0,10*ROW('Water Data'!G167)))</f>
        <v/>
      </c>
      <c r="CC173" s="302" t="str">
        <f ca="true">+IF(OFFSET('Water Data'!$G$28,0,10*ROW('Water Data'!G167))="","",OFFSET('Water Data'!$G$28,0,10*ROW('Water Data'!G167)))</f>
        <v/>
      </c>
      <c r="CD173" s="302" t="str">
        <f ca="true">+IF(OFFSET('Water Data'!$G$29,0,10*ROW('Water Data'!G167))="","",OFFSET('Water Data'!$G$29,0,10*ROW('Water Data'!G167)))</f>
        <v/>
      </c>
      <c r="CE173" s="302" t="str">
        <f ca="true">+IF(OFFSET('Water Data'!$H$27,0,10*ROW('Water Data'!H167))="","",OFFSET('Water Data'!$H$27,0,10*ROW('Water Data'!H167)))</f>
        <v/>
      </c>
      <c r="CF173" s="302" t="str">
        <f ca="true">+IF(OFFSET('Water Data'!$H$28,0,10*ROW('Water Data'!H167))="","",OFFSET('Water Data'!$H$28,0,10*ROW('Water Data'!H167)))</f>
        <v/>
      </c>
      <c r="CG173" s="302" t="str">
        <f ca="true">+IF(OFFSET('Water Data'!$H$29,0,10*ROW('Water Data'!H167))="","",OFFSET('Water Data'!$H$29,0,10*ROW('Water Data'!H167)))</f>
        <v/>
      </c>
      <c r="CH173" s="302" t="str">
        <f ca="true">+IF(OFFSET('Water Data'!$I$27,0,10*ROW('Water Data'!I167))="","",OFFSET('Water Data'!$I$27,0,10*ROW('Water Data'!I167)))</f>
        <v/>
      </c>
      <c r="CI173" s="302" t="str">
        <f ca="true">+IF(OFFSET('Water Data'!$I$28,0,10*ROW('Water Data'!I167))="","",OFFSET('Water Data'!$I$28,0,10*ROW('Water Data'!I167)))</f>
        <v/>
      </c>
      <c r="CJ173" s="302" t="str">
        <f ca="true">+IF(OFFSET('Water Data'!$I$29,0,10*ROW('Water Data'!I167))="","",OFFSET('Water Data'!$I$29,0,10*ROW('Water Data'!I167)))</f>
        <v/>
      </c>
      <c r="CK173" s="302" t="str">
        <f ca="true">+IF(OFFSET('Sanitation Data'!$D$28,0,10*ROW('Sanitation Data'!D167))="","",OFFSET('Sanitation Data'!$D$28,0,10*ROW('Sanitation Data'!D167)))</f>
        <v/>
      </c>
      <c r="CL173" s="302" t="str">
        <f ca="true">+IF(OFFSET('Sanitation Data'!$D$29,0,10*ROW('Sanitation Data'!D167))="","",OFFSET('Sanitation Data'!$D$29,0,10*ROW('Sanitation Data'!D167)))</f>
        <v/>
      </c>
      <c r="CM173" s="302" t="str">
        <f ca="true">+IF(OFFSET('Sanitation Data'!$D$30,0,10*ROW('Sanitation Data'!D167))="","",OFFSET('Sanitation Data'!$D$30,0,10*ROW('Sanitation Data'!D167)))</f>
        <v/>
      </c>
      <c r="CN173" s="302" t="str">
        <f ca="true">+IF(OFFSET('Sanitation Data'!$D$31,0,10*ROW('Sanitation Data'!D167))="","",OFFSET('Sanitation Data'!$D$31,0,10*ROW('Sanitation Data'!D167)))</f>
        <v/>
      </c>
      <c r="CO173" s="302" t="str">
        <f ca="true">+IF(OFFSET('Sanitation Data'!$D$32,0,10*ROW('Sanitation Data'!D167))="","",OFFSET('Sanitation Data'!$D$32,0,10*ROW('Sanitation Data'!D167)))</f>
        <v/>
      </c>
      <c r="CP173" s="302" t="str">
        <f ca="true">+IF(OFFSET('Sanitation Data'!$E$28,0,10*ROW('Sanitation Data'!E167))="","",OFFSET('Sanitation Data'!$E$28,0,10*ROW('Sanitation Data'!E167)))</f>
        <v/>
      </c>
      <c r="CQ173" s="302" t="str">
        <f ca="true">+IF(OFFSET('Sanitation Data'!$E$29,0,10*ROW('Sanitation Data'!E167))="","",OFFSET('Sanitation Data'!$E$29,0,10*ROW('Sanitation Data'!E167)))</f>
        <v/>
      </c>
      <c r="CR173" s="302" t="str">
        <f ca="true">+IF(OFFSET('Sanitation Data'!$E$30,0,10*ROW('Sanitation Data'!E167))="","",OFFSET('Sanitation Data'!$E$30,0,10*ROW('Sanitation Data'!E167)))</f>
        <v/>
      </c>
      <c r="CS173" s="302" t="str">
        <f ca="true">+IF(OFFSET('Sanitation Data'!$E$31,0,10*ROW('Sanitation Data'!E167))="","",OFFSET('Sanitation Data'!$E$31,0,10*ROW('Sanitation Data'!E167)))</f>
        <v/>
      </c>
      <c r="CT173" s="302" t="str">
        <f ca="true">+IF(OFFSET('Sanitation Data'!$E$32,0,10*ROW('Sanitation Data'!E167))="","",OFFSET('Sanitation Data'!$E$32,0,10*ROW('Sanitation Data'!E167)))</f>
        <v/>
      </c>
      <c r="CU173" s="302" t="str">
        <f ca="true">+IF(OFFSET('Sanitation Data'!$F$28,0,10*ROW('Sanitation Data'!F167))="","",OFFSET('Sanitation Data'!$F$28,0,10*ROW('Sanitation Data'!F167)))</f>
        <v/>
      </c>
      <c r="CV173" s="302" t="str">
        <f ca="true">+IF(OFFSET('Sanitation Data'!$F$29,0,10*ROW('Sanitation Data'!F167))="","",OFFSET('Sanitation Data'!$F$29,0,10*ROW('Sanitation Data'!F167)))</f>
        <v/>
      </c>
      <c r="CW173" s="302" t="str">
        <f ca="true">+IF(OFFSET('Sanitation Data'!$F$30,0,10*ROW('Sanitation Data'!F167))="","",OFFSET('Sanitation Data'!$F$30,0,10*ROW('Sanitation Data'!F167)))</f>
        <v/>
      </c>
      <c r="CX173" s="302" t="str">
        <f ca="true">+IF(OFFSET('Sanitation Data'!$F$31,0,10*ROW('Sanitation Data'!F167))="","",OFFSET('Sanitation Data'!$F$31,0,10*ROW('Sanitation Data'!F167)))</f>
        <v/>
      </c>
      <c r="CY173" s="302" t="str">
        <f ca="true">+IF(OFFSET('Sanitation Data'!$F$32,0,10*ROW('Sanitation Data'!F167))="","",OFFSET('Sanitation Data'!$F$32,0,10*ROW('Sanitation Data'!F167)))</f>
        <v/>
      </c>
      <c r="CZ173" s="302" t="str">
        <f ca="true">+IF(OFFSET('Sanitation Data'!$G$28,0,10*ROW('Sanitation Data'!G167))="","",OFFSET('Sanitation Data'!$G$28,0,10*ROW('Sanitation Data'!G167)))</f>
        <v/>
      </c>
      <c r="DA173" s="302" t="str">
        <f ca="true">+IF(OFFSET('Sanitation Data'!$G$29,0,10*ROW('Sanitation Data'!G167))="","",OFFSET('Sanitation Data'!$G$29,0,10*ROW('Sanitation Data'!G167)))</f>
        <v/>
      </c>
      <c r="DB173" s="302" t="str">
        <f ca="true">+IF(OFFSET('Sanitation Data'!$G$30,0,10*ROW('Sanitation Data'!G167))="","",OFFSET('Sanitation Data'!$G$30,0,10*ROW('Sanitation Data'!G167)))</f>
        <v/>
      </c>
      <c r="DC173" s="302" t="str">
        <f ca="true">+IF(OFFSET('Sanitation Data'!$G$31,0,10*ROW('Sanitation Data'!G167))="","",OFFSET('Sanitation Data'!$G$31,0,10*ROW('Sanitation Data'!G167)))</f>
        <v/>
      </c>
      <c r="DD173" s="302" t="str">
        <f ca="true">+IF(OFFSET('Sanitation Data'!$G$32,0,10*ROW('Sanitation Data'!G167))="","",OFFSET('Sanitation Data'!$G$32,0,10*ROW('Sanitation Data'!G167)))</f>
        <v/>
      </c>
      <c r="DE173" s="302" t="str">
        <f ca="true">+IF(OFFSET('Sanitation Data'!$H$28,0,10*ROW('Sanitation Data'!H167))="","",OFFSET('Sanitation Data'!$H$28,0,10*ROW('Sanitation Data'!H167)))</f>
        <v/>
      </c>
      <c r="DF173" s="302" t="str">
        <f ca="true">+IF(OFFSET('Sanitation Data'!$H$29,0,10*ROW('Sanitation Data'!H167))="","",OFFSET('Sanitation Data'!$H$29,0,10*ROW('Sanitation Data'!H167)))</f>
        <v/>
      </c>
      <c r="DG173" s="302" t="str">
        <f ca="true">+IF(OFFSET('Sanitation Data'!$H$30,0,10*ROW('Sanitation Data'!H167))="","",OFFSET('Sanitation Data'!$H$30,0,10*ROW('Sanitation Data'!H167)))</f>
        <v/>
      </c>
      <c r="DH173" s="302" t="str">
        <f ca="true">+IF(OFFSET('Sanitation Data'!$H$31,0,10*ROW('Sanitation Data'!H167))="","",OFFSET('Sanitation Data'!$H$31,0,10*ROW('Sanitation Data'!H167)))</f>
        <v/>
      </c>
      <c r="DI173" s="302" t="str">
        <f ca="true">+IF(OFFSET('Sanitation Data'!$H$32,0,10*ROW('Sanitation Data'!H167))="","",OFFSET('Sanitation Data'!$H$32,0,10*ROW('Sanitation Data'!H167)))</f>
        <v/>
      </c>
      <c r="DJ173" s="302" t="str">
        <f ca="true">+IF(OFFSET('Sanitation Data'!$I$28,0,10*ROW('Sanitation Data'!I167))="","",OFFSET('Sanitation Data'!$I$28,0,10*ROW('Sanitation Data'!I167)))</f>
        <v/>
      </c>
      <c r="DK173" s="302" t="str">
        <f ca="true">+IF(OFFSET('Sanitation Data'!$I$29,0,10*ROW('Sanitation Data'!I167))="","",OFFSET('Sanitation Data'!$I$29,0,10*ROW('Sanitation Data'!I167)))</f>
        <v/>
      </c>
      <c r="DL173" s="302" t="str">
        <f ca="true">+IF(OFFSET('Sanitation Data'!$I$30,0,10*ROW('Sanitation Data'!I167))="","",OFFSET('Sanitation Data'!$I$30,0,10*ROW('Sanitation Data'!I167)))</f>
        <v/>
      </c>
      <c r="DM173" s="302" t="str">
        <f ca="true">+IF(OFFSET('Sanitation Data'!$I$31,0,10*ROW('Sanitation Data'!I167))="","",OFFSET('Sanitation Data'!$I$31,0,10*ROW('Sanitation Data'!I167)))</f>
        <v/>
      </c>
      <c r="DN173" s="302" t="str">
        <f ca="true">+IF(OFFSET('Sanitation Data'!$I$32,0,10*ROW('Sanitation Data'!I167))="","",OFFSET('Sanitation Data'!$I$32,0,10*ROW('Sanitation Data'!I167)))</f>
        <v/>
      </c>
      <c r="DO173" s="302" t="str">
        <f ca="true">+IF(OFFSET('Hygiene Data'!$D$11,0,10*ROW('Hygiene Data'!D167))="","",OFFSET('Hygiene Data'!$D$11,0,10*ROW('Hygiene Data'!D167)))</f>
        <v/>
      </c>
      <c r="DP173" s="302" t="str">
        <f ca="true">+IF(OFFSET('Hygiene Data'!$D$12,0,10*ROW('Hygiene Data'!D167))="","",OFFSET('Hygiene Data'!$D$12,0,10*ROW('Hygiene Data'!D167)))</f>
        <v/>
      </c>
      <c r="DQ173" s="302" t="str">
        <f ca="true">+IF(OFFSET('Hygiene Data'!$D$13,0,10*ROW('Hygiene Data'!D167))="","",OFFSET('Hygiene Data'!$D$13,0,10*ROW('Hygiene Data'!D167)))</f>
        <v/>
      </c>
      <c r="DR173" s="302" t="str">
        <f ca="true">+IF(OFFSET('Hygiene Data'!$E$11,0,10*ROW('Hygiene Data'!E167))="","",OFFSET('Hygiene Data'!$E$11,0,10*ROW('Hygiene Data'!E167)))</f>
        <v/>
      </c>
      <c r="DS173" s="302" t="str">
        <f ca="true">+IF(OFFSET('Hygiene Data'!$E$12,0,10*ROW('Hygiene Data'!E167))="","",OFFSET('Hygiene Data'!$E$12,0,10*ROW('Hygiene Data'!E167)))</f>
        <v/>
      </c>
      <c r="DT173" s="302" t="str">
        <f ca="true">+IF(OFFSET('Hygiene Data'!$E$13,0,10*ROW('Hygiene Data'!E167))="","",OFFSET('Hygiene Data'!$E$13,0,10*ROW('Hygiene Data'!E167)))</f>
        <v/>
      </c>
      <c r="DU173" s="302" t="str">
        <f ca="true">+IF(OFFSET('Hygiene Data'!$F$11,0,10*ROW('Hygiene Data'!F167))="","",OFFSET('Hygiene Data'!$F$11,0,10*ROW('Hygiene Data'!F167)))</f>
        <v/>
      </c>
      <c r="DV173" s="302" t="str">
        <f ca="true">+IF(OFFSET('Hygiene Data'!$F$12,0,10*ROW('Hygiene Data'!F167))="","",OFFSET('Hygiene Data'!$F$12,0,10*ROW('Hygiene Data'!F167)))</f>
        <v/>
      </c>
      <c r="DW173" s="302" t="str">
        <f ca="true">+IF(OFFSET('Hygiene Data'!$F$13,0,10*ROW('Hygiene Data'!F167))="","",OFFSET('Hygiene Data'!$F$13,0,10*ROW('Hygiene Data'!F167)))</f>
        <v/>
      </c>
      <c r="DX173" s="302" t="str">
        <f ca="true">+IF(OFFSET('Hygiene Data'!$G$11,0,10*ROW('Hygiene Data'!G167))="","",OFFSET('Hygiene Data'!$G$11,0,10*ROW('Hygiene Data'!G167)))</f>
        <v/>
      </c>
      <c r="DY173" s="302" t="str">
        <f ca="true">+IF(OFFSET('Hygiene Data'!$G$12,0,10*ROW('Hygiene Data'!G167))="","",OFFSET('Hygiene Data'!$G$12,0,10*ROW('Hygiene Data'!G167)))</f>
        <v/>
      </c>
      <c r="DZ173" s="302" t="str">
        <f ca="true">+IF(OFFSET('Hygiene Data'!$G$13,0,10*ROW('Hygiene Data'!G167))="","",OFFSET('Hygiene Data'!$G$13,0,10*ROW('Hygiene Data'!G167)))</f>
        <v/>
      </c>
      <c r="EA173" s="302" t="str">
        <f ca="true">+IF(OFFSET('Hygiene Data'!$H$11,0,10*ROW('Hygiene Data'!H167))="","",OFFSET('Hygiene Data'!$H$11,0,10*ROW('Hygiene Data'!H167)))</f>
        <v/>
      </c>
      <c r="EB173" s="302" t="str">
        <f ca="true">+IF(OFFSET('Hygiene Data'!$H$12,0,10*ROW('Hygiene Data'!H167))="","",OFFSET('Hygiene Data'!$H$12,0,10*ROW('Hygiene Data'!H167)))</f>
        <v/>
      </c>
      <c r="EC173" s="302" t="str">
        <f ca="true">+IF(OFFSET('Hygiene Data'!$H$13,0,10*ROW('Hygiene Data'!H167))="","",OFFSET('Hygiene Data'!$H$13,0,10*ROW('Hygiene Data'!H167)))</f>
        <v/>
      </c>
      <c r="ED173" s="302" t="str">
        <f ca="true">+IF(OFFSET('Hygiene Data'!$I$11,0,10*ROW('Hygiene Data'!I167))="","",OFFSET('Hygiene Data'!$I$11,0,10*ROW('Hygiene Data'!I167)))</f>
        <v/>
      </c>
      <c r="EE173" s="302" t="str">
        <f ca="true">+IF(OFFSET('Hygiene Data'!$I$12,0,10*ROW('Hygiene Data'!I167))="","",OFFSET('Hygiene Data'!$I$12,0,10*ROW('Hygiene Data'!I167)))</f>
        <v/>
      </c>
      <c r="EF173" s="30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57"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302"/>
      <c r="BS174" s="302" t="str">
        <f ca="true">+IF(OFFSET('Water Data'!$D$27,0,10*ROW('Water Data'!D168))="","",OFFSET('Water Data'!$D$27,0,10*ROW('Water Data'!D168)))</f>
        <v/>
      </c>
      <c r="BT174" s="302" t="str">
        <f ca="true">+IF(OFFSET('Water Data'!$D$28,0,10*ROW('Water Data'!D168))="","",OFFSET('Water Data'!$D$28,0,10*ROW('Water Data'!D168)))</f>
        <v/>
      </c>
      <c r="BU174" s="302" t="str">
        <f ca="true">+IF(OFFSET('Water Data'!$D$29,0,10*ROW('Water Data'!D168))="","",OFFSET('Water Data'!$D$29,0,10*ROW('Water Data'!D168)))</f>
        <v/>
      </c>
      <c r="BV174" s="302" t="str">
        <f ca="true">+IF(OFFSET('Water Data'!$E$27,0,10*ROW('Water Data'!E168))="","",OFFSET('Water Data'!$E$27,0,10*ROW('Water Data'!E168)))</f>
        <v/>
      </c>
      <c r="BW174" s="302" t="str">
        <f ca="true">+IF(OFFSET('Water Data'!$E$28,0,10*ROW('Water Data'!E168))="","",OFFSET('Water Data'!$E$28,0,10*ROW('Water Data'!E168)))</f>
        <v/>
      </c>
      <c r="BX174" s="302" t="str">
        <f ca="true">+IF(OFFSET('Water Data'!$E$29,0,10*ROW('Water Data'!E168))="","",OFFSET('Water Data'!$E$29,0,10*ROW('Water Data'!E168)))</f>
        <v/>
      </c>
      <c r="BY174" s="302" t="str">
        <f ca="true">+IF(OFFSET('Water Data'!$F$27,0,10*ROW('Water Data'!F168))="","",OFFSET('Water Data'!$F$27,0,10*ROW('Water Data'!F168)))</f>
        <v/>
      </c>
      <c r="BZ174" s="302" t="str">
        <f ca="true">+IF(OFFSET('Water Data'!$F$28,0,10*ROW('Water Data'!F168))="","",OFFSET('Water Data'!$F$28,0,10*ROW('Water Data'!F168)))</f>
        <v/>
      </c>
      <c r="CA174" s="302" t="str">
        <f ca="true">+IF(OFFSET('Water Data'!$F$29,0,10*ROW('Water Data'!F168))="","",OFFSET('Water Data'!$F$29,0,10*ROW('Water Data'!F168)))</f>
        <v/>
      </c>
      <c r="CB174" s="302" t="str">
        <f ca="true">+IF(OFFSET('Water Data'!$G$27,0,10*ROW('Water Data'!G168))="","",OFFSET('Water Data'!$G$27,0,10*ROW('Water Data'!G168)))</f>
        <v/>
      </c>
      <c r="CC174" s="302" t="str">
        <f ca="true">+IF(OFFSET('Water Data'!$G$28,0,10*ROW('Water Data'!G168))="","",OFFSET('Water Data'!$G$28,0,10*ROW('Water Data'!G168)))</f>
        <v/>
      </c>
      <c r="CD174" s="302" t="str">
        <f ca="true">+IF(OFFSET('Water Data'!$G$29,0,10*ROW('Water Data'!G168))="","",OFFSET('Water Data'!$G$29,0,10*ROW('Water Data'!G168)))</f>
        <v/>
      </c>
      <c r="CE174" s="302" t="str">
        <f ca="true">+IF(OFFSET('Water Data'!$H$27,0,10*ROW('Water Data'!H168))="","",OFFSET('Water Data'!$H$27,0,10*ROW('Water Data'!H168)))</f>
        <v/>
      </c>
      <c r="CF174" s="302" t="str">
        <f ca="true">+IF(OFFSET('Water Data'!$H$28,0,10*ROW('Water Data'!H168))="","",OFFSET('Water Data'!$H$28,0,10*ROW('Water Data'!H168)))</f>
        <v/>
      </c>
      <c r="CG174" s="302" t="str">
        <f ca="true">+IF(OFFSET('Water Data'!$H$29,0,10*ROW('Water Data'!H168))="","",OFFSET('Water Data'!$H$29,0,10*ROW('Water Data'!H168)))</f>
        <v/>
      </c>
      <c r="CH174" s="302" t="str">
        <f ca="true">+IF(OFFSET('Water Data'!$I$27,0,10*ROW('Water Data'!I168))="","",OFFSET('Water Data'!$I$27,0,10*ROW('Water Data'!I168)))</f>
        <v/>
      </c>
      <c r="CI174" s="302" t="str">
        <f ca="true">+IF(OFFSET('Water Data'!$I$28,0,10*ROW('Water Data'!I168))="","",OFFSET('Water Data'!$I$28,0,10*ROW('Water Data'!I168)))</f>
        <v/>
      </c>
      <c r="CJ174" s="302" t="str">
        <f ca="true">+IF(OFFSET('Water Data'!$I$29,0,10*ROW('Water Data'!I168))="","",OFFSET('Water Data'!$I$29,0,10*ROW('Water Data'!I168)))</f>
        <v/>
      </c>
      <c r="CK174" s="302" t="str">
        <f ca="true">+IF(OFFSET('Sanitation Data'!$D$28,0,10*ROW('Sanitation Data'!D168))="","",OFFSET('Sanitation Data'!$D$28,0,10*ROW('Sanitation Data'!D168)))</f>
        <v/>
      </c>
      <c r="CL174" s="302" t="str">
        <f ca="true">+IF(OFFSET('Sanitation Data'!$D$29,0,10*ROW('Sanitation Data'!D168))="","",OFFSET('Sanitation Data'!$D$29,0,10*ROW('Sanitation Data'!D168)))</f>
        <v/>
      </c>
      <c r="CM174" s="302" t="str">
        <f ca="true">+IF(OFFSET('Sanitation Data'!$D$30,0,10*ROW('Sanitation Data'!D168))="","",OFFSET('Sanitation Data'!$D$30,0,10*ROW('Sanitation Data'!D168)))</f>
        <v/>
      </c>
      <c r="CN174" s="302" t="str">
        <f ca="true">+IF(OFFSET('Sanitation Data'!$D$31,0,10*ROW('Sanitation Data'!D168))="","",OFFSET('Sanitation Data'!$D$31,0,10*ROW('Sanitation Data'!D168)))</f>
        <v/>
      </c>
      <c r="CO174" s="302" t="str">
        <f ca="true">+IF(OFFSET('Sanitation Data'!$D$32,0,10*ROW('Sanitation Data'!D168))="","",OFFSET('Sanitation Data'!$D$32,0,10*ROW('Sanitation Data'!D168)))</f>
        <v/>
      </c>
      <c r="CP174" s="302" t="str">
        <f ca="true">+IF(OFFSET('Sanitation Data'!$E$28,0,10*ROW('Sanitation Data'!E168))="","",OFFSET('Sanitation Data'!$E$28,0,10*ROW('Sanitation Data'!E168)))</f>
        <v/>
      </c>
      <c r="CQ174" s="302" t="str">
        <f ca="true">+IF(OFFSET('Sanitation Data'!$E$29,0,10*ROW('Sanitation Data'!E168))="","",OFFSET('Sanitation Data'!$E$29,0,10*ROW('Sanitation Data'!E168)))</f>
        <v/>
      </c>
      <c r="CR174" s="302" t="str">
        <f ca="true">+IF(OFFSET('Sanitation Data'!$E$30,0,10*ROW('Sanitation Data'!E168))="","",OFFSET('Sanitation Data'!$E$30,0,10*ROW('Sanitation Data'!E168)))</f>
        <v/>
      </c>
      <c r="CS174" s="302" t="str">
        <f ca="true">+IF(OFFSET('Sanitation Data'!$E$31,0,10*ROW('Sanitation Data'!E168))="","",OFFSET('Sanitation Data'!$E$31,0,10*ROW('Sanitation Data'!E168)))</f>
        <v/>
      </c>
      <c r="CT174" s="302" t="str">
        <f ca="true">+IF(OFFSET('Sanitation Data'!$E$32,0,10*ROW('Sanitation Data'!E168))="","",OFFSET('Sanitation Data'!$E$32,0,10*ROW('Sanitation Data'!E168)))</f>
        <v/>
      </c>
      <c r="CU174" s="302" t="str">
        <f ca="true">+IF(OFFSET('Sanitation Data'!$F$28,0,10*ROW('Sanitation Data'!F168))="","",OFFSET('Sanitation Data'!$F$28,0,10*ROW('Sanitation Data'!F168)))</f>
        <v/>
      </c>
      <c r="CV174" s="302" t="str">
        <f ca="true">+IF(OFFSET('Sanitation Data'!$F$29,0,10*ROW('Sanitation Data'!F168))="","",OFFSET('Sanitation Data'!$F$29,0,10*ROW('Sanitation Data'!F168)))</f>
        <v/>
      </c>
      <c r="CW174" s="302" t="str">
        <f ca="true">+IF(OFFSET('Sanitation Data'!$F$30,0,10*ROW('Sanitation Data'!F168))="","",OFFSET('Sanitation Data'!$F$30,0,10*ROW('Sanitation Data'!F168)))</f>
        <v/>
      </c>
      <c r="CX174" s="302" t="str">
        <f ca="true">+IF(OFFSET('Sanitation Data'!$F$31,0,10*ROW('Sanitation Data'!F168))="","",OFFSET('Sanitation Data'!$F$31,0,10*ROW('Sanitation Data'!F168)))</f>
        <v/>
      </c>
      <c r="CY174" s="302" t="str">
        <f ca="true">+IF(OFFSET('Sanitation Data'!$F$32,0,10*ROW('Sanitation Data'!F168))="","",OFFSET('Sanitation Data'!$F$32,0,10*ROW('Sanitation Data'!F168)))</f>
        <v/>
      </c>
      <c r="CZ174" s="302" t="str">
        <f ca="true">+IF(OFFSET('Sanitation Data'!$G$28,0,10*ROW('Sanitation Data'!G168))="","",OFFSET('Sanitation Data'!$G$28,0,10*ROW('Sanitation Data'!G168)))</f>
        <v/>
      </c>
      <c r="DA174" s="302" t="str">
        <f ca="true">+IF(OFFSET('Sanitation Data'!$G$29,0,10*ROW('Sanitation Data'!G168))="","",OFFSET('Sanitation Data'!$G$29,0,10*ROW('Sanitation Data'!G168)))</f>
        <v/>
      </c>
      <c r="DB174" s="302" t="str">
        <f ca="true">+IF(OFFSET('Sanitation Data'!$G$30,0,10*ROW('Sanitation Data'!G168))="","",OFFSET('Sanitation Data'!$G$30,0,10*ROW('Sanitation Data'!G168)))</f>
        <v/>
      </c>
      <c r="DC174" s="302" t="str">
        <f ca="true">+IF(OFFSET('Sanitation Data'!$G$31,0,10*ROW('Sanitation Data'!G168))="","",OFFSET('Sanitation Data'!$G$31,0,10*ROW('Sanitation Data'!G168)))</f>
        <v/>
      </c>
      <c r="DD174" s="302" t="str">
        <f ca="true">+IF(OFFSET('Sanitation Data'!$G$32,0,10*ROW('Sanitation Data'!G168))="","",OFFSET('Sanitation Data'!$G$32,0,10*ROW('Sanitation Data'!G168)))</f>
        <v/>
      </c>
      <c r="DE174" s="302" t="str">
        <f ca="true">+IF(OFFSET('Sanitation Data'!$H$28,0,10*ROW('Sanitation Data'!H168))="","",OFFSET('Sanitation Data'!$H$28,0,10*ROW('Sanitation Data'!H168)))</f>
        <v/>
      </c>
      <c r="DF174" s="302" t="str">
        <f ca="true">+IF(OFFSET('Sanitation Data'!$H$29,0,10*ROW('Sanitation Data'!H168))="","",OFFSET('Sanitation Data'!$H$29,0,10*ROW('Sanitation Data'!H168)))</f>
        <v/>
      </c>
      <c r="DG174" s="302" t="str">
        <f ca="true">+IF(OFFSET('Sanitation Data'!$H$30,0,10*ROW('Sanitation Data'!H168))="","",OFFSET('Sanitation Data'!$H$30,0,10*ROW('Sanitation Data'!H168)))</f>
        <v/>
      </c>
      <c r="DH174" s="302" t="str">
        <f ca="true">+IF(OFFSET('Sanitation Data'!$H$31,0,10*ROW('Sanitation Data'!H168))="","",OFFSET('Sanitation Data'!$H$31,0,10*ROW('Sanitation Data'!H168)))</f>
        <v/>
      </c>
      <c r="DI174" s="302" t="str">
        <f ca="true">+IF(OFFSET('Sanitation Data'!$H$32,0,10*ROW('Sanitation Data'!H168))="","",OFFSET('Sanitation Data'!$H$32,0,10*ROW('Sanitation Data'!H168)))</f>
        <v/>
      </c>
      <c r="DJ174" s="302" t="str">
        <f ca="true">+IF(OFFSET('Sanitation Data'!$I$28,0,10*ROW('Sanitation Data'!I168))="","",OFFSET('Sanitation Data'!$I$28,0,10*ROW('Sanitation Data'!I168)))</f>
        <v/>
      </c>
      <c r="DK174" s="302" t="str">
        <f ca="true">+IF(OFFSET('Sanitation Data'!$I$29,0,10*ROW('Sanitation Data'!I168))="","",OFFSET('Sanitation Data'!$I$29,0,10*ROW('Sanitation Data'!I168)))</f>
        <v/>
      </c>
      <c r="DL174" s="302" t="str">
        <f ca="true">+IF(OFFSET('Sanitation Data'!$I$30,0,10*ROW('Sanitation Data'!I168))="","",OFFSET('Sanitation Data'!$I$30,0,10*ROW('Sanitation Data'!I168)))</f>
        <v/>
      </c>
      <c r="DM174" s="302" t="str">
        <f ca="true">+IF(OFFSET('Sanitation Data'!$I$31,0,10*ROW('Sanitation Data'!I168))="","",OFFSET('Sanitation Data'!$I$31,0,10*ROW('Sanitation Data'!I168)))</f>
        <v/>
      </c>
      <c r="DN174" s="302" t="str">
        <f ca="true">+IF(OFFSET('Sanitation Data'!$I$32,0,10*ROW('Sanitation Data'!I168))="","",OFFSET('Sanitation Data'!$I$32,0,10*ROW('Sanitation Data'!I168)))</f>
        <v/>
      </c>
      <c r="DO174" s="302" t="str">
        <f ca="true">+IF(OFFSET('Hygiene Data'!$D$11,0,10*ROW('Hygiene Data'!D168))="","",OFFSET('Hygiene Data'!$D$11,0,10*ROW('Hygiene Data'!D168)))</f>
        <v/>
      </c>
      <c r="DP174" s="302" t="str">
        <f ca="true">+IF(OFFSET('Hygiene Data'!$D$12,0,10*ROW('Hygiene Data'!D168))="","",OFFSET('Hygiene Data'!$D$12,0,10*ROW('Hygiene Data'!D168)))</f>
        <v/>
      </c>
      <c r="DQ174" s="302" t="str">
        <f ca="true">+IF(OFFSET('Hygiene Data'!$D$13,0,10*ROW('Hygiene Data'!D168))="","",OFFSET('Hygiene Data'!$D$13,0,10*ROW('Hygiene Data'!D168)))</f>
        <v/>
      </c>
      <c r="DR174" s="302" t="str">
        <f ca="true">+IF(OFFSET('Hygiene Data'!$E$11,0,10*ROW('Hygiene Data'!E168))="","",OFFSET('Hygiene Data'!$E$11,0,10*ROW('Hygiene Data'!E168)))</f>
        <v/>
      </c>
      <c r="DS174" s="302" t="str">
        <f ca="true">+IF(OFFSET('Hygiene Data'!$E$12,0,10*ROW('Hygiene Data'!E168))="","",OFFSET('Hygiene Data'!$E$12,0,10*ROW('Hygiene Data'!E168)))</f>
        <v/>
      </c>
      <c r="DT174" s="302" t="str">
        <f ca="true">+IF(OFFSET('Hygiene Data'!$E$13,0,10*ROW('Hygiene Data'!E168))="","",OFFSET('Hygiene Data'!$E$13,0,10*ROW('Hygiene Data'!E168)))</f>
        <v/>
      </c>
      <c r="DU174" s="302" t="str">
        <f ca="true">+IF(OFFSET('Hygiene Data'!$F$11,0,10*ROW('Hygiene Data'!F168))="","",OFFSET('Hygiene Data'!$F$11,0,10*ROW('Hygiene Data'!F168)))</f>
        <v/>
      </c>
      <c r="DV174" s="302" t="str">
        <f ca="true">+IF(OFFSET('Hygiene Data'!$F$12,0,10*ROW('Hygiene Data'!F168))="","",OFFSET('Hygiene Data'!$F$12,0,10*ROW('Hygiene Data'!F168)))</f>
        <v/>
      </c>
      <c r="DW174" s="302" t="str">
        <f ca="true">+IF(OFFSET('Hygiene Data'!$F$13,0,10*ROW('Hygiene Data'!F168))="","",OFFSET('Hygiene Data'!$F$13,0,10*ROW('Hygiene Data'!F168)))</f>
        <v/>
      </c>
      <c r="DX174" s="302" t="str">
        <f ca="true">+IF(OFFSET('Hygiene Data'!$G$11,0,10*ROW('Hygiene Data'!G168))="","",OFFSET('Hygiene Data'!$G$11,0,10*ROW('Hygiene Data'!G168)))</f>
        <v/>
      </c>
      <c r="DY174" s="302" t="str">
        <f ca="true">+IF(OFFSET('Hygiene Data'!$G$12,0,10*ROW('Hygiene Data'!G168))="","",OFFSET('Hygiene Data'!$G$12,0,10*ROW('Hygiene Data'!G168)))</f>
        <v/>
      </c>
      <c r="DZ174" s="302" t="str">
        <f ca="true">+IF(OFFSET('Hygiene Data'!$G$13,0,10*ROW('Hygiene Data'!G168))="","",OFFSET('Hygiene Data'!$G$13,0,10*ROW('Hygiene Data'!G168)))</f>
        <v/>
      </c>
      <c r="EA174" s="302" t="str">
        <f ca="true">+IF(OFFSET('Hygiene Data'!$H$11,0,10*ROW('Hygiene Data'!H168))="","",OFFSET('Hygiene Data'!$H$11,0,10*ROW('Hygiene Data'!H168)))</f>
        <v/>
      </c>
      <c r="EB174" s="302" t="str">
        <f ca="true">+IF(OFFSET('Hygiene Data'!$H$12,0,10*ROW('Hygiene Data'!H168))="","",OFFSET('Hygiene Data'!$H$12,0,10*ROW('Hygiene Data'!H168)))</f>
        <v/>
      </c>
      <c r="EC174" s="302" t="str">
        <f ca="true">+IF(OFFSET('Hygiene Data'!$H$13,0,10*ROW('Hygiene Data'!H168))="","",OFFSET('Hygiene Data'!$H$13,0,10*ROW('Hygiene Data'!H168)))</f>
        <v/>
      </c>
      <c r="ED174" s="302" t="str">
        <f ca="true">+IF(OFFSET('Hygiene Data'!$I$11,0,10*ROW('Hygiene Data'!I168))="","",OFFSET('Hygiene Data'!$I$11,0,10*ROW('Hygiene Data'!I168)))</f>
        <v/>
      </c>
      <c r="EE174" s="302" t="str">
        <f ca="true">+IF(OFFSET('Hygiene Data'!$I$12,0,10*ROW('Hygiene Data'!I168))="","",OFFSET('Hygiene Data'!$I$12,0,10*ROW('Hygiene Data'!I168)))</f>
        <v/>
      </c>
      <c r="EF174" s="30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57"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302"/>
      <c r="BS175" s="302" t="str">
        <f ca="true">+IF(OFFSET('Water Data'!$D$27,0,10*ROW('Water Data'!D169))="","",OFFSET('Water Data'!$D$27,0,10*ROW('Water Data'!D169)))</f>
        <v/>
      </c>
      <c r="BT175" s="302" t="str">
        <f ca="true">+IF(OFFSET('Water Data'!$D$28,0,10*ROW('Water Data'!D169))="","",OFFSET('Water Data'!$D$28,0,10*ROW('Water Data'!D169)))</f>
        <v/>
      </c>
      <c r="BU175" s="302" t="str">
        <f ca="true">+IF(OFFSET('Water Data'!$D$29,0,10*ROW('Water Data'!D169))="","",OFFSET('Water Data'!$D$29,0,10*ROW('Water Data'!D169)))</f>
        <v/>
      </c>
      <c r="BV175" s="302" t="str">
        <f ca="true">+IF(OFFSET('Water Data'!$E$27,0,10*ROW('Water Data'!E169))="","",OFFSET('Water Data'!$E$27,0,10*ROW('Water Data'!E169)))</f>
        <v/>
      </c>
      <c r="BW175" s="302" t="str">
        <f ca="true">+IF(OFFSET('Water Data'!$E$28,0,10*ROW('Water Data'!E169))="","",OFFSET('Water Data'!$E$28,0,10*ROW('Water Data'!E169)))</f>
        <v/>
      </c>
      <c r="BX175" s="302" t="str">
        <f ca="true">+IF(OFFSET('Water Data'!$E$29,0,10*ROW('Water Data'!E169))="","",OFFSET('Water Data'!$E$29,0,10*ROW('Water Data'!E169)))</f>
        <v/>
      </c>
      <c r="BY175" s="302" t="str">
        <f ca="true">+IF(OFFSET('Water Data'!$F$27,0,10*ROW('Water Data'!F169))="","",OFFSET('Water Data'!$F$27,0,10*ROW('Water Data'!F169)))</f>
        <v/>
      </c>
      <c r="BZ175" s="302" t="str">
        <f ca="true">+IF(OFFSET('Water Data'!$F$28,0,10*ROW('Water Data'!F169))="","",OFFSET('Water Data'!$F$28,0,10*ROW('Water Data'!F169)))</f>
        <v/>
      </c>
      <c r="CA175" s="302" t="str">
        <f ca="true">+IF(OFFSET('Water Data'!$F$29,0,10*ROW('Water Data'!F169))="","",OFFSET('Water Data'!$F$29,0,10*ROW('Water Data'!F169)))</f>
        <v/>
      </c>
      <c r="CB175" s="302" t="str">
        <f ca="true">+IF(OFFSET('Water Data'!$G$27,0,10*ROW('Water Data'!G169))="","",OFFSET('Water Data'!$G$27,0,10*ROW('Water Data'!G169)))</f>
        <v/>
      </c>
      <c r="CC175" s="302" t="str">
        <f ca="true">+IF(OFFSET('Water Data'!$G$28,0,10*ROW('Water Data'!G169))="","",OFFSET('Water Data'!$G$28,0,10*ROW('Water Data'!G169)))</f>
        <v/>
      </c>
      <c r="CD175" s="302" t="str">
        <f ca="true">+IF(OFFSET('Water Data'!$G$29,0,10*ROW('Water Data'!G169))="","",OFFSET('Water Data'!$G$29,0,10*ROW('Water Data'!G169)))</f>
        <v/>
      </c>
      <c r="CE175" s="302" t="str">
        <f ca="true">+IF(OFFSET('Water Data'!$H$27,0,10*ROW('Water Data'!H169))="","",OFFSET('Water Data'!$H$27,0,10*ROW('Water Data'!H169)))</f>
        <v/>
      </c>
      <c r="CF175" s="302" t="str">
        <f ca="true">+IF(OFFSET('Water Data'!$H$28,0,10*ROW('Water Data'!H169))="","",OFFSET('Water Data'!$H$28,0,10*ROW('Water Data'!H169)))</f>
        <v/>
      </c>
      <c r="CG175" s="302" t="str">
        <f ca="true">+IF(OFFSET('Water Data'!$H$29,0,10*ROW('Water Data'!H169))="","",OFFSET('Water Data'!$H$29,0,10*ROW('Water Data'!H169)))</f>
        <v/>
      </c>
      <c r="CH175" s="302" t="str">
        <f ca="true">+IF(OFFSET('Water Data'!$I$27,0,10*ROW('Water Data'!I169))="","",OFFSET('Water Data'!$I$27,0,10*ROW('Water Data'!I169)))</f>
        <v/>
      </c>
      <c r="CI175" s="302" t="str">
        <f ca="true">+IF(OFFSET('Water Data'!$I$28,0,10*ROW('Water Data'!I169))="","",OFFSET('Water Data'!$I$28,0,10*ROW('Water Data'!I169)))</f>
        <v/>
      </c>
      <c r="CJ175" s="302" t="str">
        <f ca="true">+IF(OFFSET('Water Data'!$I$29,0,10*ROW('Water Data'!I169))="","",OFFSET('Water Data'!$I$29,0,10*ROW('Water Data'!I169)))</f>
        <v/>
      </c>
      <c r="CK175" s="302" t="str">
        <f ca="true">+IF(OFFSET('Sanitation Data'!$D$28,0,10*ROW('Sanitation Data'!D169))="","",OFFSET('Sanitation Data'!$D$28,0,10*ROW('Sanitation Data'!D169)))</f>
        <v/>
      </c>
      <c r="CL175" s="302" t="str">
        <f ca="true">+IF(OFFSET('Sanitation Data'!$D$29,0,10*ROW('Sanitation Data'!D169))="","",OFFSET('Sanitation Data'!$D$29,0,10*ROW('Sanitation Data'!D169)))</f>
        <v/>
      </c>
      <c r="CM175" s="302" t="str">
        <f ca="true">+IF(OFFSET('Sanitation Data'!$D$30,0,10*ROW('Sanitation Data'!D169))="","",OFFSET('Sanitation Data'!$D$30,0,10*ROW('Sanitation Data'!D169)))</f>
        <v/>
      </c>
      <c r="CN175" s="302" t="str">
        <f ca="true">+IF(OFFSET('Sanitation Data'!$D$31,0,10*ROW('Sanitation Data'!D169))="","",OFFSET('Sanitation Data'!$D$31,0,10*ROW('Sanitation Data'!D169)))</f>
        <v/>
      </c>
      <c r="CO175" s="302" t="str">
        <f ca="true">+IF(OFFSET('Sanitation Data'!$D$32,0,10*ROW('Sanitation Data'!D169))="","",OFFSET('Sanitation Data'!$D$32,0,10*ROW('Sanitation Data'!D169)))</f>
        <v/>
      </c>
      <c r="CP175" s="302" t="str">
        <f ca="true">+IF(OFFSET('Sanitation Data'!$E$28,0,10*ROW('Sanitation Data'!E169))="","",OFFSET('Sanitation Data'!$E$28,0,10*ROW('Sanitation Data'!E169)))</f>
        <v/>
      </c>
      <c r="CQ175" s="302" t="str">
        <f ca="true">+IF(OFFSET('Sanitation Data'!$E$29,0,10*ROW('Sanitation Data'!E169))="","",OFFSET('Sanitation Data'!$E$29,0,10*ROW('Sanitation Data'!E169)))</f>
        <v/>
      </c>
      <c r="CR175" s="302" t="str">
        <f ca="true">+IF(OFFSET('Sanitation Data'!$E$30,0,10*ROW('Sanitation Data'!E169))="","",OFFSET('Sanitation Data'!$E$30,0,10*ROW('Sanitation Data'!E169)))</f>
        <v/>
      </c>
      <c r="CS175" s="302" t="str">
        <f ca="true">+IF(OFFSET('Sanitation Data'!$E$31,0,10*ROW('Sanitation Data'!E169))="","",OFFSET('Sanitation Data'!$E$31,0,10*ROW('Sanitation Data'!E169)))</f>
        <v/>
      </c>
      <c r="CT175" s="302" t="str">
        <f ca="true">+IF(OFFSET('Sanitation Data'!$E$32,0,10*ROW('Sanitation Data'!E169))="","",OFFSET('Sanitation Data'!$E$32,0,10*ROW('Sanitation Data'!E169)))</f>
        <v/>
      </c>
      <c r="CU175" s="302" t="str">
        <f ca="true">+IF(OFFSET('Sanitation Data'!$F$28,0,10*ROW('Sanitation Data'!F169))="","",OFFSET('Sanitation Data'!$F$28,0,10*ROW('Sanitation Data'!F169)))</f>
        <v/>
      </c>
      <c r="CV175" s="302" t="str">
        <f ca="true">+IF(OFFSET('Sanitation Data'!$F$29,0,10*ROW('Sanitation Data'!F169))="","",OFFSET('Sanitation Data'!$F$29,0,10*ROW('Sanitation Data'!F169)))</f>
        <v/>
      </c>
      <c r="CW175" s="302" t="str">
        <f ca="true">+IF(OFFSET('Sanitation Data'!$F$30,0,10*ROW('Sanitation Data'!F169))="","",OFFSET('Sanitation Data'!$F$30,0,10*ROW('Sanitation Data'!F169)))</f>
        <v/>
      </c>
      <c r="CX175" s="302" t="str">
        <f ca="true">+IF(OFFSET('Sanitation Data'!$F$31,0,10*ROW('Sanitation Data'!F169))="","",OFFSET('Sanitation Data'!$F$31,0,10*ROW('Sanitation Data'!F169)))</f>
        <v/>
      </c>
      <c r="CY175" s="302" t="str">
        <f ca="true">+IF(OFFSET('Sanitation Data'!$F$32,0,10*ROW('Sanitation Data'!F169))="","",OFFSET('Sanitation Data'!$F$32,0,10*ROW('Sanitation Data'!F169)))</f>
        <v/>
      </c>
      <c r="CZ175" s="302" t="str">
        <f ca="true">+IF(OFFSET('Sanitation Data'!$G$28,0,10*ROW('Sanitation Data'!G169))="","",OFFSET('Sanitation Data'!$G$28,0,10*ROW('Sanitation Data'!G169)))</f>
        <v/>
      </c>
      <c r="DA175" s="302" t="str">
        <f ca="true">+IF(OFFSET('Sanitation Data'!$G$29,0,10*ROW('Sanitation Data'!G169))="","",OFFSET('Sanitation Data'!$G$29,0,10*ROW('Sanitation Data'!G169)))</f>
        <v/>
      </c>
      <c r="DB175" s="302" t="str">
        <f ca="true">+IF(OFFSET('Sanitation Data'!$G$30,0,10*ROW('Sanitation Data'!G169))="","",OFFSET('Sanitation Data'!$G$30,0,10*ROW('Sanitation Data'!G169)))</f>
        <v/>
      </c>
      <c r="DC175" s="302" t="str">
        <f ca="true">+IF(OFFSET('Sanitation Data'!$G$31,0,10*ROW('Sanitation Data'!G169))="","",OFFSET('Sanitation Data'!$G$31,0,10*ROW('Sanitation Data'!G169)))</f>
        <v/>
      </c>
      <c r="DD175" s="302" t="str">
        <f ca="true">+IF(OFFSET('Sanitation Data'!$G$32,0,10*ROW('Sanitation Data'!G169))="","",OFFSET('Sanitation Data'!$G$32,0,10*ROW('Sanitation Data'!G169)))</f>
        <v/>
      </c>
      <c r="DE175" s="302" t="str">
        <f ca="true">+IF(OFFSET('Sanitation Data'!$H$28,0,10*ROW('Sanitation Data'!H169))="","",OFFSET('Sanitation Data'!$H$28,0,10*ROW('Sanitation Data'!H169)))</f>
        <v/>
      </c>
      <c r="DF175" s="302" t="str">
        <f ca="true">+IF(OFFSET('Sanitation Data'!$H$29,0,10*ROW('Sanitation Data'!H169))="","",OFFSET('Sanitation Data'!$H$29,0,10*ROW('Sanitation Data'!H169)))</f>
        <v/>
      </c>
      <c r="DG175" s="302" t="str">
        <f ca="true">+IF(OFFSET('Sanitation Data'!$H$30,0,10*ROW('Sanitation Data'!H169))="","",OFFSET('Sanitation Data'!$H$30,0,10*ROW('Sanitation Data'!H169)))</f>
        <v/>
      </c>
      <c r="DH175" s="302" t="str">
        <f ca="true">+IF(OFFSET('Sanitation Data'!$H$31,0,10*ROW('Sanitation Data'!H169))="","",OFFSET('Sanitation Data'!$H$31,0,10*ROW('Sanitation Data'!H169)))</f>
        <v/>
      </c>
      <c r="DI175" s="302" t="str">
        <f ca="true">+IF(OFFSET('Sanitation Data'!$H$32,0,10*ROW('Sanitation Data'!H169))="","",OFFSET('Sanitation Data'!$H$32,0,10*ROW('Sanitation Data'!H169)))</f>
        <v/>
      </c>
      <c r="DJ175" s="302" t="str">
        <f ca="true">+IF(OFFSET('Sanitation Data'!$I$28,0,10*ROW('Sanitation Data'!I169))="","",OFFSET('Sanitation Data'!$I$28,0,10*ROW('Sanitation Data'!I169)))</f>
        <v/>
      </c>
      <c r="DK175" s="302" t="str">
        <f ca="true">+IF(OFFSET('Sanitation Data'!$I$29,0,10*ROW('Sanitation Data'!I169))="","",OFFSET('Sanitation Data'!$I$29,0,10*ROW('Sanitation Data'!I169)))</f>
        <v/>
      </c>
      <c r="DL175" s="302" t="str">
        <f ca="true">+IF(OFFSET('Sanitation Data'!$I$30,0,10*ROW('Sanitation Data'!I169))="","",OFFSET('Sanitation Data'!$I$30,0,10*ROW('Sanitation Data'!I169)))</f>
        <v/>
      </c>
      <c r="DM175" s="302" t="str">
        <f ca="true">+IF(OFFSET('Sanitation Data'!$I$31,0,10*ROW('Sanitation Data'!I169))="","",OFFSET('Sanitation Data'!$I$31,0,10*ROW('Sanitation Data'!I169)))</f>
        <v/>
      </c>
      <c r="DN175" s="302" t="str">
        <f ca="true">+IF(OFFSET('Sanitation Data'!$I$32,0,10*ROW('Sanitation Data'!I169))="","",OFFSET('Sanitation Data'!$I$32,0,10*ROW('Sanitation Data'!I169)))</f>
        <v/>
      </c>
      <c r="DO175" s="302" t="str">
        <f ca="true">+IF(OFFSET('Hygiene Data'!$D$11,0,10*ROW('Hygiene Data'!D169))="","",OFFSET('Hygiene Data'!$D$11,0,10*ROW('Hygiene Data'!D169)))</f>
        <v/>
      </c>
      <c r="DP175" s="302" t="str">
        <f ca="true">+IF(OFFSET('Hygiene Data'!$D$12,0,10*ROW('Hygiene Data'!D169))="","",OFFSET('Hygiene Data'!$D$12,0,10*ROW('Hygiene Data'!D169)))</f>
        <v/>
      </c>
      <c r="DQ175" s="302" t="str">
        <f ca="true">+IF(OFFSET('Hygiene Data'!$D$13,0,10*ROW('Hygiene Data'!D169))="","",OFFSET('Hygiene Data'!$D$13,0,10*ROW('Hygiene Data'!D169)))</f>
        <v/>
      </c>
      <c r="DR175" s="302" t="str">
        <f ca="true">+IF(OFFSET('Hygiene Data'!$E$11,0,10*ROW('Hygiene Data'!E169))="","",OFFSET('Hygiene Data'!$E$11,0,10*ROW('Hygiene Data'!E169)))</f>
        <v/>
      </c>
      <c r="DS175" s="302" t="str">
        <f ca="true">+IF(OFFSET('Hygiene Data'!$E$12,0,10*ROW('Hygiene Data'!E169))="","",OFFSET('Hygiene Data'!$E$12,0,10*ROW('Hygiene Data'!E169)))</f>
        <v/>
      </c>
      <c r="DT175" s="302" t="str">
        <f ca="true">+IF(OFFSET('Hygiene Data'!$E$13,0,10*ROW('Hygiene Data'!E169))="","",OFFSET('Hygiene Data'!$E$13,0,10*ROW('Hygiene Data'!E169)))</f>
        <v/>
      </c>
      <c r="DU175" s="302" t="str">
        <f ca="true">+IF(OFFSET('Hygiene Data'!$F$11,0,10*ROW('Hygiene Data'!F169))="","",OFFSET('Hygiene Data'!$F$11,0,10*ROW('Hygiene Data'!F169)))</f>
        <v/>
      </c>
      <c r="DV175" s="302" t="str">
        <f ca="true">+IF(OFFSET('Hygiene Data'!$F$12,0,10*ROW('Hygiene Data'!F169))="","",OFFSET('Hygiene Data'!$F$12,0,10*ROW('Hygiene Data'!F169)))</f>
        <v/>
      </c>
      <c r="DW175" s="302" t="str">
        <f ca="true">+IF(OFFSET('Hygiene Data'!$F$13,0,10*ROW('Hygiene Data'!F169))="","",OFFSET('Hygiene Data'!$F$13,0,10*ROW('Hygiene Data'!F169)))</f>
        <v/>
      </c>
      <c r="DX175" s="302" t="str">
        <f ca="true">+IF(OFFSET('Hygiene Data'!$G$11,0,10*ROW('Hygiene Data'!G169))="","",OFFSET('Hygiene Data'!$G$11,0,10*ROW('Hygiene Data'!G169)))</f>
        <v/>
      </c>
      <c r="DY175" s="302" t="str">
        <f ca="true">+IF(OFFSET('Hygiene Data'!$G$12,0,10*ROW('Hygiene Data'!G169))="","",OFFSET('Hygiene Data'!$G$12,0,10*ROW('Hygiene Data'!G169)))</f>
        <v/>
      </c>
      <c r="DZ175" s="302" t="str">
        <f ca="true">+IF(OFFSET('Hygiene Data'!$G$13,0,10*ROW('Hygiene Data'!G169))="","",OFFSET('Hygiene Data'!$G$13,0,10*ROW('Hygiene Data'!G169)))</f>
        <v/>
      </c>
      <c r="EA175" s="302" t="str">
        <f ca="true">+IF(OFFSET('Hygiene Data'!$H$11,0,10*ROW('Hygiene Data'!H169))="","",OFFSET('Hygiene Data'!$H$11,0,10*ROW('Hygiene Data'!H169)))</f>
        <v/>
      </c>
      <c r="EB175" s="302" t="str">
        <f ca="true">+IF(OFFSET('Hygiene Data'!$H$12,0,10*ROW('Hygiene Data'!H169))="","",OFFSET('Hygiene Data'!$H$12,0,10*ROW('Hygiene Data'!H169)))</f>
        <v/>
      </c>
      <c r="EC175" s="302" t="str">
        <f ca="true">+IF(OFFSET('Hygiene Data'!$H$13,0,10*ROW('Hygiene Data'!H169))="","",OFFSET('Hygiene Data'!$H$13,0,10*ROW('Hygiene Data'!H169)))</f>
        <v/>
      </c>
      <c r="ED175" s="302" t="str">
        <f ca="true">+IF(OFFSET('Hygiene Data'!$I$11,0,10*ROW('Hygiene Data'!I169))="","",OFFSET('Hygiene Data'!$I$11,0,10*ROW('Hygiene Data'!I169)))</f>
        <v/>
      </c>
      <c r="EE175" s="302" t="str">
        <f ca="true">+IF(OFFSET('Hygiene Data'!$I$12,0,10*ROW('Hygiene Data'!I169))="","",OFFSET('Hygiene Data'!$I$12,0,10*ROW('Hygiene Data'!I169)))</f>
        <v/>
      </c>
      <c r="EF175" s="30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57"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302"/>
      <c r="BS176" s="302" t="str">
        <f ca="true">+IF(OFFSET('Water Data'!$D$27,0,10*ROW('Water Data'!D170))="","",OFFSET('Water Data'!$D$27,0,10*ROW('Water Data'!D170)))</f>
        <v/>
      </c>
      <c r="BT176" s="302" t="str">
        <f ca="true">+IF(OFFSET('Water Data'!$D$28,0,10*ROW('Water Data'!D170))="","",OFFSET('Water Data'!$D$28,0,10*ROW('Water Data'!D170)))</f>
        <v/>
      </c>
      <c r="BU176" s="302" t="str">
        <f ca="true">+IF(OFFSET('Water Data'!$D$29,0,10*ROW('Water Data'!D170))="","",OFFSET('Water Data'!$D$29,0,10*ROW('Water Data'!D170)))</f>
        <v/>
      </c>
      <c r="BV176" s="302" t="str">
        <f ca="true">+IF(OFFSET('Water Data'!$E$27,0,10*ROW('Water Data'!E170))="","",OFFSET('Water Data'!$E$27,0,10*ROW('Water Data'!E170)))</f>
        <v/>
      </c>
      <c r="BW176" s="302" t="str">
        <f ca="true">+IF(OFFSET('Water Data'!$E$28,0,10*ROW('Water Data'!E170))="","",OFFSET('Water Data'!$E$28,0,10*ROW('Water Data'!E170)))</f>
        <v/>
      </c>
      <c r="BX176" s="302" t="str">
        <f ca="true">+IF(OFFSET('Water Data'!$E$29,0,10*ROW('Water Data'!E170))="","",OFFSET('Water Data'!$E$29,0,10*ROW('Water Data'!E170)))</f>
        <v/>
      </c>
      <c r="BY176" s="302" t="str">
        <f ca="true">+IF(OFFSET('Water Data'!$F$27,0,10*ROW('Water Data'!F170))="","",OFFSET('Water Data'!$F$27,0,10*ROW('Water Data'!F170)))</f>
        <v/>
      </c>
      <c r="BZ176" s="302" t="str">
        <f ca="true">+IF(OFFSET('Water Data'!$F$28,0,10*ROW('Water Data'!F170))="","",OFFSET('Water Data'!$F$28,0,10*ROW('Water Data'!F170)))</f>
        <v/>
      </c>
      <c r="CA176" s="302" t="str">
        <f ca="true">+IF(OFFSET('Water Data'!$F$29,0,10*ROW('Water Data'!F170))="","",OFFSET('Water Data'!$F$29,0,10*ROW('Water Data'!F170)))</f>
        <v/>
      </c>
      <c r="CB176" s="302" t="str">
        <f ca="true">+IF(OFFSET('Water Data'!$G$27,0,10*ROW('Water Data'!G170))="","",OFFSET('Water Data'!$G$27,0,10*ROW('Water Data'!G170)))</f>
        <v/>
      </c>
      <c r="CC176" s="302" t="str">
        <f ca="true">+IF(OFFSET('Water Data'!$G$28,0,10*ROW('Water Data'!G170))="","",OFFSET('Water Data'!$G$28,0,10*ROW('Water Data'!G170)))</f>
        <v/>
      </c>
      <c r="CD176" s="302" t="str">
        <f ca="true">+IF(OFFSET('Water Data'!$G$29,0,10*ROW('Water Data'!G170))="","",OFFSET('Water Data'!$G$29,0,10*ROW('Water Data'!G170)))</f>
        <v/>
      </c>
      <c r="CE176" s="302" t="str">
        <f ca="true">+IF(OFFSET('Water Data'!$H$27,0,10*ROW('Water Data'!H170))="","",OFFSET('Water Data'!$H$27,0,10*ROW('Water Data'!H170)))</f>
        <v/>
      </c>
      <c r="CF176" s="302" t="str">
        <f ca="true">+IF(OFFSET('Water Data'!$H$28,0,10*ROW('Water Data'!H170))="","",OFFSET('Water Data'!$H$28,0,10*ROW('Water Data'!H170)))</f>
        <v/>
      </c>
      <c r="CG176" s="302" t="str">
        <f ca="true">+IF(OFFSET('Water Data'!$H$29,0,10*ROW('Water Data'!H170))="","",OFFSET('Water Data'!$H$29,0,10*ROW('Water Data'!H170)))</f>
        <v/>
      </c>
      <c r="CH176" s="302" t="str">
        <f ca="true">+IF(OFFSET('Water Data'!$I$27,0,10*ROW('Water Data'!I170))="","",OFFSET('Water Data'!$I$27,0,10*ROW('Water Data'!I170)))</f>
        <v/>
      </c>
      <c r="CI176" s="302" t="str">
        <f ca="true">+IF(OFFSET('Water Data'!$I$28,0,10*ROW('Water Data'!I170))="","",OFFSET('Water Data'!$I$28,0,10*ROW('Water Data'!I170)))</f>
        <v/>
      </c>
      <c r="CJ176" s="302" t="str">
        <f ca="true">+IF(OFFSET('Water Data'!$I$29,0,10*ROW('Water Data'!I170))="","",OFFSET('Water Data'!$I$29,0,10*ROW('Water Data'!I170)))</f>
        <v/>
      </c>
      <c r="CK176" s="302" t="str">
        <f ca="true">+IF(OFFSET('Sanitation Data'!$D$28,0,10*ROW('Sanitation Data'!D170))="","",OFFSET('Sanitation Data'!$D$28,0,10*ROW('Sanitation Data'!D170)))</f>
        <v/>
      </c>
      <c r="CL176" s="302" t="str">
        <f ca="true">+IF(OFFSET('Sanitation Data'!$D$29,0,10*ROW('Sanitation Data'!D170))="","",OFFSET('Sanitation Data'!$D$29,0,10*ROW('Sanitation Data'!D170)))</f>
        <v/>
      </c>
      <c r="CM176" s="302" t="str">
        <f ca="true">+IF(OFFSET('Sanitation Data'!$D$30,0,10*ROW('Sanitation Data'!D170))="","",OFFSET('Sanitation Data'!$D$30,0,10*ROW('Sanitation Data'!D170)))</f>
        <v/>
      </c>
      <c r="CN176" s="302" t="str">
        <f ca="true">+IF(OFFSET('Sanitation Data'!$D$31,0,10*ROW('Sanitation Data'!D170))="","",OFFSET('Sanitation Data'!$D$31,0,10*ROW('Sanitation Data'!D170)))</f>
        <v/>
      </c>
      <c r="CO176" s="302" t="str">
        <f ca="true">+IF(OFFSET('Sanitation Data'!$D$32,0,10*ROW('Sanitation Data'!D170))="","",OFFSET('Sanitation Data'!$D$32,0,10*ROW('Sanitation Data'!D170)))</f>
        <v/>
      </c>
      <c r="CP176" s="302" t="str">
        <f ca="true">+IF(OFFSET('Sanitation Data'!$E$28,0,10*ROW('Sanitation Data'!E170))="","",OFFSET('Sanitation Data'!$E$28,0,10*ROW('Sanitation Data'!E170)))</f>
        <v/>
      </c>
      <c r="CQ176" s="302" t="str">
        <f ca="true">+IF(OFFSET('Sanitation Data'!$E$29,0,10*ROW('Sanitation Data'!E170))="","",OFFSET('Sanitation Data'!$E$29,0,10*ROW('Sanitation Data'!E170)))</f>
        <v/>
      </c>
      <c r="CR176" s="302" t="str">
        <f ca="true">+IF(OFFSET('Sanitation Data'!$E$30,0,10*ROW('Sanitation Data'!E170))="","",OFFSET('Sanitation Data'!$E$30,0,10*ROW('Sanitation Data'!E170)))</f>
        <v/>
      </c>
      <c r="CS176" s="302" t="str">
        <f ca="true">+IF(OFFSET('Sanitation Data'!$E$31,0,10*ROW('Sanitation Data'!E170))="","",OFFSET('Sanitation Data'!$E$31,0,10*ROW('Sanitation Data'!E170)))</f>
        <v/>
      </c>
      <c r="CT176" s="302" t="str">
        <f ca="true">+IF(OFFSET('Sanitation Data'!$E$32,0,10*ROW('Sanitation Data'!E170))="","",OFFSET('Sanitation Data'!$E$32,0,10*ROW('Sanitation Data'!E170)))</f>
        <v/>
      </c>
      <c r="CU176" s="302" t="str">
        <f ca="true">+IF(OFFSET('Sanitation Data'!$F$28,0,10*ROW('Sanitation Data'!F170))="","",OFFSET('Sanitation Data'!$F$28,0,10*ROW('Sanitation Data'!F170)))</f>
        <v/>
      </c>
      <c r="CV176" s="302" t="str">
        <f ca="true">+IF(OFFSET('Sanitation Data'!$F$29,0,10*ROW('Sanitation Data'!F170))="","",OFFSET('Sanitation Data'!$F$29,0,10*ROW('Sanitation Data'!F170)))</f>
        <v/>
      </c>
      <c r="CW176" s="302" t="str">
        <f ca="true">+IF(OFFSET('Sanitation Data'!$F$30,0,10*ROW('Sanitation Data'!F170))="","",OFFSET('Sanitation Data'!$F$30,0,10*ROW('Sanitation Data'!F170)))</f>
        <v/>
      </c>
      <c r="CX176" s="302" t="str">
        <f ca="true">+IF(OFFSET('Sanitation Data'!$F$31,0,10*ROW('Sanitation Data'!F170))="","",OFFSET('Sanitation Data'!$F$31,0,10*ROW('Sanitation Data'!F170)))</f>
        <v/>
      </c>
      <c r="CY176" s="302" t="str">
        <f ca="true">+IF(OFFSET('Sanitation Data'!$F$32,0,10*ROW('Sanitation Data'!F170))="","",OFFSET('Sanitation Data'!$F$32,0,10*ROW('Sanitation Data'!F170)))</f>
        <v/>
      </c>
      <c r="CZ176" s="302" t="str">
        <f ca="true">+IF(OFFSET('Sanitation Data'!$G$28,0,10*ROW('Sanitation Data'!G170))="","",OFFSET('Sanitation Data'!$G$28,0,10*ROW('Sanitation Data'!G170)))</f>
        <v/>
      </c>
      <c r="DA176" s="302" t="str">
        <f ca="true">+IF(OFFSET('Sanitation Data'!$G$29,0,10*ROW('Sanitation Data'!G170))="","",OFFSET('Sanitation Data'!$G$29,0,10*ROW('Sanitation Data'!G170)))</f>
        <v/>
      </c>
      <c r="DB176" s="302" t="str">
        <f ca="true">+IF(OFFSET('Sanitation Data'!$G$30,0,10*ROW('Sanitation Data'!G170))="","",OFFSET('Sanitation Data'!$G$30,0,10*ROW('Sanitation Data'!G170)))</f>
        <v/>
      </c>
      <c r="DC176" s="302" t="str">
        <f ca="true">+IF(OFFSET('Sanitation Data'!$G$31,0,10*ROW('Sanitation Data'!G170))="","",OFFSET('Sanitation Data'!$G$31,0,10*ROW('Sanitation Data'!G170)))</f>
        <v/>
      </c>
      <c r="DD176" s="302" t="str">
        <f ca="true">+IF(OFFSET('Sanitation Data'!$G$32,0,10*ROW('Sanitation Data'!G170))="","",OFFSET('Sanitation Data'!$G$32,0,10*ROW('Sanitation Data'!G170)))</f>
        <v/>
      </c>
      <c r="DE176" s="302" t="str">
        <f ca="true">+IF(OFFSET('Sanitation Data'!$H$28,0,10*ROW('Sanitation Data'!H170))="","",OFFSET('Sanitation Data'!$H$28,0,10*ROW('Sanitation Data'!H170)))</f>
        <v/>
      </c>
      <c r="DF176" s="302" t="str">
        <f ca="true">+IF(OFFSET('Sanitation Data'!$H$29,0,10*ROW('Sanitation Data'!H170))="","",OFFSET('Sanitation Data'!$H$29,0,10*ROW('Sanitation Data'!H170)))</f>
        <v/>
      </c>
      <c r="DG176" s="302" t="str">
        <f ca="true">+IF(OFFSET('Sanitation Data'!$H$30,0,10*ROW('Sanitation Data'!H170))="","",OFFSET('Sanitation Data'!$H$30,0,10*ROW('Sanitation Data'!H170)))</f>
        <v/>
      </c>
      <c r="DH176" s="302" t="str">
        <f ca="true">+IF(OFFSET('Sanitation Data'!$H$31,0,10*ROW('Sanitation Data'!H170))="","",OFFSET('Sanitation Data'!$H$31,0,10*ROW('Sanitation Data'!H170)))</f>
        <v/>
      </c>
      <c r="DI176" s="302" t="str">
        <f ca="true">+IF(OFFSET('Sanitation Data'!$H$32,0,10*ROW('Sanitation Data'!H170))="","",OFFSET('Sanitation Data'!$H$32,0,10*ROW('Sanitation Data'!H170)))</f>
        <v/>
      </c>
      <c r="DJ176" s="302" t="str">
        <f ca="true">+IF(OFFSET('Sanitation Data'!$I$28,0,10*ROW('Sanitation Data'!I170))="","",OFFSET('Sanitation Data'!$I$28,0,10*ROW('Sanitation Data'!I170)))</f>
        <v/>
      </c>
      <c r="DK176" s="302" t="str">
        <f ca="true">+IF(OFFSET('Sanitation Data'!$I$29,0,10*ROW('Sanitation Data'!I170))="","",OFFSET('Sanitation Data'!$I$29,0,10*ROW('Sanitation Data'!I170)))</f>
        <v/>
      </c>
      <c r="DL176" s="302" t="str">
        <f ca="true">+IF(OFFSET('Sanitation Data'!$I$30,0,10*ROW('Sanitation Data'!I170))="","",OFFSET('Sanitation Data'!$I$30,0,10*ROW('Sanitation Data'!I170)))</f>
        <v/>
      </c>
      <c r="DM176" s="302" t="str">
        <f ca="true">+IF(OFFSET('Sanitation Data'!$I$31,0,10*ROW('Sanitation Data'!I170))="","",OFFSET('Sanitation Data'!$I$31,0,10*ROW('Sanitation Data'!I170)))</f>
        <v/>
      </c>
      <c r="DN176" s="302" t="str">
        <f ca="true">+IF(OFFSET('Sanitation Data'!$I$32,0,10*ROW('Sanitation Data'!I170))="","",OFFSET('Sanitation Data'!$I$32,0,10*ROW('Sanitation Data'!I170)))</f>
        <v/>
      </c>
      <c r="DO176" s="302" t="str">
        <f ca="true">+IF(OFFSET('Hygiene Data'!$D$11,0,10*ROW('Hygiene Data'!D170))="","",OFFSET('Hygiene Data'!$D$11,0,10*ROW('Hygiene Data'!D170)))</f>
        <v/>
      </c>
      <c r="DP176" s="302" t="str">
        <f ca="true">+IF(OFFSET('Hygiene Data'!$D$12,0,10*ROW('Hygiene Data'!D170))="","",OFFSET('Hygiene Data'!$D$12,0,10*ROW('Hygiene Data'!D170)))</f>
        <v/>
      </c>
      <c r="DQ176" s="302" t="str">
        <f ca="true">+IF(OFFSET('Hygiene Data'!$D$13,0,10*ROW('Hygiene Data'!D170))="","",OFFSET('Hygiene Data'!$D$13,0,10*ROW('Hygiene Data'!D170)))</f>
        <v/>
      </c>
      <c r="DR176" s="302" t="str">
        <f ca="true">+IF(OFFSET('Hygiene Data'!$E$11,0,10*ROW('Hygiene Data'!E170))="","",OFFSET('Hygiene Data'!$E$11,0,10*ROW('Hygiene Data'!E170)))</f>
        <v/>
      </c>
      <c r="DS176" s="302" t="str">
        <f ca="true">+IF(OFFSET('Hygiene Data'!$E$12,0,10*ROW('Hygiene Data'!E170))="","",OFFSET('Hygiene Data'!$E$12,0,10*ROW('Hygiene Data'!E170)))</f>
        <v/>
      </c>
      <c r="DT176" s="302" t="str">
        <f ca="true">+IF(OFFSET('Hygiene Data'!$E$13,0,10*ROW('Hygiene Data'!E170))="","",OFFSET('Hygiene Data'!$E$13,0,10*ROW('Hygiene Data'!E170)))</f>
        <v/>
      </c>
      <c r="DU176" s="302" t="str">
        <f ca="true">+IF(OFFSET('Hygiene Data'!$F$11,0,10*ROW('Hygiene Data'!F170))="","",OFFSET('Hygiene Data'!$F$11,0,10*ROW('Hygiene Data'!F170)))</f>
        <v/>
      </c>
      <c r="DV176" s="302" t="str">
        <f ca="true">+IF(OFFSET('Hygiene Data'!$F$12,0,10*ROW('Hygiene Data'!F170))="","",OFFSET('Hygiene Data'!$F$12,0,10*ROW('Hygiene Data'!F170)))</f>
        <v/>
      </c>
      <c r="DW176" s="302" t="str">
        <f ca="true">+IF(OFFSET('Hygiene Data'!$F$13,0,10*ROW('Hygiene Data'!F170))="","",OFFSET('Hygiene Data'!$F$13,0,10*ROW('Hygiene Data'!F170)))</f>
        <v/>
      </c>
      <c r="DX176" s="302" t="str">
        <f ca="true">+IF(OFFSET('Hygiene Data'!$G$11,0,10*ROW('Hygiene Data'!G170))="","",OFFSET('Hygiene Data'!$G$11,0,10*ROW('Hygiene Data'!G170)))</f>
        <v/>
      </c>
      <c r="DY176" s="302" t="str">
        <f ca="true">+IF(OFFSET('Hygiene Data'!$G$12,0,10*ROW('Hygiene Data'!G170))="","",OFFSET('Hygiene Data'!$G$12,0,10*ROW('Hygiene Data'!G170)))</f>
        <v/>
      </c>
      <c r="DZ176" s="302" t="str">
        <f ca="true">+IF(OFFSET('Hygiene Data'!$G$13,0,10*ROW('Hygiene Data'!G170))="","",OFFSET('Hygiene Data'!$G$13,0,10*ROW('Hygiene Data'!G170)))</f>
        <v/>
      </c>
      <c r="EA176" s="302" t="str">
        <f ca="true">+IF(OFFSET('Hygiene Data'!$H$11,0,10*ROW('Hygiene Data'!H170))="","",OFFSET('Hygiene Data'!$H$11,0,10*ROW('Hygiene Data'!H170)))</f>
        <v/>
      </c>
      <c r="EB176" s="302" t="str">
        <f ca="true">+IF(OFFSET('Hygiene Data'!$H$12,0,10*ROW('Hygiene Data'!H170))="","",OFFSET('Hygiene Data'!$H$12,0,10*ROW('Hygiene Data'!H170)))</f>
        <v/>
      </c>
      <c r="EC176" s="302" t="str">
        <f ca="true">+IF(OFFSET('Hygiene Data'!$H$13,0,10*ROW('Hygiene Data'!H170))="","",OFFSET('Hygiene Data'!$H$13,0,10*ROW('Hygiene Data'!H170)))</f>
        <v/>
      </c>
      <c r="ED176" s="302" t="str">
        <f ca="true">+IF(OFFSET('Hygiene Data'!$I$11,0,10*ROW('Hygiene Data'!I170))="","",OFFSET('Hygiene Data'!$I$11,0,10*ROW('Hygiene Data'!I170)))</f>
        <v/>
      </c>
      <c r="EE176" s="302" t="str">
        <f ca="true">+IF(OFFSET('Hygiene Data'!$I$12,0,10*ROW('Hygiene Data'!I170))="","",OFFSET('Hygiene Data'!$I$12,0,10*ROW('Hygiene Data'!I170)))</f>
        <v/>
      </c>
      <c r="EF176" s="30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57"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302"/>
      <c r="BS177" s="302" t="str">
        <f ca="true">+IF(OFFSET('Water Data'!$D$27,0,10*ROW('Water Data'!D171))="","",OFFSET('Water Data'!$D$27,0,10*ROW('Water Data'!D171)))</f>
        <v/>
      </c>
      <c r="BT177" s="302" t="str">
        <f ca="true">+IF(OFFSET('Water Data'!$D$28,0,10*ROW('Water Data'!D171))="","",OFFSET('Water Data'!$D$28,0,10*ROW('Water Data'!D171)))</f>
        <v/>
      </c>
      <c r="BU177" s="302" t="str">
        <f ca="true">+IF(OFFSET('Water Data'!$D$29,0,10*ROW('Water Data'!D171))="","",OFFSET('Water Data'!$D$29,0,10*ROW('Water Data'!D171)))</f>
        <v/>
      </c>
      <c r="BV177" s="302" t="str">
        <f ca="true">+IF(OFFSET('Water Data'!$E$27,0,10*ROW('Water Data'!E171))="","",OFFSET('Water Data'!$E$27,0,10*ROW('Water Data'!E171)))</f>
        <v/>
      </c>
      <c r="BW177" s="302" t="str">
        <f ca="true">+IF(OFFSET('Water Data'!$E$28,0,10*ROW('Water Data'!E171))="","",OFFSET('Water Data'!$E$28,0,10*ROW('Water Data'!E171)))</f>
        <v/>
      </c>
      <c r="BX177" s="302" t="str">
        <f ca="true">+IF(OFFSET('Water Data'!$E$29,0,10*ROW('Water Data'!E171))="","",OFFSET('Water Data'!$E$29,0,10*ROW('Water Data'!E171)))</f>
        <v/>
      </c>
      <c r="BY177" s="302" t="str">
        <f ca="true">+IF(OFFSET('Water Data'!$F$27,0,10*ROW('Water Data'!F171))="","",OFFSET('Water Data'!$F$27,0,10*ROW('Water Data'!F171)))</f>
        <v/>
      </c>
      <c r="BZ177" s="302" t="str">
        <f ca="true">+IF(OFFSET('Water Data'!$F$28,0,10*ROW('Water Data'!F171))="","",OFFSET('Water Data'!$F$28,0,10*ROW('Water Data'!F171)))</f>
        <v/>
      </c>
      <c r="CA177" s="302" t="str">
        <f ca="true">+IF(OFFSET('Water Data'!$F$29,0,10*ROW('Water Data'!F171))="","",OFFSET('Water Data'!$F$29,0,10*ROW('Water Data'!F171)))</f>
        <v/>
      </c>
      <c r="CB177" s="302" t="str">
        <f ca="true">+IF(OFFSET('Water Data'!$G$27,0,10*ROW('Water Data'!G171))="","",OFFSET('Water Data'!$G$27,0,10*ROW('Water Data'!G171)))</f>
        <v/>
      </c>
      <c r="CC177" s="302" t="str">
        <f ca="true">+IF(OFFSET('Water Data'!$G$28,0,10*ROW('Water Data'!G171))="","",OFFSET('Water Data'!$G$28,0,10*ROW('Water Data'!G171)))</f>
        <v/>
      </c>
      <c r="CD177" s="302" t="str">
        <f ca="true">+IF(OFFSET('Water Data'!$G$29,0,10*ROW('Water Data'!G171))="","",OFFSET('Water Data'!$G$29,0,10*ROW('Water Data'!G171)))</f>
        <v/>
      </c>
      <c r="CE177" s="302" t="str">
        <f ca="true">+IF(OFFSET('Water Data'!$H$27,0,10*ROW('Water Data'!H171))="","",OFFSET('Water Data'!$H$27,0,10*ROW('Water Data'!H171)))</f>
        <v/>
      </c>
      <c r="CF177" s="302" t="str">
        <f ca="true">+IF(OFFSET('Water Data'!$H$28,0,10*ROW('Water Data'!H171))="","",OFFSET('Water Data'!$H$28,0,10*ROW('Water Data'!H171)))</f>
        <v/>
      </c>
      <c r="CG177" s="302" t="str">
        <f ca="true">+IF(OFFSET('Water Data'!$H$29,0,10*ROW('Water Data'!H171))="","",OFFSET('Water Data'!$H$29,0,10*ROW('Water Data'!H171)))</f>
        <v/>
      </c>
      <c r="CH177" s="302" t="str">
        <f ca="true">+IF(OFFSET('Water Data'!$I$27,0,10*ROW('Water Data'!I171))="","",OFFSET('Water Data'!$I$27,0,10*ROW('Water Data'!I171)))</f>
        <v/>
      </c>
      <c r="CI177" s="302" t="str">
        <f ca="true">+IF(OFFSET('Water Data'!$I$28,0,10*ROW('Water Data'!I171))="","",OFFSET('Water Data'!$I$28,0,10*ROW('Water Data'!I171)))</f>
        <v/>
      </c>
      <c r="CJ177" s="302" t="str">
        <f ca="true">+IF(OFFSET('Water Data'!$I$29,0,10*ROW('Water Data'!I171))="","",OFFSET('Water Data'!$I$29,0,10*ROW('Water Data'!I171)))</f>
        <v/>
      </c>
      <c r="CK177" s="302" t="str">
        <f ca="true">+IF(OFFSET('Sanitation Data'!$D$28,0,10*ROW('Sanitation Data'!D171))="","",OFFSET('Sanitation Data'!$D$28,0,10*ROW('Sanitation Data'!D171)))</f>
        <v/>
      </c>
      <c r="CL177" s="302" t="str">
        <f ca="true">+IF(OFFSET('Sanitation Data'!$D$29,0,10*ROW('Sanitation Data'!D171))="","",OFFSET('Sanitation Data'!$D$29,0,10*ROW('Sanitation Data'!D171)))</f>
        <v/>
      </c>
      <c r="CM177" s="302" t="str">
        <f ca="true">+IF(OFFSET('Sanitation Data'!$D$30,0,10*ROW('Sanitation Data'!D171))="","",OFFSET('Sanitation Data'!$D$30,0,10*ROW('Sanitation Data'!D171)))</f>
        <v/>
      </c>
      <c r="CN177" s="302" t="str">
        <f ca="true">+IF(OFFSET('Sanitation Data'!$D$31,0,10*ROW('Sanitation Data'!D171))="","",OFFSET('Sanitation Data'!$D$31,0,10*ROW('Sanitation Data'!D171)))</f>
        <v/>
      </c>
      <c r="CO177" s="302" t="str">
        <f ca="true">+IF(OFFSET('Sanitation Data'!$D$32,0,10*ROW('Sanitation Data'!D171))="","",OFFSET('Sanitation Data'!$D$32,0,10*ROW('Sanitation Data'!D171)))</f>
        <v/>
      </c>
      <c r="CP177" s="302" t="str">
        <f ca="true">+IF(OFFSET('Sanitation Data'!$E$28,0,10*ROW('Sanitation Data'!E171))="","",OFFSET('Sanitation Data'!$E$28,0,10*ROW('Sanitation Data'!E171)))</f>
        <v/>
      </c>
      <c r="CQ177" s="302" t="str">
        <f ca="true">+IF(OFFSET('Sanitation Data'!$E$29,0,10*ROW('Sanitation Data'!E171))="","",OFFSET('Sanitation Data'!$E$29,0,10*ROW('Sanitation Data'!E171)))</f>
        <v/>
      </c>
      <c r="CR177" s="302" t="str">
        <f ca="true">+IF(OFFSET('Sanitation Data'!$E$30,0,10*ROW('Sanitation Data'!E171))="","",OFFSET('Sanitation Data'!$E$30,0,10*ROW('Sanitation Data'!E171)))</f>
        <v/>
      </c>
      <c r="CS177" s="302" t="str">
        <f ca="true">+IF(OFFSET('Sanitation Data'!$E$31,0,10*ROW('Sanitation Data'!E171))="","",OFFSET('Sanitation Data'!$E$31,0,10*ROW('Sanitation Data'!E171)))</f>
        <v/>
      </c>
      <c r="CT177" s="302" t="str">
        <f ca="true">+IF(OFFSET('Sanitation Data'!$E$32,0,10*ROW('Sanitation Data'!E171))="","",OFFSET('Sanitation Data'!$E$32,0,10*ROW('Sanitation Data'!E171)))</f>
        <v/>
      </c>
      <c r="CU177" s="302" t="str">
        <f ca="true">+IF(OFFSET('Sanitation Data'!$F$28,0,10*ROW('Sanitation Data'!F171))="","",OFFSET('Sanitation Data'!$F$28,0,10*ROW('Sanitation Data'!F171)))</f>
        <v/>
      </c>
      <c r="CV177" s="302" t="str">
        <f ca="true">+IF(OFFSET('Sanitation Data'!$F$29,0,10*ROW('Sanitation Data'!F171))="","",OFFSET('Sanitation Data'!$F$29,0,10*ROW('Sanitation Data'!F171)))</f>
        <v/>
      </c>
      <c r="CW177" s="302" t="str">
        <f ca="true">+IF(OFFSET('Sanitation Data'!$F$30,0,10*ROW('Sanitation Data'!F171))="","",OFFSET('Sanitation Data'!$F$30,0,10*ROW('Sanitation Data'!F171)))</f>
        <v/>
      </c>
      <c r="CX177" s="302" t="str">
        <f ca="true">+IF(OFFSET('Sanitation Data'!$F$31,0,10*ROW('Sanitation Data'!F171))="","",OFFSET('Sanitation Data'!$F$31,0,10*ROW('Sanitation Data'!F171)))</f>
        <v/>
      </c>
      <c r="CY177" s="302" t="str">
        <f ca="true">+IF(OFFSET('Sanitation Data'!$F$32,0,10*ROW('Sanitation Data'!F171))="","",OFFSET('Sanitation Data'!$F$32,0,10*ROW('Sanitation Data'!F171)))</f>
        <v/>
      </c>
      <c r="CZ177" s="302" t="str">
        <f ca="true">+IF(OFFSET('Sanitation Data'!$G$28,0,10*ROW('Sanitation Data'!G171))="","",OFFSET('Sanitation Data'!$G$28,0,10*ROW('Sanitation Data'!G171)))</f>
        <v/>
      </c>
      <c r="DA177" s="302" t="str">
        <f ca="true">+IF(OFFSET('Sanitation Data'!$G$29,0,10*ROW('Sanitation Data'!G171))="","",OFFSET('Sanitation Data'!$G$29,0,10*ROW('Sanitation Data'!G171)))</f>
        <v/>
      </c>
      <c r="DB177" s="302" t="str">
        <f ca="true">+IF(OFFSET('Sanitation Data'!$G$30,0,10*ROW('Sanitation Data'!G171))="","",OFFSET('Sanitation Data'!$G$30,0,10*ROW('Sanitation Data'!G171)))</f>
        <v/>
      </c>
      <c r="DC177" s="302" t="str">
        <f ca="true">+IF(OFFSET('Sanitation Data'!$G$31,0,10*ROW('Sanitation Data'!G171))="","",OFFSET('Sanitation Data'!$G$31,0,10*ROW('Sanitation Data'!G171)))</f>
        <v/>
      </c>
      <c r="DD177" s="302" t="str">
        <f ca="true">+IF(OFFSET('Sanitation Data'!$G$32,0,10*ROW('Sanitation Data'!G171))="","",OFFSET('Sanitation Data'!$G$32,0,10*ROW('Sanitation Data'!G171)))</f>
        <v/>
      </c>
      <c r="DE177" s="302" t="str">
        <f ca="true">+IF(OFFSET('Sanitation Data'!$H$28,0,10*ROW('Sanitation Data'!H171))="","",OFFSET('Sanitation Data'!$H$28,0,10*ROW('Sanitation Data'!H171)))</f>
        <v/>
      </c>
      <c r="DF177" s="302" t="str">
        <f ca="true">+IF(OFFSET('Sanitation Data'!$H$29,0,10*ROW('Sanitation Data'!H171))="","",OFFSET('Sanitation Data'!$H$29,0,10*ROW('Sanitation Data'!H171)))</f>
        <v/>
      </c>
      <c r="DG177" s="302" t="str">
        <f ca="true">+IF(OFFSET('Sanitation Data'!$H$30,0,10*ROW('Sanitation Data'!H171))="","",OFFSET('Sanitation Data'!$H$30,0,10*ROW('Sanitation Data'!H171)))</f>
        <v/>
      </c>
      <c r="DH177" s="302" t="str">
        <f ca="true">+IF(OFFSET('Sanitation Data'!$H$31,0,10*ROW('Sanitation Data'!H171))="","",OFFSET('Sanitation Data'!$H$31,0,10*ROW('Sanitation Data'!H171)))</f>
        <v/>
      </c>
      <c r="DI177" s="302" t="str">
        <f ca="true">+IF(OFFSET('Sanitation Data'!$H$32,0,10*ROW('Sanitation Data'!H171))="","",OFFSET('Sanitation Data'!$H$32,0,10*ROW('Sanitation Data'!H171)))</f>
        <v/>
      </c>
      <c r="DJ177" s="302" t="str">
        <f ca="true">+IF(OFFSET('Sanitation Data'!$I$28,0,10*ROW('Sanitation Data'!I171))="","",OFFSET('Sanitation Data'!$I$28,0,10*ROW('Sanitation Data'!I171)))</f>
        <v/>
      </c>
      <c r="DK177" s="302" t="str">
        <f ca="true">+IF(OFFSET('Sanitation Data'!$I$29,0,10*ROW('Sanitation Data'!I171))="","",OFFSET('Sanitation Data'!$I$29,0,10*ROW('Sanitation Data'!I171)))</f>
        <v/>
      </c>
      <c r="DL177" s="302" t="str">
        <f ca="true">+IF(OFFSET('Sanitation Data'!$I$30,0,10*ROW('Sanitation Data'!I171))="","",OFFSET('Sanitation Data'!$I$30,0,10*ROW('Sanitation Data'!I171)))</f>
        <v/>
      </c>
      <c r="DM177" s="302" t="str">
        <f ca="true">+IF(OFFSET('Sanitation Data'!$I$31,0,10*ROW('Sanitation Data'!I171))="","",OFFSET('Sanitation Data'!$I$31,0,10*ROW('Sanitation Data'!I171)))</f>
        <v/>
      </c>
      <c r="DN177" s="302" t="str">
        <f ca="true">+IF(OFFSET('Sanitation Data'!$I$32,0,10*ROW('Sanitation Data'!I171))="","",OFFSET('Sanitation Data'!$I$32,0,10*ROW('Sanitation Data'!I171)))</f>
        <v/>
      </c>
      <c r="DO177" s="302" t="str">
        <f ca="true">+IF(OFFSET('Hygiene Data'!$D$11,0,10*ROW('Hygiene Data'!D171))="","",OFFSET('Hygiene Data'!$D$11,0,10*ROW('Hygiene Data'!D171)))</f>
        <v/>
      </c>
      <c r="DP177" s="302" t="str">
        <f ca="true">+IF(OFFSET('Hygiene Data'!$D$12,0,10*ROW('Hygiene Data'!D171))="","",OFFSET('Hygiene Data'!$D$12,0,10*ROW('Hygiene Data'!D171)))</f>
        <v/>
      </c>
      <c r="DQ177" s="302" t="str">
        <f ca="true">+IF(OFFSET('Hygiene Data'!$D$13,0,10*ROW('Hygiene Data'!D171))="","",OFFSET('Hygiene Data'!$D$13,0,10*ROW('Hygiene Data'!D171)))</f>
        <v/>
      </c>
      <c r="DR177" s="302" t="str">
        <f ca="true">+IF(OFFSET('Hygiene Data'!$E$11,0,10*ROW('Hygiene Data'!E171))="","",OFFSET('Hygiene Data'!$E$11,0,10*ROW('Hygiene Data'!E171)))</f>
        <v/>
      </c>
      <c r="DS177" s="302" t="str">
        <f ca="true">+IF(OFFSET('Hygiene Data'!$E$12,0,10*ROW('Hygiene Data'!E171))="","",OFFSET('Hygiene Data'!$E$12,0,10*ROW('Hygiene Data'!E171)))</f>
        <v/>
      </c>
      <c r="DT177" s="302" t="str">
        <f ca="true">+IF(OFFSET('Hygiene Data'!$E$13,0,10*ROW('Hygiene Data'!E171))="","",OFFSET('Hygiene Data'!$E$13,0,10*ROW('Hygiene Data'!E171)))</f>
        <v/>
      </c>
      <c r="DU177" s="302" t="str">
        <f ca="true">+IF(OFFSET('Hygiene Data'!$F$11,0,10*ROW('Hygiene Data'!F171))="","",OFFSET('Hygiene Data'!$F$11,0,10*ROW('Hygiene Data'!F171)))</f>
        <v/>
      </c>
      <c r="DV177" s="302" t="str">
        <f ca="true">+IF(OFFSET('Hygiene Data'!$F$12,0,10*ROW('Hygiene Data'!F171))="","",OFFSET('Hygiene Data'!$F$12,0,10*ROW('Hygiene Data'!F171)))</f>
        <v/>
      </c>
      <c r="DW177" s="302" t="str">
        <f ca="true">+IF(OFFSET('Hygiene Data'!$F$13,0,10*ROW('Hygiene Data'!F171))="","",OFFSET('Hygiene Data'!$F$13,0,10*ROW('Hygiene Data'!F171)))</f>
        <v/>
      </c>
      <c r="DX177" s="302" t="str">
        <f ca="true">+IF(OFFSET('Hygiene Data'!$G$11,0,10*ROW('Hygiene Data'!G171))="","",OFFSET('Hygiene Data'!$G$11,0,10*ROW('Hygiene Data'!G171)))</f>
        <v/>
      </c>
      <c r="DY177" s="302" t="str">
        <f ca="true">+IF(OFFSET('Hygiene Data'!$G$12,0,10*ROW('Hygiene Data'!G171))="","",OFFSET('Hygiene Data'!$G$12,0,10*ROW('Hygiene Data'!G171)))</f>
        <v/>
      </c>
      <c r="DZ177" s="302" t="str">
        <f ca="true">+IF(OFFSET('Hygiene Data'!$G$13,0,10*ROW('Hygiene Data'!G171))="","",OFFSET('Hygiene Data'!$G$13,0,10*ROW('Hygiene Data'!G171)))</f>
        <v/>
      </c>
      <c r="EA177" s="302" t="str">
        <f ca="true">+IF(OFFSET('Hygiene Data'!$H$11,0,10*ROW('Hygiene Data'!H171))="","",OFFSET('Hygiene Data'!$H$11,0,10*ROW('Hygiene Data'!H171)))</f>
        <v/>
      </c>
      <c r="EB177" s="302" t="str">
        <f ca="true">+IF(OFFSET('Hygiene Data'!$H$12,0,10*ROW('Hygiene Data'!H171))="","",OFFSET('Hygiene Data'!$H$12,0,10*ROW('Hygiene Data'!H171)))</f>
        <v/>
      </c>
      <c r="EC177" s="302" t="str">
        <f ca="true">+IF(OFFSET('Hygiene Data'!$H$13,0,10*ROW('Hygiene Data'!H171))="","",OFFSET('Hygiene Data'!$H$13,0,10*ROW('Hygiene Data'!H171)))</f>
        <v/>
      </c>
      <c r="ED177" s="302" t="str">
        <f ca="true">+IF(OFFSET('Hygiene Data'!$I$11,0,10*ROW('Hygiene Data'!I171))="","",OFFSET('Hygiene Data'!$I$11,0,10*ROW('Hygiene Data'!I171)))</f>
        <v/>
      </c>
      <c r="EE177" s="302" t="str">
        <f ca="true">+IF(OFFSET('Hygiene Data'!$I$12,0,10*ROW('Hygiene Data'!I171))="","",OFFSET('Hygiene Data'!$I$12,0,10*ROW('Hygiene Data'!I171)))</f>
        <v/>
      </c>
      <c r="EF177" s="30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57"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302"/>
      <c r="BS178" s="302" t="str">
        <f ca="true">+IF(OFFSET('Water Data'!$D$27,0,10*ROW('Water Data'!D172))="","",OFFSET('Water Data'!$D$27,0,10*ROW('Water Data'!D172)))</f>
        <v/>
      </c>
      <c r="BT178" s="302" t="str">
        <f ca="true">+IF(OFFSET('Water Data'!$D$28,0,10*ROW('Water Data'!D172))="","",OFFSET('Water Data'!$D$28,0,10*ROW('Water Data'!D172)))</f>
        <v/>
      </c>
      <c r="BU178" s="302" t="str">
        <f ca="true">+IF(OFFSET('Water Data'!$D$29,0,10*ROW('Water Data'!D172))="","",OFFSET('Water Data'!$D$29,0,10*ROW('Water Data'!D172)))</f>
        <v/>
      </c>
      <c r="BV178" s="302" t="str">
        <f ca="true">+IF(OFFSET('Water Data'!$E$27,0,10*ROW('Water Data'!E172))="","",OFFSET('Water Data'!$E$27,0,10*ROW('Water Data'!E172)))</f>
        <v/>
      </c>
      <c r="BW178" s="302" t="str">
        <f ca="true">+IF(OFFSET('Water Data'!$E$28,0,10*ROW('Water Data'!E172))="","",OFFSET('Water Data'!$E$28,0,10*ROW('Water Data'!E172)))</f>
        <v/>
      </c>
      <c r="BX178" s="302" t="str">
        <f ca="true">+IF(OFFSET('Water Data'!$E$29,0,10*ROW('Water Data'!E172))="","",OFFSET('Water Data'!$E$29,0,10*ROW('Water Data'!E172)))</f>
        <v/>
      </c>
      <c r="BY178" s="302" t="str">
        <f ca="true">+IF(OFFSET('Water Data'!$F$27,0,10*ROW('Water Data'!F172))="","",OFFSET('Water Data'!$F$27,0,10*ROW('Water Data'!F172)))</f>
        <v/>
      </c>
      <c r="BZ178" s="302" t="str">
        <f ca="true">+IF(OFFSET('Water Data'!$F$28,0,10*ROW('Water Data'!F172))="","",OFFSET('Water Data'!$F$28,0,10*ROW('Water Data'!F172)))</f>
        <v/>
      </c>
      <c r="CA178" s="302" t="str">
        <f ca="true">+IF(OFFSET('Water Data'!$F$29,0,10*ROW('Water Data'!F172))="","",OFFSET('Water Data'!$F$29,0,10*ROW('Water Data'!F172)))</f>
        <v/>
      </c>
      <c r="CB178" s="302" t="str">
        <f ca="true">+IF(OFFSET('Water Data'!$G$27,0,10*ROW('Water Data'!G172))="","",OFFSET('Water Data'!$G$27,0,10*ROW('Water Data'!G172)))</f>
        <v/>
      </c>
      <c r="CC178" s="302" t="str">
        <f ca="true">+IF(OFFSET('Water Data'!$G$28,0,10*ROW('Water Data'!G172))="","",OFFSET('Water Data'!$G$28,0,10*ROW('Water Data'!G172)))</f>
        <v/>
      </c>
      <c r="CD178" s="302" t="str">
        <f ca="true">+IF(OFFSET('Water Data'!$G$29,0,10*ROW('Water Data'!G172))="","",OFFSET('Water Data'!$G$29,0,10*ROW('Water Data'!G172)))</f>
        <v/>
      </c>
      <c r="CE178" s="302" t="str">
        <f ca="true">+IF(OFFSET('Water Data'!$H$27,0,10*ROW('Water Data'!H172))="","",OFFSET('Water Data'!$H$27,0,10*ROW('Water Data'!H172)))</f>
        <v/>
      </c>
      <c r="CF178" s="302" t="str">
        <f ca="true">+IF(OFFSET('Water Data'!$H$28,0,10*ROW('Water Data'!H172))="","",OFFSET('Water Data'!$H$28,0,10*ROW('Water Data'!H172)))</f>
        <v/>
      </c>
      <c r="CG178" s="302" t="str">
        <f ca="true">+IF(OFFSET('Water Data'!$H$29,0,10*ROW('Water Data'!H172))="","",OFFSET('Water Data'!$H$29,0,10*ROW('Water Data'!H172)))</f>
        <v/>
      </c>
      <c r="CH178" s="302" t="str">
        <f ca="true">+IF(OFFSET('Water Data'!$I$27,0,10*ROW('Water Data'!I172))="","",OFFSET('Water Data'!$I$27,0,10*ROW('Water Data'!I172)))</f>
        <v/>
      </c>
      <c r="CI178" s="302" t="str">
        <f ca="true">+IF(OFFSET('Water Data'!$I$28,0,10*ROW('Water Data'!I172))="","",OFFSET('Water Data'!$I$28,0,10*ROW('Water Data'!I172)))</f>
        <v/>
      </c>
      <c r="CJ178" s="302" t="str">
        <f ca="true">+IF(OFFSET('Water Data'!$I$29,0,10*ROW('Water Data'!I172))="","",OFFSET('Water Data'!$I$29,0,10*ROW('Water Data'!I172)))</f>
        <v/>
      </c>
      <c r="CK178" s="302" t="str">
        <f ca="true">+IF(OFFSET('Sanitation Data'!$D$28,0,10*ROW('Sanitation Data'!D172))="","",OFFSET('Sanitation Data'!$D$28,0,10*ROW('Sanitation Data'!D172)))</f>
        <v/>
      </c>
      <c r="CL178" s="302" t="str">
        <f ca="true">+IF(OFFSET('Sanitation Data'!$D$29,0,10*ROW('Sanitation Data'!D172))="","",OFFSET('Sanitation Data'!$D$29,0,10*ROW('Sanitation Data'!D172)))</f>
        <v/>
      </c>
      <c r="CM178" s="302" t="str">
        <f ca="true">+IF(OFFSET('Sanitation Data'!$D$30,0,10*ROW('Sanitation Data'!D172))="","",OFFSET('Sanitation Data'!$D$30,0,10*ROW('Sanitation Data'!D172)))</f>
        <v/>
      </c>
      <c r="CN178" s="302" t="str">
        <f ca="true">+IF(OFFSET('Sanitation Data'!$D$31,0,10*ROW('Sanitation Data'!D172))="","",OFFSET('Sanitation Data'!$D$31,0,10*ROW('Sanitation Data'!D172)))</f>
        <v/>
      </c>
      <c r="CO178" s="302" t="str">
        <f ca="true">+IF(OFFSET('Sanitation Data'!$D$32,0,10*ROW('Sanitation Data'!D172))="","",OFFSET('Sanitation Data'!$D$32,0,10*ROW('Sanitation Data'!D172)))</f>
        <v/>
      </c>
      <c r="CP178" s="302" t="str">
        <f ca="true">+IF(OFFSET('Sanitation Data'!$E$28,0,10*ROW('Sanitation Data'!E172))="","",OFFSET('Sanitation Data'!$E$28,0,10*ROW('Sanitation Data'!E172)))</f>
        <v/>
      </c>
      <c r="CQ178" s="302" t="str">
        <f ca="true">+IF(OFFSET('Sanitation Data'!$E$29,0,10*ROW('Sanitation Data'!E172))="","",OFFSET('Sanitation Data'!$E$29,0,10*ROW('Sanitation Data'!E172)))</f>
        <v/>
      </c>
      <c r="CR178" s="302" t="str">
        <f ca="true">+IF(OFFSET('Sanitation Data'!$E$30,0,10*ROW('Sanitation Data'!E172))="","",OFFSET('Sanitation Data'!$E$30,0,10*ROW('Sanitation Data'!E172)))</f>
        <v/>
      </c>
      <c r="CS178" s="302" t="str">
        <f ca="true">+IF(OFFSET('Sanitation Data'!$E$31,0,10*ROW('Sanitation Data'!E172))="","",OFFSET('Sanitation Data'!$E$31,0,10*ROW('Sanitation Data'!E172)))</f>
        <v/>
      </c>
      <c r="CT178" s="302" t="str">
        <f ca="true">+IF(OFFSET('Sanitation Data'!$E$32,0,10*ROW('Sanitation Data'!E172))="","",OFFSET('Sanitation Data'!$E$32,0,10*ROW('Sanitation Data'!E172)))</f>
        <v/>
      </c>
      <c r="CU178" s="302" t="str">
        <f ca="true">+IF(OFFSET('Sanitation Data'!$F$28,0,10*ROW('Sanitation Data'!F172))="","",OFFSET('Sanitation Data'!$F$28,0,10*ROW('Sanitation Data'!F172)))</f>
        <v/>
      </c>
      <c r="CV178" s="302" t="str">
        <f ca="true">+IF(OFFSET('Sanitation Data'!$F$29,0,10*ROW('Sanitation Data'!F172))="","",OFFSET('Sanitation Data'!$F$29,0,10*ROW('Sanitation Data'!F172)))</f>
        <v/>
      </c>
      <c r="CW178" s="302" t="str">
        <f ca="true">+IF(OFFSET('Sanitation Data'!$F$30,0,10*ROW('Sanitation Data'!F172))="","",OFFSET('Sanitation Data'!$F$30,0,10*ROW('Sanitation Data'!F172)))</f>
        <v/>
      </c>
      <c r="CX178" s="302" t="str">
        <f ca="true">+IF(OFFSET('Sanitation Data'!$F$31,0,10*ROW('Sanitation Data'!F172))="","",OFFSET('Sanitation Data'!$F$31,0,10*ROW('Sanitation Data'!F172)))</f>
        <v/>
      </c>
      <c r="CY178" s="302" t="str">
        <f ca="true">+IF(OFFSET('Sanitation Data'!$F$32,0,10*ROW('Sanitation Data'!F172))="","",OFFSET('Sanitation Data'!$F$32,0,10*ROW('Sanitation Data'!F172)))</f>
        <v/>
      </c>
      <c r="CZ178" s="302" t="str">
        <f ca="true">+IF(OFFSET('Sanitation Data'!$G$28,0,10*ROW('Sanitation Data'!G172))="","",OFFSET('Sanitation Data'!$G$28,0,10*ROW('Sanitation Data'!G172)))</f>
        <v/>
      </c>
      <c r="DA178" s="302" t="str">
        <f ca="true">+IF(OFFSET('Sanitation Data'!$G$29,0,10*ROW('Sanitation Data'!G172))="","",OFFSET('Sanitation Data'!$G$29,0,10*ROW('Sanitation Data'!G172)))</f>
        <v/>
      </c>
      <c r="DB178" s="302" t="str">
        <f ca="true">+IF(OFFSET('Sanitation Data'!$G$30,0,10*ROW('Sanitation Data'!G172))="","",OFFSET('Sanitation Data'!$G$30,0,10*ROW('Sanitation Data'!G172)))</f>
        <v/>
      </c>
      <c r="DC178" s="302" t="str">
        <f ca="true">+IF(OFFSET('Sanitation Data'!$G$31,0,10*ROW('Sanitation Data'!G172))="","",OFFSET('Sanitation Data'!$G$31,0,10*ROW('Sanitation Data'!G172)))</f>
        <v/>
      </c>
      <c r="DD178" s="302" t="str">
        <f ca="true">+IF(OFFSET('Sanitation Data'!$G$32,0,10*ROW('Sanitation Data'!G172))="","",OFFSET('Sanitation Data'!$G$32,0,10*ROW('Sanitation Data'!G172)))</f>
        <v/>
      </c>
      <c r="DE178" s="302" t="str">
        <f ca="true">+IF(OFFSET('Sanitation Data'!$H$28,0,10*ROW('Sanitation Data'!H172))="","",OFFSET('Sanitation Data'!$H$28,0,10*ROW('Sanitation Data'!H172)))</f>
        <v/>
      </c>
      <c r="DF178" s="302" t="str">
        <f ca="true">+IF(OFFSET('Sanitation Data'!$H$29,0,10*ROW('Sanitation Data'!H172))="","",OFFSET('Sanitation Data'!$H$29,0,10*ROW('Sanitation Data'!H172)))</f>
        <v/>
      </c>
      <c r="DG178" s="302" t="str">
        <f ca="true">+IF(OFFSET('Sanitation Data'!$H$30,0,10*ROW('Sanitation Data'!H172))="","",OFFSET('Sanitation Data'!$H$30,0,10*ROW('Sanitation Data'!H172)))</f>
        <v/>
      </c>
      <c r="DH178" s="302" t="str">
        <f ca="true">+IF(OFFSET('Sanitation Data'!$H$31,0,10*ROW('Sanitation Data'!H172))="","",OFFSET('Sanitation Data'!$H$31,0,10*ROW('Sanitation Data'!H172)))</f>
        <v/>
      </c>
      <c r="DI178" s="302" t="str">
        <f ca="true">+IF(OFFSET('Sanitation Data'!$H$32,0,10*ROW('Sanitation Data'!H172))="","",OFFSET('Sanitation Data'!$H$32,0,10*ROW('Sanitation Data'!H172)))</f>
        <v/>
      </c>
      <c r="DJ178" s="302" t="str">
        <f ca="true">+IF(OFFSET('Sanitation Data'!$I$28,0,10*ROW('Sanitation Data'!I172))="","",OFFSET('Sanitation Data'!$I$28,0,10*ROW('Sanitation Data'!I172)))</f>
        <v/>
      </c>
      <c r="DK178" s="302" t="str">
        <f ca="true">+IF(OFFSET('Sanitation Data'!$I$29,0,10*ROW('Sanitation Data'!I172))="","",OFFSET('Sanitation Data'!$I$29,0,10*ROW('Sanitation Data'!I172)))</f>
        <v/>
      </c>
      <c r="DL178" s="302" t="str">
        <f ca="true">+IF(OFFSET('Sanitation Data'!$I$30,0,10*ROW('Sanitation Data'!I172))="","",OFFSET('Sanitation Data'!$I$30,0,10*ROW('Sanitation Data'!I172)))</f>
        <v/>
      </c>
      <c r="DM178" s="302" t="str">
        <f ca="true">+IF(OFFSET('Sanitation Data'!$I$31,0,10*ROW('Sanitation Data'!I172))="","",OFFSET('Sanitation Data'!$I$31,0,10*ROW('Sanitation Data'!I172)))</f>
        <v/>
      </c>
      <c r="DN178" s="302" t="str">
        <f ca="true">+IF(OFFSET('Sanitation Data'!$I$32,0,10*ROW('Sanitation Data'!I172))="","",OFFSET('Sanitation Data'!$I$32,0,10*ROW('Sanitation Data'!I172)))</f>
        <v/>
      </c>
      <c r="DO178" s="302" t="str">
        <f ca="true">+IF(OFFSET('Hygiene Data'!$D$11,0,10*ROW('Hygiene Data'!D172))="","",OFFSET('Hygiene Data'!$D$11,0,10*ROW('Hygiene Data'!D172)))</f>
        <v/>
      </c>
      <c r="DP178" s="302" t="str">
        <f ca="true">+IF(OFFSET('Hygiene Data'!$D$12,0,10*ROW('Hygiene Data'!D172))="","",OFFSET('Hygiene Data'!$D$12,0,10*ROW('Hygiene Data'!D172)))</f>
        <v/>
      </c>
      <c r="DQ178" s="302" t="str">
        <f ca="true">+IF(OFFSET('Hygiene Data'!$D$13,0,10*ROW('Hygiene Data'!D172))="","",OFFSET('Hygiene Data'!$D$13,0,10*ROW('Hygiene Data'!D172)))</f>
        <v/>
      </c>
      <c r="DR178" s="302" t="str">
        <f ca="true">+IF(OFFSET('Hygiene Data'!$E$11,0,10*ROW('Hygiene Data'!E172))="","",OFFSET('Hygiene Data'!$E$11,0,10*ROW('Hygiene Data'!E172)))</f>
        <v/>
      </c>
      <c r="DS178" s="302" t="str">
        <f ca="true">+IF(OFFSET('Hygiene Data'!$E$12,0,10*ROW('Hygiene Data'!E172))="","",OFFSET('Hygiene Data'!$E$12,0,10*ROW('Hygiene Data'!E172)))</f>
        <v/>
      </c>
      <c r="DT178" s="302" t="str">
        <f ca="true">+IF(OFFSET('Hygiene Data'!$E$13,0,10*ROW('Hygiene Data'!E172))="","",OFFSET('Hygiene Data'!$E$13,0,10*ROW('Hygiene Data'!E172)))</f>
        <v/>
      </c>
      <c r="DU178" s="302" t="str">
        <f ca="true">+IF(OFFSET('Hygiene Data'!$F$11,0,10*ROW('Hygiene Data'!F172))="","",OFFSET('Hygiene Data'!$F$11,0,10*ROW('Hygiene Data'!F172)))</f>
        <v/>
      </c>
      <c r="DV178" s="302" t="str">
        <f ca="true">+IF(OFFSET('Hygiene Data'!$F$12,0,10*ROW('Hygiene Data'!F172))="","",OFFSET('Hygiene Data'!$F$12,0,10*ROW('Hygiene Data'!F172)))</f>
        <v/>
      </c>
      <c r="DW178" s="302" t="str">
        <f ca="true">+IF(OFFSET('Hygiene Data'!$F$13,0,10*ROW('Hygiene Data'!F172))="","",OFFSET('Hygiene Data'!$F$13,0,10*ROW('Hygiene Data'!F172)))</f>
        <v/>
      </c>
      <c r="DX178" s="302" t="str">
        <f ca="true">+IF(OFFSET('Hygiene Data'!$G$11,0,10*ROW('Hygiene Data'!G172))="","",OFFSET('Hygiene Data'!$G$11,0,10*ROW('Hygiene Data'!G172)))</f>
        <v/>
      </c>
      <c r="DY178" s="302" t="str">
        <f ca="true">+IF(OFFSET('Hygiene Data'!$G$12,0,10*ROW('Hygiene Data'!G172))="","",OFFSET('Hygiene Data'!$G$12,0,10*ROW('Hygiene Data'!G172)))</f>
        <v/>
      </c>
      <c r="DZ178" s="302" t="str">
        <f ca="true">+IF(OFFSET('Hygiene Data'!$G$13,0,10*ROW('Hygiene Data'!G172))="","",OFFSET('Hygiene Data'!$G$13,0,10*ROW('Hygiene Data'!G172)))</f>
        <v/>
      </c>
      <c r="EA178" s="302" t="str">
        <f ca="true">+IF(OFFSET('Hygiene Data'!$H$11,0,10*ROW('Hygiene Data'!H172))="","",OFFSET('Hygiene Data'!$H$11,0,10*ROW('Hygiene Data'!H172)))</f>
        <v/>
      </c>
      <c r="EB178" s="302" t="str">
        <f ca="true">+IF(OFFSET('Hygiene Data'!$H$12,0,10*ROW('Hygiene Data'!H172))="","",OFFSET('Hygiene Data'!$H$12,0,10*ROW('Hygiene Data'!H172)))</f>
        <v/>
      </c>
      <c r="EC178" s="302" t="str">
        <f ca="true">+IF(OFFSET('Hygiene Data'!$H$13,0,10*ROW('Hygiene Data'!H172))="","",OFFSET('Hygiene Data'!$H$13,0,10*ROW('Hygiene Data'!H172)))</f>
        <v/>
      </c>
      <c r="ED178" s="302" t="str">
        <f ca="true">+IF(OFFSET('Hygiene Data'!$I$11,0,10*ROW('Hygiene Data'!I172))="","",OFFSET('Hygiene Data'!$I$11,0,10*ROW('Hygiene Data'!I172)))</f>
        <v/>
      </c>
      <c r="EE178" s="302" t="str">
        <f ca="true">+IF(OFFSET('Hygiene Data'!$I$12,0,10*ROW('Hygiene Data'!I172))="","",OFFSET('Hygiene Data'!$I$12,0,10*ROW('Hygiene Data'!I172)))</f>
        <v/>
      </c>
      <c r="EF178" s="30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57"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302"/>
      <c r="BS179" s="302" t="str">
        <f ca="true">+IF(OFFSET('Water Data'!$D$27,0,10*ROW('Water Data'!D173))="","",OFFSET('Water Data'!$D$27,0,10*ROW('Water Data'!D173)))</f>
        <v/>
      </c>
      <c r="BT179" s="302" t="str">
        <f ca="true">+IF(OFFSET('Water Data'!$D$28,0,10*ROW('Water Data'!D173))="","",OFFSET('Water Data'!$D$28,0,10*ROW('Water Data'!D173)))</f>
        <v/>
      </c>
      <c r="BU179" s="302" t="str">
        <f ca="true">+IF(OFFSET('Water Data'!$D$29,0,10*ROW('Water Data'!D173))="","",OFFSET('Water Data'!$D$29,0,10*ROW('Water Data'!D173)))</f>
        <v/>
      </c>
      <c r="BV179" s="302" t="str">
        <f ca="true">+IF(OFFSET('Water Data'!$E$27,0,10*ROW('Water Data'!E173))="","",OFFSET('Water Data'!$E$27,0,10*ROW('Water Data'!E173)))</f>
        <v/>
      </c>
      <c r="BW179" s="302" t="str">
        <f ca="true">+IF(OFFSET('Water Data'!$E$28,0,10*ROW('Water Data'!E173))="","",OFFSET('Water Data'!$E$28,0,10*ROW('Water Data'!E173)))</f>
        <v/>
      </c>
      <c r="BX179" s="302" t="str">
        <f ca="true">+IF(OFFSET('Water Data'!$E$29,0,10*ROW('Water Data'!E173))="","",OFFSET('Water Data'!$E$29,0,10*ROW('Water Data'!E173)))</f>
        <v/>
      </c>
      <c r="BY179" s="302" t="str">
        <f ca="true">+IF(OFFSET('Water Data'!$F$27,0,10*ROW('Water Data'!F173))="","",OFFSET('Water Data'!$F$27,0,10*ROW('Water Data'!F173)))</f>
        <v/>
      </c>
      <c r="BZ179" s="302" t="str">
        <f ca="true">+IF(OFFSET('Water Data'!$F$28,0,10*ROW('Water Data'!F173))="","",OFFSET('Water Data'!$F$28,0,10*ROW('Water Data'!F173)))</f>
        <v/>
      </c>
      <c r="CA179" s="302" t="str">
        <f ca="true">+IF(OFFSET('Water Data'!$F$29,0,10*ROW('Water Data'!F173))="","",OFFSET('Water Data'!$F$29,0,10*ROW('Water Data'!F173)))</f>
        <v/>
      </c>
      <c r="CB179" s="302" t="str">
        <f ca="true">+IF(OFFSET('Water Data'!$G$27,0,10*ROW('Water Data'!G173))="","",OFFSET('Water Data'!$G$27,0,10*ROW('Water Data'!G173)))</f>
        <v/>
      </c>
      <c r="CC179" s="302" t="str">
        <f ca="true">+IF(OFFSET('Water Data'!$G$28,0,10*ROW('Water Data'!G173))="","",OFFSET('Water Data'!$G$28,0,10*ROW('Water Data'!G173)))</f>
        <v/>
      </c>
      <c r="CD179" s="302" t="str">
        <f ca="true">+IF(OFFSET('Water Data'!$G$29,0,10*ROW('Water Data'!G173))="","",OFFSET('Water Data'!$G$29,0,10*ROW('Water Data'!G173)))</f>
        <v/>
      </c>
      <c r="CE179" s="302" t="str">
        <f ca="true">+IF(OFFSET('Water Data'!$H$27,0,10*ROW('Water Data'!H173))="","",OFFSET('Water Data'!$H$27,0,10*ROW('Water Data'!H173)))</f>
        <v/>
      </c>
      <c r="CF179" s="302" t="str">
        <f ca="true">+IF(OFFSET('Water Data'!$H$28,0,10*ROW('Water Data'!H173))="","",OFFSET('Water Data'!$H$28,0,10*ROW('Water Data'!H173)))</f>
        <v/>
      </c>
      <c r="CG179" s="302" t="str">
        <f ca="true">+IF(OFFSET('Water Data'!$H$29,0,10*ROW('Water Data'!H173))="","",OFFSET('Water Data'!$H$29,0,10*ROW('Water Data'!H173)))</f>
        <v/>
      </c>
      <c r="CH179" s="302" t="str">
        <f ca="true">+IF(OFFSET('Water Data'!$I$27,0,10*ROW('Water Data'!I173))="","",OFFSET('Water Data'!$I$27,0,10*ROW('Water Data'!I173)))</f>
        <v/>
      </c>
      <c r="CI179" s="302" t="str">
        <f ca="true">+IF(OFFSET('Water Data'!$I$28,0,10*ROW('Water Data'!I173))="","",OFFSET('Water Data'!$I$28,0,10*ROW('Water Data'!I173)))</f>
        <v/>
      </c>
      <c r="CJ179" s="302" t="str">
        <f ca="true">+IF(OFFSET('Water Data'!$I$29,0,10*ROW('Water Data'!I173))="","",OFFSET('Water Data'!$I$29,0,10*ROW('Water Data'!I173)))</f>
        <v/>
      </c>
      <c r="CK179" s="302" t="str">
        <f ca="true">+IF(OFFSET('Sanitation Data'!$D$28,0,10*ROW('Sanitation Data'!D173))="","",OFFSET('Sanitation Data'!$D$28,0,10*ROW('Sanitation Data'!D173)))</f>
        <v/>
      </c>
      <c r="CL179" s="302" t="str">
        <f ca="true">+IF(OFFSET('Sanitation Data'!$D$29,0,10*ROW('Sanitation Data'!D173))="","",OFFSET('Sanitation Data'!$D$29,0,10*ROW('Sanitation Data'!D173)))</f>
        <v/>
      </c>
      <c r="CM179" s="302" t="str">
        <f ca="true">+IF(OFFSET('Sanitation Data'!$D$30,0,10*ROW('Sanitation Data'!D173))="","",OFFSET('Sanitation Data'!$D$30,0,10*ROW('Sanitation Data'!D173)))</f>
        <v/>
      </c>
      <c r="CN179" s="302" t="str">
        <f ca="true">+IF(OFFSET('Sanitation Data'!$D$31,0,10*ROW('Sanitation Data'!D173))="","",OFFSET('Sanitation Data'!$D$31,0,10*ROW('Sanitation Data'!D173)))</f>
        <v/>
      </c>
      <c r="CO179" s="302" t="str">
        <f ca="true">+IF(OFFSET('Sanitation Data'!$D$32,0,10*ROW('Sanitation Data'!D173))="","",OFFSET('Sanitation Data'!$D$32,0,10*ROW('Sanitation Data'!D173)))</f>
        <v/>
      </c>
      <c r="CP179" s="302" t="str">
        <f ca="true">+IF(OFFSET('Sanitation Data'!$E$28,0,10*ROW('Sanitation Data'!E173))="","",OFFSET('Sanitation Data'!$E$28,0,10*ROW('Sanitation Data'!E173)))</f>
        <v/>
      </c>
      <c r="CQ179" s="302" t="str">
        <f ca="true">+IF(OFFSET('Sanitation Data'!$E$29,0,10*ROW('Sanitation Data'!E173))="","",OFFSET('Sanitation Data'!$E$29,0,10*ROW('Sanitation Data'!E173)))</f>
        <v/>
      </c>
      <c r="CR179" s="302" t="str">
        <f ca="true">+IF(OFFSET('Sanitation Data'!$E$30,0,10*ROW('Sanitation Data'!E173))="","",OFFSET('Sanitation Data'!$E$30,0,10*ROW('Sanitation Data'!E173)))</f>
        <v/>
      </c>
      <c r="CS179" s="302" t="str">
        <f ca="true">+IF(OFFSET('Sanitation Data'!$E$31,0,10*ROW('Sanitation Data'!E173))="","",OFFSET('Sanitation Data'!$E$31,0,10*ROW('Sanitation Data'!E173)))</f>
        <v/>
      </c>
      <c r="CT179" s="302" t="str">
        <f ca="true">+IF(OFFSET('Sanitation Data'!$E$32,0,10*ROW('Sanitation Data'!E173))="","",OFFSET('Sanitation Data'!$E$32,0,10*ROW('Sanitation Data'!E173)))</f>
        <v/>
      </c>
      <c r="CU179" s="302" t="str">
        <f ca="true">+IF(OFFSET('Sanitation Data'!$F$28,0,10*ROW('Sanitation Data'!F173))="","",OFFSET('Sanitation Data'!$F$28,0,10*ROW('Sanitation Data'!F173)))</f>
        <v/>
      </c>
      <c r="CV179" s="302" t="str">
        <f ca="true">+IF(OFFSET('Sanitation Data'!$F$29,0,10*ROW('Sanitation Data'!F173))="","",OFFSET('Sanitation Data'!$F$29,0,10*ROW('Sanitation Data'!F173)))</f>
        <v/>
      </c>
      <c r="CW179" s="302" t="str">
        <f ca="true">+IF(OFFSET('Sanitation Data'!$F$30,0,10*ROW('Sanitation Data'!F173))="","",OFFSET('Sanitation Data'!$F$30,0,10*ROW('Sanitation Data'!F173)))</f>
        <v/>
      </c>
      <c r="CX179" s="302" t="str">
        <f ca="true">+IF(OFFSET('Sanitation Data'!$F$31,0,10*ROW('Sanitation Data'!F173))="","",OFFSET('Sanitation Data'!$F$31,0,10*ROW('Sanitation Data'!F173)))</f>
        <v/>
      </c>
      <c r="CY179" s="302" t="str">
        <f ca="true">+IF(OFFSET('Sanitation Data'!$F$32,0,10*ROW('Sanitation Data'!F173))="","",OFFSET('Sanitation Data'!$F$32,0,10*ROW('Sanitation Data'!F173)))</f>
        <v/>
      </c>
      <c r="CZ179" s="302" t="str">
        <f ca="true">+IF(OFFSET('Sanitation Data'!$G$28,0,10*ROW('Sanitation Data'!G173))="","",OFFSET('Sanitation Data'!$G$28,0,10*ROW('Sanitation Data'!G173)))</f>
        <v/>
      </c>
      <c r="DA179" s="302" t="str">
        <f ca="true">+IF(OFFSET('Sanitation Data'!$G$29,0,10*ROW('Sanitation Data'!G173))="","",OFFSET('Sanitation Data'!$G$29,0,10*ROW('Sanitation Data'!G173)))</f>
        <v/>
      </c>
      <c r="DB179" s="302" t="str">
        <f ca="true">+IF(OFFSET('Sanitation Data'!$G$30,0,10*ROW('Sanitation Data'!G173))="","",OFFSET('Sanitation Data'!$G$30,0,10*ROW('Sanitation Data'!G173)))</f>
        <v/>
      </c>
      <c r="DC179" s="302" t="str">
        <f ca="true">+IF(OFFSET('Sanitation Data'!$G$31,0,10*ROW('Sanitation Data'!G173))="","",OFFSET('Sanitation Data'!$G$31,0,10*ROW('Sanitation Data'!G173)))</f>
        <v/>
      </c>
      <c r="DD179" s="302" t="str">
        <f ca="true">+IF(OFFSET('Sanitation Data'!$G$32,0,10*ROW('Sanitation Data'!G173))="","",OFFSET('Sanitation Data'!$G$32,0,10*ROW('Sanitation Data'!G173)))</f>
        <v/>
      </c>
      <c r="DE179" s="302" t="str">
        <f ca="true">+IF(OFFSET('Sanitation Data'!$H$28,0,10*ROW('Sanitation Data'!H173))="","",OFFSET('Sanitation Data'!$H$28,0,10*ROW('Sanitation Data'!H173)))</f>
        <v/>
      </c>
      <c r="DF179" s="302" t="str">
        <f ca="true">+IF(OFFSET('Sanitation Data'!$H$29,0,10*ROW('Sanitation Data'!H173))="","",OFFSET('Sanitation Data'!$H$29,0,10*ROW('Sanitation Data'!H173)))</f>
        <v/>
      </c>
      <c r="DG179" s="302" t="str">
        <f ca="true">+IF(OFFSET('Sanitation Data'!$H$30,0,10*ROW('Sanitation Data'!H173))="","",OFFSET('Sanitation Data'!$H$30,0,10*ROW('Sanitation Data'!H173)))</f>
        <v/>
      </c>
      <c r="DH179" s="302" t="str">
        <f ca="true">+IF(OFFSET('Sanitation Data'!$H$31,0,10*ROW('Sanitation Data'!H173))="","",OFFSET('Sanitation Data'!$H$31,0,10*ROW('Sanitation Data'!H173)))</f>
        <v/>
      </c>
      <c r="DI179" s="302" t="str">
        <f ca="true">+IF(OFFSET('Sanitation Data'!$H$32,0,10*ROW('Sanitation Data'!H173))="","",OFFSET('Sanitation Data'!$H$32,0,10*ROW('Sanitation Data'!H173)))</f>
        <v/>
      </c>
      <c r="DJ179" s="302" t="str">
        <f ca="true">+IF(OFFSET('Sanitation Data'!$I$28,0,10*ROW('Sanitation Data'!I173))="","",OFFSET('Sanitation Data'!$I$28,0,10*ROW('Sanitation Data'!I173)))</f>
        <v/>
      </c>
      <c r="DK179" s="302" t="str">
        <f ca="true">+IF(OFFSET('Sanitation Data'!$I$29,0,10*ROW('Sanitation Data'!I173))="","",OFFSET('Sanitation Data'!$I$29,0,10*ROW('Sanitation Data'!I173)))</f>
        <v/>
      </c>
      <c r="DL179" s="302" t="str">
        <f ca="true">+IF(OFFSET('Sanitation Data'!$I$30,0,10*ROW('Sanitation Data'!I173))="","",OFFSET('Sanitation Data'!$I$30,0,10*ROW('Sanitation Data'!I173)))</f>
        <v/>
      </c>
      <c r="DM179" s="302" t="str">
        <f ca="true">+IF(OFFSET('Sanitation Data'!$I$31,0,10*ROW('Sanitation Data'!I173))="","",OFFSET('Sanitation Data'!$I$31,0,10*ROW('Sanitation Data'!I173)))</f>
        <v/>
      </c>
      <c r="DN179" s="302" t="str">
        <f ca="true">+IF(OFFSET('Sanitation Data'!$I$32,0,10*ROW('Sanitation Data'!I173))="","",OFFSET('Sanitation Data'!$I$32,0,10*ROW('Sanitation Data'!I173)))</f>
        <v/>
      </c>
      <c r="DO179" s="302" t="str">
        <f ca="true">+IF(OFFSET('Hygiene Data'!$D$11,0,10*ROW('Hygiene Data'!D173))="","",OFFSET('Hygiene Data'!$D$11,0,10*ROW('Hygiene Data'!D173)))</f>
        <v/>
      </c>
      <c r="DP179" s="302" t="str">
        <f ca="true">+IF(OFFSET('Hygiene Data'!$D$12,0,10*ROW('Hygiene Data'!D173))="","",OFFSET('Hygiene Data'!$D$12,0,10*ROW('Hygiene Data'!D173)))</f>
        <v/>
      </c>
      <c r="DQ179" s="302" t="str">
        <f ca="true">+IF(OFFSET('Hygiene Data'!$D$13,0,10*ROW('Hygiene Data'!D173))="","",OFFSET('Hygiene Data'!$D$13,0,10*ROW('Hygiene Data'!D173)))</f>
        <v/>
      </c>
      <c r="DR179" s="302" t="str">
        <f ca="true">+IF(OFFSET('Hygiene Data'!$E$11,0,10*ROW('Hygiene Data'!E173))="","",OFFSET('Hygiene Data'!$E$11,0,10*ROW('Hygiene Data'!E173)))</f>
        <v/>
      </c>
      <c r="DS179" s="302" t="str">
        <f ca="true">+IF(OFFSET('Hygiene Data'!$E$12,0,10*ROW('Hygiene Data'!E173))="","",OFFSET('Hygiene Data'!$E$12,0,10*ROW('Hygiene Data'!E173)))</f>
        <v/>
      </c>
      <c r="DT179" s="302" t="str">
        <f ca="true">+IF(OFFSET('Hygiene Data'!$E$13,0,10*ROW('Hygiene Data'!E173))="","",OFFSET('Hygiene Data'!$E$13,0,10*ROW('Hygiene Data'!E173)))</f>
        <v/>
      </c>
      <c r="DU179" s="302" t="str">
        <f ca="true">+IF(OFFSET('Hygiene Data'!$F$11,0,10*ROW('Hygiene Data'!F173))="","",OFFSET('Hygiene Data'!$F$11,0,10*ROW('Hygiene Data'!F173)))</f>
        <v/>
      </c>
      <c r="DV179" s="302" t="str">
        <f ca="true">+IF(OFFSET('Hygiene Data'!$F$12,0,10*ROW('Hygiene Data'!F173))="","",OFFSET('Hygiene Data'!$F$12,0,10*ROW('Hygiene Data'!F173)))</f>
        <v/>
      </c>
      <c r="DW179" s="302" t="str">
        <f ca="true">+IF(OFFSET('Hygiene Data'!$F$13,0,10*ROW('Hygiene Data'!F173))="","",OFFSET('Hygiene Data'!$F$13,0,10*ROW('Hygiene Data'!F173)))</f>
        <v/>
      </c>
      <c r="DX179" s="302" t="str">
        <f ca="true">+IF(OFFSET('Hygiene Data'!$G$11,0,10*ROW('Hygiene Data'!G173))="","",OFFSET('Hygiene Data'!$G$11,0,10*ROW('Hygiene Data'!G173)))</f>
        <v/>
      </c>
      <c r="DY179" s="302" t="str">
        <f ca="true">+IF(OFFSET('Hygiene Data'!$G$12,0,10*ROW('Hygiene Data'!G173))="","",OFFSET('Hygiene Data'!$G$12,0,10*ROW('Hygiene Data'!G173)))</f>
        <v/>
      </c>
      <c r="DZ179" s="302" t="str">
        <f ca="true">+IF(OFFSET('Hygiene Data'!$G$13,0,10*ROW('Hygiene Data'!G173))="","",OFFSET('Hygiene Data'!$G$13,0,10*ROW('Hygiene Data'!G173)))</f>
        <v/>
      </c>
      <c r="EA179" s="302" t="str">
        <f ca="true">+IF(OFFSET('Hygiene Data'!$H$11,0,10*ROW('Hygiene Data'!H173))="","",OFFSET('Hygiene Data'!$H$11,0,10*ROW('Hygiene Data'!H173)))</f>
        <v/>
      </c>
      <c r="EB179" s="302" t="str">
        <f ca="true">+IF(OFFSET('Hygiene Data'!$H$12,0,10*ROW('Hygiene Data'!H173))="","",OFFSET('Hygiene Data'!$H$12,0,10*ROW('Hygiene Data'!H173)))</f>
        <v/>
      </c>
      <c r="EC179" s="302" t="str">
        <f ca="true">+IF(OFFSET('Hygiene Data'!$H$13,0,10*ROW('Hygiene Data'!H173))="","",OFFSET('Hygiene Data'!$H$13,0,10*ROW('Hygiene Data'!H173)))</f>
        <v/>
      </c>
      <c r="ED179" s="302" t="str">
        <f ca="true">+IF(OFFSET('Hygiene Data'!$I$11,0,10*ROW('Hygiene Data'!I173))="","",OFFSET('Hygiene Data'!$I$11,0,10*ROW('Hygiene Data'!I173)))</f>
        <v/>
      </c>
      <c r="EE179" s="302" t="str">
        <f ca="true">+IF(OFFSET('Hygiene Data'!$I$12,0,10*ROW('Hygiene Data'!I173))="","",OFFSET('Hygiene Data'!$I$12,0,10*ROW('Hygiene Data'!I173)))</f>
        <v/>
      </c>
      <c r="EF179" s="30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57"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302"/>
      <c r="BS180" s="302" t="str">
        <f ca="true">+IF(OFFSET('Water Data'!$D$27,0,10*ROW('Water Data'!D174))="","",OFFSET('Water Data'!$D$27,0,10*ROW('Water Data'!D174)))</f>
        <v/>
      </c>
      <c r="BT180" s="302" t="str">
        <f ca="true">+IF(OFFSET('Water Data'!$D$28,0,10*ROW('Water Data'!D174))="","",OFFSET('Water Data'!$D$28,0,10*ROW('Water Data'!D174)))</f>
        <v/>
      </c>
      <c r="BU180" s="302" t="str">
        <f ca="true">+IF(OFFSET('Water Data'!$D$29,0,10*ROW('Water Data'!D174))="","",OFFSET('Water Data'!$D$29,0,10*ROW('Water Data'!D174)))</f>
        <v/>
      </c>
      <c r="BV180" s="302" t="str">
        <f ca="true">+IF(OFFSET('Water Data'!$E$27,0,10*ROW('Water Data'!E174))="","",OFFSET('Water Data'!$E$27,0,10*ROW('Water Data'!E174)))</f>
        <v/>
      </c>
      <c r="BW180" s="302" t="str">
        <f ca="true">+IF(OFFSET('Water Data'!$E$28,0,10*ROW('Water Data'!E174))="","",OFFSET('Water Data'!$E$28,0,10*ROW('Water Data'!E174)))</f>
        <v/>
      </c>
      <c r="BX180" s="302" t="str">
        <f ca="true">+IF(OFFSET('Water Data'!$E$29,0,10*ROW('Water Data'!E174))="","",OFFSET('Water Data'!$E$29,0,10*ROW('Water Data'!E174)))</f>
        <v/>
      </c>
      <c r="BY180" s="302" t="str">
        <f ca="true">+IF(OFFSET('Water Data'!$F$27,0,10*ROW('Water Data'!F174))="","",OFFSET('Water Data'!$F$27,0,10*ROW('Water Data'!F174)))</f>
        <v/>
      </c>
      <c r="BZ180" s="302" t="str">
        <f ca="true">+IF(OFFSET('Water Data'!$F$28,0,10*ROW('Water Data'!F174))="","",OFFSET('Water Data'!$F$28,0,10*ROW('Water Data'!F174)))</f>
        <v/>
      </c>
      <c r="CA180" s="302" t="str">
        <f ca="true">+IF(OFFSET('Water Data'!$F$29,0,10*ROW('Water Data'!F174))="","",OFFSET('Water Data'!$F$29,0,10*ROW('Water Data'!F174)))</f>
        <v/>
      </c>
      <c r="CB180" s="302" t="str">
        <f ca="true">+IF(OFFSET('Water Data'!$G$27,0,10*ROW('Water Data'!G174))="","",OFFSET('Water Data'!$G$27,0,10*ROW('Water Data'!G174)))</f>
        <v/>
      </c>
      <c r="CC180" s="302" t="str">
        <f ca="true">+IF(OFFSET('Water Data'!$G$28,0,10*ROW('Water Data'!G174))="","",OFFSET('Water Data'!$G$28,0,10*ROW('Water Data'!G174)))</f>
        <v/>
      </c>
      <c r="CD180" s="302" t="str">
        <f ca="true">+IF(OFFSET('Water Data'!$G$29,0,10*ROW('Water Data'!G174))="","",OFFSET('Water Data'!$G$29,0,10*ROW('Water Data'!G174)))</f>
        <v/>
      </c>
      <c r="CE180" s="302" t="str">
        <f ca="true">+IF(OFFSET('Water Data'!$H$27,0,10*ROW('Water Data'!H174))="","",OFFSET('Water Data'!$H$27,0,10*ROW('Water Data'!H174)))</f>
        <v/>
      </c>
      <c r="CF180" s="302" t="str">
        <f ca="true">+IF(OFFSET('Water Data'!$H$28,0,10*ROW('Water Data'!H174))="","",OFFSET('Water Data'!$H$28,0,10*ROW('Water Data'!H174)))</f>
        <v/>
      </c>
      <c r="CG180" s="302" t="str">
        <f ca="true">+IF(OFFSET('Water Data'!$H$29,0,10*ROW('Water Data'!H174))="","",OFFSET('Water Data'!$H$29,0,10*ROW('Water Data'!H174)))</f>
        <v/>
      </c>
      <c r="CH180" s="302" t="str">
        <f ca="true">+IF(OFFSET('Water Data'!$I$27,0,10*ROW('Water Data'!I174))="","",OFFSET('Water Data'!$I$27,0,10*ROW('Water Data'!I174)))</f>
        <v/>
      </c>
      <c r="CI180" s="302" t="str">
        <f ca="true">+IF(OFFSET('Water Data'!$I$28,0,10*ROW('Water Data'!I174))="","",OFFSET('Water Data'!$I$28,0,10*ROW('Water Data'!I174)))</f>
        <v/>
      </c>
      <c r="CJ180" s="302" t="str">
        <f ca="true">+IF(OFFSET('Water Data'!$I$29,0,10*ROW('Water Data'!I174))="","",OFFSET('Water Data'!$I$29,0,10*ROW('Water Data'!I174)))</f>
        <v/>
      </c>
      <c r="CK180" s="302" t="str">
        <f ca="true">+IF(OFFSET('Sanitation Data'!$D$28,0,10*ROW('Sanitation Data'!D174))="","",OFFSET('Sanitation Data'!$D$28,0,10*ROW('Sanitation Data'!D174)))</f>
        <v/>
      </c>
      <c r="CL180" s="302" t="str">
        <f ca="true">+IF(OFFSET('Sanitation Data'!$D$29,0,10*ROW('Sanitation Data'!D174))="","",OFFSET('Sanitation Data'!$D$29,0,10*ROW('Sanitation Data'!D174)))</f>
        <v/>
      </c>
      <c r="CM180" s="302" t="str">
        <f ca="true">+IF(OFFSET('Sanitation Data'!$D$30,0,10*ROW('Sanitation Data'!D174))="","",OFFSET('Sanitation Data'!$D$30,0,10*ROW('Sanitation Data'!D174)))</f>
        <v/>
      </c>
      <c r="CN180" s="302" t="str">
        <f ca="true">+IF(OFFSET('Sanitation Data'!$D$31,0,10*ROW('Sanitation Data'!D174))="","",OFFSET('Sanitation Data'!$D$31,0,10*ROW('Sanitation Data'!D174)))</f>
        <v/>
      </c>
      <c r="CO180" s="302" t="str">
        <f ca="true">+IF(OFFSET('Sanitation Data'!$D$32,0,10*ROW('Sanitation Data'!D174))="","",OFFSET('Sanitation Data'!$D$32,0,10*ROW('Sanitation Data'!D174)))</f>
        <v/>
      </c>
      <c r="CP180" s="302" t="str">
        <f ca="true">+IF(OFFSET('Sanitation Data'!$E$28,0,10*ROW('Sanitation Data'!E174))="","",OFFSET('Sanitation Data'!$E$28,0,10*ROW('Sanitation Data'!E174)))</f>
        <v/>
      </c>
      <c r="CQ180" s="302" t="str">
        <f ca="true">+IF(OFFSET('Sanitation Data'!$E$29,0,10*ROW('Sanitation Data'!E174))="","",OFFSET('Sanitation Data'!$E$29,0,10*ROW('Sanitation Data'!E174)))</f>
        <v/>
      </c>
      <c r="CR180" s="302" t="str">
        <f ca="true">+IF(OFFSET('Sanitation Data'!$E$30,0,10*ROW('Sanitation Data'!E174))="","",OFFSET('Sanitation Data'!$E$30,0,10*ROW('Sanitation Data'!E174)))</f>
        <v/>
      </c>
      <c r="CS180" s="302" t="str">
        <f ca="true">+IF(OFFSET('Sanitation Data'!$E$31,0,10*ROW('Sanitation Data'!E174))="","",OFFSET('Sanitation Data'!$E$31,0,10*ROW('Sanitation Data'!E174)))</f>
        <v/>
      </c>
      <c r="CT180" s="302" t="str">
        <f ca="true">+IF(OFFSET('Sanitation Data'!$E$32,0,10*ROW('Sanitation Data'!E174))="","",OFFSET('Sanitation Data'!$E$32,0,10*ROW('Sanitation Data'!E174)))</f>
        <v/>
      </c>
      <c r="CU180" s="302" t="str">
        <f ca="true">+IF(OFFSET('Sanitation Data'!$F$28,0,10*ROW('Sanitation Data'!F174))="","",OFFSET('Sanitation Data'!$F$28,0,10*ROW('Sanitation Data'!F174)))</f>
        <v/>
      </c>
      <c r="CV180" s="302" t="str">
        <f ca="true">+IF(OFFSET('Sanitation Data'!$F$29,0,10*ROW('Sanitation Data'!F174))="","",OFFSET('Sanitation Data'!$F$29,0,10*ROW('Sanitation Data'!F174)))</f>
        <v/>
      </c>
      <c r="CW180" s="302" t="str">
        <f ca="true">+IF(OFFSET('Sanitation Data'!$F$30,0,10*ROW('Sanitation Data'!F174))="","",OFFSET('Sanitation Data'!$F$30,0,10*ROW('Sanitation Data'!F174)))</f>
        <v/>
      </c>
      <c r="CX180" s="302" t="str">
        <f ca="true">+IF(OFFSET('Sanitation Data'!$F$31,0,10*ROW('Sanitation Data'!F174))="","",OFFSET('Sanitation Data'!$F$31,0,10*ROW('Sanitation Data'!F174)))</f>
        <v/>
      </c>
      <c r="CY180" s="302" t="str">
        <f ca="true">+IF(OFFSET('Sanitation Data'!$F$32,0,10*ROW('Sanitation Data'!F174))="","",OFFSET('Sanitation Data'!$F$32,0,10*ROW('Sanitation Data'!F174)))</f>
        <v/>
      </c>
      <c r="CZ180" s="302" t="str">
        <f ca="true">+IF(OFFSET('Sanitation Data'!$G$28,0,10*ROW('Sanitation Data'!G174))="","",OFFSET('Sanitation Data'!$G$28,0,10*ROW('Sanitation Data'!G174)))</f>
        <v/>
      </c>
      <c r="DA180" s="302" t="str">
        <f ca="true">+IF(OFFSET('Sanitation Data'!$G$29,0,10*ROW('Sanitation Data'!G174))="","",OFFSET('Sanitation Data'!$G$29,0,10*ROW('Sanitation Data'!G174)))</f>
        <v/>
      </c>
      <c r="DB180" s="302" t="str">
        <f ca="true">+IF(OFFSET('Sanitation Data'!$G$30,0,10*ROW('Sanitation Data'!G174))="","",OFFSET('Sanitation Data'!$G$30,0,10*ROW('Sanitation Data'!G174)))</f>
        <v/>
      </c>
      <c r="DC180" s="302" t="str">
        <f ca="true">+IF(OFFSET('Sanitation Data'!$G$31,0,10*ROW('Sanitation Data'!G174))="","",OFFSET('Sanitation Data'!$G$31,0,10*ROW('Sanitation Data'!G174)))</f>
        <v/>
      </c>
      <c r="DD180" s="302" t="str">
        <f ca="true">+IF(OFFSET('Sanitation Data'!$G$32,0,10*ROW('Sanitation Data'!G174))="","",OFFSET('Sanitation Data'!$G$32,0,10*ROW('Sanitation Data'!G174)))</f>
        <v/>
      </c>
      <c r="DE180" s="302" t="str">
        <f ca="true">+IF(OFFSET('Sanitation Data'!$H$28,0,10*ROW('Sanitation Data'!H174))="","",OFFSET('Sanitation Data'!$H$28,0,10*ROW('Sanitation Data'!H174)))</f>
        <v/>
      </c>
      <c r="DF180" s="302" t="str">
        <f ca="true">+IF(OFFSET('Sanitation Data'!$H$29,0,10*ROW('Sanitation Data'!H174))="","",OFFSET('Sanitation Data'!$H$29,0,10*ROW('Sanitation Data'!H174)))</f>
        <v/>
      </c>
      <c r="DG180" s="302" t="str">
        <f ca="true">+IF(OFFSET('Sanitation Data'!$H$30,0,10*ROW('Sanitation Data'!H174))="","",OFFSET('Sanitation Data'!$H$30,0,10*ROW('Sanitation Data'!H174)))</f>
        <v/>
      </c>
      <c r="DH180" s="302" t="str">
        <f ca="true">+IF(OFFSET('Sanitation Data'!$H$31,0,10*ROW('Sanitation Data'!H174))="","",OFFSET('Sanitation Data'!$H$31,0,10*ROW('Sanitation Data'!H174)))</f>
        <v/>
      </c>
      <c r="DI180" s="302" t="str">
        <f ca="true">+IF(OFFSET('Sanitation Data'!$H$32,0,10*ROW('Sanitation Data'!H174))="","",OFFSET('Sanitation Data'!$H$32,0,10*ROW('Sanitation Data'!H174)))</f>
        <v/>
      </c>
      <c r="DJ180" s="302" t="str">
        <f ca="true">+IF(OFFSET('Sanitation Data'!$I$28,0,10*ROW('Sanitation Data'!I174))="","",OFFSET('Sanitation Data'!$I$28,0,10*ROW('Sanitation Data'!I174)))</f>
        <v/>
      </c>
      <c r="DK180" s="302" t="str">
        <f ca="true">+IF(OFFSET('Sanitation Data'!$I$29,0,10*ROW('Sanitation Data'!I174))="","",OFFSET('Sanitation Data'!$I$29,0,10*ROW('Sanitation Data'!I174)))</f>
        <v/>
      </c>
      <c r="DL180" s="302" t="str">
        <f ca="true">+IF(OFFSET('Sanitation Data'!$I$30,0,10*ROW('Sanitation Data'!I174))="","",OFFSET('Sanitation Data'!$I$30,0,10*ROW('Sanitation Data'!I174)))</f>
        <v/>
      </c>
      <c r="DM180" s="302" t="str">
        <f ca="true">+IF(OFFSET('Sanitation Data'!$I$31,0,10*ROW('Sanitation Data'!I174))="","",OFFSET('Sanitation Data'!$I$31,0,10*ROW('Sanitation Data'!I174)))</f>
        <v/>
      </c>
      <c r="DN180" s="302" t="str">
        <f ca="true">+IF(OFFSET('Sanitation Data'!$I$32,0,10*ROW('Sanitation Data'!I174))="","",OFFSET('Sanitation Data'!$I$32,0,10*ROW('Sanitation Data'!I174)))</f>
        <v/>
      </c>
      <c r="DO180" s="302" t="str">
        <f ca="true">+IF(OFFSET('Hygiene Data'!$D$11,0,10*ROW('Hygiene Data'!D174))="","",OFFSET('Hygiene Data'!$D$11,0,10*ROW('Hygiene Data'!D174)))</f>
        <v/>
      </c>
      <c r="DP180" s="302" t="str">
        <f ca="true">+IF(OFFSET('Hygiene Data'!$D$12,0,10*ROW('Hygiene Data'!D174))="","",OFFSET('Hygiene Data'!$D$12,0,10*ROW('Hygiene Data'!D174)))</f>
        <v/>
      </c>
      <c r="DQ180" s="302" t="str">
        <f ca="true">+IF(OFFSET('Hygiene Data'!$D$13,0,10*ROW('Hygiene Data'!D174))="","",OFFSET('Hygiene Data'!$D$13,0,10*ROW('Hygiene Data'!D174)))</f>
        <v/>
      </c>
      <c r="DR180" s="302" t="str">
        <f ca="true">+IF(OFFSET('Hygiene Data'!$E$11,0,10*ROW('Hygiene Data'!E174))="","",OFFSET('Hygiene Data'!$E$11,0,10*ROW('Hygiene Data'!E174)))</f>
        <v/>
      </c>
      <c r="DS180" s="302" t="str">
        <f ca="true">+IF(OFFSET('Hygiene Data'!$E$12,0,10*ROW('Hygiene Data'!E174))="","",OFFSET('Hygiene Data'!$E$12,0,10*ROW('Hygiene Data'!E174)))</f>
        <v/>
      </c>
      <c r="DT180" s="302" t="str">
        <f ca="true">+IF(OFFSET('Hygiene Data'!$E$13,0,10*ROW('Hygiene Data'!E174))="","",OFFSET('Hygiene Data'!$E$13,0,10*ROW('Hygiene Data'!E174)))</f>
        <v/>
      </c>
      <c r="DU180" s="302" t="str">
        <f ca="true">+IF(OFFSET('Hygiene Data'!$F$11,0,10*ROW('Hygiene Data'!F174))="","",OFFSET('Hygiene Data'!$F$11,0,10*ROW('Hygiene Data'!F174)))</f>
        <v/>
      </c>
      <c r="DV180" s="302" t="str">
        <f ca="true">+IF(OFFSET('Hygiene Data'!$F$12,0,10*ROW('Hygiene Data'!F174))="","",OFFSET('Hygiene Data'!$F$12,0,10*ROW('Hygiene Data'!F174)))</f>
        <v/>
      </c>
      <c r="DW180" s="302" t="str">
        <f ca="true">+IF(OFFSET('Hygiene Data'!$F$13,0,10*ROW('Hygiene Data'!F174))="","",OFFSET('Hygiene Data'!$F$13,0,10*ROW('Hygiene Data'!F174)))</f>
        <v/>
      </c>
      <c r="DX180" s="302" t="str">
        <f ca="true">+IF(OFFSET('Hygiene Data'!$G$11,0,10*ROW('Hygiene Data'!G174))="","",OFFSET('Hygiene Data'!$G$11,0,10*ROW('Hygiene Data'!G174)))</f>
        <v/>
      </c>
      <c r="DY180" s="302" t="str">
        <f ca="true">+IF(OFFSET('Hygiene Data'!$G$12,0,10*ROW('Hygiene Data'!G174))="","",OFFSET('Hygiene Data'!$G$12,0,10*ROW('Hygiene Data'!G174)))</f>
        <v/>
      </c>
      <c r="DZ180" s="302" t="str">
        <f ca="true">+IF(OFFSET('Hygiene Data'!$G$13,0,10*ROW('Hygiene Data'!G174))="","",OFFSET('Hygiene Data'!$G$13,0,10*ROW('Hygiene Data'!G174)))</f>
        <v/>
      </c>
      <c r="EA180" s="302" t="str">
        <f ca="true">+IF(OFFSET('Hygiene Data'!$H$11,0,10*ROW('Hygiene Data'!H174))="","",OFFSET('Hygiene Data'!$H$11,0,10*ROW('Hygiene Data'!H174)))</f>
        <v/>
      </c>
      <c r="EB180" s="302" t="str">
        <f ca="true">+IF(OFFSET('Hygiene Data'!$H$12,0,10*ROW('Hygiene Data'!H174))="","",OFFSET('Hygiene Data'!$H$12,0,10*ROW('Hygiene Data'!H174)))</f>
        <v/>
      </c>
      <c r="EC180" s="302" t="str">
        <f ca="true">+IF(OFFSET('Hygiene Data'!$H$13,0,10*ROW('Hygiene Data'!H174))="","",OFFSET('Hygiene Data'!$H$13,0,10*ROW('Hygiene Data'!H174)))</f>
        <v/>
      </c>
      <c r="ED180" s="302" t="str">
        <f ca="true">+IF(OFFSET('Hygiene Data'!$I$11,0,10*ROW('Hygiene Data'!I174))="","",OFFSET('Hygiene Data'!$I$11,0,10*ROW('Hygiene Data'!I174)))</f>
        <v/>
      </c>
      <c r="EE180" s="302" t="str">
        <f ca="true">+IF(OFFSET('Hygiene Data'!$I$12,0,10*ROW('Hygiene Data'!I174))="","",OFFSET('Hygiene Data'!$I$12,0,10*ROW('Hygiene Data'!I174)))</f>
        <v/>
      </c>
      <c r="EF180" s="30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57"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302"/>
      <c r="BS181" s="302" t="str">
        <f ca="true">+IF(OFFSET('Water Data'!$D$27,0,10*ROW('Water Data'!D175))="","",OFFSET('Water Data'!$D$27,0,10*ROW('Water Data'!D175)))</f>
        <v/>
      </c>
      <c r="BT181" s="302" t="str">
        <f ca="true">+IF(OFFSET('Water Data'!$D$28,0,10*ROW('Water Data'!D175))="","",OFFSET('Water Data'!$D$28,0,10*ROW('Water Data'!D175)))</f>
        <v/>
      </c>
      <c r="BU181" s="302" t="str">
        <f ca="true">+IF(OFFSET('Water Data'!$D$29,0,10*ROW('Water Data'!D175))="","",OFFSET('Water Data'!$D$29,0,10*ROW('Water Data'!D175)))</f>
        <v/>
      </c>
      <c r="BV181" s="302" t="str">
        <f ca="true">+IF(OFFSET('Water Data'!$E$27,0,10*ROW('Water Data'!E175))="","",OFFSET('Water Data'!$E$27,0,10*ROW('Water Data'!E175)))</f>
        <v/>
      </c>
      <c r="BW181" s="302" t="str">
        <f ca="true">+IF(OFFSET('Water Data'!$E$28,0,10*ROW('Water Data'!E175))="","",OFFSET('Water Data'!$E$28,0,10*ROW('Water Data'!E175)))</f>
        <v/>
      </c>
      <c r="BX181" s="302" t="str">
        <f ca="true">+IF(OFFSET('Water Data'!$E$29,0,10*ROW('Water Data'!E175))="","",OFFSET('Water Data'!$E$29,0,10*ROW('Water Data'!E175)))</f>
        <v/>
      </c>
      <c r="BY181" s="302" t="str">
        <f ca="true">+IF(OFFSET('Water Data'!$F$27,0,10*ROW('Water Data'!F175))="","",OFFSET('Water Data'!$F$27,0,10*ROW('Water Data'!F175)))</f>
        <v/>
      </c>
      <c r="BZ181" s="302" t="str">
        <f ca="true">+IF(OFFSET('Water Data'!$F$28,0,10*ROW('Water Data'!F175))="","",OFFSET('Water Data'!$F$28,0,10*ROW('Water Data'!F175)))</f>
        <v/>
      </c>
      <c r="CA181" s="302" t="str">
        <f ca="true">+IF(OFFSET('Water Data'!$F$29,0,10*ROW('Water Data'!F175))="","",OFFSET('Water Data'!$F$29,0,10*ROW('Water Data'!F175)))</f>
        <v/>
      </c>
      <c r="CB181" s="302" t="str">
        <f ca="true">+IF(OFFSET('Water Data'!$G$27,0,10*ROW('Water Data'!G175))="","",OFFSET('Water Data'!$G$27,0,10*ROW('Water Data'!G175)))</f>
        <v/>
      </c>
      <c r="CC181" s="302" t="str">
        <f ca="true">+IF(OFFSET('Water Data'!$G$28,0,10*ROW('Water Data'!G175))="","",OFFSET('Water Data'!$G$28,0,10*ROW('Water Data'!G175)))</f>
        <v/>
      </c>
      <c r="CD181" s="302" t="str">
        <f ca="true">+IF(OFFSET('Water Data'!$G$29,0,10*ROW('Water Data'!G175))="","",OFFSET('Water Data'!$G$29,0,10*ROW('Water Data'!G175)))</f>
        <v/>
      </c>
      <c r="CE181" s="302" t="str">
        <f ca="true">+IF(OFFSET('Water Data'!$H$27,0,10*ROW('Water Data'!H175))="","",OFFSET('Water Data'!$H$27,0,10*ROW('Water Data'!H175)))</f>
        <v/>
      </c>
      <c r="CF181" s="302" t="str">
        <f ca="true">+IF(OFFSET('Water Data'!$H$28,0,10*ROW('Water Data'!H175))="","",OFFSET('Water Data'!$H$28,0,10*ROW('Water Data'!H175)))</f>
        <v/>
      </c>
      <c r="CG181" s="302" t="str">
        <f ca="true">+IF(OFFSET('Water Data'!$H$29,0,10*ROW('Water Data'!H175))="","",OFFSET('Water Data'!$H$29,0,10*ROW('Water Data'!H175)))</f>
        <v/>
      </c>
      <c r="CH181" s="302" t="str">
        <f ca="true">+IF(OFFSET('Water Data'!$I$27,0,10*ROW('Water Data'!I175))="","",OFFSET('Water Data'!$I$27,0,10*ROW('Water Data'!I175)))</f>
        <v/>
      </c>
      <c r="CI181" s="302" t="str">
        <f ca="true">+IF(OFFSET('Water Data'!$I$28,0,10*ROW('Water Data'!I175))="","",OFFSET('Water Data'!$I$28,0,10*ROW('Water Data'!I175)))</f>
        <v/>
      </c>
      <c r="CJ181" s="302" t="str">
        <f ca="true">+IF(OFFSET('Water Data'!$I$29,0,10*ROW('Water Data'!I175))="","",OFFSET('Water Data'!$I$29,0,10*ROW('Water Data'!I175)))</f>
        <v/>
      </c>
      <c r="CK181" s="302" t="str">
        <f ca="true">+IF(OFFSET('Sanitation Data'!$D$28,0,10*ROW('Sanitation Data'!D175))="","",OFFSET('Sanitation Data'!$D$28,0,10*ROW('Sanitation Data'!D175)))</f>
        <v/>
      </c>
      <c r="CL181" s="302" t="str">
        <f ca="true">+IF(OFFSET('Sanitation Data'!$D$29,0,10*ROW('Sanitation Data'!D175))="","",OFFSET('Sanitation Data'!$D$29,0,10*ROW('Sanitation Data'!D175)))</f>
        <v/>
      </c>
      <c r="CM181" s="302" t="str">
        <f ca="true">+IF(OFFSET('Sanitation Data'!$D$30,0,10*ROW('Sanitation Data'!D175))="","",OFFSET('Sanitation Data'!$D$30,0,10*ROW('Sanitation Data'!D175)))</f>
        <v/>
      </c>
      <c r="CN181" s="302" t="str">
        <f ca="true">+IF(OFFSET('Sanitation Data'!$D$31,0,10*ROW('Sanitation Data'!D175))="","",OFFSET('Sanitation Data'!$D$31,0,10*ROW('Sanitation Data'!D175)))</f>
        <v/>
      </c>
      <c r="CO181" s="302" t="str">
        <f ca="true">+IF(OFFSET('Sanitation Data'!$D$32,0,10*ROW('Sanitation Data'!D175))="","",OFFSET('Sanitation Data'!$D$32,0,10*ROW('Sanitation Data'!D175)))</f>
        <v/>
      </c>
      <c r="CP181" s="302" t="str">
        <f ca="true">+IF(OFFSET('Sanitation Data'!$E$28,0,10*ROW('Sanitation Data'!E175))="","",OFFSET('Sanitation Data'!$E$28,0,10*ROW('Sanitation Data'!E175)))</f>
        <v/>
      </c>
      <c r="CQ181" s="302" t="str">
        <f ca="true">+IF(OFFSET('Sanitation Data'!$E$29,0,10*ROW('Sanitation Data'!E175))="","",OFFSET('Sanitation Data'!$E$29,0,10*ROW('Sanitation Data'!E175)))</f>
        <v/>
      </c>
      <c r="CR181" s="302" t="str">
        <f ca="true">+IF(OFFSET('Sanitation Data'!$E$30,0,10*ROW('Sanitation Data'!E175))="","",OFFSET('Sanitation Data'!$E$30,0,10*ROW('Sanitation Data'!E175)))</f>
        <v/>
      </c>
      <c r="CS181" s="302" t="str">
        <f ca="true">+IF(OFFSET('Sanitation Data'!$E$31,0,10*ROW('Sanitation Data'!E175))="","",OFFSET('Sanitation Data'!$E$31,0,10*ROW('Sanitation Data'!E175)))</f>
        <v/>
      </c>
      <c r="CT181" s="302" t="str">
        <f ca="true">+IF(OFFSET('Sanitation Data'!$E$32,0,10*ROW('Sanitation Data'!E175))="","",OFFSET('Sanitation Data'!$E$32,0,10*ROW('Sanitation Data'!E175)))</f>
        <v/>
      </c>
      <c r="CU181" s="302" t="str">
        <f ca="true">+IF(OFFSET('Sanitation Data'!$F$28,0,10*ROW('Sanitation Data'!F175))="","",OFFSET('Sanitation Data'!$F$28,0,10*ROW('Sanitation Data'!F175)))</f>
        <v/>
      </c>
      <c r="CV181" s="302" t="str">
        <f ca="true">+IF(OFFSET('Sanitation Data'!$F$29,0,10*ROW('Sanitation Data'!F175))="","",OFFSET('Sanitation Data'!$F$29,0,10*ROW('Sanitation Data'!F175)))</f>
        <v/>
      </c>
      <c r="CW181" s="302" t="str">
        <f ca="true">+IF(OFFSET('Sanitation Data'!$F$30,0,10*ROW('Sanitation Data'!F175))="","",OFFSET('Sanitation Data'!$F$30,0,10*ROW('Sanitation Data'!F175)))</f>
        <v/>
      </c>
      <c r="CX181" s="302" t="str">
        <f ca="true">+IF(OFFSET('Sanitation Data'!$F$31,0,10*ROW('Sanitation Data'!F175))="","",OFFSET('Sanitation Data'!$F$31,0,10*ROW('Sanitation Data'!F175)))</f>
        <v/>
      </c>
      <c r="CY181" s="302" t="str">
        <f ca="true">+IF(OFFSET('Sanitation Data'!$F$32,0,10*ROW('Sanitation Data'!F175))="","",OFFSET('Sanitation Data'!$F$32,0,10*ROW('Sanitation Data'!F175)))</f>
        <v/>
      </c>
      <c r="CZ181" s="302" t="str">
        <f ca="true">+IF(OFFSET('Sanitation Data'!$G$28,0,10*ROW('Sanitation Data'!G175))="","",OFFSET('Sanitation Data'!$G$28,0,10*ROW('Sanitation Data'!G175)))</f>
        <v/>
      </c>
      <c r="DA181" s="302" t="str">
        <f ca="true">+IF(OFFSET('Sanitation Data'!$G$29,0,10*ROW('Sanitation Data'!G175))="","",OFFSET('Sanitation Data'!$G$29,0,10*ROW('Sanitation Data'!G175)))</f>
        <v/>
      </c>
      <c r="DB181" s="302" t="str">
        <f ca="true">+IF(OFFSET('Sanitation Data'!$G$30,0,10*ROW('Sanitation Data'!G175))="","",OFFSET('Sanitation Data'!$G$30,0,10*ROW('Sanitation Data'!G175)))</f>
        <v/>
      </c>
      <c r="DC181" s="302" t="str">
        <f ca="true">+IF(OFFSET('Sanitation Data'!$G$31,0,10*ROW('Sanitation Data'!G175))="","",OFFSET('Sanitation Data'!$G$31,0,10*ROW('Sanitation Data'!G175)))</f>
        <v/>
      </c>
      <c r="DD181" s="302" t="str">
        <f ca="true">+IF(OFFSET('Sanitation Data'!$G$32,0,10*ROW('Sanitation Data'!G175))="","",OFFSET('Sanitation Data'!$G$32,0,10*ROW('Sanitation Data'!G175)))</f>
        <v/>
      </c>
      <c r="DE181" s="302" t="str">
        <f ca="true">+IF(OFFSET('Sanitation Data'!$H$28,0,10*ROW('Sanitation Data'!H175))="","",OFFSET('Sanitation Data'!$H$28,0,10*ROW('Sanitation Data'!H175)))</f>
        <v/>
      </c>
      <c r="DF181" s="302" t="str">
        <f ca="true">+IF(OFFSET('Sanitation Data'!$H$29,0,10*ROW('Sanitation Data'!H175))="","",OFFSET('Sanitation Data'!$H$29,0,10*ROW('Sanitation Data'!H175)))</f>
        <v/>
      </c>
      <c r="DG181" s="302" t="str">
        <f ca="true">+IF(OFFSET('Sanitation Data'!$H$30,0,10*ROW('Sanitation Data'!H175))="","",OFFSET('Sanitation Data'!$H$30,0,10*ROW('Sanitation Data'!H175)))</f>
        <v/>
      </c>
      <c r="DH181" s="302" t="str">
        <f ca="true">+IF(OFFSET('Sanitation Data'!$H$31,0,10*ROW('Sanitation Data'!H175))="","",OFFSET('Sanitation Data'!$H$31,0,10*ROW('Sanitation Data'!H175)))</f>
        <v/>
      </c>
      <c r="DI181" s="302" t="str">
        <f ca="true">+IF(OFFSET('Sanitation Data'!$H$32,0,10*ROW('Sanitation Data'!H175))="","",OFFSET('Sanitation Data'!$H$32,0,10*ROW('Sanitation Data'!H175)))</f>
        <v/>
      </c>
      <c r="DJ181" s="302" t="str">
        <f ca="true">+IF(OFFSET('Sanitation Data'!$I$28,0,10*ROW('Sanitation Data'!I175))="","",OFFSET('Sanitation Data'!$I$28,0,10*ROW('Sanitation Data'!I175)))</f>
        <v/>
      </c>
      <c r="DK181" s="302" t="str">
        <f ca="true">+IF(OFFSET('Sanitation Data'!$I$29,0,10*ROW('Sanitation Data'!I175))="","",OFFSET('Sanitation Data'!$I$29,0,10*ROW('Sanitation Data'!I175)))</f>
        <v/>
      </c>
      <c r="DL181" s="302" t="str">
        <f ca="true">+IF(OFFSET('Sanitation Data'!$I$30,0,10*ROW('Sanitation Data'!I175))="","",OFFSET('Sanitation Data'!$I$30,0,10*ROW('Sanitation Data'!I175)))</f>
        <v/>
      </c>
      <c r="DM181" s="302" t="str">
        <f ca="true">+IF(OFFSET('Sanitation Data'!$I$31,0,10*ROW('Sanitation Data'!I175))="","",OFFSET('Sanitation Data'!$I$31,0,10*ROW('Sanitation Data'!I175)))</f>
        <v/>
      </c>
      <c r="DN181" s="302" t="str">
        <f ca="true">+IF(OFFSET('Sanitation Data'!$I$32,0,10*ROW('Sanitation Data'!I175))="","",OFFSET('Sanitation Data'!$I$32,0,10*ROW('Sanitation Data'!I175)))</f>
        <v/>
      </c>
      <c r="DO181" s="302" t="str">
        <f ca="true">+IF(OFFSET('Hygiene Data'!$D$11,0,10*ROW('Hygiene Data'!D175))="","",OFFSET('Hygiene Data'!$D$11,0,10*ROW('Hygiene Data'!D175)))</f>
        <v/>
      </c>
      <c r="DP181" s="302" t="str">
        <f ca="true">+IF(OFFSET('Hygiene Data'!$D$12,0,10*ROW('Hygiene Data'!D175))="","",OFFSET('Hygiene Data'!$D$12,0,10*ROW('Hygiene Data'!D175)))</f>
        <v/>
      </c>
      <c r="DQ181" s="302" t="str">
        <f ca="true">+IF(OFFSET('Hygiene Data'!$D$13,0,10*ROW('Hygiene Data'!D175))="","",OFFSET('Hygiene Data'!$D$13,0,10*ROW('Hygiene Data'!D175)))</f>
        <v/>
      </c>
      <c r="DR181" s="302" t="str">
        <f ca="true">+IF(OFFSET('Hygiene Data'!$E$11,0,10*ROW('Hygiene Data'!E175))="","",OFFSET('Hygiene Data'!$E$11,0,10*ROW('Hygiene Data'!E175)))</f>
        <v/>
      </c>
      <c r="DS181" s="302" t="str">
        <f ca="true">+IF(OFFSET('Hygiene Data'!$E$12,0,10*ROW('Hygiene Data'!E175))="","",OFFSET('Hygiene Data'!$E$12,0,10*ROW('Hygiene Data'!E175)))</f>
        <v/>
      </c>
      <c r="DT181" s="302" t="str">
        <f ca="true">+IF(OFFSET('Hygiene Data'!$E$13,0,10*ROW('Hygiene Data'!E175))="","",OFFSET('Hygiene Data'!$E$13,0,10*ROW('Hygiene Data'!E175)))</f>
        <v/>
      </c>
      <c r="DU181" s="302" t="str">
        <f ca="true">+IF(OFFSET('Hygiene Data'!$F$11,0,10*ROW('Hygiene Data'!F175))="","",OFFSET('Hygiene Data'!$F$11,0,10*ROW('Hygiene Data'!F175)))</f>
        <v/>
      </c>
      <c r="DV181" s="302" t="str">
        <f ca="true">+IF(OFFSET('Hygiene Data'!$F$12,0,10*ROW('Hygiene Data'!F175))="","",OFFSET('Hygiene Data'!$F$12,0,10*ROW('Hygiene Data'!F175)))</f>
        <v/>
      </c>
      <c r="DW181" s="302" t="str">
        <f ca="true">+IF(OFFSET('Hygiene Data'!$F$13,0,10*ROW('Hygiene Data'!F175))="","",OFFSET('Hygiene Data'!$F$13,0,10*ROW('Hygiene Data'!F175)))</f>
        <v/>
      </c>
      <c r="DX181" s="302" t="str">
        <f ca="true">+IF(OFFSET('Hygiene Data'!$G$11,0,10*ROW('Hygiene Data'!G175))="","",OFFSET('Hygiene Data'!$G$11,0,10*ROW('Hygiene Data'!G175)))</f>
        <v/>
      </c>
      <c r="DY181" s="302" t="str">
        <f ca="true">+IF(OFFSET('Hygiene Data'!$G$12,0,10*ROW('Hygiene Data'!G175))="","",OFFSET('Hygiene Data'!$G$12,0,10*ROW('Hygiene Data'!G175)))</f>
        <v/>
      </c>
      <c r="DZ181" s="302" t="str">
        <f ca="true">+IF(OFFSET('Hygiene Data'!$G$13,0,10*ROW('Hygiene Data'!G175))="","",OFFSET('Hygiene Data'!$G$13,0,10*ROW('Hygiene Data'!G175)))</f>
        <v/>
      </c>
      <c r="EA181" s="302" t="str">
        <f ca="true">+IF(OFFSET('Hygiene Data'!$H$11,0,10*ROW('Hygiene Data'!H175))="","",OFFSET('Hygiene Data'!$H$11,0,10*ROW('Hygiene Data'!H175)))</f>
        <v/>
      </c>
      <c r="EB181" s="302" t="str">
        <f ca="true">+IF(OFFSET('Hygiene Data'!$H$12,0,10*ROW('Hygiene Data'!H175))="","",OFFSET('Hygiene Data'!$H$12,0,10*ROW('Hygiene Data'!H175)))</f>
        <v/>
      </c>
      <c r="EC181" s="302" t="str">
        <f ca="true">+IF(OFFSET('Hygiene Data'!$H$13,0,10*ROW('Hygiene Data'!H175))="","",OFFSET('Hygiene Data'!$H$13,0,10*ROW('Hygiene Data'!H175)))</f>
        <v/>
      </c>
      <c r="ED181" s="302" t="str">
        <f ca="true">+IF(OFFSET('Hygiene Data'!$I$11,0,10*ROW('Hygiene Data'!I175))="","",OFFSET('Hygiene Data'!$I$11,0,10*ROW('Hygiene Data'!I175)))</f>
        <v/>
      </c>
      <c r="EE181" s="302" t="str">
        <f ca="true">+IF(OFFSET('Hygiene Data'!$I$12,0,10*ROW('Hygiene Data'!I175))="","",OFFSET('Hygiene Data'!$I$12,0,10*ROW('Hygiene Data'!I175)))</f>
        <v/>
      </c>
      <c r="EF181" s="30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57"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302"/>
      <c r="BS182" s="302" t="str">
        <f ca="true">+IF(OFFSET('Water Data'!$D$27,0,10*ROW('Water Data'!D176))="","",OFFSET('Water Data'!$D$27,0,10*ROW('Water Data'!D176)))</f>
        <v/>
      </c>
      <c r="BT182" s="302" t="str">
        <f ca="true">+IF(OFFSET('Water Data'!$D$28,0,10*ROW('Water Data'!D176))="","",OFFSET('Water Data'!$D$28,0,10*ROW('Water Data'!D176)))</f>
        <v/>
      </c>
      <c r="BU182" s="302" t="str">
        <f ca="true">+IF(OFFSET('Water Data'!$D$29,0,10*ROW('Water Data'!D176))="","",OFFSET('Water Data'!$D$29,0,10*ROW('Water Data'!D176)))</f>
        <v/>
      </c>
      <c r="BV182" s="302" t="str">
        <f ca="true">+IF(OFFSET('Water Data'!$E$27,0,10*ROW('Water Data'!E176))="","",OFFSET('Water Data'!$E$27,0,10*ROW('Water Data'!E176)))</f>
        <v/>
      </c>
      <c r="BW182" s="302" t="str">
        <f ca="true">+IF(OFFSET('Water Data'!$E$28,0,10*ROW('Water Data'!E176))="","",OFFSET('Water Data'!$E$28,0,10*ROW('Water Data'!E176)))</f>
        <v/>
      </c>
      <c r="BX182" s="302" t="str">
        <f ca="true">+IF(OFFSET('Water Data'!$E$29,0,10*ROW('Water Data'!E176))="","",OFFSET('Water Data'!$E$29,0,10*ROW('Water Data'!E176)))</f>
        <v/>
      </c>
      <c r="BY182" s="302" t="str">
        <f ca="true">+IF(OFFSET('Water Data'!$F$27,0,10*ROW('Water Data'!F176))="","",OFFSET('Water Data'!$F$27,0,10*ROW('Water Data'!F176)))</f>
        <v/>
      </c>
      <c r="BZ182" s="302" t="str">
        <f ca="true">+IF(OFFSET('Water Data'!$F$28,0,10*ROW('Water Data'!F176))="","",OFFSET('Water Data'!$F$28,0,10*ROW('Water Data'!F176)))</f>
        <v/>
      </c>
      <c r="CA182" s="302" t="str">
        <f ca="true">+IF(OFFSET('Water Data'!$F$29,0,10*ROW('Water Data'!F176))="","",OFFSET('Water Data'!$F$29,0,10*ROW('Water Data'!F176)))</f>
        <v/>
      </c>
      <c r="CB182" s="302" t="str">
        <f ca="true">+IF(OFFSET('Water Data'!$G$27,0,10*ROW('Water Data'!G176))="","",OFFSET('Water Data'!$G$27,0,10*ROW('Water Data'!G176)))</f>
        <v/>
      </c>
      <c r="CC182" s="302" t="str">
        <f ca="true">+IF(OFFSET('Water Data'!$G$28,0,10*ROW('Water Data'!G176))="","",OFFSET('Water Data'!$G$28,0,10*ROW('Water Data'!G176)))</f>
        <v/>
      </c>
      <c r="CD182" s="302" t="str">
        <f ca="true">+IF(OFFSET('Water Data'!$G$29,0,10*ROW('Water Data'!G176))="","",OFFSET('Water Data'!$G$29,0,10*ROW('Water Data'!G176)))</f>
        <v/>
      </c>
      <c r="CE182" s="302" t="str">
        <f ca="true">+IF(OFFSET('Water Data'!$H$27,0,10*ROW('Water Data'!H176))="","",OFFSET('Water Data'!$H$27,0,10*ROW('Water Data'!H176)))</f>
        <v/>
      </c>
      <c r="CF182" s="302" t="str">
        <f ca="true">+IF(OFFSET('Water Data'!$H$28,0,10*ROW('Water Data'!H176))="","",OFFSET('Water Data'!$H$28,0,10*ROW('Water Data'!H176)))</f>
        <v/>
      </c>
      <c r="CG182" s="302" t="str">
        <f ca="true">+IF(OFFSET('Water Data'!$H$29,0,10*ROW('Water Data'!H176))="","",OFFSET('Water Data'!$H$29,0,10*ROW('Water Data'!H176)))</f>
        <v/>
      </c>
      <c r="CH182" s="302" t="str">
        <f ca="true">+IF(OFFSET('Water Data'!$I$27,0,10*ROW('Water Data'!I176))="","",OFFSET('Water Data'!$I$27,0,10*ROW('Water Data'!I176)))</f>
        <v/>
      </c>
      <c r="CI182" s="302" t="str">
        <f ca="true">+IF(OFFSET('Water Data'!$I$28,0,10*ROW('Water Data'!I176))="","",OFFSET('Water Data'!$I$28,0,10*ROW('Water Data'!I176)))</f>
        <v/>
      </c>
      <c r="CJ182" s="302" t="str">
        <f ca="true">+IF(OFFSET('Water Data'!$I$29,0,10*ROW('Water Data'!I176))="","",OFFSET('Water Data'!$I$29,0,10*ROW('Water Data'!I176)))</f>
        <v/>
      </c>
      <c r="CK182" s="302" t="str">
        <f ca="true">+IF(OFFSET('Sanitation Data'!$D$28,0,10*ROW('Sanitation Data'!D176))="","",OFFSET('Sanitation Data'!$D$28,0,10*ROW('Sanitation Data'!D176)))</f>
        <v/>
      </c>
      <c r="CL182" s="302" t="str">
        <f ca="true">+IF(OFFSET('Sanitation Data'!$D$29,0,10*ROW('Sanitation Data'!D176))="","",OFFSET('Sanitation Data'!$D$29,0,10*ROW('Sanitation Data'!D176)))</f>
        <v/>
      </c>
      <c r="CM182" s="302" t="str">
        <f ca="true">+IF(OFFSET('Sanitation Data'!$D$30,0,10*ROW('Sanitation Data'!D176))="","",OFFSET('Sanitation Data'!$D$30,0,10*ROW('Sanitation Data'!D176)))</f>
        <v/>
      </c>
      <c r="CN182" s="302" t="str">
        <f ca="true">+IF(OFFSET('Sanitation Data'!$D$31,0,10*ROW('Sanitation Data'!D176))="","",OFFSET('Sanitation Data'!$D$31,0,10*ROW('Sanitation Data'!D176)))</f>
        <v/>
      </c>
      <c r="CO182" s="302" t="str">
        <f ca="true">+IF(OFFSET('Sanitation Data'!$D$32,0,10*ROW('Sanitation Data'!D176))="","",OFFSET('Sanitation Data'!$D$32,0,10*ROW('Sanitation Data'!D176)))</f>
        <v/>
      </c>
      <c r="CP182" s="302" t="str">
        <f ca="true">+IF(OFFSET('Sanitation Data'!$E$28,0,10*ROW('Sanitation Data'!E176))="","",OFFSET('Sanitation Data'!$E$28,0,10*ROW('Sanitation Data'!E176)))</f>
        <v/>
      </c>
      <c r="CQ182" s="302" t="str">
        <f ca="true">+IF(OFFSET('Sanitation Data'!$E$29,0,10*ROW('Sanitation Data'!E176))="","",OFFSET('Sanitation Data'!$E$29,0,10*ROW('Sanitation Data'!E176)))</f>
        <v/>
      </c>
      <c r="CR182" s="302" t="str">
        <f ca="true">+IF(OFFSET('Sanitation Data'!$E$30,0,10*ROW('Sanitation Data'!E176))="","",OFFSET('Sanitation Data'!$E$30,0,10*ROW('Sanitation Data'!E176)))</f>
        <v/>
      </c>
      <c r="CS182" s="302" t="str">
        <f ca="true">+IF(OFFSET('Sanitation Data'!$E$31,0,10*ROW('Sanitation Data'!E176))="","",OFFSET('Sanitation Data'!$E$31,0,10*ROW('Sanitation Data'!E176)))</f>
        <v/>
      </c>
      <c r="CT182" s="302" t="str">
        <f ca="true">+IF(OFFSET('Sanitation Data'!$E$32,0,10*ROW('Sanitation Data'!E176))="","",OFFSET('Sanitation Data'!$E$32,0,10*ROW('Sanitation Data'!E176)))</f>
        <v/>
      </c>
      <c r="CU182" s="302" t="str">
        <f ca="true">+IF(OFFSET('Sanitation Data'!$F$28,0,10*ROW('Sanitation Data'!F176))="","",OFFSET('Sanitation Data'!$F$28,0,10*ROW('Sanitation Data'!F176)))</f>
        <v/>
      </c>
      <c r="CV182" s="302" t="str">
        <f ca="true">+IF(OFFSET('Sanitation Data'!$F$29,0,10*ROW('Sanitation Data'!F176))="","",OFFSET('Sanitation Data'!$F$29,0,10*ROW('Sanitation Data'!F176)))</f>
        <v/>
      </c>
      <c r="CW182" s="302" t="str">
        <f ca="true">+IF(OFFSET('Sanitation Data'!$F$30,0,10*ROW('Sanitation Data'!F176))="","",OFFSET('Sanitation Data'!$F$30,0,10*ROW('Sanitation Data'!F176)))</f>
        <v/>
      </c>
      <c r="CX182" s="302" t="str">
        <f ca="true">+IF(OFFSET('Sanitation Data'!$F$31,0,10*ROW('Sanitation Data'!F176))="","",OFFSET('Sanitation Data'!$F$31,0,10*ROW('Sanitation Data'!F176)))</f>
        <v/>
      </c>
      <c r="CY182" s="302" t="str">
        <f ca="true">+IF(OFFSET('Sanitation Data'!$F$32,0,10*ROW('Sanitation Data'!F176))="","",OFFSET('Sanitation Data'!$F$32,0,10*ROW('Sanitation Data'!F176)))</f>
        <v/>
      </c>
      <c r="CZ182" s="302" t="str">
        <f ca="true">+IF(OFFSET('Sanitation Data'!$G$28,0,10*ROW('Sanitation Data'!G176))="","",OFFSET('Sanitation Data'!$G$28,0,10*ROW('Sanitation Data'!G176)))</f>
        <v/>
      </c>
      <c r="DA182" s="302" t="str">
        <f ca="true">+IF(OFFSET('Sanitation Data'!$G$29,0,10*ROW('Sanitation Data'!G176))="","",OFFSET('Sanitation Data'!$G$29,0,10*ROW('Sanitation Data'!G176)))</f>
        <v/>
      </c>
      <c r="DB182" s="302" t="str">
        <f ca="true">+IF(OFFSET('Sanitation Data'!$G$30,0,10*ROW('Sanitation Data'!G176))="","",OFFSET('Sanitation Data'!$G$30,0,10*ROW('Sanitation Data'!G176)))</f>
        <v/>
      </c>
      <c r="DC182" s="302" t="str">
        <f ca="true">+IF(OFFSET('Sanitation Data'!$G$31,0,10*ROW('Sanitation Data'!G176))="","",OFFSET('Sanitation Data'!$G$31,0,10*ROW('Sanitation Data'!G176)))</f>
        <v/>
      </c>
      <c r="DD182" s="302" t="str">
        <f ca="true">+IF(OFFSET('Sanitation Data'!$G$32,0,10*ROW('Sanitation Data'!G176))="","",OFFSET('Sanitation Data'!$G$32,0,10*ROW('Sanitation Data'!G176)))</f>
        <v/>
      </c>
      <c r="DE182" s="302" t="str">
        <f ca="true">+IF(OFFSET('Sanitation Data'!$H$28,0,10*ROW('Sanitation Data'!H176))="","",OFFSET('Sanitation Data'!$H$28,0,10*ROW('Sanitation Data'!H176)))</f>
        <v/>
      </c>
      <c r="DF182" s="302" t="str">
        <f ca="true">+IF(OFFSET('Sanitation Data'!$H$29,0,10*ROW('Sanitation Data'!H176))="","",OFFSET('Sanitation Data'!$H$29,0,10*ROW('Sanitation Data'!H176)))</f>
        <v/>
      </c>
      <c r="DG182" s="302" t="str">
        <f ca="true">+IF(OFFSET('Sanitation Data'!$H$30,0,10*ROW('Sanitation Data'!H176))="","",OFFSET('Sanitation Data'!$H$30,0,10*ROW('Sanitation Data'!H176)))</f>
        <v/>
      </c>
      <c r="DH182" s="302" t="str">
        <f ca="true">+IF(OFFSET('Sanitation Data'!$H$31,0,10*ROW('Sanitation Data'!H176))="","",OFFSET('Sanitation Data'!$H$31,0,10*ROW('Sanitation Data'!H176)))</f>
        <v/>
      </c>
      <c r="DI182" s="302" t="str">
        <f ca="true">+IF(OFFSET('Sanitation Data'!$H$32,0,10*ROW('Sanitation Data'!H176))="","",OFFSET('Sanitation Data'!$H$32,0,10*ROW('Sanitation Data'!H176)))</f>
        <v/>
      </c>
      <c r="DJ182" s="302" t="str">
        <f ca="true">+IF(OFFSET('Sanitation Data'!$I$28,0,10*ROW('Sanitation Data'!I176))="","",OFFSET('Sanitation Data'!$I$28,0,10*ROW('Sanitation Data'!I176)))</f>
        <v/>
      </c>
      <c r="DK182" s="302" t="str">
        <f ca="true">+IF(OFFSET('Sanitation Data'!$I$29,0,10*ROW('Sanitation Data'!I176))="","",OFFSET('Sanitation Data'!$I$29,0,10*ROW('Sanitation Data'!I176)))</f>
        <v/>
      </c>
      <c r="DL182" s="302" t="str">
        <f ca="true">+IF(OFFSET('Sanitation Data'!$I$30,0,10*ROW('Sanitation Data'!I176))="","",OFFSET('Sanitation Data'!$I$30,0,10*ROW('Sanitation Data'!I176)))</f>
        <v/>
      </c>
      <c r="DM182" s="302" t="str">
        <f ca="true">+IF(OFFSET('Sanitation Data'!$I$31,0,10*ROW('Sanitation Data'!I176))="","",OFFSET('Sanitation Data'!$I$31,0,10*ROW('Sanitation Data'!I176)))</f>
        <v/>
      </c>
      <c r="DN182" s="302" t="str">
        <f ca="true">+IF(OFFSET('Sanitation Data'!$I$32,0,10*ROW('Sanitation Data'!I176))="","",OFFSET('Sanitation Data'!$I$32,0,10*ROW('Sanitation Data'!I176)))</f>
        <v/>
      </c>
      <c r="DO182" s="302" t="str">
        <f ca="true">+IF(OFFSET('Hygiene Data'!$D$11,0,10*ROW('Hygiene Data'!D176))="","",OFFSET('Hygiene Data'!$D$11,0,10*ROW('Hygiene Data'!D176)))</f>
        <v/>
      </c>
      <c r="DP182" s="302" t="str">
        <f ca="true">+IF(OFFSET('Hygiene Data'!$D$12,0,10*ROW('Hygiene Data'!D176))="","",OFFSET('Hygiene Data'!$D$12,0,10*ROW('Hygiene Data'!D176)))</f>
        <v/>
      </c>
      <c r="DQ182" s="302" t="str">
        <f ca="true">+IF(OFFSET('Hygiene Data'!$D$13,0,10*ROW('Hygiene Data'!D176))="","",OFFSET('Hygiene Data'!$D$13,0,10*ROW('Hygiene Data'!D176)))</f>
        <v/>
      </c>
      <c r="DR182" s="302" t="str">
        <f ca="true">+IF(OFFSET('Hygiene Data'!$E$11,0,10*ROW('Hygiene Data'!E176))="","",OFFSET('Hygiene Data'!$E$11,0,10*ROW('Hygiene Data'!E176)))</f>
        <v/>
      </c>
      <c r="DS182" s="302" t="str">
        <f ca="true">+IF(OFFSET('Hygiene Data'!$E$12,0,10*ROW('Hygiene Data'!E176))="","",OFFSET('Hygiene Data'!$E$12,0,10*ROW('Hygiene Data'!E176)))</f>
        <v/>
      </c>
      <c r="DT182" s="302" t="str">
        <f ca="true">+IF(OFFSET('Hygiene Data'!$E$13,0,10*ROW('Hygiene Data'!E176))="","",OFFSET('Hygiene Data'!$E$13,0,10*ROW('Hygiene Data'!E176)))</f>
        <v/>
      </c>
      <c r="DU182" s="302" t="str">
        <f ca="true">+IF(OFFSET('Hygiene Data'!$F$11,0,10*ROW('Hygiene Data'!F176))="","",OFFSET('Hygiene Data'!$F$11,0,10*ROW('Hygiene Data'!F176)))</f>
        <v/>
      </c>
      <c r="DV182" s="302" t="str">
        <f ca="true">+IF(OFFSET('Hygiene Data'!$F$12,0,10*ROW('Hygiene Data'!F176))="","",OFFSET('Hygiene Data'!$F$12,0,10*ROW('Hygiene Data'!F176)))</f>
        <v/>
      </c>
      <c r="DW182" s="302" t="str">
        <f ca="true">+IF(OFFSET('Hygiene Data'!$F$13,0,10*ROW('Hygiene Data'!F176))="","",OFFSET('Hygiene Data'!$F$13,0,10*ROW('Hygiene Data'!F176)))</f>
        <v/>
      </c>
      <c r="DX182" s="302" t="str">
        <f ca="true">+IF(OFFSET('Hygiene Data'!$G$11,0,10*ROW('Hygiene Data'!G176))="","",OFFSET('Hygiene Data'!$G$11,0,10*ROW('Hygiene Data'!G176)))</f>
        <v/>
      </c>
      <c r="DY182" s="302" t="str">
        <f ca="true">+IF(OFFSET('Hygiene Data'!$G$12,0,10*ROW('Hygiene Data'!G176))="","",OFFSET('Hygiene Data'!$G$12,0,10*ROW('Hygiene Data'!G176)))</f>
        <v/>
      </c>
      <c r="DZ182" s="302" t="str">
        <f ca="true">+IF(OFFSET('Hygiene Data'!$G$13,0,10*ROW('Hygiene Data'!G176))="","",OFFSET('Hygiene Data'!$G$13,0,10*ROW('Hygiene Data'!G176)))</f>
        <v/>
      </c>
      <c r="EA182" s="302" t="str">
        <f ca="true">+IF(OFFSET('Hygiene Data'!$H$11,0,10*ROW('Hygiene Data'!H176))="","",OFFSET('Hygiene Data'!$H$11,0,10*ROW('Hygiene Data'!H176)))</f>
        <v/>
      </c>
      <c r="EB182" s="302" t="str">
        <f ca="true">+IF(OFFSET('Hygiene Data'!$H$12,0,10*ROW('Hygiene Data'!H176))="","",OFFSET('Hygiene Data'!$H$12,0,10*ROW('Hygiene Data'!H176)))</f>
        <v/>
      </c>
      <c r="EC182" s="302" t="str">
        <f ca="true">+IF(OFFSET('Hygiene Data'!$H$13,0,10*ROW('Hygiene Data'!H176))="","",OFFSET('Hygiene Data'!$H$13,0,10*ROW('Hygiene Data'!H176)))</f>
        <v/>
      </c>
      <c r="ED182" s="302" t="str">
        <f ca="true">+IF(OFFSET('Hygiene Data'!$I$11,0,10*ROW('Hygiene Data'!I176))="","",OFFSET('Hygiene Data'!$I$11,0,10*ROW('Hygiene Data'!I176)))</f>
        <v/>
      </c>
      <c r="EE182" s="302" t="str">
        <f ca="true">+IF(OFFSET('Hygiene Data'!$I$12,0,10*ROW('Hygiene Data'!I176))="","",OFFSET('Hygiene Data'!$I$12,0,10*ROW('Hygiene Data'!I176)))</f>
        <v/>
      </c>
      <c r="EF182" s="30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57"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302"/>
      <c r="BS183" s="302" t="str">
        <f ca="true">+IF(OFFSET('Water Data'!$D$27,0,10*ROW('Water Data'!D177))="","",OFFSET('Water Data'!$D$27,0,10*ROW('Water Data'!D177)))</f>
        <v/>
      </c>
      <c r="BT183" s="302" t="str">
        <f ca="true">+IF(OFFSET('Water Data'!$D$28,0,10*ROW('Water Data'!D177))="","",OFFSET('Water Data'!$D$28,0,10*ROW('Water Data'!D177)))</f>
        <v/>
      </c>
      <c r="BU183" s="302" t="str">
        <f ca="true">+IF(OFFSET('Water Data'!$D$29,0,10*ROW('Water Data'!D177))="","",OFFSET('Water Data'!$D$29,0,10*ROW('Water Data'!D177)))</f>
        <v/>
      </c>
      <c r="BV183" s="302" t="str">
        <f ca="true">+IF(OFFSET('Water Data'!$E$27,0,10*ROW('Water Data'!E177))="","",OFFSET('Water Data'!$E$27,0,10*ROW('Water Data'!E177)))</f>
        <v/>
      </c>
      <c r="BW183" s="302" t="str">
        <f ca="true">+IF(OFFSET('Water Data'!$E$28,0,10*ROW('Water Data'!E177))="","",OFFSET('Water Data'!$E$28,0,10*ROW('Water Data'!E177)))</f>
        <v/>
      </c>
      <c r="BX183" s="302" t="str">
        <f ca="true">+IF(OFFSET('Water Data'!$E$29,0,10*ROW('Water Data'!E177))="","",OFFSET('Water Data'!$E$29,0,10*ROW('Water Data'!E177)))</f>
        <v/>
      </c>
      <c r="BY183" s="302" t="str">
        <f ca="true">+IF(OFFSET('Water Data'!$F$27,0,10*ROW('Water Data'!F177))="","",OFFSET('Water Data'!$F$27,0,10*ROW('Water Data'!F177)))</f>
        <v/>
      </c>
      <c r="BZ183" s="302" t="str">
        <f ca="true">+IF(OFFSET('Water Data'!$F$28,0,10*ROW('Water Data'!F177))="","",OFFSET('Water Data'!$F$28,0,10*ROW('Water Data'!F177)))</f>
        <v/>
      </c>
      <c r="CA183" s="302" t="str">
        <f ca="true">+IF(OFFSET('Water Data'!$F$29,0,10*ROW('Water Data'!F177))="","",OFFSET('Water Data'!$F$29,0,10*ROW('Water Data'!F177)))</f>
        <v/>
      </c>
      <c r="CB183" s="302" t="str">
        <f ca="true">+IF(OFFSET('Water Data'!$G$27,0,10*ROW('Water Data'!G177))="","",OFFSET('Water Data'!$G$27,0,10*ROW('Water Data'!G177)))</f>
        <v/>
      </c>
      <c r="CC183" s="302" t="str">
        <f ca="true">+IF(OFFSET('Water Data'!$G$28,0,10*ROW('Water Data'!G177))="","",OFFSET('Water Data'!$G$28,0,10*ROW('Water Data'!G177)))</f>
        <v/>
      </c>
      <c r="CD183" s="302" t="str">
        <f ca="true">+IF(OFFSET('Water Data'!$G$29,0,10*ROW('Water Data'!G177))="","",OFFSET('Water Data'!$G$29,0,10*ROW('Water Data'!G177)))</f>
        <v/>
      </c>
      <c r="CE183" s="302" t="str">
        <f ca="true">+IF(OFFSET('Water Data'!$H$27,0,10*ROW('Water Data'!H177))="","",OFFSET('Water Data'!$H$27,0,10*ROW('Water Data'!H177)))</f>
        <v/>
      </c>
      <c r="CF183" s="302" t="str">
        <f ca="true">+IF(OFFSET('Water Data'!$H$28,0,10*ROW('Water Data'!H177))="","",OFFSET('Water Data'!$H$28,0,10*ROW('Water Data'!H177)))</f>
        <v/>
      </c>
      <c r="CG183" s="302" t="str">
        <f ca="true">+IF(OFFSET('Water Data'!$H$29,0,10*ROW('Water Data'!H177))="","",OFFSET('Water Data'!$H$29,0,10*ROW('Water Data'!H177)))</f>
        <v/>
      </c>
      <c r="CH183" s="302" t="str">
        <f ca="true">+IF(OFFSET('Water Data'!$I$27,0,10*ROW('Water Data'!I177))="","",OFFSET('Water Data'!$I$27,0,10*ROW('Water Data'!I177)))</f>
        <v/>
      </c>
      <c r="CI183" s="302" t="str">
        <f ca="true">+IF(OFFSET('Water Data'!$I$28,0,10*ROW('Water Data'!I177))="","",OFFSET('Water Data'!$I$28,0,10*ROW('Water Data'!I177)))</f>
        <v/>
      </c>
      <c r="CJ183" s="302" t="str">
        <f ca="true">+IF(OFFSET('Water Data'!$I$29,0,10*ROW('Water Data'!I177))="","",OFFSET('Water Data'!$I$29,0,10*ROW('Water Data'!I177)))</f>
        <v/>
      </c>
      <c r="CK183" s="302" t="str">
        <f ca="true">+IF(OFFSET('Sanitation Data'!$D$28,0,10*ROW('Sanitation Data'!D177))="","",OFFSET('Sanitation Data'!$D$28,0,10*ROW('Sanitation Data'!D177)))</f>
        <v/>
      </c>
      <c r="CL183" s="302" t="str">
        <f ca="true">+IF(OFFSET('Sanitation Data'!$D$29,0,10*ROW('Sanitation Data'!D177))="","",OFFSET('Sanitation Data'!$D$29,0,10*ROW('Sanitation Data'!D177)))</f>
        <v/>
      </c>
      <c r="CM183" s="302" t="str">
        <f ca="true">+IF(OFFSET('Sanitation Data'!$D$30,0,10*ROW('Sanitation Data'!D177))="","",OFFSET('Sanitation Data'!$D$30,0,10*ROW('Sanitation Data'!D177)))</f>
        <v/>
      </c>
      <c r="CN183" s="302" t="str">
        <f ca="true">+IF(OFFSET('Sanitation Data'!$D$31,0,10*ROW('Sanitation Data'!D177))="","",OFFSET('Sanitation Data'!$D$31,0,10*ROW('Sanitation Data'!D177)))</f>
        <v/>
      </c>
      <c r="CO183" s="302" t="str">
        <f ca="true">+IF(OFFSET('Sanitation Data'!$D$32,0,10*ROW('Sanitation Data'!D177))="","",OFFSET('Sanitation Data'!$D$32,0,10*ROW('Sanitation Data'!D177)))</f>
        <v/>
      </c>
      <c r="CP183" s="302" t="str">
        <f ca="true">+IF(OFFSET('Sanitation Data'!$E$28,0,10*ROW('Sanitation Data'!E177))="","",OFFSET('Sanitation Data'!$E$28,0,10*ROW('Sanitation Data'!E177)))</f>
        <v/>
      </c>
      <c r="CQ183" s="302" t="str">
        <f ca="true">+IF(OFFSET('Sanitation Data'!$E$29,0,10*ROW('Sanitation Data'!E177))="","",OFFSET('Sanitation Data'!$E$29,0,10*ROW('Sanitation Data'!E177)))</f>
        <v/>
      </c>
      <c r="CR183" s="302" t="str">
        <f ca="true">+IF(OFFSET('Sanitation Data'!$E$30,0,10*ROW('Sanitation Data'!E177))="","",OFFSET('Sanitation Data'!$E$30,0,10*ROW('Sanitation Data'!E177)))</f>
        <v/>
      </c>
      <c r="CS183" s="302" t="str">
        <f ca="true">+IF(OFFSET('Sanitation Data'!$E$31,0,10*ROW('Sanitation Data'!E177))="","",OFFSET('Sanitation Data'!$E$31,0,10*ROW('Sanitation Data'!E177)))</f>
        <v/>
      </c>
      <c r="CT183" s="302" t="str">
        <f ca="true">+IF(OFFSET('Sanitation Data'!$E$32,0,10*ROW('Sanitation Data'!E177))="","",OFFSET('Sanitation Data'!$E$32,0,10*ROW('Sanitation Data'!E177)))</f>
        <v/>
      </c>
      <c r="CU183" s="302" t="str">
        <f ca="true">+IF(OFFSET('Sanitation Data'!$F$28,0,10*ROW('Sanitation Data'!F177))="","",OFFSET('Sanitation Data'!$F$28,0,10*ROW('Sanitation Data'!F177)))</f>
        <v/>
      </c>
      <c r="CV183" s="302" t="str">
        <f ca="true">+IF(OFFSET('Sanitation Data'!$F$29,0,10*ROW('Sanitation Data'!F177))="","",OFFSET('Sanitation Data'!$F$29,0,10*ROW('Sanitation Data'!F177)))</f>
        <v/>
      </c>
      <c r="CW183" s="302" t="str">
        <f ca="true">+IF(OFFSET('Sanitation Data'!$F$30,0,10*ROW('Sanitation Data'!F177))="","",OFFSET('Sanitation Data'!$F$30,0,10*ROW('Sanitation Data'!F177)))</f>
        <v/>
      </c>
      <c r="CX183" s="302" t="str">
        <f ca="true">+IF(OFFSET('Sanitation Data'!$F$31,0,10*ROW('Sanitation Data'!F177))="","",OFFSET('Sanitation Data'!$F$31,0,10*ROW('Sanitation Data'!F177)))</f>
        <v/>
      </c>
      <c r="CY183" s="302" t="str">
        <f ca="true">+IF(OFFSET('Sanitation Data'!$F$32,0,10*ROW('Sanitation Data'!F177))="","",OFFSET('Sanitation Data'!$F$32,0,10*ROW('Sanitation Data'!F177)))</f>
        <v/>
      </c>
      <c r="CZ183" s="302" t="str">
        <f ca="true">+IF(OFFSET('Sanitation Data'!$G$28,0,10*ROW('Sanitation Data'!G177))="","",OFFSET('Sanitation Data'!$G$28,0,10*ROW('Sanitation Data'!G177)))</f>
        <v/>
      </c>
      <c r="DA183" s="302" t="str">
        <f ca="true">+IF(OFFSET('Sanitation Data'!$G$29,0,10*ROW('Sanitation Data'!G177))="","",OFFSET('Sanitation Data'!$G$29,0,10*ROW('Sanitation Data'!G177)))</f>
        <v/>
      </c>
      <c r="DB183" s="302" t="str">
        <f ca="true">+IF(OFFSET('Sanitation Data'!$G$30,0,10*ROW('Sanitation Data'!G177))="","",OFFSET('Sanitation Data'!$G$30,0,10*ROW('Sanitation Data'!G177)))</f>
        <v/>
      </c>
      <c r="DC183" s="302" t="str">
        <f ca="true">+IF(OFFSET('Sanitation Data'!$G$31,0,10*ROW('Sanitation Data'!G177))="","",OFFSET('Sanitation Data'!$G$31,0,10*ROW('Sanitation Data'!G177)))</f>
        <v/>
      </c>
      <c r="DD183" s="302" t="str">
        <f ca="true">+IF(OFFSET('Sanitation Data'!$G$32,0,10*ROW('Sanitation Data'!G177))="","",OFFSET('Sanitation Data'!$G$32,0,10*ROW('Sanitation Data'!G177)))</f>
        <v/>
      </c>
      <c r="DE183" s="302" t="str">
        <f ca="true">+IF(OFFSET('Sanitation Data'!$H$28,0,10*ROW('Sanitation Data'!H177))="","",OFFSET('Sanitation Data'!$H$28,0,10*ROW('Sanitation Data'!H177)))</f>
        <v/>
      </c>
      <c r="DF183" s="302" t="str">
        <f ca="true">+IF(OFFSET('Sanitation Data'!$H$29,0,10*ROW('Sanitation Data'!H177))="","",OFFSET('Sanitation Data'!$H$29,0,10*ROW('Sanitation Data'!H177)))</f>
        <v/>
      </c>
      <c r="DG183" s="302" t="str">
        <f ca="true">+IF(OFFSET('Sanitation Data'!$H$30,0,10*ROW('Sanitation Data'!H177))="","",OFFSET('Sanitation Data'!$H$30,0,10*ROW('Sanitation Data'!H177)))</f>
        <v/>
      </c>
      <c r="DH183" s="302" t="str">
        <f ca="true">+IF(OFFSET('Sanitation Data'!$H$31,0,10*ROW('Sanitation Data'!H177))="","",OFFSET('Sanitation Data'!$H$31,0,10*ROW('Sanitation Data'!H177)))</f>
        <v/>
      </c>
      <c r="DI183" s="302" t="str">
        <f ca="true">+IF(OFFSET('Sanitation Data'!$H$32,0,10*ROW('Sanitation Data'!H177))="","",OFFSET('Sanitation Data'!$H$32,0,10*ROW('Sanitation Data'!H177)))</f>
        <v/>
      </c>
      <c r="DJ183" s="302" t="str">
        <f ca="true">+IF(OFFSET('Sanitation Data'!$I$28,0,10*ROW('Sanitation Data'!I177))="","",OFFSET('Sanitation Data'!$I$28,0,10*ROW('Sanitation Data'!I177)))</f>
        <v/>
      </c>
      <c r="DK183" s="302" t="str">
        <f ca="true">+IF(OFFSET('Sanitation Data'!$I$29,0,10*ROW('Sanitation Data'!I177))="","",OFFSET('Sanitation Data'!$I$29,0,10*ROW('Sanitation Data'!I177)))</f>
        <v/>
      </c>
      <c r="DL183" s="302" t="str">
        <f ca="true">+IF(OFFSET('Sanitation Data'!$I$30,0,10*ROW('Sanitation Data'!I177))="","",OFFSET('Sanitation Data'!$I$30,0,10*ROW('Sanitation Data'!I177)))</f>
        <v/>
      </c>
      <c r="DM183" s="302" t="str">
        <f ca="true">+IF(OFFSET('Sanitation Data'!$I$31,0,10*ROW('Sanitation Data'!I177))="","",OFFSET('Sanitation Data'!$I$31,0,10*ROW('Sanitation Data'!I177)))</f>
        <v/>
      </c>
      <c r="DN183" s="302" t="str">
        <f ca="true">+IF(OFFSET('Sanitation Data'!$I$32,0,10*ROW('Sanitation Data'!I177))="","",OFFSET('Sanitation Data'!$I$32,0,10*ROW('Sanitation Data'!I177)))</f>
        <v/>
      </c>
      <c r="DO183" s="302" t="str">
        <f ca="true">+IF(OFFSET('Hygiene Data'!$D$11,0,10*ROW('Hygiene Data'!D177))="","",OFFSET('Hygiene Data'!$D$11,0,10*ROW('Hygiene Data'!D177)))</f>
        <v/>
      </c>
      <c r="DP183" s="302" t="str">
        <f ca="true">+IF(OFFSET('Hygiene Data'!$D$12,0,10*ROW('Hygiene Data'!D177))="","",OFFSET('Hygiene Data'!$D$12,0,10*ROW('Hygiene Data'!D177)))</f>
        <v/>
      </c>
      <c r="DQ183" s="302" t="str">
        <f ca="true">+IF(OFFSET('Hygiene Data'!$D$13,0,10*ROW('Hygiene Data'!D177))="","",OFFSET('Hygiene Data'!$D$13,0,10*ROW('Hygiene Data'!D177)))</f>
        <v/>
      </c>
      <c r="DR183" s="302" t="str">
        <f ca="true">+IF(OFFSET('Hygiene Data'!$E$11,0,10*ROW('Hygiene Data'!E177))="","",OFFSET('Hygiene Data'!$E$11,0,10*ROW('Hygiene Data'!E177)))</f>
        <v/>
      </c>
      <c r="DS183" s="302" t="str">
        <f ca="true">+IF(OFFSET('Hygiene Data'!$E$12,0,10*ROW('Hygiene Data'!E177))="","",OFFSET('Hygiene Data'!$E$12,0,10*ROW('Hygiene Data'!E177)))</f>
        <v/>
      </c>
      <c r="DT183" s="302" t="str">
        <f ca="true">+IF(OFFSET('Hygiene Data'!$E$13,0,10*ROW('Hygiene Data'!E177))="","",OFFSET('Hygiene Data'!$E$13,0,10*ROW('Hygiene Data'!E177)))</f>
        <v/>
      </c>
      <c r="DU183" s="302" t="str">
        <f ca="true">+IF(OFFSET('Hygiene Data'!$F$11,0,10*ROW('Hygiene Data'!F177))="","",OFFSET('Hygiene Data'!$F$11,0,10*ROW('Hygiene Data'!F177)))</f>
        <v/>
      </c>
      <c r="DV183" s="302" t="str">
        <f ca="true">+IF(OFFSET('Hygiene Data'!$F$12,0,10*ROW('Hygiene Data'!F177))="","",OFFSET('Hygiene Data'!$F$12,0,10*ROW('Hygiene Data'!F177)))</f>
        <v/>
      </c>
      <c r="DW183" s="302" t="str">
        <f ca="true">+IF(OFFSET('Hygiene Data'!$F$13,0,10*ROW('Hygiene Data'!F177))="","",OFFSET('Hygiene Data'!$F$13,0,10*ROW('Hygiene Data'!F177)))</f>
        <v/>
      </c>
      <c r="DX183" s="302" t="str">
        <f ca="true">+IF(OFFSET('Hygiene Data'!$G$11,0,10*ROW('Hygiene Data'!G177))="","",OFFSET('Hygiene Data'!$G$11,0,10*ROW('Hygiene Data'!G177)))</f>
        <v/>
      </c>
      <c r="DY183" s="302" t="str">
        <f ca="true">+IF(OFFSET('Hygiene Data'!$G$12,0,10*ROW('Hygiene Data'!G177))="","",OFFSET('Hygiene Data'!$G$12,0,10*ROW('Hygiene Data'!G177)))</f>
        <v/>
      </c>
      <c r="DZ183" s="302" t="str">
        <f ca="true">+IF(OFFSET('Hygiene Data'!$G$13,0,10*ROW('Hygiene Data'!G177))="","",OFFSET('Hygiene Data'!$G$13,0,10*ROW('Hygiene Data'!G177)))</f>
        <v/>
      </c>
      <c r="EA183" s="302" t="str">
        <f ca="true">+IF(OFFSET('Hygiene Data'!$H$11,0,10*ROW('Hygiene Data'!H177))="","",OFFSET('Hygiene Data'!$H$11,0,10*ROW('Hygiene Data'!H177)))</f>
        <v/>
      </c>
      <c r="EB183" s="302" t="str">
        <f ca="true">+IF(OFFSET('Hygiene Data'!$H$12,0,10*ROW('Hygiene Data'!H177))="","",OFFSET('Hygiene Data'!$H$12,0,10*ROW('Hygiene Data'!H177)))</f>
        <v/>
      </c>
      <c r="EC183" s="302" t="str">
        <f ca="true">+IF(OFFSET('Hygiene Data'!$H$13,0,10*ROW('Hygiene Data'!H177))="","",OFFSET('Hygiene Data'!$H$13,0,10*ROW('Hygiene Data'!H177)))</f>
        <v/>
      </c>
      <c r="ED183" s="302" t="str">
        <f ca="true">+IF(OFFSET('Hygiene Data'!$I$11,0,10*ROW('Hygiene Data'!I177))="","",OFFSET('Hygiene Data'!$I$11,0,10*ROW('Hygiene Data'!I177)))</f>
        <v/>
      </c>
      <c r="EE183" s="302" t="str">
        <f ca="true">+IF(OFFSET('Hygiene Data'!$I$12,0,10*ROW('Hygiene Data'!I177))="","",OFFSET('Hygiene Data'!$I$12,0,10*ROW('Hygiene Data'!I177)))</f>
        <v/>
      </c>
      <c r="EF183" s="30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57"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302"/>
      <c r="BS184" s="302" t="str">
        <f ca="true">+IF(OFFSET('Water Data'!$D$27,0,10*ROW('Water Data'!D178))="","",OFFSET('Water Data'!$D$27,0,10*ROW('Water Data'!D178)))</f>
        <v/>
      </c>
      <c r="BT184" s="302" t="str">
        <f ca="true">+IF(OFFSET('Water Data'!$D$28,0,10*ROW('Water Data'!D178))="","",OFFSET('Water Data'!$D$28,0,10*ROW('Water Data'!D178)))</f>
        <v/>
      </c>
      <c r="BU184" s="302" t="str">
        <f ca="true">+IF(OFFSET('Water Data'!$D$29,0,10*ROW('Water Data'!D178))="","",OFFSET('Water Data'!$D$29,0,10*ROW('Water Data'!D178)))</f>
        <v/>
      </c>
      <c r="BV184" s="302" t="str">
        <f ca="true">+IF(OFFSET('Water Data'!$E$27,0,10*ROW('Water Data'!E178))="","",OFFSET('Water Data'!$E$27,0,10*ROW('Water Data'!E178)))</f>
        <v/>
      </c>
      <c r="BW184" s="302" t="str">
        <f ca="true">+IF(OFFSET('Water Data'!$E$28,0,10*ROW('Water Data'!E178))="","",OFFSET('Water Data'!$E$28,0,10*ROW('Water Data'!E178)))</f>
        <v/>
      </c>
      <c r="BX184" s="302" t="str">
        <f ca="true">+IF(OFFSET('Water Data'!$E$29,0,10*ROW('Water Data'!E178))="","",OFFSET('Water Data'!$E$29,0,10*ROW('Water Data'!E178)))</f>
        <v/>
      </c>
      <c r="BY184" s="302" t="str">
        <f ca="true">+IF(OFFSET('Water Data'!$F$27,0,10*ROW('Water Data'!F178))="","",OFFSET('Water Data'!$F$27,0,10*ROW('Water Data'!F178)))</f>
        <v/>
      </c>
      <c r="BZ184" s="302" t="str">
        <f ca="true">+IF(OFFSET('Water Data'!$F$28,0,10*ROW('Water Data'!F178))="","",OFFSET('Water Data'!$F$28,0,10*ROW('Water Data'!F178)))</f>
        <v/>
      </c>
      <c r="CA184" s="302" t="str">
        <f ca="true">+IF(OFFSET('Water Data'!$F$29,0,10*ROW('Water Data'!F178))="","",OFFSET('Water Data'!$F$29,0,10*ROW('Water Data'!F178)))</f>
        <v/>
      </c>
      <c r="CB184" s="302" t="str">
        <f ca="true">+IF(OFFSET('Water Data'!$G$27,0,10*ROW('Water Data'!G178))="","",OFFSET('Water Data'!$G$27,0,10*ROW('Water Data'!G178)))</f>
        <v/>
      </c>
      <c r="CC184" s="302" t="str">
        <f ca="true">+IF(OFFSET('Water Data'!$G$28,0,10*ROW('Water Data'!G178))="","",OFFSET('Water Data'!$G$28,0,10*ROW('Water Data'!G178)))</f>
        <v/>
      </c>
      <c r="CD184" s="302" t="str">
        <f ca="true">+IF(OFFSET('Water Data'!$G$29,0,10*ROW('Water Data'!G178))="","",OFFSET('Water Data'!$G$29,0,10*ROW('Water Data'!G178)))</f>
        <v/>
      </c>
      <c r="CE184" s="302" t="str">
        <f ca="true">+IF(OFFSET('Water Data'!$H$27,0,10*ROW('Water Data'!H178))="","",OFFSET('Water Data'!$H$27,0,10*ROW('Water Data'!H178)))</f>
        <v/>
      </c>
      <c r="CF184" s="302" t="str">
        <f ca="true">+IF(OFFSET('Water Data'!$H$28,0,10*ROW('Water Data'!H178))="","",OFFSET('Water Data'!$H$28,0,10*ROW('Water Data'!H178)))</f>
        <v/>
      </c>
      <c r="CG184" s="302" t="str">
        <f ca="true">+IF(OFFSET('Water Data'!$H$29,0,10*ROW('Water Data'!H178))="","",OFFSET('Water Data'!$H$29,0,10*ROW('Water Data'!H178)))</f>
        <v/>
      </c>
      <c r="CH184" s="302" t="str">
        <f ca="true">+IF(OFFSET('Water Data'!$I$27,0,10*ROW('Water Data'!I178))="","",OFFSET('Water Data'!$I$27,0,10*ROW('Water Data'!I178)))</f>
        <v/>
      </c>
      <c r="CI184" s="302" t="str">
        <f ca="true">+IF(OFFSET('Water Data'!$I$28,0,10*ROW('Water Data'!I178))="","",OFFSET('Water Data'!$I$28,0,10*ROW('Water Data'!I178)))</f>
        <v/>
      </c>
      <c r="CJ184" s="302" t="str">
        <f ca="true">+IF(OFFSET('Water Data'!$I$29,0,10*ROW('Water Data'!I178))="","",OFFSET('Water Data'!$I$29,0,10*ROW('Water Data'!I178)))</f>
        <v/>
      </c>
      <c r="CK184" s="302" t="str">
        <f ca="true">+IF(OFFSET('Sanitation Data'!$D$28,0,10*ROW('Sanitation Data'!D178))="","",OFFSET('Sanitation Data'!$D$28,0,10*ROW('Sanitation Data'!D178)))</f>
        <v/>
      </c>
      <c r="CL184" s="302" t="str">
        <f ca="true">+IF(OFFSET('Sanitation Data'!$D$29,0,10*ROW('Sanitation Data'!D178))="","",OFFSET('Sanitation Data'!$D$29,0,10*ROW('Sanitation Data'!D178)))</f>
        <v/>
      </c>
      <c r="CM184" s="302" t="str">
        <f ca="true">+IF(OFFSET('Sanitation Data'!$D$30,0,10*ROW('Sanitation Data'!D178))="","",OFFSET('Sanitation Data'!$D$30,0,10*ROW('Sanitation Data'!D178)))</f>
        <v/>
      </c>
      <c r="CN184" s="302" t="str">
        <f ca="true">+IF(OFFSET('Sanitation Data'!$D$31,0,10*ROW('Sanitation Data'!D178))="","",OFFSET('Sanitation Data'!$D$31,0,10*ROW('Sanitation Data'!D178)))</f>
        <v/>
      </c>
      <c r="CO184" s="302" t="str">
        <f ca="true">+IF(OFFSET('Sanitation Data'!$D$32,0,10*ROW('Sanitation Data'!D178))="","",OFFSET('Sanitation Data'!$D$32,0,10*ROW('Sanitation Data'!D178)))</f>
        <v/>
      </c>
      <c r="CP184" s="302" t="str">
        <f ca="true">+IF(OFFSET('Sanitation Data'!$E$28,0,10*ROW('Sanitation Data'!E178))="","",OFFSET('Sanitation Data'!$E$28,0,10*ROW('Sanitation Data'!E178)))</f>
        <v/>
      </c>
      <c r="CQ184" s="302" t="str">
        <f ca="true">+IF(OFFSET('Sanitation Data'!$E$29,0,10*ROW('Sanitation Data'!E178))="","",OFFSET('Sanitation Data'!$E$29,0,10*ROW('Sanitation Data'!E178)))</f>
        <v/>
      </c>
      <c r="CR184" s="302" t="str">
        <f ca="true">+IF(OFFSET('Sanitation Data'!$E$30,0,10*ROW('Sanitation Data'!E178))="","",OFFSET('Sanitation Data'!$E$30,0,10*ROW('Sanitation Data'!E178)))</f>
        <v/>
      </c>
      <c r="CS184" s="302" t="str">
        <f ca="true">+IF(OFFSET('Sanitation Data'!$E$31,0,10*ROW('Sanitation Data'!E178))="","",OFFSET('Sanitation Data'!$E$31,0,10*ROW('Sanitation Data'!E178)))</f>
        <v/>
      </c>
      <c r="CT184" s="302" t="str">
        <f ca="true">+IF(OFFSET('Sanitation Data'!$E$32,0,10*ROW('Sanitation Data'!E178))="","",OFFSET('Sanitation Data'!$E$32,0,10*ROW('Sanitation Data'!E178)))</f>
        <v/>
      </c>
      <c r="CU184" s="302" t="str">
        <f ca="true">+IF(OFFSET('Sanitation Data'!$F$28,0,10*ROW('Sanitation Data'!F178))="","",OFFSET('Sanitation Data'!$F$28,0,10*ROW('Sanitation Data'!F178)))</f>
        <v/>
      </c>
      <c r="CV184" s="302" t="str">
        <f ca="true">+IF(OFFSET('Sanitation Data'!$F$29,0,10*ROW('Sanitation Data'!F178))="","",OFFSET('Sanitation Data'!$F$29,0,10*ROW('Sanitation Data'!F178)))</f>
        <v/>
      </c>
      <c r="CW184" s="302" t="str">
        <f ca="true">+IF(OFFSET('Sanitation Data'!$F$30,0,10*ROW('Sanitation Data'!F178))="","",OFFSET('Sanitation Data'!$F$30,0,10*ROW('Sanitation Data'!F178)))</f>
        <v/>
      </c>
      <c r="CX184" s="302" t="str">
        <f ca="true">+IF(OFFSET('Sanitation Data'!$F$31,0,10*ROW('Sanitation Data'!F178))="","",OFFSET('Sanitation Data'!$F$31,0,10*ROW('Sanitation Data'!F178)))</f>
        <v/>
      </c>
      <c r="CY184" s="302" t="str">
        <f ca="true">+IF(OFFSET('Sanitation Data'!$F$32,0,10*ROW('Sanitation Data'!F178))="","",OFFSET('Sanitation Data'!$F$32,0,10*ROW('Sanitation Data'!F178)))</f>
        <v/>
      </c>
      <c r="CZ184" s="302" t="str">
        <f ca="true">+IF(OFFSET('Sanitation Data'!$G$28,0,10*ROW('Sanitation Data'!G178))="","",OFFSET('Sanitation Data'!$G$28,0,10*ROW('Sanitation Data'!G178)))</f>
        <v/>
      </c>
      <c r="DA184" s="302" t="str">
        <f ca="true">+IF(OFFSET('Sanitation Data'!$G$29,0,10*ROW('Sanitation Data'!G178))="","",OFFSET('Sanitation Data'!$G$29,0,10*ROW('Sanitation Data'!G178)))</f>
        <v/>
      </c>
      <c r="DB184" s="302" t="str">
        <f ca="true">+IF(OFFSET('Sanitation Data'!$G$30,0,10*ROW('Sanitation Data'!G178))="","",OFFSET('Sanitation Data'!$G$30,0,10*ROW('Sanitation Data'!G178)))</f>
        <v/>
      </c>
      <c r="DC184" s="302" t="str">
        <f ca="true">+IF(OFFSET('Sanitation Data'!$G$31,0,10*ROW('Sanitation Data'!G178))="","",OFFSET('Sanitation Data'!$G$31,0,10*ROW('Sanitation Data'!G178)))</f>
        <v/>
      </c>
      <c r="DD184" s="302" t="str">
        <f ca="true">+IF(OFFSET('Sanitation Data'!$G$32,0,10*ROW('Sanitation Data'!G178))="","",OFFSET('Sanitation Data'!$G$32,0,10*ROW('Sanitation Data'!G178)))</f>
        <v/>
      </c>
      <c r="DE184" s="302" t="str">
        <f ca="true">+IF(OFFSET('Sanitation Data'!$H$28,0,10*ROW('Sanitation Data'!H178))="","",OFFSET('Sanitation Data'!$H$28,0,10*ROW('Sanitation Data'!H178)))</f>
        <v/>
      </c>
      <c r="DF184" s="302" t="str">
        <f ca="true">+IF(OFFSET('Sanitation Data'!$H$29,0,10*ROW('Sanitation Data'!H178))="","",OFFSET('Sanitation Data'!$H$29,0,10*ROW('Sanitation Data'!H178)))</f>
        <v/>
      </c>
      <c r="DG184" s="302" t="str">
        <f ca="true">+IF(OFFSET('Sanitation Data'!$H$30,0,10*ROW('Sanitation Data'!H178))="","",OFFSET('Sanitation Data'!$H$30,0,10*ROW('Sanitation Data'!H178)))</f>
        <v/>
      </c>
      <c r="DH184" s="302" t="str">
        <f ca="true">+IF(OFFSET('Sanitation Data'!$H$31,0,10*ROW('Sanitation Data'!H178))="","",OFFSET('Sanitation Data'!$H$31,0,10*ROW('Sanitation Data'!H178)))</f>
        <v/>
      </c>
      <c r="DI184" s="302" t="str">
        <f ca="true">+IF(OFFSET('Sanitation Data'!$H$32,0,10*ROW('Sanitation Data'!H178))="","",OFFSET('Sanitation Data'!$H$32,0,10*ROW('Sanitation Data'!H178)))</f>
        <v/>
      </c>
      <c r="DJ184" s="302" t="str">
        <f ca="true">+IF(OFFSET('Sanitation Data'!$I$28,0,10*ROW('Sanitation Data'!I178))="","",OFFSET('Sanitation Data'!$I$28,0,10*ROW('Sanitation Data'!I178)))</f>
        <v/>
      </c>
      <c r="DK184" s="302" t="str">
        <f ca="true">+IF(OFFSET('Sanitation Data'!$I$29,0,10*ROW('Sanitation Data'!I178))="","",OFFSET('Sanitation Data'!$I$29,0,10*ROW('Sanitation Data'!I178)))</f>
        <v/>
      </c>
      <c r="DL184" s="302" t="str">
        <f ca="true">+IF(OFFSET('Sanitation Data'!$I$30,0,10*ROW('Sanitation Data'!I178))="","",OFFSET('Sanitation Data'!$I$30,0,10*ROW('Sanitation Data'!I178)))</f>
        <v/>
      </c>
      <c r="DM184" s="302" t="str">
        <f ca="true">+IF(OFFSET('Sanitation Data'!$I$31,0,10*ROW('Sanitation Data'!I178))="","",OFFSET('Sanitation Data'!$I$31,0,10*ROW('Sanitation Data'!I178)))</f>
        <v/>
      </c>
      <c r="DN184" s="302" t="str">
        <f ca="true">+IF(OFFSET('Sanitation Data'!$I$32,0,10*ROW('Sanitation Data'!I178))="","",OFFSET('Sanitation Data'!$I$32,0,10*ROW('Sanitation Data'!I178)))</f>
        <v/>
      </c>
      <c r="DO184" s="302" t="str">
        <f ca="true">+IF(OFFSET('Hygiene Data'!$D$11,0,10*ROW('Hygiene Data'!D178))="","",OFFSET('Hygiene Data'!$D$11,0,10*ROW('Hygiene Data'!D178)))</f>
        <v/>
      </c>
      <c r="DP184" s="302" t="str">
        <f ca="true">+IF(OFFSET('Hygiene Data'!$D$12,0,10*ROW('Hygiene Data'!D178))="","",OFFSET('Hygiene Data'!$D$12,0,10*ROW('Hygiene Data'!D178)))</f>
        <v/>
      </c>
      <c r="DQ184" s="302" t="str">
        <f ca="true">+IF(OFFSET('Hygiene Data'!$D$13,0,10*ROW('Hygiene Data'!D178))="","",OFFSET('Hygiene Data'!$D$13,0,10*ROW('Hygiene Data'!D178)))</f>
        <v/>
      </c>
      <c r="DR184" s="302" t="str">
        <f ca="true">+IF(OFFSET('Hygiene Data'!$E$11,0,10*ROW('Hygiene Data'!E178))="","",OFFSET('Hygiene Data'!$E$11,0,10*ROW('Hygiene Data'!E178)))</f>
        <v/>
      </c>
      <c r="DS184" s="302" t="str">
        <f ca="true">+IF(OFFSET('Hygiene Data'!$E$12,0,10*ROW('Hygiene Data'!E178))="","",OFFSET('Hygiene Data'!$E$12,0,10*ROW('Hygiene Data'!E178)))</f>
        <v/>
      </c>
      <c r="DT184" s="302" t="str">
        <f ca="true">+IF(OFFSET('Hygiene Data'!$E$13,0,10*ROW('Hygiene Data'!E178))="","",OFFSET('Hygiene Data'!$E$13,0,10*ROW('Hygiene Data'!E178)))</f>
        <v/>
      </c>
      <c r="DU184" s="302" t="str">
        <f ca="true">+IF(OFFSET('Hygiene Data'!$F$11,0,10*ROW('Hygiene Data'!F178))="","",OFFSET('Hygiene Data'!$F$11,0,10*ROW('Hygiene Data'!F178)))</f>
        <v/>
      </c>
      <c r="DV184" s="302" t="str">
        <f ca="true">+IF(OFFSET('Hygiene Data'!$F$12,0,10*ROW('Hygiene Data'!F178))="","",OFFSET('Hygiene Data'!$F$12,0,10*ROW('Hygiene Data'!F178)))</f>
        <v/>
      </c>
      <c r="DW184" s="302" t="str">
        <f ca="true">+IF(OFFSET('Hygiene Data'!$F$13,0,10*ROW('Hygiene Data'!F178))="","",OFFSET('Hygiene Data'!$F$13,0,10*ROW('Hygiene Data'!F178)))</f>
        <v/>
      </c>
      <c r="DX184" s="302" t="str">
        <f ca="true">+IF(OFFSET('Hygiene Data'!$G$11,0,10*ROW('Hygiene Data'!G178))="","",OFFSET('Hygiene Data'!$G$11,0,10*ROW('Hygiene Data'!G178)))</f>
        <v/>
      </c>
      <c r="DY184" s="302" t="str">
        <f ca="true">+IF(OFFSET('Hygiene Data'!$G$12,0,10*ROW('Hygiene Data'!G178))="","",OFFSET('Hygiene Data'!$G$12,0,10*ROW('Hygiene Data'!G178)))</f>
        <v/>
      </c>
      <c r="DZ184" s="302" t="str">
        <f ca="true">+IF(OFFSET('Hygiene Data'!$G$13,0,10*ROW('Hygiene Data'!G178))="","",OFFSET('Hygiene Data'!$G$13,0,10*ROW('Hygiene Data'!G178)))</f>
        <v/>
      </c>
      <c r="EA184" s="302" t="str">
        <f ca="true">+IF(OFFSET('Hygiene Data'!$H$11,0,10*ROW('Hygiene Data'!H178))="","",OFFSET('Hygiene Data'!$H$11,0,10*ROW('Hygiene Data'!H178)))</f>
        <v/>
      </c>
      <c r="EB184" s="302" t="str">
        <f ca="true">+IF(OFFSET('Hygiene Data'!$H$12,0,10*ROW('Hygiene Data'!H178))="","",OFFSET('Hygiene Data'!$H$12,0,10*ROW('Hygiene Data'!H178)))</f>
        <v/>
      </c>
      <c r="EC184" s="302" t="str">
        <f ca="true">+IF(OFFSET('Hygiene Data'!$H$13,0,10*ROW('Hygiene Data'!H178))="","",OFFSET('Hygiene Data'!$H$13,0,10*ROW('Hygiene Data'!H178)))</f>
        <v/>
      </c>
      <c r="ED184" s="302" t="str">
        <f ca="true">+IF(OFFSET('Hygiene Data'!$I$11,0,10*ROW('Hygiene Data'!I178))="","",OFFSET('Hygiene Data'!$I$11,0,10*ROW('Hygiene Data'!I178)))</f>
        <v/>
      </c>
      <c r="EE184" s="302" t="str">
        <f ca="true">+IF(OFFSET('Hygiene Data'!$I$12,0,10*ROW('Hygiene Data'!I178))="","",OFFSET('Hygiene Data'!$I$12,0,10*ROW('Hygiene Data'!I178)))</f>
        <v/>
      </c>
      <c r="EF184" s="30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57"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302"/>
      <c r="BS185" s="302" t="str">
        <f ca="true">+IF(OFFSET('Water Data'!$D$27,0,10*ROW('Water Data'!D179))="","",OFFSET('Water Data'!$D$27,0,10*ROW('Water Data'!D179)))</f>
        <v/>
      </c>
      <c r="BT185" s="302" t="str">
        <f ca="true">+IF(OFFSET('Water Data'!$D$28,0,10*ROW('Water Data'!D179))="","",OFFSET('Water Data'!$D$28,0,10*ROW('Water Data'!D179)))</f>
        <v/>
      </c>
      <c r="BU185" s="302" t="str">
        <f ca="true">+IF(OFFSET('Water Data'!$D$29,0,10*ROW('Water Data'!D179))="","",OFFSET('Water Data'!$D$29,0,10*ROW('Water Data'!D179)))</f>
        <v/>
      </c>
      <c r="BV185" s="302" t="str">
        <f ca="true">+IF(OFFSET('Water Data'!$E$27,0,10*ROW('Water Data'!E179))="","",OFFSET('Water Data'!$E$27,0,10*ROW('Water Data'!E179)))</f>
        <v/>
      </c>
      <c r="BW185" s="302" t="str">
        <f ca="true">+IF(OFFSET('Water Data'!$E$28,0,10*ROW('Water Data'!E179))="","",OFFSET('Water Data'!$E$28,0,10*ROW('Water Data'!E179)))</f>
        <v/>
      </c>
      <c r="BX185" s="302" t="str">
        <f ca="true">+IF(OFFSET('Water Data'!$E$29,0,10*ROW('Water Data'!E179))="","",OFFSET('Water Data'!$E$29,0,10*ROW('Water Data'!E179)))</f>
        <v/>
      </c>
      <c r="BY185" s="302" t="str">
        <f ca="true">+IF(OFFSET('Water Data'!$F$27,0,10*ROW('Water Data'!F179))="","",OFFSET('Water Data'!$F$27,0,10*ROW('Water Data'!F179)))</f>
        <v/>
      </c>
      <c r="BZ185" s="302" t="str">
        <f ca="true">+IF(OFFSET('Water Data'!$F$28,0,10*ROW('Water Data'!F179))="","",OFFSET('Water Data'!$F$28,0,10*ROW('Water Data'!F179)))</f>
        <v/>
      </c>
      <c r="CA185" s="302" t="str">
        <f ca="true">+IF(OFFSET('Water Data'!$F$29,0,10*ROW('Water Data'!F179))="","",OFFSET('Water Data'!$F$29,0,10*ROW('Water Data'!F179)))</f>
        <v/>
      </c>
      <c r="CB185" s="302" t="str">
        <f ca="true">+IF(OFFSET('Water Data'!$G$27,0,10*ROW('Water Data'!G179))="","",OFFSET('Water Data'!$G$27,0,10*ROW('Water Data'!G179)))</f>
        <v/>
      </c>
      <c r="CC185" s="302" t="str">
        <f ca="true">+IF(OFFSET('Water Data'!$G$28,0,10*ROW('Water Data'!G179))="","",OFFSET('Water Data'!$G$28,0,10*ROW('Water Data'!G179)))</f>
        <v/>
      </c>
      <c r="CD185" s="302" t="str">
        <f ca="true">+IF(OFFSET('Water Data'!$G$29,0,10*ROW('Water Data'!G179))="","",OFFSET('Water Data'!$G$29,0,10*ROW('Water Data'!G179)))</f>
        <v/>
      </c>
      <c r="CE185" s="302" t="str">
        <f ca="true">+IF(OFFSET('Water Data'!$H$27,0,10*ROW('Water Data'!H179))="","",OFFSET('Water Data'!$H$27,0,10*ROW('Water Data'!H179)))</f>
        <v/>
      </c>
      <c r="CF185" s="302" t="str">
        <f ca="true">+IF(OFFSET('Water Data'!$H$28,0,10*ROW('Water Data'!H179))="","",OFFSET('Water Data'!$H$28,0,10*ROW('Water Data'!H179)))</f>
        <v/>
      </c>
      <c r="CG185" s="302" t="str">
        <f ca="true">+IF(OFFSET('Water Data'!$H$29,0,10*ROW('Water Data'!H179))="","",OFFSET('Water Data'!$H$29,0,10*ROW('Water Data'!H179)))</f>
        <v/>
      </c>
      <c r="CH185" s="302" t="str">
        <f ca="true">+IF(OFFSET('Water Data'!$I$27,0,10*ROW('Water Data'!I179))="","",OFFSET('Water Data'!$I$27,0,10*ROW('Water Data'!I179)))</f>
        <v/>
      </c>
      <c r="CI185" s="302" t="str">
        <f ca="true">+IF(OFFSET('Water Data'!$I$28,0,10*ROW('Water Data'!I179))="","",OFFSET('Water Data'!$I$28,0,10*ROW('Water Data'!I179)))</f>
        <v/>
      </c>
      <c r="CJ185" s="302" t="str">
        <f ca="true">+IF(OFFSET('Water Data'!$I$29,0,10*ROW('Water Data'!I179))="","",OFFSET('Water Data'!$I$29,0,10*ROW('Water Data'!I179)))</f>
        <v/>
      </c>
      <c r="CK185" s="302" t="str">
        <f ca="true">+IF(OFFSET('Sanitation Data'!$D$28,0,10*ROW('Sanitation Data'!D179))="","",OFFSET('Sanitation Data'!$D$28,0,10*ROW('Sanitation Data'!D179)))</f>
        <v/>
      </c>
      <c r="CL185" s="302" t="str">
        <f ca="true">+IF(OFFSET('Sanitation Data'!$D$29,0,10*ROW('Sanitation Data'!D179))="","",OFFSET('Sanitation Data'!$D$29,0,10*ROW('Sanitation Data'!D179)))</f>
        <v/>
      </c>
      <c r="CM185" s="302" t="str">
        <f ca="true">+IF(OFFSET('Sanitation Data'!$D$30,0,10*ROW('Sanitation Data'!D179))="","",OFFSET('Sanitation Data'!$D$30,0,10*ROW('Sanitation Data'!D179)))</f>
        <v/>
      </c>
      <c r="CN185" s="302" t="str">
        <f ca="true">+IF(OFFSET('Sanitation Data'!$D$31,0,10*ROW('Sanitation Data'!D179))="","",OFFSET('Sanitation Data'!$D$31,0,10*ROW('Sanitation Data'!D179)))</f>
        <v/>
      </c>
      <c r="CO185" s="302" t="str">
        <f ca="true">+IF(OFFSET('Sanitation Data'!$D$32,0,10*ROW('Sanitation Data'!D179))="","",OFFSET('Sanitation Data'!$D$32,0,10*ROW('Sanitation Data'!D179)))</f>
        <v/>
      </c>
      <c r="CP185" s="302" t="str">
        <f ca="true">+IF(OFFSET('Sanitation Data'!$E$28,0,10*ROW('Sanitation Data'!E179))="","",OFFSET('Sanitation Data'!$E$28,0,10*ROW('Sanitation Data'!E179)))</f>
        <v/>
      </c>
      <c r="CQ185" s="302" t="str">
        <f ca="true">+IF(OFFSET('Sanitation Data'!$E$29,0,10*ROW('Sanitation Data'!E179))="","",OFFSET('Sanitation Data'!$E$29,0,10*ROW('Sanitation Data'!E179)))</f>
        <v/>
      </c>
      <c r="CR185" s="302" t="str">
        <f ca="true">+IF(OFFSET('Sanitation Data'!$E$30,0,10*ROW('Sanitation Data'!E179))="","",OFFSET('Sanitation Data'!$E$30,0,10*ROW('Sanitation Data'!E179)))</f>
        <v/>
      </c>
      <c r="CS185" s="302" t="str">
        <f ca="true">+IF(OFFSET('Sanitation Data'!$E$31,0,10*ROW('Sanitation Data'!E179))="","",OFFSET('Sanitation Data'!$E$31,0,10*ROW('Sanitation Data'!E179)))</f>
        <v/>
      </c>
      <c r="CT185" s="302" t="str">
        <f ca="true">+IF(OFFSET('Sanitation Data'!$E$32,0,10*ROW('Sanitation Data'!E179))="","",OFFSET('Sanitation Data'!$E$32,0,10*ROW('Sanitation Data'!E179)))</f>
        <v/>
      </c>
      <c r="CU185" s="302" t="str">
        <f ca="true">+IF(OFFSET('Sanitation Data'!$F$28,0,10*ROW('Sanitation Data'!F179))="","",OFFSET('Sanitation Data'!$F$28,0,10*ROW('Sanitation Data'!F179)))</f>
        <v/>
      </c>
      <c r="CV185" s="302" t="str">
        <f ca="true">+IF(OFFSET('Sanitation Data'!$F$29,0,10*ROW('Sanitation Data'!F179))="","",OFFSET('Sanitation Data'!$F$29,0,10*ROW('Sanitation Data'!F179)))</f>
        <v/>
      </c>
      <c r="CW185" s="302" t="str">
        <f ca="true">+IF(OFFSET('Sanitation Data'!$F$30,0,10*ROW('Sanitation Data'!F179))="","",OFFSET('Sanitation Data'!$F$30,0,10*ROW('Sanitation Data'!F179)))</f>
        <v/>
      </c>
      <c r="CX185" s="302" t="str">
        <f ca="true">+IF(OFFSET('Sanitation Data'!$F$31,0,10*ROW('Sanitation Data'!F179))="","",OFFSET('Sanitation Data'!$F$31,0,10*ROW('Sanitation Data'!F179)))</f>
        <v/>
      </c>
      <c r="CY185" s="302" t="str">
        <f ca="true">+IF(OFFSET('Sanitation Data'!$F$32,0,10*ROW('Sanitation Data'!F179))="","",OFFSET('Sanitation Data'!$F$32,0,10*ROW('Sanitation Data'!F179)))</f>
        <v/>
      </c>
      <c r="CZ185" s="302" t="str">
        <f ca="true">+IF(OFFSET('Sanitation Data'!$G$28,0,10*ROW('Sanitation Data'!G179))="","",OFFSET('Sanitation Data'!$G$28,0,10*ROW('Sanitation Data'!G179)))</f>
        <v/>
      </c>
      <c r="DA185" s="302" t="str">
        <f ca="true">+IF(OFFSET('Sanitation Data'!$G$29,0,10*ROW('Sanitation Data'!G179))="","",OFFSET('Sanitation Data'!$G$29,0,10*ROW('Sanitation Data'!G179)))</f>
        <v/>
      </c>
      <c r="DB185" s="302" t="str">
        <f ca="true">+IF(OFFSET('Sanitation Data'!$G$30,0,10*ROW('Sanitation Data'!G179))="","",OFFSET('Sanitation Data'!$G$30,0,10*ROW('Sanitation Data'!G179)))</f>
        <v/>
      </c>
      <c r="DC185" s="302" t="str">
        <f ca="true">+IF(OFFSET('Sanitation Data'!$G$31,0,10*ROW('Sanitation Data'!G179))="","",OFFSET('Sanitation Data'!$G$31,0,10*ROW('Sanitation Data'!G179)))</f>
        <v/>
      </c>
      <c r="DD185" s="302" t="str">
        <f ca="true">+IF(OFFSET('Sanitation Data'!$G$32,0,10*ROW('Sanitation Data'!G179))="","",OFFSET('Sanitation Data'!$G$32,0,10*ROW('Sanitation Data'!G179)))</f>
        <v/>
      </c>
      <c r="DE185" s="302" t="str">
        <f ca="true">+IF(OFFSET('Sanitation Data'!$H$28,0,10*ROW('Sanitation Data'!H179))="","",OFFSET('Sanitation Data'!$H$28,0,10*ROW('Sanitation Data'!H179)))</f>
        <v/>
      </c>
      <c r="DF185" s="302" t="str">
        <f ca="true">+IF(OFFSET('Sanitation Data'!$H$29,0,10*ROW('Sanitation Data'!H179))="","",OFFSET('Sanitation Data'!$H$29,0,10*ROW('Sanitation Data'!H179)))</f>
        <v/>
      </c>
      <c r="DG185" s="302" t="str">
        <f ca="true">+IF(OFFSET('Sanitation Data'!$H$30,0,10*ROW('Sanitation Data'!H179))="","",OFFSET('Sanitation Data'!$H$30,0,10*ROW('Sanitation Data'!H179)))</f>
        <v/>
      </c>
      <c r="DH185" s="302" t="str">
        <f ca="true">+IF(OFFSET('Sanitation Data'!$H$31,0,10*ROW('Sanitation Data'!H179))="","",OFFSET('Sanitation Data'!$H$31,0,10*ROW('Sanitation Data'!H179)))</f>
        <v/>
      </c>
      <c r="DI185" s="302" t="str">
        <f ca="true">+IF(OFFSET('Sanitation Data'!$H$32,0,10*ROW('Sanitation Data'!H179))="","",OFFSET('Sanitation Data'!$H$32,0,10*ROW('Sanitation Data'!H179)))</f>
        <v/>
      </c>
      <c r="DJ185" s="302" t="str">
        <f ca="true">+IF(OFFSET('Sanitation Data'!$I$28,0,10*ROW('Sanitation Data'!I179))="","",OFFSET('Sanitation Data'!$I$28,0,10*ROW('Sanitation Data'!I179)))</f>
        <v/>
      </c>
      <c r="DK185" s="302" t="str">
        <f ca="true">+IF(OFFSET('Sanitation Data'!$I$29,0,10*ROW('Sanitation Data'!I179))="","",OFFSET('Sanitation Data'!$I$29,0,10*ROW('Sanitation Data'!I179)))</f>
        <v/>
      </c>
      <c r="DL185" s="302" t="str">
        <f ca="true">+IF(OFFSET('Sanitation Data'!$I$30,0,10*ROW('Sanitation Data'!I179))="","",OFFSET('Sanitation Data'!$I$30,0,10*ROW('Sanitation Data'!I179)))</f>
        <v/>
      </c>
      <c r="DM185" s="302" t="str">
        <f ca="true">+IF(OFFSET('Sanitation Data'!$I$31,0,10*ROW('Sanitation Data'!I179))="","",OFFSET('Sanitation Data'!$I$31,0,10*ROW('Sanitation Data'!I179)))</f>
        <v/>
      </c>
      <c r="DN185" s="302" t="str">
        <f ca="true">+IF(OFFSET('Sanitation Data'!$I$32,0,10*ROW('Sanitation Data'!I179))="","",OFFSET('Sanitation Data'!$I$32,0,10*ROW('Sanitation Data'!I179)))</f>
        <v/>
      </c>
      <c r="DO185" s="302" t="str">
        <f ca="true">+IF(OFFSET('Hygiene Data'!$D$11,0,10*ROW('Hygiene Data'!D179))="","",OFFSET('Hygiene Data'!$D$11,0,10*ROW('Hygiene Data'!D179)))</f>
        <v/>
      </c>
      <c r="DP185" s="302" t="str">
        <f ca="true">+IF(OFFSET('Hygiene Data'!$D$12,0,10*ROW('Hygiene Data'!D179))="","",OFFSET('Hygiene Data'!$D$12,0,10*ROW('Hygiene Data'!D179)))</f>
        <v/>
      </c>
      <c r="DQ185" s="302" t="str">
        <f ca="true">+IF(OFFSET('Hygiene Data'!$D$13,0,10*ROW('Hygiene Data'!D179))="","",OFFSET('Hygiene Data'!$D$13,0,10*ROW('Hygiene Data'!D179)))</f>
        <v/>
      </c>
      <c r="DR185" s="302" t="str">
        <f ca="true">+IF(OFFSET('Hygiene Data'!$E$11,0,10*ROW('Hygiene Data'!E179))="","",OFFSET('Hygiene Data'!$E$11,0,10*ROW('Hygiene Data'!E179)))</f>
        <v/>
      </c>
      <c r="DS185" s="302" t="str">
        <f ca="true">+IF(OFFSET('Hygiene Data'!$E$12,0,10*ROW('Hygiene Data'!E179))="","",OFFSET('Hygiene Data'!$E$12,0,10*ROW('Hygiene Data'!E179)))</f>
        <v/>
      </c>
      <c r="DT185" s="302" t="str">
        <f ca="true">+IF(OFFSET('Hygiene Data'!$E$13,0,10*ROW('Hygiene Data'!E179))="","",OFFSET('Hygiene Data'!$E$13,0,10*ROW('Hygiene Data'!E179)))</f>
        <v/>
      </c>
      <c r="DU185" s="302" t="str">
        <f ca="true">+IF(OFFSET('Hygiene Data'!$F$11,0,10*ROW('Hygiene Data'!F179))="","",OFFSET('Hygiene Data'!$F$11,0,10*ROW('Hygiene Data'!F179)))</f>
        <v/>
      </c>
      <c r="DV185" s="302" t="str">
        <f ca="true">+IF(OFFSET('Hygiene Data'!$F$12,0,10*ROW('Hygiene Data'!F179))="","",OFFSET('Hygiene Data'!$F$12,0,10*ROW('Hygiene Data'!F179)))</f>
        <v/>
      </c>
      <c r="DW185" s="302" t="str">
        <f ca="true">+IF(OFFSET('Hygiene Data'!$F$13,0,10*ROW('Hygiene Data'!F179))="","",OFFSET('Hygiene Data'!$F$13,0,10*ROW('Hygiene Data'!F179)))</f>
        <v/>
      </c>
      <c r="DX185" s="302" t="str">
        <f ca="true">+IF(OFFSET('Hygiene Data'!$G$11,0,10*ROW('Hygiene Data'!G179))="","",OFFSET('Hygiene Data'!$G$11,0,10*ROW('Hygiene Data'!G179)))</f>
        <v/>
      </c>
      <c r="DY185" s="302" t="str">
        <f ca="true">+IF(OFFSET('Hygiene Data'!$G$12,0,10*ROW('Hygiene Data'!G179))="","",OFFSET('Hygiene Data'!$G$12,0,10*ROW('Hygiene Data'!G179)))</f>
        <v/>
      </c>
      <c r="DZ185" s="302" t="str">
        <f ca="true">+IF(OFFSET('Hygiene Data'!$G$13,0,10*ROW('Hygiene Data'!G179))="","",OFFSET('Hygiene Data'!$G$13,0,10*ROW('Hygiene Data'!G179)))</f>
        <v/>
      </c>
      <c r="EA185" s="302" t="str">
        <f ca="true">+IF(OFFSET('Hygiene Data'!$H$11,0,10*ROW('Hygiene Data'!H179))="","",OFFSET('Hygiene Data'!$H$11,0,10*ROW('Hygiene Data'!H179)))</f>
        <v/>
      </c>
      <c r="EB185" s="302" t="str">
        <f ca="true">+IF(OFFSET('Hygiene Data'!$H$12,0,10*ROW('Hygiene Data'!H179))="","",OFFSET('Hygiene Data'!$H$12,0,10*ROW('Hygiene Data'!H179)))</f>
        <v/>
      </c>
      <c r="EC185" s="302" t="str">
        <f ca="true">+IF(OFFSET('Hygiene Data'!$H$13,0,10*ROW('Hygiene Data'!H179))="","",OFFSET('Hygiene Data'!$H$13,0,10*ROW('Hygiene Data'!H179)))</f>
        <v/>
      </c>
      <c r="ED185" s="302" t="str">
        <f ca="true">+IF(OFFSET('Hygiene Data'!$I$11,0,10*ROW('Hygiene Data'!I179))="","",OFFSET('Hygiene Data'!$I$11,0,10*ROW('Hygiene Data'!I179)))</f>
        <v/>
      </c>
      <c r="EE185" s="302" t="str">
        <f ca="true">+IF(OFFSET('Hygiene Data'!$I$12,0,10*ROW('Hygiene Data'!I179))="","",OFFSET('Hygiene Data'!$I$12,0,10*ROW('Hygiene Data'!I179)))</f>
        <v/>
      </c>
      <c r="EF185" s="30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57"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302"/>
      <c r="BS186" s="302" t="str">
        <f ca="true">+IF(OFFSET('Water Data'!$D$27,0,10*ROW('Water Data'!D180))="","",OFFSET('Water Data'!$D$27,0,10*ROW('Water Data'!D180)))</f>
        <v/>
      </c>
      <c r="BT186" s="302" t="str">
        <f ca="true">+IF(OFFSET('Water Data'!$D$28,0,10*ROW('Water Data'!D180))="","",OFFSET('Water Data'!$D$28,0,10*ROW('Water Data'!D180)))</f>
        <v/>
      </c>
      <c r="BU186" s="302" t="str">
        <f ca="true">+IF(OFFSET('Water Data'!$D$29,0,10*ROW('Water Data'!D180))="","",OFFSET('Water Data'!$D$29,0,10*ROW('Water Data'!D180)))</f>
        <v/>
      </c>
      <c r="BV186" s="302" t="str">
        <f ca="true">+IF(OFFSET('Water Data'!$E$27,0,10*ROW('Water Data'!E180))="","",OFFSET('Water Data'!$E$27,0,10*ROW('Water Data'!E180)))</f>
        <v/>
      </c>
      <c r="BW186" s="302" t="str">
        <f ca="true">+IF(OFFSET('Water Data'!$E$28,0,10*ROW('Water Data'!E180))="","",OFFSET('Water Data'!$E$28,0,10*ROW('Water Data'!E180)))</f>
        <v/>
      </c>
      <c r="BX186" s="302" t="str">
        <f ca="true">+IF(OFFSET('Water Data'!$E$29,0,10*ROW('Water Data'!E180))="","",OFFSET('Water Data'!$E$29,0,10*ROW('Water Data'!E180)))</f>
        <v/>
      </c>
      <c r="BY186" s="302" t="str">
        <f ca="true">+IF(OFFSET('Water Data'!$F$27,0,10*ROW('Water Data'!F180))="","",OFFSET('Water Data'!$F$27,0,10*ROW('Water Data'!F180)))</f>
        <v/>
      </c>
      <c r="BZ186" s="302" t="str">
        <f ca="true">+IF(OFFSET('Water Data'!$F$28,0,10*ROW('Water Data'!F180))="","",OFFSET('Water Data'!$F$28,0,10*ROW('Water Data'!F180)))</f>
        <v/>
      </c>
      <c r="CA186" s="302" t="str">
        <f ca="true">+IF(OFFSET('Water Data'!$F$29,0,10*ROW('Water Data'!F180))="","",OFFSET('Water Data'!$F$29,0,10*ROW('Water Data'!F180)))</f>
        <v/>
      </c>
      <c r="CB186" s="302" t="str">
        <f ca="true">+IF(OFFSET('Water Data'!$G$27,0,10*ROW('Water Data'!G180))="","",OFFSET('Water Data'!$G$27,0,10*ROW('Water Data'!G180)))</f>
        <v/>
      </c>
      <c r="CC186" s="302" t="str">
        <f ca="true">+IF(OFFSET('Water Data'!$G$28,0,10*ROW('Water Data'!G180))="","",OFFSET('Water Data'!$G$28,0,10*ROW('Water Data'!G180)))</f>
        <v/>
      </c>
      <c r="CD186" s="302" t="str">
        <f ca="true">+IF(OFFSET('Water Data'!$G$29,0,10*ROW('Water Data'!G180))="","",OFFSET('Water Data'!$G$29,0,10*ROW('Water Data'!G180)))</f>
        <v/>
      </c>
      <c r="CE186" s="302" t="str">
        <f ca="true">+IF(OFFSET('Water Data'!$H$27,0,10*ROW('Water Data'!H180))="","",OFFSET('Water Data'!$H$27,0,10*ROW('Water Data'!H180)))</f>
        <v/>
      </c>
      <c r="CF186" s="302" t="str">
        <f ca="true">+IF(OFFSET('Water Data'!$H$28,0,10*ROW('Water Data'!H180))="","",OFFSET('Water Data'!$H$28,0,10*ROW('Water Data'!H180)))</f>
        <v/>
      </c>
      <c r="CG186" s="302" t="str">
        <f ca="true">+IF(OFFSET('Water Data'!$H$29,0,10*ROW('Water Data'!H180))="","",OFFSET('Water Data'!$H$29,0,10*ROW('Water Data'!H180)))</f>
        <v/>
      </c>
      <c r="CH186" s="302" t="str">
        <f ca="true">+IF(OFFSET('Water Data'!$I$27,0,10*ROW('Water Data'!I180))="","",OFFSET('Water Data'!$I$27,0,10*ROW('Water Data'!I180)))</f>
        <v/>
      </c>
      <c r="CI186" s="302" t="str">
        <f ca="true">+IF(OFFSET('Water Data'!$I$28,0,10*ROW('Water Data'!I180))="","",OFFSET('Water Data'!$I$28,0,10*ROW('Water Data'!I180)))</f>
        <v/>
      </c>
      <c r="CJ186" s="302" t="str">
        <f ca="true">+IF(OFFSET('Water Data'!$I$29,0,10*ROW('Water Data'!I180))="","",OFFSET('Water Data'!$I$29,0,10*ROW('Water Data'!I180)))</f>
        <v/>
      </c>
      <c r="CK186" s="302" t="str">
        <f ca="true">+IF(OFFSET('Sanitation Data'!$D$28,0,10*ROW('Sanitation Data'!D180))="","",OFFSET('Sanitation Data'!$D$28,0,10*ROW('Sanitation Data'!D180)))</f>
        <v/>
      </c>
      <c r="CL186" s="302" t="str">
        <f ca="true">+IF(OFFSET('Sanitation Data'!$D$29,0,10*ROW('Sanitation Data'!D180))="","",OFFSET('Sanitation Data'!$D$29,0,10*ROW('Sanitation Data'!D180)))</f>
        <v/>
      </c>
      <c r="CM186" s="302" t="str">
        <f ca="true">+IF(OFFSET('Sanitation Data'!$D$30,0,10*ROW('Sanitation Data'!D180))="","",OFFSET('Sanitation Data'!$D$30,0,10*ROW('Sanitation Data'!D180)))</f>
        <v/>
      </c>
      <c r="CN186" s="302" t="str">
        <f ca="true">+IF(OFFSET('Sanitation Data'!$D$31,0,10*ROW('Sanitation Data'!D180))="","",OFFSET('Sanitation Data'!$D$31,0,10*ROW('Sanitation Data'!D180)))</f>
        <v/>
      </c>
      <c r="CO186" s="302" t="str">
        <f ca="true">+IF(OFFSET('Sanitation Data'!$D$32,0,10*ROW('Sanitation Data'!D180))="","",OFFSET('Sanitation Data'!$D$32,0,10*ROW('Sanitation Data'!D180)))</f>
        <v/>
      </c>
      <c r="CP186" s="302" t="str">
        <f ca="true">+IF(OFFSET('Sanitation Data'!$E$28,0,10*ROW('Sanitation Data'!E180))="","",OFFSET('Sanitation Data'!$E$28,0,10*ROW('Sanitation Data'!E180)))</f>
        <v/>
      </c>
      <c r="CQ186" s="302" t="str">
        <f ca="true">+IF(OFFSET('Sanitation Data'!$E$29,0,10*ROW('Sanitation Data'!E180))="","",OFFSET('Sanitation Data'!$E$29,0,10*ROW('Sanitation Data'!E180)))</f>
        <v/>
      </c>
      <c r="CR186" s="302" t="str">
        <f ca="true">+IF(OFFSET('Sanitation Data'!$E$30,0,10*ROW('Sanitation Data'!E180))="","",OFFSET('Sanitation Data'!$E$30,0,10*ROW('Sanitation Data'!E180)))</f>
        <v/>
      </c>
      <c r="CS186" s="302" t="str">
        <f ca="true">+IF(OFFSET('Sanitation Data'!$E$31,0,10*ROW('Sanitation Data'!E180))="","",OFFSET('Sanitation Data'!$E$31,0,10*ROW('Sanitation Data'!E180)))</f>
        <v/>
      </c>
      <c r="CT186" s="302" t="str">
        <f ca="true">+IF(OFFSET('Sanitation Data'!$E$32,0,10*ROW('Sanitation Data'!E180))="","",OFFSET('Sanitation Data'!$E$32,0,10*ROW('Sanitation Data'!E180)))</f>
        <v/>
      </c>
      <c r="CU186" s="302" t="str">
        <f ca="true">+IF(OFFSET('Sanitation Data'!$F$28,0,10*ROW('Sanitation Data'!F180))="","",OFFSET('Sanitation Data'!$F$28,0,10*ROW('Sanitation Data'!F180)))</f>
        <v/>
      </c>
      <c r="CV186" s="302" t="str">
        <f ca="true">+IF(OFFSET('Sanitation Data'!$F$29,0,10*ROW('Sanitation Data'!F180))="","",OFFSET('Sanitation Data'!$F$29,0,10*ROW('Sanitation Data'!F180)))</f>
        <v/>
      </c>
      <c r="CW186" s="302" t="str">
        <f ca="true">+IF(OFFSET('Sanitation Data'!$F$30,0,10*ROW('Sanitation Data'!F180))="","",OFFSET('Sanitation Data'!$F$30,0,10*ROW('Sanitation Data'!F180)))</f>
        <v/>
      </c>
      <c r="CX186" s="302" t="str">
        <f ca="true">+IF(OFFSET('Sanitation Data'!$F$31,0,10*ROW('Sanitation Data'!F180))="","",OFFSET('Sanitation Data'!$F$31,0,10*ROW('Sanitation Data'!F180)))</f>
        <v/>
      </c>
      <c r="CY186" s="302" t="str">
        <f ca="true">+IF(OFFSET('Sanitation Data'!$F$32,0,10*ROW('Sanitation Data'!F180))="","",OFFSET('Sanitation Data'!$F$32,0,10*ROW('Sanitation Data'!F180)))</f>
        <v/>
      </c>
      <c r="CZ186" s="302" t="str">
        <f ca="true">+IF(OFFSET('Sanitation Data'!$G$28,0,10*ROW('Sanitation Data'!G180))="","",OFFSET('Sanitation Data'!$G$28,0,10*ROW('Sanitation Data'!G180)))</f>
        <v/>
      </c>
      <c r="DA186" s="302" t="str">
        <f ca="true">+IF(OFFSET('Sanitation Data'!$G$29,0,10*ROW('Sanitation Data'!G180))="","",OFFSET('Sanitation Data'!$G$29,0,10*ROW('Sanitation Data'!G180)))</f>
        <v/>
      </c>
      <c r="DB186" s="302" t="str">
        <f ca="true">+IF(OFFSET('Sanitation Data'!$G$30,0,10*ROW('Sanitation Data'!G180))="","",OFFSET('Sanitation Data'!$G$30,0,10*ROW('Sanitation Data'!G180)))</f>
        <v/>
      </c>
      <c r="DC186" s="302" t="str">
        <f ca="true">+IF(OFFSET('Sanitation Data'!$G$31,0,10*ROW('Sanitation Data'!G180))="","",OFFSET('Sanitation Data'!$G$31,0,10*ROW('Sanitation Data'!G180)))</f>
        <v/>
      </c>
      <c r="DD186" s="302" t="str">
        <f ca="true">+IF(OFFSET('Sanitation Data'!$G$32,0,10*ROW('Sanitation Data'!G180))="","",OFFSET('Sanitation Data'!$G$32,0,10*ROW('Sanitation Data'!G180)))</f>
        <v/>
      </c>
      <c r="DE186" s="302" t="str">
        <f ca="true">+IF(OFFSET('Sanitation Data'!$H$28,0,10*ROW('Sanitation Data'!H180))="","",OFFSET('Sanitation Data'!$H$28,0,10*ROW('Sanitation Data'!H180)))</f>
        <v/>
      </c>
      <c r="DF186" s="302" t="str">
        <f ca="true">+IF(OFFSET('Sanitation Data'!$H$29,0,10*ROW('Sanitation Data'!H180))="","",OFFSET('Sanitation Data'!$H$29,0,10*ROW('Sanitation Data'!H180)))</f>
        <v/>
      </c>
      <c r="DG186" s="302" t="str">
        <f ca="true">+IF(OFFSET('Sanitation Data'!$H$30,0,10*ROW('Sanitation Data'!H180))="","",OFFSET('Sanitation Data'!$H$30,0,10*ROW('Sanitation Data'!H180)))</f>
        <v/>
      </c>
      <c r="DH186" s="302" t="str">
        <f ca="true">+IF(OFFSET('Sanitation Data'!$H$31,0,10*ROW('Sanitation Data'!H180))="","",OFFSET('Sanitation Data'!$H$31,0,10*ROW('Sanitation Data'!H180)))</f>
        <v/>
      </c>
      <c r="DI186" s="302" t="str">
        <f ca="true">+IF(OFFSET('Sanitation Data'!$H$32,0,10*ROW('Sanitation Data'!H180))="","",OFFSET('Sanitation Data'!$H$32,0,10*ROW('Sanitation Data'!H180)))</f>
        <v/>
      </c>
      <c r="DJ186" s="302" t="str">
        <f ca="true">+IF(OFFSET('Sanitation Data'!$I$28,0,10*ROW('Sanitation Data'!I180))="","",OFFSET('Sanitation Data'!$I$28,0,10*ROW('Sanitation Data'!I180)))</f>
        <v/>
      </c>
      <c r="DK186" s="302" t="str">
        <f ca="true">+IF(OFFSET('Sanitation Data'!$I$29,0,10*ROW('Sanitation Data'!I180))="","",OFFSET('Sanitation Data'!$I$29,0,10*ROW('Sanitation Data'!I180)))</f>
        <v/>
      </c>
      <c r="DL186" s="302" t="str">
        <f ca="true">+IF(OFFSET('Sanitation Data'!$I$30,0,10*ROW('Sanitation Data'!I180))="","",OFFSET('Sanitation Data'!$I$30,0,10*ROW('Sanitation Data'!I180)))</f>
        <v/>
      </c>
      <c r="DM186" s="302" t="str">
        <f ca="true">+IF(OFFSET('Sanitation Data'!$I$31,0,10*ROW('Sanitation Data'!I180))="","",OFFSET('Sanitation Data'!$I$31,0,10*ROW('Sanitation Data'!I180)))</f>
        <v/>
      </c>
      <c r="DN186" s="302" t="str">
        <f ca="true">+IF(OFFSET('Sanitation Data'!$I$32,0,10*ROW('Sanitation Data'!I180))="","",OFFSET('Sanitation Data'!$I$32,0,10*ROW('Sanitation Data'!I180)))</f>
        <v/>
      </c>
      <c r="DO186" s="302" t="str">
        <f ca="true">+IF(OFFSET('Hygiene Data'!$D$11,0,10*ROW('Hygiene Data'!D180))="","",OFFSET('Hygiene Data'!$D$11,0,10*ROW('Hygiene Data'!D180)))</f>
        <v/>
      </c>
      <c r="DP186" s="302" t="str">
        <f ca="true">+IF(OFFSET('Hygiene Data'!$D$12,0,10*ROW('Hygiene Data'!D180))="","",OFFSET('Hygiene Data'!$D$12,0,10*ROW('Hygiene Data'!D180)))</f>
        <v/>
      </c>
      <c r="DQ186" s="302" t="str">
        <f ca="true">+IF(OFFSET('Hygiene Data'!$D$13,0,10*ROW('Hygiene Data'!D180))="","",OFFSET('Hygiene Data'!$D$13,0,10*ROW('Hygiene Data'!D180)))</f>
        <v/>
      </c>
      <c r="DR186" s="302" t="str">
        <f ca="true">+IF(OFFSET('Hygiene Data'!$E$11,0,10*ROW('Hygiene Data'!E180))="","",OFFSET('Hygiene Data'!$E$11,0,10*ROW('Hygiene Data'!E180)))</f>
        <v/>
      </c>
      <c r="DS186" s="302" t="str">
        <f ca="true">+IF(OFFSET('Hygiene Data'!$E$12,0,10*ROW('Hygiene Data'!E180))="","",OFFSET('Hygiene Data'!$E$12,0,10*ROW('Hygiene Data'!E180)))</f>
        <v/>
      </c>
      <c r="DT186" s="302" t="str">
        <f ca="true">+IF(OFFSET('Hygiene Data'!$E$13,0,10*ROW('Hygiene Data'!E180))="","",OFFSET('Hygiene Data'!$E$13,0,10*ROW('Hygiene Data'!E180)))</f>
        <v/>
      </c>
      <c r="DU186" s="302" t="str">
        <f ca="true">+IF(OFFSET('Hygiene Data'!$F$11,0,10*ROW('Hygiene Data'!F180))="","",OFFSET('Hygiene Data'!$F$11,0,10*ROW('Hygiene Data'!F180)))</f>
        <v/>
      </c>
      <c r="DV186" s="302" t="str">
        <f ca="true">+IF(OFFSET('Hygiene Data'!$F$12,0,10*ROW('Hygiene Data'!F180))="","",OFFSET('Hygiene Data'!$F$12,0,10*ROW('Hygiene Data'!F180)))</f>
        <v/>
      </c>
      <c r="DW186" s="302" t="str">
        <f ca="true">+IF(OFFSET('Hygiene Data'!$F$13,0,10*ROW('Hygiene Data'!F180))="","",OFFSET('Hygiene Data'!$F$13,0,10*ROW('Hygiene Data'!F180)))</f>
        <v/>
      </c>
      <c r="DX186" s="302" t="str">
        <f ca="true">+IF(OFFSET('Hygiene Data'!$G$11,0,10*ROW('Hygiene Data'!G180))="","",OFFSET('Hygiene Data'!$G$11,0,10*ROW('Hygiene Data'!G180)))</f>
        <v/>
      </c>
      <c r="DY186" s="302" t="str">
        <f ca="true">+IF(OFFSET('Hygiene Data'!$G$12,0,10*ROW('Hygiene Data'!G180))="","",OFFSET('Hygiene Data'!$G$12,0,10*ROW('Hygiene Data'!G180)))</f>
        <v/>
      </c>
      <c r="DZ186" s="302" t="str">
        <f ca="true">+IF(OFFSET('Hygiene Data'!$G$13,0,10*ROW('Hygiene Data'!G180))="","",OFFSET('Hygiene Data'!$G$13,0,10*ROW('Hygiene Data'!G180)))</f>
        <v/>
      </c>
      <c r="EA186" s="302" t="str">
        <f ca="true">+IF(OFFSET('Hygiene Data'!$H$11,0,10*ROW('Hygiene Data'!H180))="","",OFFSET('Hygiene Data'!$H$11,0,10*ROW('Hygiene Data'!H180)))</f>
        <v/>
      </c>
      <c r="EB186" s="302" t="str">
        <f ca="true">+IF(OFFSET('Hygiene Data'!$H$12,0,10*ROW('Hygiene Data'!H180))="","",OFFSET('Hygiene Data'!$H$12,0,10*ROW('Hygiene Data'!H180)))</f>
        <v/>
      </c>
      <c r="EC186" s="302" t="str">
        <f ca="true">+IF(OFFSET('Hygiene Data'!$H$13,0,10*ROW('Hygiene Data'!H180))="","",OFFSET('Hygiene Data'!$H$13,0,10*ROW('Hygiene Data'!H180)))</f>
        <v/>
      </c>
      <c r="ED186" s="302" t="str">
        <f ca="true">+IF(OFFSET('Hygiene Data'!$I$11,0,10*ROW('Hygiene Data'!I180))="","",OFFSET('Hygiene Data'!$I$11,0,10*ROW('Hygiene Data'!I180)))</f>
        <v/>
      </c>
      <c r="EE186" s="302" t="str">
        <f ca="true">+IF(OFFSET('Hygiene Data'!$I$12,0,10*ROW('Hygiene Data'!I180))="","",OFFSET('Hygiene Data'!$I$12,0,10*ROW('Hygiene Data'!I180)))</f>
        <v/>
      </c>
      <c r="EF186" s="30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57"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302"/>
      <c r="BS187" s="302" t="str">
        <f ca="true">+IF(OFFSET('Water Data'!$D$27,0,10*ROW('Water Data'!D181))="","",OFFSET('Water Data'!$D$27,0,10*ROW('Water Data'!D181)))</f>
        <v/>
      </c>
      <c r="BT187" s="302" t="str">
        <f ca="true">+IF(OFFSET('Water Data'!$D$28,0,10*ROW('Water Data'!D181))="","",OFFSET('Water Data'!$D$28,0,10*ROW('Water Data'!D181)))</f>
        <v/>
      </c>
      <c r="BU187" s="302" t="str">
        <f ca="true">+IF(OFFSET('Water Data'!$D$29,0,10*ROW('Water Data'!D181))="","",OFFSET('Water Data'!$D$29,0,10*ROW('Water Data'!D181)))</f>
        <v/>
      </c>
      <c r="BV187" s="302" t="str">
        <f ca="true">+IF(OFFSET('Water Data'!$E$27,0,10*ROW('Water Data'!E181))="","",OFFSET('Water Data'!$E$27,0,10*ROW('Water Data'!E181)))</f>
        <v/>
      </c>
      <c r="BW187" s="302" t="str">
        <f ca="true">+IF(OFFSET('Water Data'!$E$28,0,10*ROW('Water Data'!E181))="","",OFFSET('Water Data'!$E$28,0,10*ROW('Water Data'!E181)))</f>
        <v/>
      </c>
      <c r="BX187" s="302" t="str">
        <f ca="true">+IF(OFFSET('Water Data'!$E$29,0,10*ROW('Water Data'!E181))="","",OFFSET('Water Data'!$E$29,0,10*ROW('Water Data'!E181)))</f>
        <v/>
      </c>
      <c r="BY187" s="302" t="str">
        <f ca="true">+IF(OFFSET('Water Data'!$F$27,0,10*ROW('Water Data'!F181))="","",OFFSET('Water Data'!$F$27,0,10*ROW('Water Data'!F181)))</f>
        <v/>
      </c>
      <c r="BZ187" s="302" t="str">
        <f ca="true">+IF(OFFSET('Water Data'!$F$28,0,10*ROW('Water Data'!F181))="","",OFFSET('Water Data'!$F$28,0,10*ROW('Water Data'!F181)))</f>
        <v/>
      </c>
      <c r="CA187" s="302" t="str">
        <f ca="true">+IF(OFFSET('Water Data'!$F$29,0,10*ROW('Water Data'!F181))="","",OFFSET('Water Data'!$F$29,0,10*ROW('Water Data'!F181)))</f>
        <v/>
      </c>
      <c r="CB187" s="302" t="str">
        <f ca="true">+IF(OFFSET('Water Data'!$G$27,0,10*ROW('Water Data'!G181))="","",OFFSET('Water Data'!$G$27,0,10*ROW('Water Data'!G181)))</f>
        <v/>
      </c>
      <c r="CC187" s="302" t="str">
        <f ca="true">+IF(OFFSET('Water Data'!$G$28,0,10*ROW('Water Data'!G181))="","",OFFSET('Water Data'!$G$28,0,10*ROW('Water Data'!G181)))</f>
        <v/>
      </c>
      <c r="CD187" s="302" t="str">
        <f ca="true">+IF(OFFSET('Water Data'!$G$29,0,10*ROW('Water Data'!G181))="","",OFFSET('Water Data'!$G$29,0,10*ROW('Water Data'!G181)))</f>
        <v/>
      </c>
      <c r="CE187" s="302" t="str">
        <f ca="true">+IF(OFFSET('Water Data'!$H$27,0,10*ROW('Water Data'!H181))="","",OFFSET('Water Data'!$H$27,0,10*ROW('Water Data'!H181)))</f>
        <v/>
      </c>
      <c r="CF187" s="302" t="str">
        <f ca="true">+IF(OFFSET('Water Data'!$H$28,0,10*ROW('Water Data'!H181))="","",OFFSET('Water Data'!$H$28,0,10*ROW('Water Data'!H181)))</f>
        <v/>
      </c>
      <c r="CG187" s="302" t="str">
        <f ca="true">+IF(OFFSET('Water Data'!$H$29,0,10*ROW('Water Data'!H181))="","",OFFSET('Water Data'!$H$29,0,10*ROW('Water Data'!H181)))</f>
        <v/>
      </c>
      <c r="CH187" s="302" t="str">
        <f ca="true">+IF(OFFSET('Water Data'!$I$27,0,10*ROW('Water Data'!I181))="","",OFFSET('Water Data'!$I$27,0,10*ROW('Water Data'!I181)))</f>
        <v/>
      </c>
      <c r="CI187" s="302" t="str">
        <f ca="true">+IF(OFFSET('Water Data'!$I$28,0,10*ROW('Water Data'!I181))="","",OFFSET('Water Data'!$I$28,0,10*ROW('Water Data'!I181)))</f>
        <v/>
      </c>
      <c r="CJ187" s="302" t="str">
        <f ca="true">+IF(OFFSET('Water Data'!$I$29,0,10*ROW('Water Data'!I181))="","",OFFSET('Water Data'!$I$29,0,10*ROW('Water Data'!I181)))</f>
        <v/>
      </c>
      <c r="CK187" s="302" t="str">
        <f ca="true">+IF(OFFSET('Sanitation Data'!$D$28,0,10*ROW('Sanitation Data'!D181))="","",OFFSET('Sanitation Data'!$D$28,0,10*ROW('Sanitation Data'!D181)))</f>
        <v/>
      </c>
      <c r="CL187" s="302" t="str">
        <f ca="true">+IF(OFFSET('Sanitation Data'!$D$29,0,10*ROW('Sanitation Data'!D181))="","",OFFSET('Sanitation Data'!$D$29,0,10*ROW('Sanitation Data'!D181)))</f>
        <v/>
      </c>
      <c r="CM187" s="302" t="str">
        <f ca="true">+IF(OFFSET('Sanitation Data'!$D$30,0,10*ROW('Sanitation Data'!D181))="","",OFFSET('Sanitation Data'!$D$30,0,10*ROW('Sanitation Data'!D181)))</f>
        <v/>
      </c>
      <c r="CN187" s="302" t="str">
        <f ca="true">+IF(OFFSET('Sanitation Data'!$D$31,0,10*ROW('Sanitation Data'!D181))="","",OFFSET('Sanitation Data'!$D$31,0,10*ROW('Sanitation Data'!D181)))</f>
        <v/>
      </c>
      <c r="CO187" s="302" t="str">
        <f ca="true">+IF(OFFSET('Sanitation Data'!$D$32,0,10*ROW('Sanitation Data'!D181))="","",OFFSET('Sanitation Data'!$D$32,0,10*ROW('Sanitation Data'!D181)))</f>
        <v/>
      </c>
      <c r="CP187" s="302" t="str">
        <f ca="true">+IF(OFFSET('Sanitation Data'!$E$28,0,10*ROW('Sanitation Data'!E181))="","",OFFSET('Sanitation Data'!$E$28,0,10*ROW('Sanitation Data'!E181)))</f>
        <v/>
      </c>
      <c r="CQ187" s="302" t="str">
        <f ca="true">+IF(OFFSET('Sanitation Data'!$E$29,0,10*ROW('Sanitation Data'!E181))="","",OFFSET('Sanitation Data'!$E$29,0,10*ROW('Sanitation Data'!E181)))</f>
        <v/>
      </c>
      <c r="CR187" s="302" t="str">
        <f ca="true">+IF(OFFSET('Sanitation Data'!$E$30,0,10*ROW('Sanitation Data'!E181))="","",OFFSET('Sanitation Data'!$E$30,0,10*ROW('Sanitation Data'!E181)))</f>
        <v/>
      </c>
      <c r="CS187" s="302" t="str">
        <f ca="true">+IF(OFFSET('Sanitation Data'!$E$31,0,10*ROW('Sanitation Data'!E181))="","",OFFSET('Sanitation Data'!$E$31,0,10*ROW('Sanitation Data'!E181)))</f>
        <v/>
      </c>
      <c r="CT187" s="302" t="str">
        <f ca="true">+IF(OFFSET('Sanitation Data'!$E$32,0,10*ROW('Sanitation Data'!E181))="","",OFFSET('Sanitation Data'!$E$32,0,10*ROW('Sanitation Data'!E181)))</f>
        <v/>
      </c>
      <c r="CU187" s="302" t="str">
        <f ca="true">+IF(OFFSET('Sanitation Data'!$F$28,0,10*ROW('Sanitation Data'!F181))="","",OFFSET('Sanitation Data'!$F$28,0,10*ROW('Sanitation Data'!F181)))</f>
        <v/>
      </c>
      <c r="CV187" s="302" t="str">
        <f ca="true">+IF(OFFSET('Sanitation Data'!$F$29,0,10*ROW('Sanitation Data'!F181))="","",OFFSET('Sanitation Data'!$F$29,0,10*ROW('Sanitation Data'!F181)))</f>
        <v/>
      </c>
      <c r="CW187" s="302" t="str">
        <f ca="true">+IF(OFFSET('Sanitation Data'!$F$30,0,10*ROW('Sanitation Data'!F181))="","",OFFSET('Sanitation Data'!$F$30,0,10*ROW('Sanitation Data'!F181)))</f>
        <v/>
      </c>
      <c r="CX187" s="302" t="str">
        <f ca="true">+IF(OFFSET('Sanitation Data'!$F$31,0,10*ROW('Sanitation Data'!F181))="","",OFFSET('Sanitation Data'!$F$31,0,10*ROW('Sanitation Data'!F181)))</f>
        <v/>
      </c>
      <c r="CY187" s="302" t="str">
        <f ca="true">+IF(OFFSET('Sanitation Data'!$F$32,0,10*ROW('Sanitation Data'!F181))="","",OFFSET('Sanitation Data'!$F$32,0,10*ROW('Sanitation Data'!F181)))</f>
        <v/>
      </c>
      <c r="CZ187" s="302" t="str">
        <f ca="true">+IF(OFFSET('Sanitation Data'!$G$28,0,10*ROW('Sanitation Data'!G181))="","",OFFSET('Sanitation Data'!$G$28,0,10*ROW('Sanitation Data'!G181)))</f>
        <v/>
      </c>
      <c r="DA187" s="302" t="str">
        <f ca="true">+IF(OFFSET('Sanitation Data'!$G$29,0,10*ROW('Sanitation Data'!G181))="","",OFFSET('Sanitation Data'!$G$29,0,10*ROW('Sanitation Data'!G181)))</f>
        <v/>
      </c>
      <c r="DB187" s="302" t="str">
        <f ca="true">+IF(OFFSET('Sanitation Data'!$G$30,0,10*ROW('Sanitation Data'!G181))="","",OFFSET('Sanitation Data'!$G$30,0,10*ROW('Sanitation Data'!G181)))</f>
        <v/>
      </c>
      <c r="DC187" s="302" t="str">
        <f ca="true">+IF(OFFSET('Sanitation Data'!$G$31,0,10*ROW('Sanitation Data'!G181))="","",OFFSET('Sanitation Data'!$G$31,0,10*ROW('Sanitation Data'!G181)))</f>
        <v/>
      </c>
      <c r="DD187" s="302" t="str">
        <f ca="true">+IF(OFFSET('Sanitation Data'!$G$32,0,10*ROW('Sanitation Data'!G181))="","",OFFSET('Sanitation Data'!$G$32,0,10*ROW('Sanitation Data'!G181)))</f>
        <v/>
      </c>
      <c r="DE187" s="302" t="str">
        <f ca="true">+IF(OFFSET('Sanitation Data'!$H$28,0,10*ROW('Sanitation Data'!H181))="","",OFFSET('Sanitation Data'!$H$28,0,10*ROW('Sanitation Data'!H181)))</f>
        <v/>
      </c>
      <c r="DF187" s="302" t="str">
        <f ca="true">+IF(OFFSET('Sanitation Data'!$H$29,0,10*ROW('Sanitation Data'!H181))="","",OFFSET('Sanitation Data'!$H$29,0,10*ROW('Sanitation Data'!H181)))</f>
        <v/>
      </c>
      <c r="DG187" s="302" t="str">
        <f ca="true">+IF(OFFSET('Sanitation Data'!$H$30,0,10*ROW('Sanitation Data'!H181))="","",OFFSET('Sanitation Data'!$H$30,0,10*ROW('Sanitation Data'!H181)))</f>
        <v/>
      </c>
      <c r="DH187" s="302" t="str">
        <f ca="true">+IF(OFFSET('Sanitation Data'!$H$31,0,10*ROW('Sanitation Data'!H181))="","",OFFSET('Sanitation Data'!$H$31,0,10*ROW('Sanitation Data'!H181)))</f>
        <v/>
      </c>
      <c r="DI187" s="302" t="str">
        <f ca="true">+IF(OFFSET('Sanitation Data'!$H$32,0,10*ROW('Sanitation Data'!H181))="","",OFFSET('Sanitation Data'!$H$32,0,10*ROW('Sanitation Data'!H181)))</f>
        <v/>
      </c>
      <c r="DJ187" s="302" t="str">
        <f ca="true">+IF(OFFSET('Sanitation Data'!$I$28,0,10*ROW('Sanitation Data'!I181))="","",OFFSET('Sanitation Data'!$I$28,0,10*ROW('Sanitation Data'!I181)))</f>
        <v/>
      </c>
      <c r="DK187" s="302" t="str">
        <f ca="true">+IF(OFFSET('Sanitation Data'!$I$29,0,10*ROW('Sanitation Data'!I181))="","",OFFSET('Sanitation Data'!$I$29,0,10*ROW('Sanitation Data'!I181)))</f>
        <v/>
      </c>
      <c r="DL187" s="302" t="str">
        <f ca="true">+IF(OFFSET('Sanitation Data'!$I$30,0,10*ROW('Sanitation Data'!I181))="","",OFFSET('Sanitation Data'!$I$30,0,10*ROW('Sanitation Data'!I181)))</f>
        <v/>
      </c>
      <c r="DM187" s="302" t="str">
        <f ca="true">+IF(OFFSET('Sanitation Data'!$I$31,0,10*ROW('Sanitation Data'!I181))="","",OFFSET('Sanitation Data'!$I$31,0,10*ROW('Sanitation Data'!I181)))</f>
        <v/>
      </c>
      <c r="DN187" s="302" t="str">
        <f ca="true">+IF(OFFSET('Sanitation Data'!$I$32,0,10*ROW('Sanitation Data'!I181))="","",OFFSET('Sanitation Data'!$I$32,0,10*ROW('Sanitation Data'!I181)))</f>
        <v/>
      </c>
      <c r="DO187" s="302" t="str">
        <f ca="true">+IF(OFFSET('Hygiene Data'!$D$11,0,10*ROW('Hygiene Data'!D181))="","",OFFSET('Hygiene Data'!$D$11,0,10*ROW('Hygiene Data'!D181)))</f>
        <v/>
      </c>
      <c r="DP187" s="302" t="str">
        <f ca="true">+IF(OFFSET('Hygiene Data'!$D$12,0,10*ROW('Hygiene Data'!D181))="","",OFFSET('Hygiene Data'!$D$12,0,10*ROW('Hygiene Data'!D181)))</f>
        <v/>
      </c>
      <c r="DQ187" s="302" t="str">
        <f ca="true">+IF(OFFSET('Hygiene Data'!$D$13,0,10*ROW('Hygiene Data'!D181))="","",OFFSET('Hygiene Data'!$D$13,0,10*ROW('Hygiene Data'!D181)))</f>
        <v/>
      </c>
      <c r="DR187" s="302" t="str">
        <f ca="true">+IF(OFFSET('Hygiene Data'!$E$11,0,10*ROW('Hygiene Data'!E181))="","",OFFSET('Hygiene Data'!$E$11,0,10*ROW('Hygiene Data'!E181)))</f>
        <v/>
      </c>
      <c r="DS187" s="302" t="str">
        <f ca="true">+IF(OFFSET('Hygiene Data'!$E$12,0,10*ROW('Hygiene Data'!E181))="","",OFFSET('Hygiene Data'!$E$12,0,10*ROW('Hygiene Data'!E181)))</f>
        <v/>
      </c>
      <c r="DT187" s="302" t="str">
        <f ca="true">+IF(OFFSET('Hygiene Data'!$E$13,0,10*ROW('Hygiene Data'!E181))="","",OFFSET('Hygiene Data'!$E$13,0,10*ROW('Hygiene Data'!E181)))</f>
        <v/>
      </c>
      <c r="DU187" s="302" t="str">
        <f ca="true">+IF(OFFSET('Hygiene Data'!$F$11,0,10*ROW('Hygiene Data'!F181))="","",OFFSET('Hygiene Data'!$F$11,0,10*ROW('Hygiene Data'!F181)))</f>
        <v/>
      </c>
      <c r="DV187" s="302" t="str">
        <f ca="true">+IF(OFFSET('Hygiene Data'!$F$12,0,10*ROW('Hygiene Data'!F181))="","",OFFSET('Hygiene Data'!$F$12,0,10*ROW('Hygiene Data'!F181)))</f>
        <v/>
      </c>
      <c r="DW187" s="302" t="str">
        <f ca="true">+IF(OFFSET('Hygiene Data'!$F$13,0,10*ROW('Hygiene Data'!F181))="","",OFFSET('Hygiene Data'!$F$13,0,10*ROW('Hygiene Data'!F181)))</f>
        <v/>
      </c>
      <c r="DX187" s="302" t="str">
        <f ca="true">+IF(OFFSET('Hygiene Data'!$G$11,0,10*ROW('Hygiene Data'!G181))="","",OFFSET('Hygiene Data'!$G$11,0,10*ROW('Hygiene Data'!G181)))</f>
        <v/>
      </c>
      <c r="DY187" s="302" t="str">
        <f ca="true">+IF(OFFSET('Hygiene Data'!$G$12,0,10*ROW('Hygiene Data'!G181))="","",OFFSET('Hygiene Data'!$G$12,0,10*ROW('Hygiene Data'!G181)))</f>
        <v/>
      </c>
      <c r="DZ187" s="302" t="str">
        <f ca="true">+IF(OFFSET('Hygiene Data'!$G$13,0,10*ROW('Hygiene Data'!G181))="","",OFFSET('Hygiene Data'!$G$13,0,10*ROW('Hygiene Data'!G181)))</f>
        <v/>
      </c>
      <c r="EA187" s="302" t="str">
        <f ca="true">+IF(OFFSET('Hygiene Data'!$H$11,0,10*ROW('Hygiene Data'!H181))="","",OFFSET('Hygiene Data'!$H$11,0,10*ROW('Hygiene Data'!H181)))</f>
        <v/>
      </c>
      <c r="EB187" s="302" t="str">
        <f ca="true">+IF(OFFSET('Hygiene Data'!$H$12,0,10*ROW('Hygiene Data'!H181))="","",OFFSET('Hygiene Data'!$H$12,0,10*ROW('Hygiene Data'!H181)))</f>
        <v/>
      </c>
      <c r="EC187" s="302" t="str">
        <f ca="true">+IF(OFFSET('Hygiene Data'!$H$13,0,10*ROW('Hygiene Data'!H181))="","",OFFSET('Hygiene Data'!$H$13,0,10*ROW('Hygiene Data'!H181)))</f>
        <v/>
      </c>
      <c r="ED187" s="302" t="str">
        <f ca="true">+IF(OFFSET('Hygiene Data'!$I$11,0,10*ROW('Hygiene Data'!I181))="","",OFFSET('Hygiene Data'!$I$11,0,10*ROW('Hygiene Data'!I181)))</f>
        <v/>
      </c>
      <c r="EE187" s="302" t="str">
        <f ca="true">+IF(OFFSET('Hygiene Data'!$I$12,0,10*ROW('Hygiene Data'!I181))="","",OFFSET('Hygiene Data'!$I$12,0,10*ROW('Hygiene Data'!I181)))</f>
        <v/>
      </c>
      <c r="EF187" s="30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57"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302"/>
      <c r="BS188" s="302" t="str">
        <f ca="true">+IF(OFFSET('Water Data'!$D$27,0,10*ROW('Water Data'!D182))="","",OFFSET('Water Data'!$D$27,0,10*ROW('Water Data'!D182)))</f>
        <v/>
      </c>
      <c r="BT188" s="302" t="str">
        <f ca="true">+IF(OFFSET('Water Data'!$D$28,0,10*ROW('Water Data'!D182))="","",OFFSET('Water Data'!$D$28,0,10*ROW('Water Data'!D182)))</f>
        <v/>
      </c>
      <c r="BU188" s="302" t="str">
        <f ca="true">+IF(OFFSET('Water Data'!$D$29,0,10*ROW('Water Data'!D182))="","",OFFSET('Water Data'!$D$29,0,10*ROW('Water Data'!D182)))</f>
        <v/>
      </c>
      <c r="BV188" s="302" t="str">
        <f ca="true">+IF(OFFSET('Water Data'!$E$27,0,10*ROW('Water Data'!E182))="","",OFFSET('Water Data'!$E$27,0,10*ROW('Water Data'!E182)))</f>
        <v/>
      </c>
      <c r="BW188" s="302" t="str">
        <f ca="true">+IF(OFFSET('Water Data'!$E$28,0,10*ROW('Water Data'!E182))="","",OFFSET('Water Data'!$E$28,0,10*ROW('Water Data'!E182)))</f>
        <v/>
      </c>
      <c r="BX188" s="302" t="str">
        <f ca="true">+IF(OFFSET('Water Data'!$E$29,0,10*ROW('Water Data'!E182))="","",OFFSET('Water Data'!$E$29,0,10*ROW('Water Data'!E182)))</f>
        <v/>
      </c>
      <c r="BY188" s="302" t="str">
        <f ca="true">+IF(OFFSET('Water Data'!$F$27,0,10*ROW('Water Data'!F182))="","",OFFSET('Water Data'!$F$27,0,10*ROW('Water Data'!F182)))</f>
        <v/>
      </c>
      <c r="BZ188" s="302" t="str">
        <f ca="true">+IF(OFFSET('Water Data'!$F$28,0,10*ROW('Water Data'!F182))="","",OFFSET('Water Data'!$F$28,0,10*ROW('Water Data'!F182)))</f>
        <v/>
      </c>
      <c r="CA188" s="302" t="str">
        <f ca="true">+IF(OFFSET('Water Data'!$F$29,0,10*ROW('Water Data'!F182))="","",OFFSET('Water Data'!$F$29,0,10*ROW('Water Data'!F182)))</f>
        <v/>
      </c>
      <c r="CB188" s="302" t="str">
        <f ca="true">+IF(OFFSET('Water Data'!$G$27,0,10*ROW('Water Data'!G182))="","",OFFSET('Water Data'!$G$27,0,10*ROW('Water Data'!G182)))</f>
        <v/>
      </c>
      <c r="CC188" s="302" t="str">
        <f ca="true">+IF(OFFSET('Water Data'!$G$28,0,10*ROW('Water Data'!G182))="","",OFFSET('Water Data'!$G$28,0,10*ROW('Water Data'!G182)))</f>
        <v/>
      </c>
      <c r="CD188" s="302" t="str">
        <f ca="true">+IF(OFFSET('Water Data'!$G$29,0,10*ROW('Water Data'!G182))="","",OFFSET('Water Data'!$G$29,0,10*ROW('Water Data'!G182)))</f>
        <v/>
      </c>
      <c r="CE188" s="302" t="str">
        <f ca="true">+IF(OFFSET('Water Data'!$H$27,0,10*ROW('Water Data'!H182))="","",OFFSET('Water Data'!$H$27,0,10*ROW('Water Data'!H182)))</f>
        <v/>
      </c>
      <c r="CF188" s="302" t="str">
        <f ca="true">+IF(OFFSET('Water Data'!$H$28,0,10*ROW('Water Data'!H182))="","",OFFSET('Water Data'!$H$28,0,10*ROW('Water Data'!H182)))</f>
        <v/>
      </c>
      <c r="CG188" s="302" t="str">
        <f ca="true">+IF(OFFSET('Water Data'!$H$29,0,10*ROW('Water Data'!H182))="","",OFFSET('Water Data'!$H$29,0,10*ROW('Water Data'!H182)))</f>
        <v/>
      </c>
      <c r="CH188" s="302" t="str">
        <f ca="true">+IF(OFFSET('Water Data'!$I$27,0,10*ROW('Water Data'!I182))="","",OFFSET('Water Data'!$I$27,0,10*ROW('Water Data'!I182)))</f>
        <v/>
      </c>
      <c r="CI188" s="302" t="str">
        <f ca="true">+IF(OFFSET('Water Data'!$I$28,0,10*ROW('Water Data'!I182))="","",OFFSET('Water Data'!$I$28,0,10*ROW('Water Data'!I182)))</f>
        <v/>
      </c>
      <c r="CJ188" s="302" t="str">
        <f ca="true">+IF(OFFSET('Water Data'!$I$29,0,10*ROW('Water Data'!I182))="","",OFFSET('Water Data'!$I$29,0,10*ROW('Water Data'!I182)))</f>
        <v/>
      </c>
      <c r="CK188" s="302" t="str">
        <f ca="true">+IF(OFFSET('Sanitation Data'!$D$28,0,10*ROW('Sanitation Data'!D182))="","",OFFSET('Sanitation Data'!$D$28,0,10*ROW('Sanitation Data'!D182)))</f>
        <v/>
      </c>
      <c r="CL188" s="302" t="str">
        <f ca="true">+IF(OFFSET('Sanitation Data'!$D$29,0,10*ROW('Sanitation Data'!D182))="","",OFFSET('Sanitation Data'!$D$29,0,10*ROW('Sanitation Data'!D182)))</f>
        <v/>
      </c>
      <c r="CM188" s="302" t="str">
        <f ca="true">+IF(OFFSET('Sanitation Data'!$D$30,0,10*ROW('Sanitation Data'!D182))="","",OFFSET('Sanitation Data'!$D$30,0,10*ROW('Sanitation Data'!D182)))</f>
        <v/>
      </c>
      <c r="CN188" s="302" t="str">
        <f ca="true">+IF(OFFSET('Sanitation Data'!$D$31,0,10*ROW('Sanitation Data'!D182))="","",OFFSET('Sanitation Data'!$D$31,0,10*ROW('Sanitation Data'!D182)))</f>
        <v/>
      </c>
      <c r="CO188" s="302" t="str">
        <f ca="true">+IF(OFFSET('Sanitation Data'!$D$32,0,10*ROW('Sanitation Data'!D182))="","",OFFSET('Sanitation Data'!$D$32,0,10*ROW('Sanitation Data'!D182)))</f>
        <v/>
      </c>
      <c r="CP188" s="302" t="str">
        <f ca="true">+IF(OFFSET('Sanitation Data'!$E$28,0,10*ROW('Sanitation Data'!E182))="","",OFFSET('Sanitation Data'!$E$28,0,10*ROW('Sanitation Data'!E182)))</f>
        <v/>
      </c>
      <c r="CQ188" s="302" t="str">
        <f ca="true">+IF(OFFSET('Sanitation Data'!$E$29,0,10*ROW('Sanitation Data'!E182))="","",OFFSET('Sanitation Data'!$E$29,0,10*ROW('Sanitation Data'!E182)))</f>
        <v/>
      </c>
      <c r="CR188" s="302" t="str">
        <f ca="true">+IF(OFFSET('Sanitation Data'!$E$30,0,10*ROW('Sanitation Data'!E182))="","",OFFSET('Sanitation Data'!$E$30,0,10*ROW('Sanitation Data'!E182)))</f>
        <v/>
      </c>
      <c r="CS188" s="302" t="str">
        <f ca="true">+IF(OFFSET('Sanitation Data'!$E$31,0,10*ROW('Sanitation Data'!E182))="","",OFFSET('Sanitation Data'!$E$31,0,10*ROW('Sanitation Data'!E182)))</f>
        <v/>
      </c>
      <c r="CT188" s="302" t="str">
        <f ca="true">+IF(OFFSET('Sanitation Data'!$E$32,0,10*ROW('Sanitation Data'!E182))="","",OFFSET('Sanitation Data'!$E$32,0,10*ROW('Sanitation Data'!E182)))</f>
        <v/>
      </c>
      <c r="CU188" s="302" t="str">
        <f ca="true">+IF(OFFSET('Sanitation Data'!$F$28,0,10*ROW('Sanitation Data'!F182))="","",OFFSET('Sanitation Data'!$F$28,0,10*ROW('Sanitation Data'!F182)))</f>
        <v/>
      </c>
      <c r="CV188" s="302" t="str">
        <f ca="true">+IF(OFFSET('Sanitation Data'!$F$29,0,10*ROW('Sanitation Data'!F182))="","",OFFSET('Sanitation Data'!$F$29,0,10*ROW('Sanitation Data'!F182)))</f>
        <v/>
      </c>
      <c r="CW188" s="302" t="str">
        <f ca="true">+IF(OFFSET('Sanitation Data'!$F$30,0,10*ROW('Sanitation Data'!F182))="","",OFFSET('Sanitation Data'!$F$30,0,10*ROW('Sanitation Data'!F182)))</f>
        <v/>
      </c>
      <c r="CX188" s="302" t="str">
        <f ca="true">+IF(OFFSET('Sanitation Data'!$F$31,0,10*ROW('Sanitation Data'!F182))="","",OFFSET('Sanitation Data'!$F$31,0,10*ROW('Sanitation Data'!F182)))</f>
        <v/>
      </c>
      <c r="CY188" s="302" t="str">
        <f ca="true">+IF(OFFSET('Sanitation Data'!$F$32,0,10*ROW('Sanitation Data'!F182))="","",OFFSET('Sanitation Data'!$F$32,0,10*ROW('Sanitation Data'!F182)))</f>
        <v/>
      </c>
      <c r="CZ188" s="302" t="str">
        <f ca="true">+IF(OFFSET('Sanitation Data'!$G$28,0,10*ROW('Sanitation Data'!G182))="","",OFFSET('Sanitation Data'!$G$28,0,10*ROW('Sanitation Data'!G182)))</f>
        <v/>
      </c>
      <c r="DA188" s="302" t="str">
        <f ca="true">+IF(OFFSET('Sanitation Data'!$G$29,0,10*ROW('Sanitation Data'!G182))="","",OFFSET('Sanitation Data'!$G$29,0,10*ROW('Sanitation Data'!G182)))</f>
        <v/>
      </c>
      <c r="DB188" s="302" t="str">
        <f ca="true">+IF(OFFSET('Sanitation Data'!$G$30,0,10*ROW('Sanitation Data'!G182))="","",OFFSET('Sanitation Data'!$G$30,0,10*ROW('Sanitation Data'!G182)))</f>
        <v/>
      </c>
      <c r="DC188" s="302" t="str">
        <f ca="true">+IF(OFFSET('Sanitation Data'!$G$31,0,10*ROW('Sanitation Data'!G182))="","",OFFSET('Sanitation Data'!$G$31,0,10*ROW('Sanitation Data'!G182)))</f>
        <v/>
      </c>
      <c r="DD188" s="302" t="str">
        <f ca="true">+IF(OFFSET('Sanitation Data'!$G$32,0,10*ROW('Sanitation Data'!G182))="","",OFFSET('Sanitation Data'!$G$32,0,10*ROW('Sanitation Data'!G182)))</f>
        <v/>
      </c>
      <c r="DE188" s="302" t="str">
        <f ca="true">+IF(OFFSET('Sanitation Data'!$H$28,0,10*ROW('Sanitation Data'!H182))="","",OFFSET('Sanitation Data'!$H$28,0,10*ROW('Sanitation Data'!H182)))</f>
        <v/>
      </c>
      <c r="DF188" s="302" t="str">
        <f ca="true">+IF(OFFSET('Sanitation Data'!$H$29,0,10*ROW('Sanitation Data'!H182))="","",OFFSET('Sanitation Data'!$H$29,0,10*ROW('Sanitation Data'!H182)))</f>
        <v/>
      </c>
      <c r="DG188" s="302" t="str">
        <f ca="true">+IF(OFFSET('Sanitation Data'!$H$30,0,10*ROW('Sanitation Data'!H182))="","",OFFSET('Sanitation Data'!$H$30,0,10*ROW('Sanitation Data'!H182)))</f>
        <v/>
      </c>
      <c r="DH188" s="302" t="str">
        <f ca="true">+IF(OFFSET('Sanitation Data'!$H$31,0,10*ROW('Sanitation Data'!H182))="","",OFFSET('Sanitation Data'!$H$31,0,10*ROW('Sanitation Data'!H182)))</f>
        <v/>
      </c>
      <c r="DI188" s="302" t="str">
        <f ca="true">+IF(OFFSET('Sanitation Data'!$H$32,0,10*ROW('Sanitation Data'!H182))="","",OFFSET('Sanitation Data'!$H$32,0,10*ROW('Sanitation Data'!H182)))</f>
        <v/>
      </c>
      <c r="DJ188" s="302" t="str">
        <f ca="true">+IF(OFFSET('Sanitation Data'!$I$28,0,10*ROW('Sanitation Data'!I182))="","",OFFSET('Sanitation Data'!$I$28,0,10*ROW('Sanitation Data'!I182)))</f>
        <v/>
      </c>
      <c r="DK188" s="302" t="str">
        <f ca="true">+IF(OFFSET('Sanitation Data'!$I$29,0,10*ROW('Sanitation Data'!I182))="","",OFFSET('Sanitation Data'!$I$29,0,10*ROW('Sanitation Data'!I182)))</f>
        <v/>
      </c>
      <c r="DL188" s="302" t="str">
        <f ca="true">+IF(OFFSET('Sanitation Data'!$I$30,0,10*ROW('Sanitation Data'!I182))="","",OFFSET('Sanitation Data'!$I$30,0,10*ROW('Sanitation Data'!I182)))</f>
        <v/>
      </c>
      <c r="DM188" s="302" t="str">
        <f ca="true">+IF(OFFSET('Sanitation Data'!$I$31,0,10*ROW('Sanitation Data'!I182))="","",OFFSET('Sanitation Data'!$I$31,0,10*ROW('Sanitation Data'!I182)))</f>
        <v/>
      </c>
      <c r="DN188" s="302" t="str">
        <f ca="true">+IF(OFFSET('Sanitation Data'!$I$32,0,10*ROW('Sanitation Data'!I182))="","",OFFSET('Sanitation Data'!$I$32,0,10*ROW('Sanitation Data'!I182)))</f>
        <v/>
      </c>
      <c r="DO188" s="302" t="str">
        <f ca="true">+IF(OFFSET('Hygiene Data'!$D$11,0,10*ROW('Hygiene Data'!D182))="","",OFFSET('Hygiene Data'!$D$11,0,10*ROW('Hygiene Data'!D182)))</f>
        <v/>
      </c>
      <c r="DP188" s="302" t="str">
        <f ca="true">+IF(OFFSET('Hygiene Data'!$D$12,0,10*ROW('Hygiene Data'!D182))="","",OFFSET('Hygiene Data'!$D$12,0,10*ROW('Hygiene Data'!D182)))</f>
        <v/>
      </c>
      <c r="DQ188" s="302" t="str">
        <f ca="true">+IF(OFFSET('Hygiene Data'!$D$13,0,10*ROW('Hygiene Data'!D182))="","",OFFSET('Hygiene Data'!$D$13,0,10*ROW('Hygiene Data'!D182)))</f>
        <v/>
      </c>
      <c r="DR188" s="302" t="str">
        <f ca="true">+IF(OFFSET('Hygiene Data'!$E$11,0,10*ROW('Hygiene Data'!E182))="","",OFFSET('Hygiene Data'!$E$11,0,10*ROW('Hygiene Data'!E182)))</f>
        <v/>
      </c>
      <c r="DS188" s="302" t="str">
        <f ca="true">+IF(OFFSET('Hygiene Data'!$E$12,0,10*ROW('Hygiene Data'!E182))="","",OFFSET('Hygiene Data'!$E$12,0,10*ROW('Hygiene Data'!E182)))</f>
        <v/>
      </c>
      <c r="DT188" s="302" t="str">
        <f ca="true">+IF(OFFSET('Hygiene Data'!$E$13,0,10*ROW('Hygiene Data'!E182))="","",OFFSET('Hygiene Data'!$E$13,0,10*ROW('Hygiene Data'!E182)))</f>
        <v/>
      </c>
      <c r="DU188" s="302" t="str">
        <f ca="true">+IF(OFFSET('Hygiene Data'!$F$11,0,10*ROW('Hygiene Data'!F182))="","",OFFSET('Hygiene Data'!$F$11,0,10*ROW('Hygiene Data'!F182)))</f>
        <v/>
      </c>
      <c r="DV188" s="302" t="str">
        <f ca="true">+IF(OFFSET('Hygiene Data'!$F$12,0,10*ROW('Hygiene Data'!F182))="","",OFFSET('Hygiene Data'!$F$12,0,10*ROW('Hygiene Data'!F182)))</f>
        <v/>
      </c>
      <c r="DW188" s="302" t="str">
        <f ca="true">+IF(OFFSET('Hygiene Data'!$F$13,0,10*ROW('Hygiene Data'!F182))="","",OFFSET('Hygiene Data'!$F$13,0,10*ROW('Hygiene Data'!F182)))</f>
        <v/>
      </c>
      <c r="DX188" s="302" t="str">
        <f ca="true">+IF(OFFSET('Hygiene Data'!$G$11,0,10*ROW('Hygiene Data'!G182))="","",OFFSET('Hygiene Data'!$G$11,0,10*ROW('Hygiene Data'!G182)))</f>
        <v/>
      </c>
      <c r="DY188" s="302" t="str">
        <f ca="true">+IF(OFFSET('Hygiene Data'!$G$12,0,10*ROW('Hygiene Data'!G182))="","",OFFSET('Hygiene Data'!$G$12,0,10*ROW('Hygiene Data'!G182)))</f>
        <v/>
      </c>
      <c r="DZ188" s="302" t="str">
        <f ca="true">+IF(OFFSET('Hygiene Data'!$G$13,0,10*ROW('Hygiene Data'!G182))="","",OFFSET('Hygiene Data'!$G$13,0,10*ROW('Hygiene Data'!G182)))</f>
        <v/>
      </c>
      <c r="EA188" s="302" t="str">
        <f ca="true">+IF(OFFSET('Hygiene Data'!$H$11,0,10*ROW('Hygiene Data'!H182))="","",OFFSET('Hygiene Data'!$H$11,0,10*ROW('Hygiene Data'!H182)))</f>
        <v/>
      </c>
      <c r="EB188" s="302" t="str">
        <f ca="true">+IF(OFFSET('Hygiene Data'!$H$12,0,10*ROW('Hygiene Data'!H182))="","",OFFSET('Hygiene Data'!$H$12,0,10*ROW('Hygiene Data'!H182)))</f>
        <v/>
      </c>
      <c r="EC188" s="302" t="str">
        <f ca="true">+IF(OFFSET('Hygiene Data'!$H$13,0,10*ROW('Hygiene Data'!H182))="","",OFFSET('Hygiene Data'!$H$13,0,10*ROW('Hygiene Data'!H182)))</f>
        <v/>
      </c>
      <c r="ED188" s="302" t="str">
        <f ca="true">+IF(OFFSET('Hygiene Data'!$I$11,0,10*ROW('Hygiene Data'!I182))="","",OFFSET('Hygiene Data'!$I$11,0,10*ROW('Hygiene Data'!I182)))</f>
        <v/>
      </c>
      <c r="EE188" s="302" t="str">
        <f ca="true">+IF(OFFSET('Hygiene Data'!$I$12,0,10*ROW('Hygiene Data'!I182))="","",OFFSET('Hygiene Data'!$I$12,0,10*ROW('Hygiene Data'!I182)))</f>
        <v/>
      </c>
      <c r="EF188" s="30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57"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302"/>
      <c r="BS189" s="302" t="str">
        <f ca="true">+IF(OFFSET('Water Data'!$D$27,0,10*ROW('Water Data'!D183))="","",OFFSET('Water Data'!$D$27,0,10*ROW('Water Data'!D183)))</f>
        <v/>
      </c>
      <c r="BT189" s="302" t="str">
        <f ca="true">+IF(OFFSET('Water Data'!$D$28,0,10*ROW('Water Data'!D183))="","",OFFSET('Water Data'!$D$28,0,10*ROW('Water Data'!D183)))</f>
        <v/>
      </c>
      <c r="BU189" s="302" t="str">
        <f ca="true">+IF(OFFSET('Water Data'!$D$29,0,10*ROW('Water Data'!D183))="","",OFFSET('Water Data'!$D$29,0,10*ROW('Water Data'!D183)))</f>
        <v/>
      </c>
      <c r="BV189" s="302" t="str">
        <f ca="true">+IF(OFFSET('Water Data'!$E$27,0,10*ROW('Water Data'!E183))="","",OFFSET('Water Data'!$E$27,0,10*ROW('Water Data'!E183)))</f>
        <v/>
      </c>
      <c r="BW189" s="302" t="str">
        <f ca="true">+IF(OFFSET('Water Data'!$E$28,0,10*ROW('Water Data'!E183))="","",OFFSET('Water Data'!$E$28,0,10*ROW('Water Data'!E183)))</f>
        <v/>
      </c>
      <c r="BX189" s="302" t="str">
        <f ca="true">+IF(OFFSET('Water Data'!$E$29,0,10*ROW('Water Data'!E183))="","",OFFSET('Water Data'!$E$29,0,10*ROW('Water Data'!E183)))</f>
        <v/>
      </c>
      <c r="BY189" s="302" t="str">
        <f ca="true">+IF(OFFSET('Water Data'!$F$27,0,10*ROW('Water Data'!F183))="","",OFFSET('Water Data'!$F$27,0,10*ROW('Water Data'!F183)))</f>
        <v/>
      </c>
      <c r="BZ189" s="302" t="str">
        <f ca="true">+IF(OFFSET('Water Data'!$F$28,0,10*ROW('Water Data'!F183))="","",OFFSET('Water Data'!$F$28,0,10*ROW('Water Data'!F183)))</f>
        <v/>
      </c>
      <c r="CA189" s="302" t="str">
        <f ca="true">+IF(OFFSET('Water Data'!$F$29,0,10*ROW('Water Data'!F183))="","",OFFSET('Water Data'!$F$29,0,10*ROW('Water Data'!F183)))</f>
        <v/>
      </c>
      <c r="CB189" s="302" t="str">
        <f ca="true">+IF(OFFSET('Water Data'!$G$27,0,10*ROW('Water Data'!G183))="","",OFFSET('Water Data'!$G$27,0,10*ROW('Water Data'!G183)))</f>
        <v/>
      </c>
      <c r="CC189" s="302" t="str">
        <f ca="true">+IF(OFFSET('Water Data'!$G$28,0,10*ROW('Water Data'!G183))="","",OFFSET('Water Data'!$G$28,0,10*ROW('Water Data'!G183)))</f>
        <v/>
      </c>
      <c r="CD189" s="302" t="str">
        <f ca="true">+IF(OFFSET('Water Data'!$G$29,0,10*ROW('Water Data'!G183))="","",OFFSET('Water Data'!$G$29,0,10*ROW('Water Data'!G183)))</f>
        <v/>
      </c>
      <c r="CE189" s="302" t="str">
        <f ca="true">+IF(OFFSET('Water Data'!$H$27,0,10*ROW('Water Data'!H183))="","",OFFSET('Water Data'!$H$27,0,10*ROW('Water Data'!H183)))</f>
        <v/>
      </c>
      <c r="CF189" s="302" t="str">
        <f ca="true">+IF(OFFSET('Water Data'!$H$28,0,10*ROW('Water Data'!H183))="","",OFFSET('Water Data'!$H$28,0,10*ROW('Water Data'!H183)))</f>
        <v/>
      </c>
      <c r="CG189" s="302" t="str">
        <f ca="true">+IF(OFFSET('Water Data'!$H$29,0,10*ROW('Water Data'!H183))="","",OFFSET('Water Data'!$H$29,0,10*ROW('Water Data'!H183)))</f>
        <v/>
      </c>
      <c r="CH189" s="302" t="str">
        <f ca="true">+IF(OFFSET('Water Data'!$I$27,0,10*ROW('Water Data'!I183))="","",OFFSET('Water Data'!$I$27,0,10*ROW('Water Data'!I183)))</f>
        <v/>
      </c>
      <c r="CI189" s="302" t="str">
        <f ca="true">+IF(OFFSET('Water Data'!$I$28,0,10*ROW('Water Data'!I183))="","",OFFSET('Water Data'!$I$28,0,10*ROW('Water Data'!I183)))</f>
        <v/>
      </c>
      <c r="CJ189" s="302" t="str">
        <f ca="true">+IF(OFFSET('Water Data'!$I$29,0,10*ROW('Water Data'!I183))="","",OFFSET('Water Data'!$I$29,0,10*ROW('Water Data'!I183)))</f>
        <v/>
      </c>
      <c r="CK189" s="302" t="str">
        <f ca="true">+IF(OFFSET('Sanitation Data'!$D$28,0,10*ROW('Sanitation Data'!D183))="","",OFFSET('Sanitation Data'!$D$28,0,10*ROW('Sanitation Data'!D183)))</f>
        <v/>
      </c>
      <c r="CL189" s="302" t="str">
        <f ca="true">+IF(OFFSET('Sanitation Data'!$D$29,0,10*ROW('Sanitation Data'!D183))="","",OFFSET('Sanitation Data'!$D$29,0,10*ROW('Sanitation Data'!D183)))</f>
        <v/>
      </c>
      <c r="CM189" s="302" t="str">
        <f ca="true">+IF(OFFSET('Sanitation Data'!$D$30,0,10*ROW('Sanitation Data'!D183))="","",OFFSET('Sanitation Data'!$D$30,0,10*ROW('Sanitation Data'!D183)))</f>
        <v/>
      </c>
      <c r="CN189" s="302" t="str">
        <f ca="true">+IF(OFFSET('Sanitation Data'!$D$31,0,10*ROW('Sanitation Data'!D183))="","",OFFSET('Sanitation Data'!$D$31,0,10*ROW('Sanitation Data'!D183)))</f>
        <v/>
      </c>
      <c r="CO189" s="302" t="str">
        <f ca="true">+IF(OFFSET('Sanitation Data'!$D$32,0,10*ROW('Sanitation Data'!D183))="","",OFFSET('Sanitation Data'!$D$32,0,10*ROW('Sanitation Data'!D183)))</f>
        <v/>
      </c>
      <c r="CP189" s="302" t="str">
        <f ca="true">+IF(OFFSET('Sanitation Data'!$E$28,0,10*ROW('Sanitation Data'!E183))="","",OFFSET('Sanitation Data'!$E$28,0,10*ROW('Sanitation Data'!E183)))</f>
        <v/>
      </c>
      <c r="CQ189" s="302" t="str">
        <f ca="true">+IF(OFFSET('Sanitation Data'!$E$29,0,10*ROW('Sanitation Data'!E183))="","",OFFSET('Sanitation Data'!$E$29,0,10*ROW('Sanitation Data'!E183)))</f>
        <v/>
      </c>
      <c r="CR189" s="302" t="str">
        <f ca="true">+IF(OFFSET('Sanitation Data'!$E$30,0,10*ROW('Sanitation Data'!E183))="","",OFFSET('Sanitation Data'!$E$30,0,10*ROW('Sanitation Data'!E183)))</f>
        <v/>
      </c>
      <c r="CS189" s="302" t="str">
        <f ca="true">+IF(OFFSET('Sanitation Data'!$E$31,0,10*ROW('Sanitation Data'!E183))="","",OFFSET('Sanitation Data'!$E$31,0,10*ROW('Sanitation Data'!E183)))</f>
        <v/>
      </c>
      <c r="CT189" s="302" t="str">
        <f ca="true">+IF(OFFSET('Sanitation Data'!$E$32,0,10*ROW('Sanitation Data'!E183))="","",OFFSET('Sanitation Data'!$E$32,0,10*ROW('Sanitation Data'!E183)))</f>
        <v/>
      </c>
      <c r="CU189" s="302" t="str">
        <f ca="true">+IF(OFFSET('Sanitation Data'!$F$28,0,10*ROW('Sanitation Data'!F183))="","",OFFSET('Sanitation Data'!$F$28,0,10*ROW('Sanitation Data'!F183)))</f>
        <v/>
      </c>
      <c r="CV189" s="302" t="str">
        <f ca="true">+IF(OFFSET('Sanitation Data'!$F$29,0,10*ROW('Sanitation Data'!F183))="","",OFFSET('Sanitation Data'!$F$29,0,10*ROW('Sanitation Data'!F183)))</f>
        <v/>
      </c>
      <c r="CW189" s="302" t="str">
        <f ca="true">+IF(OFFSET('Sanitation Data'!$F$30,0,10*ROW('Sanitation Data'!F183))="","",OFFSET('Sanitation Data'!$F$30,0,10*ROW('Sanitation Data'!F183)))</f>
        <v/>
      </c>
      <c r="CX189" s="302" t="str">
        <f ca="true">+IF(OFFSET('Sanitation Data'!$F$31,0,10*ROW('Sanitation Data'!F183))="","",OFFSET('Sanitation Data'!$F$31,0,10*ROW('Sanitation Data'!F183)))</f>
        <v/>
      </c>
      <c r="CY189" s="302" t="str">
        <f ca="true">+IF(OFFSET('Sanitation Data'!$F$32,0,10*ROW('Sanitation Data'!F183))="","",OFFSET('Sanitation Data'!$F$32,0,10*ROW('Sanitation Data'!F183)))</f>
        <v/>
      </c>
      <c r="CZ189" s="302" t="str">
        <f ca="true">+IF(OFFSET('Sanitation Data'!$G$28,0,10*ROW('Sanitation Data'!G183))="","",OFFSET('Sanitation Data'!$G$28,0,10*ROW('Sanitation Data'!G183)))</f>
        <v/>
      </c>
      <c r="DA189" s="302" t="str">
        <f ca="true">+IF(OFFSET('Sanitation Data'!$G$29,0,10*ROW('Sanitation Data'!G183))="","",OFFSET('Sanitation Data'!$G$29,0,10*ROW('Sanitation Data'!G183)))</f>
        <v/>
      </c>
      <c r="DB189" s="302" t="str">
        <f ca="true">+IF(OFFSET('Sanitation Data'!$G$30,0,10*ROW('Sanitation Data'!G183))="","",OFFSET('Sanitation Data'!$G$30,0,10*ROW('Sanitation Data'!G183)))</f>
        <v/>
      </c>
      <c r="DC189" s="302" t="str">
        <f ca="true">+IF(OFFSET('Sanitation Data'!$G$31,0,10*ROW('Sanitation Data'!G183))="","",OFFSET('Sanitation Data'!$G$31,0,10*ROW('Sanitation Data'!G183)))</f>
        <v/>
      </c>
      <c r="DD189" s="302" t="str">
        <f ca="true">+IF(OFFSET('Sanitation Data'!$G$32,0,10*ROW('Sanitation Data'!G183))="","",OFFSET('Sanitation Data'!$G$32,0,10*ROW('Sanitation Data'!G183)))</f>
        <v/>
      </c>
      <c r="DE189" s="302" t="str">
        <f ca="true">+IF(OFFSET('Sanitation Data'!$H$28,0,10*ROW('Sanitation Data'!H183))="","",OFFSET('Sanitation Data'!$H$28,0,10*ROW('Sanitation Data'!H183)))</f>
        <v/>
      </c>
      <c r="DF189" s="302" t="str">
        <f ca="true">+IF(OFFSET('Sanitation Data'!$H$29,0,10*ROW('Sanitation Data'!H183))="","",OFFSET('Sanitation Data'!$H$29,0,10*ROW('Sanitation Data'!H183)))</f>
        <v/>
      </c>
      <c r="DG189" s="302" t="str">
        <f ca="true">+IF(OFFSET('Sanitation Data'!$H$30,0,10*ROW('Sanitation Data'!H183))="","",OFFSET('Sanitation Data'!$H$30,0,10*ROW('Sanitation Data'!H183)))</f>
        <v/>
      </c>
      <c r="DH189" s="302" t="str">
        <f ca="true">+IF(OFFSET('Sanitation Data'!$H$31,0,10*ROW('Sanitation Data'!H183))="","",OFFSET('Sanitation Data'!$H$31,0,10*ROW('Sanitation Data'!H183)))</f>
        <v/>
      </c>
      <c r="DI189" s="302" t="str">
        <f ca="true">+IF(OFFSET('Sanitation Data'!$H$32,0,10*ROW('Sanitation Data'!H183))="","",OFFSET('Sanitation Data'!$H$32,0,10*ROW('Sanitation Data'!H183)))</f>
        <v/>
      </c>
      <c r="DJ189" s="302" t="str">
        <f ca="true">+IF(OFFSET('Sanitation Data'!$I$28,0,10*ROW('Sanitation Data'!I183))="","",OFFSET('Sanitation Data'!$I$28,0,10*ROW('Sanitation Data'!I183)))</f>
        <v/>
      </c>
      <c r="DK189" s="302" t="str">
        <f ca="true">+IF(OFFSET('Sanitation Data'!$I$29,0,10*ROW('Sanitation Data'!I183))="","",OFFSET('Sanitation Data'!$I$29,0,10*ROW('Sanitation Data'!I183)))</f>
        <v/>
      </c>
      <c r="DL189" s="302" t="str">
        <f ca="true">+IF(OFFSET('Sanitation Data'!$I$30,0,10*ROW('Sanitation Data'!I183))="","",OFFSET('Sanitation Data'!$I$30,0,10*ROW('Sanitation Data'!I183)))</f>
        <v/>
      </c>
      <c r="DM189" s="302" t="str">
        <f ca="true">+IF(OFFSET('Sanitation Data'!$I$31,0,10*ROW('Sanitation Data'!I183))="","",OFFSET('Sanitation Data'!$I$31,0,10*ROW('Sanitation Data'!I183)))</f>
        <v/>
      </c>
      <c r="DN189" s="302" t="str">
        <f ca="true">+IF(OFFSET('Sanitation Data'!$I$32,0,10*ROW('Sanitation Data'!I183))="","",OFFSET('Sanitation Data'!$I$32,0,10*ROW('Sanitation Data'!I183)))</f>
        <v/>
      </c>
      <c r="DO189" s="302" t="str">
        <f ca="true">+IF(OFFSET('Hygiene Data'!$D$11,0,10*ROW('Hygiene Data'!D183))="","",OFFSET('Hygiene Data'!$D$11,0,10*ROW('Hygiene Data'!D183)))</f>
        <v/>
      </c>
      <c r="DP189" s="302" t="str">
        <f ca="true">+IF(OFFSET('Hygiene Data'!$D$12,0,10*ROW('Hygiene Data'!D183))="","",OFFSET('Hygiene Data'!$D$12,0,10*ROW('Hygiene Data'!D183)))</f>
        <v/>
      </c>
      <c r="DQ189" s="302" t="str">
        <f ca="true">+IF(OFFSET('Hygiene Data'!$D$13,0,10*ROW('Hygiene Data'!D183))="","",OFFSET('Hygiene Data'!$D$13,0,10*ROW('Hygiene Data'!D183)))</f>
        <v/>
      </c>
      <c r="DR189" s="302" t="str">
        <f ca="true">+IF(OFFSET('Hygiene Data'!$E$11,0,10*ROW('Hygiene Data'!E183))="","",OFFSET('Hygiene Data'!$E$11,0,10*ROW('Hygiene Data'!E183)))</f>
        <v/>
      </c>
      <c r="DS189" s="302" t="str">
        <f ca="true">+IF(OFFSET('Hygiene Data'!$E$12,0,10*ROW('Hygiene Data'!E183))="","",OFFSET('Hygiene Data'!$E$12,0,10*ROW('Hygiene Data'!E183)))</f>
        <v/>
      </c>
      <c r="DT189" s="302" t="str">
        <f ca="true">+IF(OFFSET('Hygiene Data'!$E$13,0,10*ROW('Hygiene Data'!E183))="","",OFFSET('Hygiene Data'!$E$13,0,10*ROW('Hygiene Data'!E183)))</f>
        <v/>
      </c>
      <c r="DU189" s="302" t="str">
        <f ca="true">+IF(OFFSET('Hygiene Data'!$F$11,0,10*ROW('Hygiene Data'!F183))="","",OFFSET('Hygiene Data'!$F$11,0,10*ROW('Hygiene Data'!F183)))</f>
        <v/>
      </c>
      <c r="DV189" s="302" t="str">
        <f ca="true">+IF(OFFSET('Hygiene Data'!$F$12,0,10*ROW('Hygiene Data'!F183))="","",OFFSET('Hygiene Data'!$F$12,0,10*ROW('Hygiene Data'!F183)))</f>
        <v/>
      </c>
      <c r="DW189" s="302" t="str">
        <f ca="true">+IF(OFFSET('Hygiene Data'!$F$13,0,10*ROW('Hygiene Data'!F183))="","",OFFSET('Hygiene Data'!$F$13,0,10*ROW('Hygiene Data'!F183)))</f>
        <v/>
      </c>
      <c r="DX189" s="302" t="str">
        <f ca="true">+IF(OFFSET('Hygiene Data'!$G$11,0,10*ROW('Hygiene Data'!G183))="","",OFFSET('Hygiene Data'!$G$11,0,10*ROW('Hygiene Data'!G183)))</f>
        <v/>
      </c>
      <c r="DY189" s="302" t="str">
        <f ca="true">+IF(OFFSET('Hygiene Data'!$G$12,0,10*ROW('Hygiene Data'!G183))="","",OFFSET('Hygiene Data'!$G$12,0,10*ROW('Hygiene Data'!G183)))</f>
        <v/>
      </c>
      <c r="DZ189" s="302" t="str">
        <f ca="true">+IF(OFFSET('Hygiene Data'!$G$13,0,10*ROW('Hygiene Data'!G183))="","",OFFSET('Hygiene Data'!$G$13,0,10*ROW('Hygiene Data'!G183)))</f>
        <v/>
      </c>
      <c r="EA189" s="302" t="str">
        <f ca="true">+IF(OFFSET('Hygiene Data'!$H$11,0,10*ROW('Hygiene Data'!H183))="","",OFFSET('Hygiene Data'!$H$11,0,10*ROW('Hygiene Data'!H183)))</f>
        <v/>
      </c>
      <c r="EB189" s="302" t="str">
        <f ca="true">+IF(OFFSET('Hygiene Data'!$H$12,0,10*ROW('Hygiene Data'!H183))="","",OFFSET('Hygiene Data'!$H$12,0,10*ROW('Hygiene Data'!H183)))</f>
        <v/>
      </c>
      <c r="EC189" s="302" t="str">
        <f ca="true">+IF(OFFSET('Hygiene Data'!$H$13,0,10*ROW('Hygiene Data'!H183))="","",OFFSET('Hygiene Data'!$H$13,0,10*ROW('Hygiene Data'!H183)))</f>
        <v/>
      </c>
      <c r="ED189" s="302" t="str">
        <f ca="true">+IF(OFFSET('Hygiene Data'!$I$11,0,10*ROW('Hygiene Data'!I183))="","",OFFSET('Hygiene Data'!$I$11,0,10*ROW('Hygiene Data'!I183)))</f>
        <v/>
      </c>
      <c r="EE189" s="302" t="str">
        <f ca="true">+IF(OFFSET('Hygiene Data'!$I$12,0,10*ROW('Hygiene Data'!I183))="","",OFFSET('Hygiene Data'!$I$12,0,10*ROW('Hygiene Data'!I183)))</f>
        <v/>
      </c>
      <c r="EF189" s="30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57"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302"/>
      <c r="BS190" s="302" t="str">
        <f ca="true">+IF(OFFSET('Water Data'!$D$27,0,10*ROW('Water Data'!D184))="","",OFFSET('Water Data'!$D$27,0,10*ROW('Water Data'!D184)))</f>
        <v/>
      </c>
      <c r="BT190" s="302" t="str">
        <f ca="true">+IF(OFFSET('Water Data'!$D$28,0,10*ROW('Water Data'!D184))="","",OFFSET('Water Data'!$D$28,0,10*ROW('Water Data'!D184)))</f>
        <v/>
      </c>
      <c r="BU190" s="302" t="str">
        <f ca="true">+IF(OFFSET('Water Data'!$D$29,0,10*ROW('Water Data'!D184))="","",OFFSET('Water Data'!$D$29,0,10*ROW('Water Data'!D184)))</f>
        <v/>
      </c>
      <c r="BV190" s="302" t="str">
        <f ca="true">+IF(OFFSET('Water Data'!$E$27,0,10*ROW('Water Data'!E184))="","",OFFSET('Water Data'!$E$27,0,10*ROW('Water Data'!E184)))</f>
        <v/>
      </c>
      <c r="BW190" s="302" t="str">
        <f ca="true">+IF(OFFSET('Water Data'!$E$28,0,10*ROW('Water Data'!E184))="","",OFFSET('Water Data'!$E$28,0,10*ROW('Water Data'!E184)))</f>
        <v/>
      </c>
      <c r="BX190" s="302" t="str">
        <f ca="true">+IF(OFFSET('Water Data'!$E$29,0,10*ROW('Water Data'!E184))="","",OFFSET('Water Data'!$E$29,0,10*ROW('Water Data'!E184)))</f>
        <v/>
      </c>
      <c r="BY190" s="302" t="str">
        <f ca="true">+IF(OFFSET('Water Data'!$F$27,0,10*ROW('Water Data'!F184))="","",OFFSET('Water Data'!$F$27,0,10*ROW('Water Data'!F184)))</f>
        <v/>
      </c>
      <c r="BZ190" s="302" t="str">
        <f ca="true">+IF(OFFSET('Water Data'!$F$28,0,10*ROW('Water Data'!F184))="","",OFFSET('Water Data'!$F$28,0,10*ROW('Water Data'!F184)))</f>
        <v/>
      </c>
      <c r="CA190" s="302" t="str">
        <f ca="true">+IF(OFFSET('Water Data'!$F$29,0,10*ROW('Water Data'!F184))="","",OFFSET('Water Data'!$F$29,0,10*ROW('Water Data'!F184)))</f>
        <v/>
      </c>
      <c r="CB190" s="302" t="str">
        <f ca="true">+IF(OFFSET('Water Data'!$G$27,0,10*ROW('Water Data'!G184))="","",OFFSET('Water Data'!$G$27,0,10*ROW('Water Data'!G184)))</f>
        <v/>
      </c>
      <c r="CC190" s="302" t="str">
        <f ca="true">+IF(OFFSET('Water Data'!$G$28,0,10*ROW('Water Data'!G184))="","",OFFSET('Water Data'!$G$28,0,10*ROW('Water Data'!G184)))</f>
        <v/>
      </c>
      <c r="CD190" s="302" t="str">
        <f ca="true">+IF(OFFSET('Water Data'!$G$29,0,10*ROW('Water Data'!G184))="","",OFFSET('Water Data'!$G$29,0,10*ROW('Water Data'!G184)))</f>
        <v/>
      </c>
      <c r="CE190" s="302" t="str">
        <f ca="true">+IF(OFFSET('Water Data'!$H$27,0,10*ROW('Water Data'!H184))="","",OFFSET('Water Data'!$H$27,0,10*ROW('Water Data'!H184)))</f>
        <v/>
      </c>
      <c r="CF190" s="302" t="str">
        <f ca="true">+IF(OFFSET('Water Data'!$H$28,0,10*ROW('Water Data'!H184))="","",OFFSET('Water Data'!$H$28,0,10*ROW('Water Data'!H184)))</f>
        <v/>
      </c>
      <c r="CG190" s="302" t="str">
        <f ca="true">+IF(OFFSET('Water Data'!$H$29,0,10*ROW('Water Data'!H184))="","",OFFSET('Water Data'!$H$29,0,10*ROW('Water Data'!H184)))</f>
        <v/>
      </c>
      <c r="CH190" s="302" t="str">
        <f ca="true">+IF(OFFSET('Water Data'!$I$27,0,10*ROW('Water Data'!I184))="","",OFFSET('Water Data'!$I$27,0,10*ROW('Water Data'!I184)))</f>
        <v/>
      </c>
      <c r="CI190" s="302" t="str">
        <f ca="true">+IF(OFFSET('Water Data'!$I$28,0,10*ROW('Water Data'!I184))="","",OFFSET('Water Data'!$I$28,0,10*ROW('Water Data'!I184)))</f>
        <v/>
      </c>
      <c r="CJ190" s="302" t="str">
        <f ca="true">+IF(OFFSET('Water Data'!$I$29,0,10*ROW('Water Data'!I184))="","",OFFSET('Water Data'!$I$29,0,10*ROW('Water Data'!I184)))</f>
        <v/>
      </c>
      <c r="CK190" s="302" t="str">
        <f ca="true">+IF(OFFSET('Sanitation Data'!$D$28,0,10*ROW('Sanitation Data'!D184))="","",OFFSET('Sanitation Data'!$D$28,0,10*ROW('Sanitation Data'!D184)))</f>
        <v/>
      </c>
      <c r="CL190" s="302" t="str">
        <f ca="true">+IF(OFFSET('Sanitation Data'!$D$29,0,10*ROW('Sanitation Data'!D184))="","",OFFSET('Sanitation Data'!$D$29,0,10*ROW('Sanitation Data'!D184)))</f>
        <v/>
      </c>
      <c r="CM190" s="302" t="str">
        <f ca="true">+IF(OFFSET('Sanitation Data'!$D$30,0,10*ROW('Sanitation Data'!D184))="","",OFFSET('Sanitation Data'!$D$30,0,10*ROW('Sanitation Data'!D184)))</f>
        <v/>
      </c>
      <c r="CN190" s="302" t="str">
        <f ca="true">+IF(OFFSET('Sanitation Data'!$D$31,0,10*ROW('Sanitation Data'!D184))="","",OFFSET('Sanitation Data'!$D$31,0,10*ROW('Sanitation Data'!D184)))</f>
        <v/>
      </c>
      <c r="CO190" s="302" t="str">
        <f ca="true">+IF(OFFSET('Sanitation Data'!$D$32,0,10*ROW('Sanitation Data'!D184))="","",OFFSET('Sanitation Data'!$D$32,0,10*ROW('Sanitation Data'!D184)))</f>
        <v/>
      </c>
      <c r="CP190" s="302" t="str">
        <f ca="true">+IF(OFFSET('Sanitation Data'!$E$28,0,10*ROW('Sanitation Data'!E184))="","",OFFSET('Sanitation Data'!$E$28,0,10*ROW('Sanitation Data'!E184)))</f>
        <v/>
      </c>
      <c r="CQ190" s="302" t="str">
        <f ca="true">+IF(OFFSET('Sanitation Data'!$E$29,0,10*ROW('Sanitation Data'!E184))="","",OFFSET('Sanitation Data'!$E$29,0,10*ROW('Sanitation Data'!E184)))</f>
        <v/>
      </c>
      <c r="CR190" s="302" t="str">
        <f ca="true">+IF(OFFSET('Sanitation Data'!$E$30,0,10*ROW('Sanitation Data'!E184))="","",OFFSET('Sanitation Data'!$E$30,0,10*ROW('Sanitation Data'!E184)))</f>
        <v/>
      </c>
      <c r="CS190" s="302" t="str">
        <f ca="true">+IF(OFFSET('Sanitation Data'!$E$31,0,10*ROW('Sanitation Data'!E184))="","",OFFSET('Sanitation Data'!$E$31,0,10*ROW('Sanitation Data'!E184)))</f>
        <v/>
      </c>
      <c r="CT190" s="302" t="str">
        <f ca="true">+IF(OFFSET('Sanitation Data'!$E$32,0,10*ROW('Sanitation Data'!E184))="","",OFFSET('Sanitation Data'!$E$32,0,10*ROW('Sanitation Data'!E184)))</f>
        <v/>
      </c>
      <c r="CU190" s="302" t="str">
        <f ca="true">+IF(OFFSET('Sanitation Data'!$F$28,0,10*ROW('Sanitation Data'!F184))="","",OFFSET('Sanitation Data'!$F$28,0,10*ROW('Sanitation Data'!F184)))</f>
        <v/>
      </c>
      <c r="CV190" s="302" t="str">
        <f ca="true">+IF(OFFSET('Sanitation Data'!$F$29,0,10*ROW('Sanitation Data'!F184))="","",OFFSET('Sanitation Data'!$F$29,0,10*ROW('Sanitation Data'!F184)))</f>
        <v/>
      </c>
      <c r="CW190" s="302" t="str">
        <f ca="true">+IF(OFFSET('Sanitation Data'!$F$30,0,10*ROW('Sanitation Data'!F184))="","",OFFSET('Sanitation Data'!$F$30,0,10*ROW('Sanitation Data'!F184)))</f>
        <v/>
      </c>
      <c r="CX190" s="302" t="str">
        <f ca="true">+IF(OFFSET('Sanitation Data'!$F$31,0,10*ROW('Sanitation Data'!F184))="","",OFFSET('Sanitation Data'!$F$31,0,10*ROW('Sanitation Data'!F184)))</f>
        <v/>
      </c>
      <c r="CY190" s="302" t="str">
        <f ca="true">+IF(OFFSET('Sanitation Data'!$F$32,0,10*ROW('Sanitation Data'!F184))="","",OFFSET('Sanitation Data'!$F$32,0,10*ROW('Sanitation Data'!F184)))</f>
        <v/>
      </c>
      <c r="CZ190" s="302" t="str">
        <f ca="true">+IF(OFFSET('Sanitation Data'!$G$28,0,10*ROW('Sanitation Data'!G184))="","",OFFSET('Sanitation Data'!$G$28,0,10*ROW('Sanitation Data'!G184)))</f>
        <v/>
      </c>
      <c r="DA190" s="302" t="str">
        <f ca="true">+IF(OFFSET('Sanitation Data'!$G$29,0,10*ROW('Sanitation Data'!G184))="","",OFFSET('Sanitation Data'!$G$29,0,10*ROW('Sanitation Data'!G184)))</f>
        <v/>
      </c>
      <c r="DB190" s="302" t="str">
        <f ca="true">+IF(OFFSET('Sanitation Data'!$G$30,0,10*ROW('Sanitation Data'!G184))="","",OFFSET('Sanitation Data'!$G$30,0,10*ROW('Sanitation Data'!G184)))</f>
        <v/>
      </c>
      <c r="DC190" s="302" t="str">
        <f ca="true">+IF(OFFSET('Sanitation Data'!$G$31,0,10*ROW('Sanitation Data'!G184))="","",OFFSET('Sanitation Data'!$G$31,0,10*ROW('Sanitation Data'!G184)))</f>
        <v/>
      </c>
      <c r="DD190" s="302" t="str">
        <f ca="true">+IF(OFFSET('Sanitation Data'!$G$32,0,10*ROW('Sanitation Data'!G184))="","",OFFSET('Sanitation Data'!$G$32,0,10*ROW('Sanitation Data'!G184)))</f>
        <v/>
      </c>
      <c r="DE190" s="302" t="str">
        <f ca="true">+IF(OFFSET('Sanitation Data'!$H$28,0,10*ROW('Sanitation Data'!H184))="","",OFFSET('Sanitation Data'!$H$28,0,10*ROW('Sanitation Data'!H184)))</f>
        <v/>
      </c>
      <c r="DF190" s="302" t="str">
        <f ca="true">+IF(OFFSET('Sanitation Data'!$H$29,0,10*ROW('Sanitation Data'!H184))="","",OFFSET('Sanitation Data'!$H$29,0,10*ROW('Sanitation Data'!H184)))</f>
        <v/>
      </c>
      <c r="DG190" s="302" t="str">
        <f ca="true">+IF(OFFSET('Sanitation Data'!$H$30,0,10*ROW('Sanitation Data'!H184))="","",OFFSET('Sanitation Data'!$H$30,0,10*ROW('Sanitation Data'!H184)))</f>
        <v/>
      </c>
      <c r="DH190" s="302" t="str">
        <f ca="true">+IF(OFFSET('Sanitation Data'!$H$31,0,10*ROW('Sanitation Data'!H184))="","",OFFSET('Sanitation Data'!$H$31,0,10*ROW('Sanitation Data'!H184)))</f>
        <v/>
      </c>
      <c r="DI190" s="302" t="str">
        <f ca="true">+IF(OFFSET('Sanitation Data'!$H$32,0,10*ROW('Sanitation Data'!H184))="","",OFFSET('Sanitation Data'!$H$32,0,10*ROW('Sanitation Data'!H184)))</f>
        <v/>
      </c>
      <c r="DJ190" s="302" t="str">
        <f ca="true">+IF(OFFSET('Sanitation Data'!$I$28,0,10*ROW('Sanitation Data'!I184))="","",OFFSET('Sanitation Data'!$I$28,0,10*ROW('Sanitation Data'!I184)))</f>
        <v/>
      </c>
      <c r="DK190" s="302" t="str">
        <f ca="true">+IF(OFFSET('Sanitation Data'!$I$29,0,10*ROW('Sanitation Data'!I184))="","",OFFSET('Sanitation Data'!$I$29,0,10*ROW('Sanitation Data'!I184)))</f>
        <v/>
      </c>
      <c r="DL190" s="302" t="str">
        <f ca="true">+IF(OFFSET('Sanitation Data'!$I$30,0,10*ROW('Sanitation Data'!I184))="","",OFFSET('Sanitation Data'!$I$30,0,10*ROW('Sanitation Data'!I184)))</f>
        <v/>
      </c>
      <c r="DM190" s="302" t="str">
        <f ca="true">+IF(OFFSET('Sanitation Data'!$I$31,0,10*ROW('Sanitation Data'!I184))="","",OFFSET('Sanitation Data'!$I$31,0,10*ROW('Sanitation Data'!I184)))</f>
        <v/>
      </c>
      <c r="DN190" s="302" t="str">
        <f ca="true">+IF(OFFSET('Sanitation Data'!$I$32,0,10*ROW('Sanitation Data'!I184))="","",OFFSET('Sanitation Data'!$I$32,0,10*ROW('Sanitation Data'!I184)))</f>
        <v/>
      </c>
      <c r="DO190" s="302" t="str">
        <f ca="true">+IF(OFFSET('Hygiene Data'!$D$11,0,10*ROW('Hygiene Data'!D184))="","",OFFSET('Hygiene Data'!$D$11,0,10*ROW('Hygiene Data'!D184)))</f>
        <v/>
      </c>
      <c r="DP190" s="302" t="str">
        <f ca="true">+IF(OFFSET('Hygiene Data'!$D$12,0,10*ROW('Hygiene Data'!D184))="","",OFFSET('Hygiene Data'!$D$12,0,10*ROW('Hygiene Data'!D184)))</f>
        <v/>
      </c>
      <c r="DQ190" s="302" t="str">
        <f ca="true">+IF(OFFSET('Hygiene Data'!$D$13,0,10*ROW('Hygiene Data'!D184))="","",OFFSET('Hygiene Data'!$D$13,0,10*ROW('Hygiene Data'!D184)))</f>
        <v/>
      </c>
      <c r="DR190" s="302" t="str">
        <f ca="true">+IF(OFFSET('Hygiene Data'!$E$11,0,10*ROW('Hygiene Data'!E184))="","",OFFSET('Hygiene Data'!$E$11,0,10*ROW('Hygiene Data'!E184)))</f>
        <v/>
      </c>
      <c r="DS190" s="302" t="str">
        <f ca="true">+IF(OFFSET('Hygiene Data'!$E$12,0,10*ROW('Hygiene Data'!E184))="","",OFFSET('Hygiene Data'!$E$12,0,10*ROW('Hygiene Data'!E184)))</f>
        <v/>
      </c>
      <c r="DT190" s="302" t="str">
        <f ca="true">+IF(OFFSET('Hygiene Data'!$E$13,0,10*ROW('Hygiene Data'!E184))="","",OFFSET('Hygiene Data'!$E$13,0,10*ROW('Hygiene Data'!E184)))</f>
        <v/>
      </c>
      <c r="DU190" s="302" t="str">
        <f ca="true">+IF(OFFSET('Hygiene Data'!$F$11,0,10*ROW('Hygiene Data'!F184))="","",OFFSET('Hygiene Data'!$F$11,0,10*ROW('Hygiene Data'!F184)))</f>
        <v/>
      </c>
      <c r="DV190" s="302" t="str">
        <f ca="true">+IF(OFFSET('Hygiene Data'!$F$12,0,10*ROW('Hygiene Data'!F184))="","",OFFSET('Hygiene Data'!$F$12,0,10*ROW('Hygiene Data'!F184)))</f>
        <v/>
      </c>
      <c r="DW190" s="302" t="str">
        <f ca="true">+IF(OFFSET('Hygiene Data'!$F$13,0,10*ROW('Hygiene Data'!F184))="","",OFFSET('Hygiene Data'!$F$13,0,10*ROW('Hygiene Data'!F184)))</f>
        <v/>
      </c>
      <c r="DX190" s="302" t="str">
        <f ca="true">+IF(OFFSET('Hygiene Data'!$G$11,0,10*ROW('Hygiene Data'!G184))="","",OFFSET('Hygiene Data'!$G$11,0,10*ROW('Hygiene Data'!G184)))</f>
        <v/>
      </c>
      <c r="DY190" s="302" t="str">
        <f ca="true">+IF(OFFSET('Hygiene Data'!$G$12,0,10*ROW('Hygiene Data'!G184))="","",OFFSET('Hygiene Data'!$G$12,0,10*ROW('Hygiene Data'!G184)))</f>
        <v/>
      </c>
      <c r="DZ190" s="302" t="str">
        <f ca="true">+IF(OFFSET('Hygiene Data'!$G$13,0,10*ROW('Hygiene Data'!G184))="","",OFFSET('Hygiene Data'!$G$13,0,10*ROW('Hygiene Data'!G184)))</f>
        <v/>
      </c>
      <c r="EA190" s="302" t="str">
        <f ca="true">+IF(OFFSET('Hygiene Data'!$H$11,0,10*ROW('Hygiene Data'!H184))="","",OFFSET('Hygiene Data'!$H$11,0,10*ROW('Hygiene Data'!H184)))</f>
        <v/>
      </c>
      <c r="EB190" s="302" t="str">
        <f ca="true">+IF(OFFSET('Hygiene Data'!$H$12,0,10*ROW('Hygiene Data'!H184))="","",OFFSET('Hygiene Data'!$H$12,0,10*ROW('Hygiene Data'!H184)))</f>
        <v/>
      </c>
      <c r="EC190" s="302" t="str">
        <f ca="true">+IF(OFFSET('Hygiene Data'!$H$13,0,10*ROW('Hygiene Data'!H184))="","",OFFSET('Hygiene Data'!$H$13,0,10*ROW('Hygiene Data'!H184)))</f>
        <v/>
      </c>
      <c r="ED190" s="302" t="str">
        <f ca="true">+IF(OFFSET('Hygiene Data'!$I$11,0,10*ROW('Hygiene Data'!I184))="","",OFFSET('Hygiene Data'!$I$11,0,10*ROW('Hygiene Data'!I184)))</f>
        <v/>
      </c>
      <c r="EE190" s="302" t="str">
        <f ca="true">+IF(OFFSET('Hygiene Data'!$I$12,0,10*ROW('Hygiene Data'!I184))="","",OFFSET('Hygiene Data'!$I$12,0,10*ROW('Hygiene Data'!I184)))</f>
        <v/>
      </c>
      <c r="EF190" s="30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57"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302"/>
      <c r="BS191" s="302" t="str">
        <f ca="true">+IF(OFFSET('Water Data'!$D$27,0,10*ROW('Water Data'!D185))="","",OFFSET('Water Data'!$D$27,0,10*ROW('Water Data'!D185)))</f>
        <v/>
      </c>
      <c r="BT191" s="302" t="str">
        <f ca="true">+IF(OFFSET('Water Data'!$D$28,0,10*ROW('Water Data'!D185))="","",OFFSET('Water Data'!$D$28,0,10*ROW('Water Data'!D185)))</f>
        <v/>
      </c>
      <c r="BU191" s="302" t="str">
        <f ca="true">+IF(OFFSET('Water Data'!$D$29,0,10*ROW('Water Data'!D185))="","",OFFSET('Water Data'!$D$29,0,10*ROW('Water Data'!D185)))</f>
        <v/>
      </c>
      <c r="BV191" s="302" t="str">
        <f ca="true">+IF(OFFSET('Water Data'!$E$27,0,10*ROW('Water Data'!E185))="","",OFFSET('Water Data'!$E$27,0,10*ROW('Water Data'!E185)))</f>
        <v/>
      </c>
      <c r="BW191" s="302" t="str">
        <f ca="true">+IF(OFFSET('Water Data'!$E$28,0,10*ROW('Water Data'!E185))="","",OFFSET('Water Data'!$E$28,0,10*ROW('Water Data'!E185)))</f>
        <v/>
      </c>
      <c r="BX191" s="302" t="str">
        <f ca="true">+IF(OFFSET('Water Data'!$E$29,0,10*ROW('Water Data'!E185))="","",OFFSET('Water Data'!$E$29,0,10*ROW('Water Data'!E185)))</f>
        <v/>
      </c>
      <c r="BY191" s="302" t="str">
        <f ca="true">+IF(OFFSET('Water Data'!$F$27,0,10*ROW('Water Data'!F185))="","",OFFSET('Water Data'!$F$27,0,10*ROW('Water Data'!F185)))</f>
        <v/>
      </c>
      <c r="BZ191" s="302" t="str">
        <f ca="true">+IF(OFFSET('Water Data'!$F$28,0,10*ROW('Water Data'!F185))="","",OFFSET('Water Data'!$F$28,0,10*ROW('Water Data'!F185)))</f>
        <v/>
      </c>
      <c r="CA191" s="302" t="str">
        <f ca="true">+IF(OFFSET('Water Data'!$F$29,0,10*ROW('Water Data'!F185))="","",OFFSET('Water Data'!$F$29,0,10*ROW('Water Data'!F185)))</f>
        <v/>
      </c>
      <c r="CB191" s="302" t="str">
        <f ca="true">+IF(OFFSET('Water Data'!$G$27,0,10*ROW('Water Data'!G185))="","",OFFSET('Water Data'!$G$27,0,10*ROW('Water Data'!G185)))</f>
        <v/>
      </c>
      <c r="CC191" s="302" t="str">
        <f ca="true">+IF(OFFSET('Water Data'!$G$28,0,10*ROW('Water Data'!G185))="","",OFFSET('Water Data'!$G$28,0,10*ROW('Water Data'!G185)))</f>
        <v/>
      </c>
      <c r="CD191" s="302" t="str">
        <f ca="true">+IF(OFFSET('Water Data'!$G$29,0,10*ROW('Water Data'!G185))="","",OFFSET('Water Data'!$G$29,0,10*ROW('Water Data'!G185)))</f>
        <v/>
      </c>
      <c r="CE191" s="302" t="str">
        <f ca="true">+IF(OFFSET('Water Data'!$H$27,0,10*ROW('Water Data'!H185))="","",OFFSET('Water Data'!$H$27,0,10*ROW('Water Data'!H185)))</f>
        <v/>
      </c>
      <c r="CF191" s="302" t="str">
        <f ca="true">+IF(OFFSET('Water Data'!$H$28,0,10*ROW('Water Data'!H185))="","",OFFSET('Water Data'!$H$28,0,10*ROW('Water Data'!H185)))</f>
        <v/>
      </c>
      <c r="CG191" s="302" t="str">
        <f ca="true">+IF(OFFSET('Water Data'!$H$29,0,10*ROW('Water Data'!H185))="","",OFFSET('Water Data'!$H$29,0,10*ROW('Water Data'!H185)))</f>
        <v/>
      </c>
      <c r="CH191" s="302" t="str">
        <f ca="true">+IF(OFFSET('Water Data'!$I$27,0,10*ROW('Water Data'!I185))="","",OFFSET('Water Data'!$I$27,0,10*ROW('Water Data'!I185)))</f>
        <v/>
      </c>
      <c r="CI191" s="302" t="str">
        <f ca="true">+IF(OFFSET('Water Data'!$I$28,0,10*ROW('Water Data'!I185))="","",OFFSET('Water Data'!$I$28,0,10*ROW('Water Data'!I185)))</f>
        <v/>
      </c>
      <c r="CJ191" s="302" t="str">
        <f ca="true">+IF(OFFSET('Water Data'!$I$29,0,10*ROW('Water Data'!I185))="","",OFFSET('Water Data'!$I$29,0,10*ROW('Water Data'!I185)))</f>
        <v/>
      </c>
      <c r="CK191" s="302" t="str">
        <f ca="true">+IF(OFFSET('Sanitation Data'!$D$28,0,10*ROW('Sanitation Data'!D185))="","",OFFSET('Sanitation Data'!$D$28,0,10*ROW('Sanitation Data'!D185)))</f>
        <v/>
      </c>
      <c r="CL191" s="302" t="str">
        <f ca="true">+IF(OFFSET('Sanitation Data'!$D$29,0,10*ROW('Sanitation Data'!D185))="","",OFFSET('Sanitation Data'!$D$29,0,10*ROW('Sanitation Data'!D185)))</f>
        <v/>
      </c>
      <c r="CM191" s="302" t="str">
        <f ca="true">+IF(OFFSET('Sanitation Data'!$D$30,0,10*ROW('Sanitation Data'!D185))="","",OFFSET('Sanitation Data'!$D$30,0,10*ROW('Sanitation Data'!D185)))</f>
        <v/>
      </c>
      <c r="CN191" s="302" t="str">
        <f ca="true">+IF(OFFSET('Sanitation Data'!$D$31,0,10*ROW('Sanitation Data'!D185))="","",OFFSET('Sanitation Data'!$D$31,0,10*ROW('Sanitation Data'!D185)))</f>
        <v/>
      </c>
      <c r="CO191" s="302" t="str">
        <f ca="true">+IF(OFFSET('Sanitation Data'!$D$32,0,10*ROW('Sanitation Data'!D185))="","",OFFSET('Sanitation Data'!$D$32,0,10*ROW('Sanitation Data'!D185)))</f>
        <v/>
      </c>
      <c r="CP191" s="302" t="str">
        <f ca="true">+IF(OFFSET('Sanitation Data'!$E$28,0,10*ROW('Sanitation Data'!E185))="","",OFFSET('Sanitation Data'!$E$28,0,10*ROW('Sanitation Data'!E185)))</f>
        <v/>
      </c>
      <c r="CQ191" s="302" t="str">
        <f ca="true">+IF(OFFSET('Sanitation Data'!$E$29,0,10*ROW('Sanitation Data'!E185))="","",OFFSET('Sanitation Data'!$E$29,0,10*ROW('Sanitation Data'!E185)))</f>
        <v/>
      </c>
      <c r="CR191" s="302" t="str">
        <f ca="true">+IF(OFFSET('Sanitation Data'!$E$30,0,10*ROW('Sanitation Data'!E185))="","",OFFSET('Sanitation Data'!$E$30,0,10*ROW('Sanitation Data'!E185)))</f>
        <v/>
      </c>
      <c r="CS191" s="302" t="str">
        <f ca="true">+IF(OFFSET('Sanitation Data'!$E$31,0,10*ROW('Sanitation Data'!E185))="","",OFFSET('Sanitation Data'!$E$31,0,10*ROW('Sanitation Data'!E185)))</f>
        <v/>
      </c>
      <c r="CT191" s="302" t="str">
        <f ca="true">+IF(OFFSET('Sanitation Data'!$E$32,0,10*ROW('Sanitation Data'!E185))="","",OFFSET('Sanitation Data'!$E$32,0,10*ROW('Sanitation Data'!E185)))</f>
        <v/>
      </c>
      <c r="CU191" s="302" t="str">
        <f ca="true">+IF(OFFSET('Sanitation Data'!$F$28,0,10*ROW('Sanitation Data'!F185))="","",OFFSET('Sanitation Data'!$F$28,0,10*ROW('Sanitation Data'!F185)))</f>
        <v/>
      </c>
      <c r="CV191" s="302" t="str">
        <f ca="true">+IF(OFFSET('Sanitation Data'!$F$29,0,10*ROW('Sanitation Data'!F185))="","",OFFSET('Sanitation Data'!$F$29,0,10*ROW('Sanitation Data'!F185)))</f>
        <v/>
      </c>
      <c r="CW191" s="302" t="str">
        <f ca="true">+IF(OFFSET('Sanitation Data'!$F$30,0,10*ROW('Sanitation Data'!F185))="","",OFFSET('Sanitation Data'!$F$30,0,10*ROW('Sanitation Data'!F185)))</f>
        <v/>
      </c>
      <c r="CX191" s="302" t="str">
        <f ca="true">+IF(OFFSET('Sanitation Data'!$F$31,0,10*ROW('Sanitation Data'!F185))="","",OFFSET('Sanitation Data'!$F$31,0,10*ROW('Sanitation Data'!F185)))</f>
        <v/>
      </c>
      <c r="CY191" s="302" t="str">
        <f ca="true">+IF(OFFSET('Sanitation Data'!$F$32,0,10*ROW('Sanitation Data'!F185))="","",OFFSET('Sanitation Data'!$F$32,0,10*ROW('Sanitation Data'!F185)))</f>
        <v/>
      </c>
      <c r="CZ191" s="302" t="str">
        <f ca="true">+IF(OFFSET('Sanitation Data'!$G$28,0,10*ROW('Sanitation Data'!G185))="","",OFFSET('Sanitation Data'!$G$28,0,10*ROW('Sanitation Data'!G185)))</f>
        <v/>
      </c>
      <c r="DA191" s="302" t="str">
        <f ca="true">+IF(OFFSET('Sanitation Data'!$G$29,0,10*ROW('Sanitation Data'!G185))="","",OFFSET('Sanitation Data'!$G$29,0,10*ROW('Sanitation Data'!G185)))</f>
        <v/>
      </c>
      <c r="DB191" s="302" t="str">
        <f ca="true">+IF(OFFSET('Sanitation Data'!$G$30,0,10*ROW('Sanitation Data'!G185))="","",OFFSET('Sanitation Data'!$G$30,0,10*ROW('Sanitation Data'!G185)))</f>
        <v/>
      </c>
      <c r="DC191" s="302" t="str">
        <f ca="true">+IF(OFFSET('Sanitation Data'!$G$31,0,10*ROW('Sanitation Data'!G185))="","",OFFSET('Sanitation Data'!$G$31,0,10*ROW('Sanitation Data'!G185)))</f>
        <v/>
      </c>
      <c r="DD191" s="302" t="str">
        <f ca="true">+IF(OFFSET('Sanitation Data'!$G$32,0,10*ROW('Sanitation Data'!G185))="","",OFFSET('Sanitation Data'!$G$32,0,10*ROW('Sanitation Data'!G185)))</f>
        <v/>
      </c>
      <c r="DE191" s="302" t="str">
        <f ca="true">+IF(OFFSET('Sanitation Data'!$H$28,0,10*ROW('Sanitation Data'!H185))="","",OFFSET('Sanitation Data'!$H$28,0,10*ROW('Sanitation Data'!H185)))</f>
        <v/>
      </c>
      <c r="DF191" s="302" t="str">
        <f ca="true">+IF(OFFSET('Sanitation Data'!$H$29,0,10*ROW('Sanitation Data'!H185))="","",OFFSET('Sanitation Data'!$H$29,0,10*ROW('Sanitation Data'!H185)))</f>
        <v/>
      </c>
      <c r="DG191" s="302" t="str">
        <f ca="true">+IF(OFFSET('Sanitation Data'!$H$30,0,10*ROW('Sanitation Data'!H185))="","",OFFSET('Sanitation Data'!$H$30,0,10*ROW('Sanitation Data'!H185)))</f>
        <v/>
      </c>
      <c r="DH191" s="302" t="str">
        <f ca="true">+IF(OFFSET('Sanitation Data'!$H$31,0,10*ROW('Sanitation Data'!H185))="","",OFFSET('Sanitation Data'!$H$31,0,10*ROW('Sanitation Data'!H185)))</f>
        <v/>
      </c>
      <c r="DI191" s="302" t="str">
        <f ca="true">+IF(OFFSET('Sanitation Data'!$H$32,0,10*ROW('Sanitation Data'!H185))="","",OFFSET('Sanitation Data'!$H$32,0,10*ROW('Sanitation Data'!H185)))</f>
        <v/>
      </c>
      <c r="DJ191" s="302" t="str">
        <f ca="true">+IF(OFFSET('Sanitation Data'!$I$28,0,10*ROW('Sanitation Data'!I185))="","",OFFSET('Sanitation Data'!$I$28,0,10*ROW('Sanitation Data'!I185)))</f>
        <v/>
      </c>
      <c r="DK191" s="302" t="str">
        <f ca="true">+IF(OFFSET('Sanitation Data'!$I$29,0,10*ROW('Sanitation Data'!I185))="","",OFFSET('Sanitation Data'!$I$29,0,10*ROW('Sanitation Data'!I185)))</f>
        <v/>
      </c>
      <c r="DL191" s="302" t="str">
        <f ca="true">+IF(OFFSET('Sanitation Data'!$I$30,0,10*ROW('Sanitation Data'!I185))="","",OFFSET('Sanitation Data'!$I$30,0,10*ROW('Sanitation Data'!I185)))</f>
        <v/>
      </c>
      <c r="DM191" s="302" t="str">
        <f ca="true">+IF(OFFSET('Sanitation Data'!$I$31,0,10*ROW('Sanitation Data'!I185))="","",OFFSET('Sanitation Data'!$I$31,0,10*ROW('Sanitation Data'!I185)))</f>
        <v/>
      </c>
      <c r="DN191" s="302" t="str">
        <f ca="true">+IF(OFFSET('Sanitation Data'!$I$32,0,10*ROW('Sanitation Data'!I185))="","",OFFSET('Sanitation Data'!$I$32,0,10*ROW('Sanitation Data'!I185)))</f>
        <v/>
      </c>
      <c r="DO191" s="302" t="str">
        <f ca="true">+IF(OFFSET('Hygiene Data'!$D$11,0,10*ROW('Hygiene Data'!D185))="","",OFFSET('Hygiene Data'!$D$11,0,10*ROW('Hygiene Data'!D185)))</f>
        <v/>
      </c>
      <c r="DP191" s="302" t="str">
        <f ca="true">+IF(OFFSET('Hygiene Data'!$D$12,0,10*ROW('Hygiene Data'!D185))="","",OFFSET('Hygiene Data'!$D$12,0,10*ROW('Hygiene Data'!D185)))</f>
        <v/>
      </c>
      <c r="DQ191" s="302" t="str">
        <f ca="true">+IF(OFFSET('Hygiene Data'!$D$13,0,10*ROW('Hygiene Data'!D185))="","",OFFSET('Hygiene Data'!$D$13,0,10*ROW('Hygiene Data'!D185)))</f>
        <v/>
      </c>
      <c r="DR191" s="302" t="str">
        <f ca="true">+IF(OFFSET('Hygiene Data'!$E$11,0,10*ROW('Hygiene Data'!E185))="","",OFFSET('Hygiene Data'!$E$11,0,10*ROW('Hygiene Data'!E185)))</f>
        <v/>
      </c>
      <c r="DS191" s="302" t="str">
        <f ca="true">+IF(OFFSET('Hygiene Data'!$E$12,0,10*ROW('Hygiene Data'!E185))="","",OFFSET('Hygiene Data'!$E$12,0,10*ROW('Hygiene Data'!E185)))</f>
        <v/>
      </c>
      <c r="DT191" s="302" t="str">
        <f ca="true">+IF(OFFSET('Hygiene Data'!$E$13,0,10*ROW('Hygiene Data'!E185))="","",OFFSET('Hygiene Data'!$E$13,0,10*ROW('Hygiene Data'!E185)))</f>
        <v/>
      </c>
      <c r="DU191" s="302" t="str">
        <f ca="true">+IF(OFFSET('Hygiene Data'!$F$11,0,10*ROW('Hygiene Data'!F185))="","",OFFSET('Hygiene Data'!$F$11,0,10*ROW('Hygiene Data'!F185)))</f>
        <v/>
      </c>
      <c r="DV191" s="302" t="str">
        <f ca="true">+IF(OFFSET('Hygiene Data'!$F$12,0,10*ROW('Hygiene Data'!F185))="","",OFFSET('Hygiene Data'!$F$12,0,10*ROW('Hygiene Data'!F185)))</f>
        <v/>
      </c>
      <c r="DW191" s="302" t="str">
        <f ca="true">+IF(OFFSET('Hygiene Data'!$F$13,0,10*ROW('Hygiene Data'!F185))="","",OFFSET('Hygiene Data'!$F$13,0,10*ROW('Hygiene Data'!F185)))</f>
        <v/>
      </c>
      <c r="DX191" s="302" t="str">
        <f ca="true">+IF(OFFSET('Hygiene Data'!$G$11,0,10*ROW('Hygiene Data'!G185))="","",OFFSET('Hygiene Data'!$G$11,0,10*ROW('Hygiene Data'!G185)))</f>
        <v/>
      </c>
      <c r="DY191" s="302" t="str">
        <f ca="true">+IF(OFFSET('Hygiene Data'!$G$12,0,10*ROW('Hygiene Data'!G185))="","",OFFSET('Hygiene Data'!$G$12,0,10*ROW('Hygiene Data'!G185)))</f>
        <v/>
      </c>
      <c r="DZ191" s="302" t="str">
        <f ca="true">+IF(OFFSET('Hygiene Data'!$G$13,0,10*ROW('Hygiene Data'!G185))="","",OFFSET('Hygiene Data'!$G$13,0,10*ROW('Hygiene Data'!G185)))</f>
        <v/>
      </c>
      <c r="EA191" s="302" t="str">
        <f ca="true">+IF(OFFSET('Hygiene Data'!$H$11,0,10*ROW('Hygiene Data'!H185))="","",OFFSET('Hygiene Data'!$H$11,0,10*ROW('Hygiene Data'!H185)))</f>
        <v/>
      </c>
      <c r="EB191" s="302" t="str">
        <f ca="true">+IF(OFFSET('Hygiene Data'!$H$12,0,10*ROW('Hygiene Data'!H185))="","",OFFSET('Hygiene Data'!$H$12,0,10*ROW('Hygiene Data'!H185)))</f>
        <v/>
      </c>
      <c r="EC191" s="302" t="str">
        <f ca="true">+IF(OFFSET('Hygiene Data'!$H$13,0,10*ROW('Hygiene Data'!H185))="","",OFFSET('Hygiene Data'!$H$13,0,10*ROW('Hygiene Data'!H185)))</f>
        <v/>
      </c>
      <c r="ED191" s="302" t="str">
        <f ca="true">+IF(OFFSET('Hygiene Data'!$I$11,0,10*ROW('Hygiene Data'!I185))="","",OFFSET('Hygiene Data'!$I$11,0,10*ROW('Hygiene Data'!I185)))</f>
        <v/>
      </c>
      <c r="EE191" s="302" t="str">
        <f ca="true">+IF(OFFSET('Hygiene Data'!$I$12,0,10*ROW('Hygiene Data'!I185))="","",OFFSET('Hygiene Data'!$I$12,0,10*ROW('Hygiene Data'!I185)))</f>
        <v/>
      </c>
      <c r="EF191" s="30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57"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302"/>
      <c r="BS192" s="302" t="str">
        <f ca="true">+IF(OFFSET('Water Data'!$D$27,0,10*ROW('Water Data'!D186))="","",OFFSET('Water Data'!$D$27,0,10*ROW('Water Data'!D186)))</f>
        <v/>
      </c>
      <c r="BT192" s="302" t="str">
        <f ca="true">+IF(OFFSET('Water Data'!$D$28,0,10*ROW('Water Data'!D186))="","",OFFSET('Water Data'!$D$28,0,10*ROW('Water Data'!D186)))</f>
        <v/>
      </c>
      <c r="BU192" s="302" t="str">
        <f ca="true">+IF(OFFSET('Water Data'!$D$29,0,10*ROW('Water Data'!D186))="","",OFFSET('Water Data'!$D$29,0,10*ROW('Water Data'!D186)))</f>
        <v/>
      </c>
      <c r="BV192" s="302" t="str">
        <f ca="true">+IF(OFFSET('Water Data'!$E$27,0,10*ROW('Water Data'!E186))="","",OFFSET('Water Data'!$E$27,0,10*ROW('Water Data'!E186)))</f>
        <v/>
      </c>
      <c r="BW192" s="302" t="str">
        <f ca="true">+IF(OFFSET('Water Data'!$E$28,0,10*ROW('Water Data'!E186))="","",OFFSET('Water Data'!$E$28,0,10*ROW('Water Data'!E186)))</f>
        <v/>
      </c>
      <c r="BX192" s="302" t="str">
        <f ca="true">+IF(OFFSET('Water Data'!$E$29,0,10*ROW('Water Data'!E186))="","",OFFSET('Water Data'!$E$29,0,10*ROW('Water Data'!E186)))</f>
        <v/>
      </c>
      <c r="BY192" s="302" t="str">
        <f ca="true">+IF(OFFSET('Water Data'!$F$27,0,10*ROW('Water Data'!F186))="","",OFFSET('Water Data'!$F$27,0,10*ROW('Water Data'!F186)))</f>
        <v/>
      </c>
      <c r="BZ192" s="302" t="str">
        <f ca="true">+IF(OFFSET('Water Data'!$F$28,0,10*ROW('Water Data'!F186))="","",OFFSET('Water Data'!$F$28,0,10*ROW('Water Data'!F186)))</f>
        <v/>
      </c>
      <c r="CA192" s="302" t="str">
        <f ca="true">+IF(OFFSET('Water Data'!$F$29,0,10*ROW('Water Data'!F186))="","",OFFSET('Water Data'!$F$29,0,10*ROW('Water Data'!F186)))</f>
        <v/>
      </c>
      <c r="CB192" s="302" t="str">
        <f ca="true">+IF(OFFSET('Water Data'!$G$27,0,10*ROW('Water Data'!G186))="","",OFFSET('Water Data'!$G$27,0,10*ROW('Water Data'!G186)))</f>
        <v/>
      </c>
      <c r="CC192" s="302" t="str">
        <f ca="true">+IF(OFFSET('Water Data'!$G$28,0,10*ROW('Water Data'!G186))="","",OFFSET('Water Data'!$G$28,0,10*ROW('Water Data'!G186)))</f>
        <v/>
      </c>
      <c r="CD192" s="302" t="str">
        <f ca="true">+IF(OFFSET('Water Data'!$G$29,0,10*ROW('Water Data'!G186))="","",OFFSET('Water Data'!$G$29,0,10*ROW('Water Data'!G186)))</f>
        <v/>
      </c>
      <c r="CE192" s="302" t="str">
        <f ca="true">+IF(OFFSET('Water Data'!$H$27,0,10*ROW('Water Data'!H186))="","",OFFSET('Water Data'!$H$27,0,10*ROW('Water Data'!H186)))</f>
        <v/>
      </c>
      <c r="CF192" s="302" t="str">
        <f ca="true">+IF(OFFSET('Water Data'!$H$28,0,10*ROW('Water Data'!H186))="","",OFFSET('Water Data'!$H$28,0,10*ROW('Water Data'!H186)))</f>
        <v/>
      </c>
      <c r="CG192" s="302" t="str">
        <f ca="true">+IF(OFFSET('Water Data'!$H$29,0,10*ROW('Water Data'!H186))="","",OFFSET('Water Data'!$H$29,0,10*ROW('Water Data'!H186)))</f>
        <v/>
      </c>
      <c r="CH192" s="302" t="str">
        <f ca="true">+IF(OFFSET('Water Data'!$I$27,0,10*ROW('Water Data'!I186))="","",OFFSET('Water Data'!$I$27,0,10*ROW('Water Data'!I186)))</f>
        <v/>
      </c>
      <c r="CI192" s="302" t="str">
        <f ca="true">+IF(OFFSET('Water Data'!$I$28,0,10*ROW('Water Data'!I186))="","",OFFSET('Water Data'!$I$28,0,10*ROW('Water Data'!I186)))</f>
        <v/>
      </c>
      <c r="CJ192" s="302" t="str">
        <f ca="true">+IF(OFFSET('Water Data'!$I$29,0,10*ROW('Water Data'!I186))="","",OFFSET('Water Data'!$I$29,0,10*ROW('Water Data'!I186)))</f>
        <v/>
      </c>
      <c r="CK192" s="302" t="str">
        <f ca="true">+IF(OFFSET('Sanitation Data'!$D$28,0,10*ROW('Sanitation Data'!D186))="","",OFFSET('Sanitation Data'!$D$28,0,10*ROW('Sanitation Data'!D186)))</f>
        <v/>
      </c>
      <c r="CL192" s="302" t="str">
        <f ca="true">+IF(OFFSET('Sanitation Data'!$D$29,0,10*ROW('Sanitation Data'!D186))="","",OFFSET('Sanitation Data'!$D$29,0,10*ROW('Sanitation Data'!D186)))</f>
        <v/>
      </c>
      <c r="CM192" s="302" t="str">
        <f ca="true">+IF(OFFSET('Sanitation Data'!$D$30,0,10*ROW('Sanitation Data'!D186))="","",OFFSET('Sanitation Data'!$D$30,0,10*ROW('Sanitation Data'!D186)))</f>
        <v/>
      </c>
      <c r="CN192" s="302" t="str">
        <f ca="true">+IF(OFFSET('Sanitation Data'!$D$31,0,10*ROW('Sanitation Data'!D186))="","",OFFSET('Sanitation Data'!$D$31,0,10*ROW('Sanitation Data'!D186)))</f>
        <v/>
      </c>
      <c r="CO192" s="302" t="str">
        <f ca="true">+IF(OFFSET('Sanitation Data'!$D$32,0,10*ROW('Sanitation Data'!D186))="","",OFFSET('Sanitation Data'!$D$32,0,10*ROW('Sanitation Data'!D186)))</f>
        <v/>
      </c>
      <c r="CP192" s="302" t="str">
        <f ca="true">+IF(OFFSET('Sanitation Data'!$E$28,0,10*ROW('Sanitation Data'!E186))="","",OFFSET('Sanitation Data'!$E$28,0,10*ROW('Sanitation Data'!E186)))</f>
        <v/>
      </c>
      <c r="CQ192" s="302" t="str">
        <f ca="true">+IF(OFFSET('Sanitation Data'!$E$29,0,10*ROW('Sanitation Data'!E186))="","",OFFSET('Sanitation Data'!$E$29,0,10*ROW('Sanitation Data'!E186)))</f>
        <v/>
      </c>
      <c r="CR192" s="302" t="str">
        <f ca="true">+IF(OFFSET('Sanitation Data'!$E$30,0,10*ROW('Sanitation Data'!E186))="","",OFFSET('Sanitation Data'!$E$30,0,10*ROW('Sanitation Data'!E186)))</f>
        <v/>
      </c>
      <c r="CS192" s="302" t="str">
        <f ca="true">+IF(OFFSET('Sanitation Data'!$E$31,0,10*ROW('Sanitation Data'!E186))="","",OFFSET('Sanitation Data'!$E$31,0,10*ROW('Sanitation Data'!E186)))</f>
        <v/>
      </c>
      <c r="CT192" s="302" t="str">
        <f ca="true">+IF(OFFSET('Sanitation Data'!$E$32,0,10*ROW('Sanitation Data'!E186))="","",OFFSET('Sanitation Data'!$E$32,0,10*ROW('Sanitation Data'!E186)))</f>
        <v/>
      </c>
      <c r="CU192" s="302" t="str">
        <f ca="true">+IF(OFFSET('Sanitation Data'!$F$28,0,10*ROW('Sanitation Data'!F186))="","",OFFSET('Sanitation Data'!$F$28,0,10*ROW('Sanitation Data'!F186)))</f>
        <v/>
      </c>
      <c r="CV192" s="302" t="str">
        <f ca="true">+IF(OFFSET('Sanitation Data'!$F$29,0,10*ROW('Sanitation Data'!F186))="","",OFFSET('Sanitation Data'!$F$29,0,10*ROW('Sanitation Data'!F186)))</f>
        <v/>
      </c>
      <c r="CW192" s="302" t="str">
        <f ca="true">+IF(OFFSET('Sanitation Data'!$F$30,0,10*ROW('Sanitation Data'!F186))="","",OFFSET('Sanitation Data'!$F$30,0,10*ROW('Sanitation Data'!F186)))</f>
        <v/>
      </c>
      <c r="CX192" s="302" t="str">
        <f ca="true">+IF(OFFSET('Sanitation Data'!$F$31,0,10*ROW('Sanitation Data'!F186))="","",OFFSET('Sanitation Data'!$F$31,0,10*ROW('Sanitation Data'!F186)))</f>
        <v/>
      </c>
      <c r="CY192" s="302" t="str">
        <f ca="true">+IF(OFFSET('Sanitation Data'!$F$32,0,10*ROW('Sanitation Data'!F186))="","",OFFSET('Sanitation Data'!$F$32,0,10*ROW('Sanitation Data'!F186)))</f>
        <v/>
      </c>
      <c r="CZ192" s="302" t="str">
        <f ca="true">+IF(OFFSET('Sanitation Data'!$G$28,0,10*ROW('Sanitation Data'!G186))="","",OFFSET('Sanitation Data'!$G$28,0,10*ROW('Sanitation Data'!G186)))</f>
        <v/>
      </c>
      <c r="DA192" s="302" t="str">
        <f ca="true">+IF(OFFSET('Sanitation Data'!$G$29,0,10*ROW('Sanitation Data'!G186))="","",OFFSET('Sanitation Data'!$G$29,0,10*ROW('Sanitation Data'!G186)))</f>
        <v/>
      </c>
      <c r="DB192" s="302" t="str">
        <f ca="true">+IF(OFFSET('Sanitation Data'!$G$30,0,10*ROW('Sanitation Data'!G186))="","",OFFSET('Sanitation Data'!$G$30,0,10*ROW('Sanitation Data'!G186)))</f>
        <v/>
      </c>
      <c r="DC192" s="302" t="str">
        <f ca="true">+IF(OFFSET('Sanitation Data'!$G$31,0,10*ROW('Sanitation Data'!G186))="","",OFFSET('Sanitation Data'!$G$31,0,10*ROW('Sanitation Data'!G186)))</f>
        <v/>
      </c>
      <c r="DD192" s="302" t="str">
        <f ca="true">+IF(OFFSET('Sanitation Data'!$G$32,0,10*ROW('Sanitation Data'!G186))="","",OFFSET('Sanitation Data'!$G$32,0,10*ROW('Sanitation Data'!G186)))</f>
        <v/>
      </c>
      <c r="DE192" s="302" t="str">
        <f ca="true">+IF(OFFSET('Sanitation Data'!$H$28,0,10*ROW('Sanitation Data'!H186))="","",OFFSET('Sanitation Data'!$H$28,0,10*ROW('Sanitation Data'!H186)))</f>
        <v/>
      </c>
      <c r="DF192" s="302" t="str">
        <f ca="true">+IF(OFFSET('Sanitation Data'!$H$29,0,10*ROW('Sanitation Data'!H186))="","",OFFSET('Sanitation Data'!$H$29,0,10*ROW('Sanitation Data'!H186)))</f>
        <v/>
      </c>
      <c r="DG192" s="302" t="str">
        <f ca="true">+IF(OFFSET('Sanitation Data'!$H$30,0,10*ROW('Sanitation Data'!H186))="","",OFFSET('Sanitation Data'!$H$30,0,10*ROW('Sanitation Data'!H186)))</f>
        <v/>
      </c>
      <c r="DH192" s="302" t="str">
        <f ca="true">+IF(OFFSET('Sanitation Data'!$H$31,0,10*ROW('Sanitation Data'!H186))="","",OFFSET('Sanitation Data'!$H$31,0,10*ROW('Sanitation Data'!H186)))</f>
        <v/>
      </c>
      <c r="DI192" s="302" t="str">
        <f ca="true">+IF(OFFSET('Sanitation Data'!$H$32,0,10*ROW('Sanitation Data'!H186))="","",OFFSET('Sanitation Data'!$H$32,0,10*ROW('Sanitation Data'!H186)))</f>
        <v/>
      </c>
      <c r="DJ192" s="302" t="str">
        <f ca="true">+IF(OFFSET('Sanitation Data'!$I$28,0,10*ROW('Sanitation Data'!I186))="","",OFFSET('Sanitation Data'!$I$28,0,10*ROW('Sanitation Data'!I186)))</f>
        <v/>
      </c>
      <c r="DK192" s="302" t="str">
        <f ca="true">+IF(OFFSET('Sanitation Data'!$I$29,0,10*ROW('Sanitation Data'!I186))="","",OFFSET('Sanitation Data'!$I$29,0,10*ROW('Sanitation Data'!I186)))</f>
        <v/>
      </c>
      <c r="DL192" s="302" t="str">
        <f ca="true">+IF(OFFSET('Sanitation Data'!$I$30,0,10*ROW('Sanitation Data'!I186))="","",OFFSET('Sanitation Data'!$I$30,0,10*ROW('Sanitation Data'!I186)))</f>
        <v/>
      </c>
      <c r="DM192" s="302" t="str">
        <f ca="true">+IF(OFFSET('Sanitation Data'!$I$31,0,10*ROW('Sanitation Data'!I186))="","",OFFSET('Sanitation Data'!$I$31,0,10*ROW('Sanitation Data'!I186)))</f>
        <v/>
      </c>
      <c r="DN192" s="302" t="str">
        <f ca="true">+IF(OFFSET('Sanitation Data'!$I$32,0,10*ROW('Sanitation Data'!I186))="","",OFFSET('Sanitation Data'!$I$32,0,10*ROW('Sanitation Data'!I186)))</f>
        <v/>
      </c>
      <c r="DO192" s="302" t="str">
        <f ca="true">+IF(OFFSET('Hygiene Data'!$D$11,0,10*ROW('Hygiene Data'!D186))="","",OFFSET('Hygiene Data'!$D$11,0,10*ROW('Hygiene Data'!D186)))</f>
        <v/>
      </c>
      <c r="DP192" s="302" t="str">
        <f ca="true">+IF(OFFSET('Hygiene Data'!$D$12,0,10*ROW('Hygiene Data'!D186))="","",OFFSET('Hygiene Data'!$D$12,0,10*ROW('Hygiene Data'!D186)))</f>
        <v/>
      </c>
      <c r="DQ192" s="302" t="str">
        <f ca="true">+IF(OFFSET('Hygiene Data'!$D$13,0,10*ROW('Hygiene Data'!D186))="","",OFFSET('Hygiene Data'!$D$13,0,10*ROW('Hygiene Data'!D186)))</f>
        <v/>
      </c>
      <c r="DR192" s="302" t="str">
        <f ca="true">+IF(OFFSET('Hygiene Data'!$E$11,0,10*ROW('Hygiene Data'!E186))="","",OFFSET('Hygiene Data'!$E$11,0,10*ROW('Hygiene Data'!E186)))</f>
        <v/>
      </c>
      <c r="DS192" s="302" t="str">
        <f ca="true">+IF(OFFSET('Hygiene Data'!$E$12,0,10*ROW('Hygiene Data'!E186))="","",OFFSET('Hygiene Data'!$E$12,0,10*ROW('Hygiene Data'!E186)))</f>
        <v/>
      </c>
      <c r="DT192" s="302" t="str">
        <f ca="true">+IF(OFFSET('Hygiene Data'!$E$13,0,10*ROW('Hygiene Data'!E186))="","",OFFSET('Hygiene Data'!$E$13,0,10*ROW('Hygiene Data'!E186)))</f>
        <v/>
      </c>
      <c r="DU192" s="302" t="str">
        <f ca="true">+IF(OFFSET('Hygiene Data'!$F$11,0,10*ROW('Hygiene Data'!F186))="","",OFFSET('Hygiene Data'!$F$11,0,10*ROW('Hygiene Data'!F186)))</f>
        <v/>
      </c>
      <c r="DV192" s="302" t="str">
        <f ca="true">+IF(OFFSET('Hygiene Data'!$F$12,0,10*ROW('Hygiene Data'!F186))="","",OFFSET('Hygiene Data'!$F$12,0,10*ROW('Hygiene Data'!F186)))</f>
        <v/>
      </c>
      <c r="DW192" s="302" t="str">
        <f ca="true">+IF(OFFSET('Hygiene Data'!$F$13,0,10*ROW('Hygiene Data'!F186))="","",OFFSET('Hygiene Data'!$F$13,0,10*ROW('Hygiene Data'!F186)))</f>
        <v/>
      </c>
      <c r="DX192" s="302" t="str">
        <f ca="true">+IF(OFFSET('Hygiene Data'!$G$11,0,10*ROW('Hygiene Data'!G186))="","",OFFSET('Hygiene Data'!$G$11,0,10*ROW('Hygiene Data'!G186)))</f>
        <v/>
      </c>
      <c r="DY192" s="302" t="str">
        <f ca="true">+IF(OFFSET('Hygiene Data'!$G$12,0,10*ROW('Hygiene Data'!G186))="","",OFFSET('Hygiene Data'!$G$12,0,10*ROW('Hygiene Data'!G186)))</f>
        <v/>
      </c>
      <c r="DZ192" s="302" t="str">
        <f ca="true">+IF(OFFSET('Hygiene Data'!$G$13,0,10*ROW('Hygiene Data'!G186))="","",OFFSET('Hygiene Data'!$G$13,0,10*ROW('Hygiene Data'!G186)))</f>
        <v/>
      </c>
      <c r="EA192" s="302" t="str">
        <f ca="true">+IF(OFFSET('Hygiene Data'!$H$11,0,10*ROW('Hygiene Data'!H186))="","",OFFSET('Hygiene Data'!$H$11,0,10*ROW('Hygiene Data'!H186)))</f>
        <v/>
      </c>
      <c r="EB192" s="302" t="str">
        <f ca="true">+IF(OFFSET('Hygiene Data'!$H$12,0,10*ROW('Hygiene Data'!H186))="","",OFFSET('Hygiene Data'!$H$12,0,10*ROW('Hygiene Data'!H186)))</f>
        <v/>
      </c>
      <c r="EC192" s="302" t="str">
        <f ca="true">+IF(OFFSET('Hygiene Data'!$H$13,0,10*ROW('Hygiene Data'!H186))="","",OFFSET('Hygiene Data'!$H$13,0,10*ROW('Hygiene Data'!H186)))</f>
        <v/>
      </c>
      <c r="ED192" s="302" t="str">
        <f ca="true">+IF(OFFSET('Hygiene Data'!$I$11,0,10*ROW('Hygiene Data'!I186))="","",OFFSET('Hygiene Data'!$I$11,0,10*ROW('Hygiene Data'!I186)))</f>
        <v/>
      </c>
      <c r="EE192" s="302" t="str">
        <f ca="true">+IF(OFFSET('Hygiene Data'!$I$12,0,10*ROW('Hygiene Data'!I186))="","",OFFSET('Hygiene Data'!$I$12,0,10*ROW('Hygiene Data'!I186)))</f>
        <v/>
      </c>
      <c r="EF192" s="30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57"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302"/>
      <c r="BS193" s="302" t="str">
        <f ca="true">+IF(OFFSET('Water Data'!$D$27,0,10*ROW('Water Data'!D187))="","",OFFSET('Water Data'!$D$27,0,10*ROW('Water Data'!D187)))</f>
        <v/>
      </c>
      <c r="BT193" s="302" t="str">
        <f ca="true">+IF(OFFSET('Water Data'!$D$28,0,10*ROW('Water Data'!D187))="","",OFFSET('Water Data'!$D$28,0,10*ROW('Water Data'!D187)))</f>
        <v/>
      </c>
      <c r="BU193" s="302" t="str">
        <f ca="true">+IF(OFFSET('Water Data'!$D$29,0,10*ROW('Water Data'!D187))="","",OFFSET('Water Data'!$D$29,0,10*ROW('Water Data'!D187)))</f>
        <v/>
      </c>
      <c r="BV193" s="302" t="str">
        <f ca="true">+IF(OFFSET('Water Data'!$E$27,0,10*ROW('Water Data'!E187))="","",OFFSET('Water Data'!$E$27,0,10*ROW('Water Data'!E187)))</f>
        <v/>
      </c>
      <c r="BW193" s="302" t="str">
        <f ca="true">+IF(OFFSET('Water Data'!$E$28,0,10*ROW('Water Data'!E187))="","",OFFSET('Water Data'!$E$28,0,10*ROW('Water Data'!E187)))</f>
        <v/>
      </c>
      <c r="BX193" s="302" t="str">
        <f ca="true">+IF(OFFSET('Water Data'!$E$29,0,10*ROW('Water Data'!E187))="","",OFFSET('Water Data'!$E$29,0,10*ROW('Water Data'!E187)))</f>
        <v/>
      </c>
      <c r="BY193" s="302" t="str">
        <f ca="true">+IF(OFFSET('Water Data'!$F$27,0,10*ROW('Water Data'!F187))="","",OFFSET('Water Data'!$F$27,0,10*ROW('Water Data'!F187)))</f>
        <v/>
      </c>
      <c r="BZ193" s="302" t="str">
        <f ca="true">+IF(OFFSET('Water Data'!$F$28,0,10*ROW('Water Data'!F187))="","",OFFSET('Water Data'!$F$28,0,10*ROW('Water Data'!F187)))</f>
        <v/>
      </c>
      <c r="CA193" s="302" t="str">
        <f ca="true">+IF(OFFSET('Water Data'!$F$29,0,10*ROW('Water Data'!F187))="","",OFFSET('Water Data'!$F$29,0,10*ROW('Water Data'!F187)))</f>
        <v/>
      </c>
      <c r="CB193" s="302" t="str">
        <f ca="true">+IF(OFFSET('Water Data'!$G$27,0,10*ROW('Water Data'!G187))="","",OFFSET('Water Data'!$G$27,0,10*ROW('Water Data'!G187)))</f>
        <v/>
      </c>
      <c r="CC193" s="302" t="str">
        <f ca="true">+IF(OFFSET('Water Data'!$G$28,0,10*ROW('Water Data'!G187))="","",OFFSET('Water Data'!$G$28,0,10*ROW('Water Data'!G187)))</f>
        <v/>
      </c>
      <c r="CD193" s="302" t="str">
        <f ca="true">+IF(OFFSET('Water Data'!$G$29,0,10*ROW('Water Data'!G187))="","",OFFSET('Water Data'!$G$29,0,10*ROW('Water Data'!G187)))</f>
        <v/>
      </c>
      <c r="CE193" s="302" t="str">
        <f ca="true">+IF(OFFSET('Water Data'!$H$27,0,10*ROW('Water Data'!H187))="","",OFFSET('Water Data'!$H$27,0,10*ROW('Water Data'!H187)))</f>
        <v/>
      </c>
      <c r="CF193" s="302" t="str">
        <f ca="true">+IF(OFFSET('Water Data'!$H$28,0,10*ROW('Water Data'!H187))="","",OFFSET('Water Data'!$H$28,0,10*ROW('Water Data'!H187)))</f>
        <v/>
      </c>
      <c r="CG193" s="302" t="str">
        <f ca="true">+IF(OFFSET('Water Data'!$H$29,0,10*ROW('Water Data'!H187))="","",OFFSET('Water Data'!$H$29,0,10*ROW('Water Data'!H187)))</f>
        <v/>
      </c>
      <c r="CH193" s="302" t="str">
        <f ca="true">+IF(OFFSET('Water Data'!$I$27,0,10*ROW('Water Data'!I187))="","",OFFSET('Water Data'!$I$27,0,10*ROW('Water Data'!I187)))</f>
        <v/>
      </c>
      <c r="CI193" s="302" t="str">
        <f ca="true">+IF(OFFSET('Water Data'!$I$28,0,10*ROW('Water Data'!I187))="","",OFFSET('Water Data'!$I$28,0,10*ROW('Water Data'!I187)))</f>
        <v/>
      </c>
      <c r="CJ193" s="302" t="str">
        <f ca="true">+IF(OFFSET('Water Data'!$I$29,0,10*ROW('Water Data'!I187))="","",OFFSET('Water Data'!$I$29,0,10*ROW('Water Data'!I187)))</f>
        <v/>
      </c>
      <c r="CK193" s="302" t="str">
        <f ca="true">+IF(OFFSET('Sanitation Data'!$D$28,0,10*ROW('Sanitation Data'!D187))="","",OFFSET('Sanitation Data'!$D$28,0,10*ROW('Sanitation Data'!D187)))</f>
        <v/>
      </c>
      <c r="CL193" s="302" t="str">
        <f ca="true">+IF(OFFSET('Sanitation Data'!$D$29,0,10*ROW('Sanitation Data'!D187))="","",OFFSET('Sanitation Data'!$D$29,0,10*ROW('Sanitation Data'!D187)))</f>
        <v/>
      </c>
      <c r="CM193" s="302" t="str">
        <f ca="true">+IF(OFFSET('Sanitation Data'!$D$30,0,10*ROW('Sanitation Data'!D187))="","",OFFSET('Sanitation Data'!$D$30,0,10*ROW('Sanitation Data'!D187)))</f>
        <v/>
      </c>
      <c r="CN193" s="302" t="str">
        <f ca="true">+IF(OFFSET('Sanitation Data'!$D$31,0,10*ROW('Sanitation Data'!D187))="","",OFFSET('Sanitation Data'!$D$31,0,10*ROW('Sanitation Data'!D187)))</f>
        <v/>
      </c>
      <c r="CO193" s="302" t="str">
        <f ca="true">+IF(OFFSET('Sanitation Data'!$D$32,0,10*ROW('Sanitation Data'!D187))="","",OFFSET('Sanitation Data'!$D$32,0,10*ROW('Sanitation Data'!D187)))</f>
        <v/>
      </c>
      <c r="CP193" s="302" t="str">
        <f ca="true">+IF(OFFSET('Sanitation Data'!$E$28,0,10*ROW('Sanitation Data'!E187))="","",OFFSET('Sanitation Data'!$E$28,0,10*ROW('Sanitation Data'!E187)))</f>
        <v/>
      </c>
      <c r="CQ193" s="302" t="str">
        <f ca="true">+IF(OFFSET('Sanitation Data'!$E$29,0,10*ROW('Sanitation Data'!E187))="","",OFFSET('Sanitation Data'!$E$29,0,10*ROW('Sanitation Data'!E187)))</f>
        <v/>
      </c>
      <c r="CR193" s="302" t="str">
        <f ca="true">+IF(OFFSET('Sanitation Data'!$E$30,0,10*ROW('Sanitation Data'!E187))="","",OFFSET('Sanitation Data'!$E$30,0,10*ROW('Sanitation Data'!E187)))</f>
        <v/>
      </c>
      <c r="CS193" s="302" t="str">
        <f ca="true">+IF(OFFSET('Sanitation Data'!$E$31,0,10*ROW('Sanitation Data'!E187))="","",OFFSET('Sanitation Data'!$E$31,0,10*ROW('Sanitation Data'!E187)))</f>
        <v/>
      </c>
      <c r="CT193" s="302" t="str">
        <f ca="true">+IF(OFFSET('Sanitation Data'!$E$32,0,10*ROW('Sanitation Data'!E187))="","",OFFSET('Sanitation Data'!$E$32,0,10*ROW('Sanitation Data'!E187)))</f>
        <v/>
      </c>
      <c r="CU193" s="302" t="str">
        <f ca="true">+IF(OFFSET('Sanitation Data'!$F$28,0,10*ROW('Sanitation Data'!F187))="","",OFFSET('Sanitation Data'!$F$28,0,10*ROW('Sanitation Data'!F187)))</f>
        <v/>
      </c>
      <c r="CV193" s="302" t="str">
        <f ca="true">+IF(OFFSET('Sanitation Data'!$F$29,0,10*ROW('Sanitation Data'!F187))="","",OFFSET('Sanitation Data'!$F$29,0,10*ROW('Sanitation Data'!F187)))</f>
        <v/>
      </c>
      <c r="CW193" s="302" t="str">
        <f ca="true">+IF(OFFSET('Sanitation Data'!$F$30,0,10*ROW('Sanitation Data'!F187))="","",OFFSET('Sanitation Data'!$F$30,0,10*ROW('Sanitation Data'!F187)))</f>
        <v/>
      </c>
      <c r="CX193" s="302" t="str">
        <f ca="true">+IF(OFFSET('Sanitation Data'!$F$31,0,10*ROW('Sanitation Data'!F187))="","",OFFSET('Sanitation Data'!$F$31,0,10*ROW('Sanitation Data'!F187)))</f>
        <v/>
      </c>
      <c r="CY193" s="302" t="str">
        <f ca="true">+IF(OFFSET('Sanitation Data'!$F$32,0,10*ROW('Sanitation Data'!F187))="","",OFFSET('Sanitation Data'!$F$32,0,10*ROW('Sanitation Data'!F187)))</f>
        <v/>
      </c>
      <c r="CZ193" s="302" t="str">
        <f ca="true">+IF(OFFSET('Sanitation Data'!$G$28,0,10*ROW('Sanitation Data'!G187))="","",OFFSET('Sanitation Data'!$G$28,0,10*ROW('Sanitation Data'!G187)))</f>
        <v/>
      </c>
      <c r="DA193" s="302" t="str">
        <f ca="true">+IF(OFFSET('Sanitation Data'!$G$29,0,10*ROW('Sanitation Data'!G187))="","",OFFSET('Sanitation Data'!$G$29,0,10*ROW('Sanitation Data'!G187)))</f>
        <v/>
      </c>
      <c r="DB193" s="302" t="str">
        <f ca="true">+IF(OFFSET('Sanitation Data'!$G$30,0,10*ROW('Sanitation Data'!G187))="","",OFFSET('Sanitation Data'!$G$30,0,10*ROW('Sanitation Data'!G187)))</f>
        <v/>
      </c>
      <c r="DC193" s="302" t="str">
        <f ca="true">+IF(OFFSET('Sanitation Data'!$G$31,0,10*ROW('Sanitation Data'!G187))="","",OFFSET('Sanitation Data'!$G$31,0,10*ROW('Sanitation Data'!G187)))</f>
        <v/>
      </c>
      <c r="DD193" s="302" t="str">
        <f ca="true">+IF(OFFSET('Sanitation Data'!$G$32,0,10*ROW('Sanitation Data'!G187))="","",OFFSET('Sanitation Data'!$G$32,0,10*ROW('Sanitation Data'!G187)))</f>
        <v/>
      </c>
      <c r="DE193" s="302" t="str">
        <f ca="true">+IF(OFFSET('Sanitation Data'!$H$28,0,10*ROW('Sanitation Data'!H187))="","",OFFSET('Sanitation Data'!$H$28,0,10*ROW('Sanitation Data'!H187)))</f>
        <v/>
      </c>
      <c r="DF193" s="302" t="str">
        <f ca="true">+IF(OFFSET('Sanitation Data'!$H$29,0,10*ROW('Sanitation Data'!H187))="","",OFFSET('Sanitation Data'!$H$29,0,10*ROW('Sanitation Data'!H187)))</f>
        <v/>
      </c>
      <c r="DG193" s="302" t="str">
        <f ca="true">+IF(OFFSET('Sanitation Data'!$H$30,0,10*ROW('Sanitation Data'!H187))="","",OFFSET('Sanitation Data'!$H$30,0,10*ROW('Sanitation Data'!H187)))</f>
        <v/>
      </c>
      <c r="DH193" s="302" t="str">
        <f ca="true">+IF(OFFSET('Sanitation Data'!$H$31,0,10*ROW('Sanitation Data'!H187))="","",OFFSET('Sanitation Data'!$H$31,0,10*ROW('Sanitation Data'!H187)))</f>
        <v/>
      </c>
      <c r="DI193" s="302" t="str">
        <f ca="true">+IF(OFFSET('Sanitation Data'!$H$32,0,10*ROW('Sanitation Data'!H187))="","",OFFSET('Sanitation Data'!$H$32,0,10*ROW('Sanitation Data'!H187)))</f>
        <v/>
      </c>
      <c r="DJ193" s="302" t="str">
        <f ca="true">+IF(OFFSET('Sanitation Data'!$I$28,0,10*ROW('Sanitation Data'!I187))="","",OFFSET('Sanitation Data'!$I$28,0,10*ROW('Sanitation Data'!I187)))</f>
        <v/>
      </c>
      <c r="DK193" s="302" t="str">
        <f ca="true">+IF(OFFSET('Sanitation Data'!$I$29,0,10*ROW('Sanitation Data'!I187))="","",OFFSET('Sanitation Data'!$I$29,0,10*ROW('Sanitation Data'!I187)))</f>
        <v/>
      </c>
      <c r="DL193" s="302" t="str">
        <f ca="true">+IF(OFFSET('Sanitation Data'!$I$30,0,10*ROW('Sanitation Data'!I187))="","",OFFSET('Sanitation Data'!$I$30,0,10*ROW('Sanitation Data'!I187)))</f>
        <v/>
      </c>
      <c r="DM193" s="302" t="str">
        <f ca="true">+IF(OFFSET('Sanitation Data'!$I$31,0,10*ROW('Sanitation Data'!I187))="","",OFFSET('Sanitation Data'!$I$31,0,10*ROW('Sanitation Data'!I187)))</f>
        <v/>
      </c>
      <c r="DN193" s="302" t="str">
        <f ca="true">+IF(OFFSET('Sanitation Data'!$I$32,0,10*ROW('Sanitation Data'!I187))="","",OFFSET('Sanitation Data'!$I$32,0,10*ROW('Sanitation Data'!I187)))</f>
        <v/>
      </c>
      <c r="DO193" s="302" t="str">
        <f ca="true">+IF(OFFSET('Hygiene Data'!$D$11,0,10*ROW('Hygiene Data'!D187))="","",OFFSET('Hygiene Data'!$D$11,0,10*ROW('Hygiene Data'!D187)))</f>
        <v/>
      </c>
      <c r="DP193" s="302" t="str">
        <f ca="true">+IF(OFFSET('Hygiene Data'!$D$12,0,10*ROW('Hygiene Data'!D187))="","",OFFSET('Hygiene Data'!$D$12,0,10*ROW('Hygiene Data'!D187)))</f>
        <v/>
      </c>
      <c r="DQ193" s="302" t="str">
        <f ca="true">+IF(OFFSET('Hygiene Data'!$D$13,0,10*ROW('Hygiene Data'!D187))="","",OFFSET('Hygiene Data'!$D$13,0,10*ROW('Hygiene Data'!D187)))</f>
        <v/>
      </c>
      <c r="DR193" s="302" t="str">
        <f ca="true">+IF(OFFSET('Hygiene Data'!$E$11,0,10*ROW('Hygiene Data'!E187))="","",OFFSET('Hygiene Data'!$E$11,0,10*ROW('Hygiene Data'!E187)))</f>
        <v/>
      </c>
      <c r="DS193" s="302" t="str">
        <f ca="true">+IF(OFFSET('Hygiene Data'!$E$12,0,10*ROW('Hygiene Data'!E187))="","",OFFSET('Hygiene Data'!$E$12,0,10*ROW('Hygiene Data'!E187)))</f>
        <v/>
      </c>
      <c r="DT193" s="302" t="str">
        <f ca="true">+IF(OFFSET('Hygiene Data'!$E$13,0,10*ROW('Hygiene Data'!E187))="","",OFFSET('Hygiene Data'!$E$13,0,10*ROW('Hygiene Data'!E187)))</f>
        <v/>
      </c>
      <c r="DU193" s="302" t="str">
        <f ca="true">+IF(OFFSET('Hygiene Data'!$F$11,0,10*ROW('Hygiene Data'!F187))="","",OFFSET('Hygiene Data'!$F$11,0,10*ROW('Hygiene Data'!F187)))</f>
        <v/>
      </c>
      <c r="DV193" s="302" t="str">
        <f ca="true">+IF(OFFSET('Hygiene Data'!$F$12,0,10*ROW('Hygiene Data'!F187))="","",OFFSET('Hygiene Data'!$F$12,0,10*ROW('Hygiene Data'!F187)))</f>
        <v/>
      </c>
      <c r="DW193" s="302" t="str">
        <f ca="true">+IF(OFFSET('Hygiene Data'!$F$13,0,10*ROW('Hygiene Data'!F187))="","",OFFSET('Hygiene Data'!$F$13,0,10*ROW('Hygiene Data'!F187)))</f>
        <v/>
      </c>
      <c r="DX193" s="302" t="str">
        <f ca="true">+IF(OFFSET('Hygiene Data'!$G$11,0,10*ROW('Hygiene Data'!G187))="","",OFFSET('Hygiene Data'!$G$11,0,10*ROW('Hygiene Data'!G187)))</f>
        <v/>
      </c>
      <c r="DY193" s="302" t="str">
        <f ca="true">+IF(OFFSET('Hygiene Data'!$G$12,0,10*ROW('Hygiene Data'!G187))="","",OFFSET('Hygiene Data'!$G$12,0,10*ROW('Hygiene Data'!G187)))</f>
        <v/>
      </c>
      <c r="DZ193" s="302" t="str">
        <f ca="true">+IF(OFFSET('Hygiene Data'!$G$13,0,10*ROW('Hygiene Data'!G187))="","",OFFSET('Hygiene Data'!$G$13,0,10*ROW('Hygiene Data'!G187)))</f>
        <v/>
      </c>
      <c r="EA193" s="302" t="str">
        <f ca="true">+IF(OFFSET('Hygiene Data'!$H$11,0,10*ROW('Hygiene Data'!H187))="","",OFFSET('Hygiene Data'!$H$11,0,10*ROW('Hygiene Data'!H187)))</f>
        <v/>
      </c>
      <c r="EB193" s="302" t="str">
        <f ca="true">+IF(OFFSET('Hygiene Data'!$H$12,0,10*ROW('Hygiene Data'!H187))="","",OFFSET('Hygiene Data'!$H$12,0,10*ROW('Hygiene Data'!H187)))</f>
        <v/>
      </c>
      <c r="EC193" s="302" t="str">
        <f ca="true">+IF(OFFSET('Hygiene Data'!$H$13,0,10*ROW('Hygiene Data'!H187))="","",OFFSET('Hygiene Data'!$H$13,0,10*ROW('Hygiene Data'!H187)))</f>
        <v/>
      </c>
      <c r="ED193" s="302" t="str">
        <f ca="true">+IF(OFFSET('Hygiene Data'!$I$11,0,10*ROW('Hygiene Data'!I187))="","",OFFSET('Hygiene Data'!$I$11,0,10*ROW('Hygiene Data'!I187)))</f>
        <v/>
      </c>
      <c r="EE193" s="302" t="str">
        <f ca="true">+IF(OFFSET('Hygiene Data'!$I$12,0,10*ROW('Hygiene Data'!I187))="","",OFFSET('Hygiene Data'!$I$12,0,10*ROW('Hygiene Data'!I187)))</f>
        <v/>
      </c>
      <c r="EF193" s="30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57"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302"/>
      <c r="BS194" s="302" t="str">
        <f ca="true">+IF(OFFSET('Water Data'!$D$27,0,10*ROW('Water Data'!D188))="","",OFFSET('Water Data'!$D$27,0,10*ROW('Water Data'!D188)))</f>
        <v/>
      </c>
      <c r="BT194" s="302" t="str">
        <f ca="true">+IF(OFFSET('Water Data'!$D$28,0,10*ROW('Water Data'!D188))="","",OFFSET('Water Data'!$D$28,0,10*ROW('Water Data'!D188)))</f>
        <v/>
      </c>
      <c r="BU194" s="302" t="str">
        <f ca="true">+IF(OFFSET('Water Data'!$D$29,0,10*ROW('Water Data'!D188))="","",OFFSET('Water Data'!$D$29,0,10*ROW('Water Data'!D188)))</f>
        <v/>
      </c>
      <c r="BV194" s="302" t="str">
        <f ca="true">+IF(OFFSET('Water Data'!$E$27,0,10*ROW('Water Data'!E188))="","",OFFSET('Water Data'!$E$27,0,10*ROW('Water Data'!E188)))</f>
        <v/>
      </c>
      <c r="BW194" s="302" t="str">
        <f ca="true">+IF(OFFSET('Water Data'!$E$28,0,10*ROW('Water Data'!E188))="","",OFFSET('Water Data'!$E$28,0,10*ROW('Water Data'!E188)))</f>
        <v/>
      </c>
      <c r="BX194" s="302" t="str">
        <f ca="true">+IF(OFFSET('Water Data'!$E$29,0,10*ROW('Water Data'!E188))="","",OFFSET('Water Data'!$E$29,0,10*ROW('Water Data'!E188)))</f>
        <v/>
      </c>
      <c r="BY194" s="302" t="str">
        <f ca="true">+IF(OFFSET('Water Data'!$F$27,0,10*ROW('Water Data'!F188))="","",OFFSET('Water Data'!$F$27,0,10*ROW('Water Data'!F188)))</f>
        <v/>
      </c>
      <c r="BZ194" s="302" t="str">
        <f ca="true">+IF(OFFSET('Water Data'!$F$28,0,10*ROW('Water Data'!F188))="","",OFFSET('Water Data'!$F$28,0,10*ROW('Water Data'!F188)))</f>
        <v/>
      </c>
      <c r="CA194" s="302" t="str">
        <f ca="true">+IF(OFFSET('Water Data'!$F$29,0,10*ROW('Water Data'!F188))="","",OFFSET('Water Data'!$F$29,0,10*ROW('Water Data'!F188)))</f>
        <v/>
      </c>
      <c r="CB194" s="302" t="str">
        <f ca="true">+IF(OFFSET('Water Data'!$G$27,0,10*ROW('Water Data'!G188))="","",OFFSET('Water Data'!$G$27,0,10*ROW('Water Data'!G188)))</f>
        <v/>
      </c>
      <c r="CC194" s="302" t="str">
        <f ca="true">+IF(OFFSET('Water Data'!$G$28,0,10*ROW('Water Data'!G188))="","",OFFSET('Water Data'!$G$28,0,10*ROW('Water Data'!G188)))</f>
        <v/>
      </c>
      <c r="CD194" s="302" t="str">
        <f ca="true">+IF(OFFSET('Water Data'!$G$29,0,10*ROW('Water Data'!G188))="","",OFFSET('Water Data'!$G$29,0,10*ROW('Water Data'!G188)))</f>
        <v/>
      </c>
      <c r="CE194" s="302" t="str">
        <f ca="true">+IF(OFFSET('Water Data'!$H$27,0,10*ROW('Water Data'!H188))="","",OFFSET('Water Data'!$H$27,0,10*ROW('Water Data'!H188)))</f>
        <v/>
      </c>
      <c r="CF194" s="302" t="str">
        <f ca="true">+IF(OFFSET('Water Data'!$H$28,0,10*ROW('Water Data'!H188))="","",OFFSET('Water Data'!$H$28,0,10*ROW('Water Data'!H188)))</f>
        <v/>
      </c>
      <c r="CG194" s="302" t="str">
        <f ca="true">+IF(OFFSET('Water Data'!$H$29,0,10*ROW('Water Data'!H188))="","",OFFSET('Water Data'!$H$29,0,10*ROW('Water Data'!H188)))</f>
        <v/>
      </c>
      <c r="CH194" s="302" t="str">
        <f ca="true">+IF(OFFSET('Water Data'!$I$27,0,10*ROW('Water Data'!I188))="","",OFFSET('Water Data'!$I$27,0,10*ROW('Water Data'!I188)))</f>
        <v/>
      </c>
      <c r="CI194" s="302" t="str">
        <f ca="true">+IF(OFFSET('Water Data'!$I$28,0,10*ROW('Water Data'!I188))="","",OFFSET('Water Data'!$I$28,0,10*ROW('Water Data'!I188)))</f>
        <v/>
      </c>
      <c r="CJ194" s="302" t="str">
        <f ca="true">+IF(OFFSET('Water Data'!$I$29,0,10*ROW('Water Data'!I188))="","",OFFSET('Water Data'!$I$29,0,10*ROW('Water Data'!I188)))</f>
        <v/>
      </c>
      <c r="CK194" s="302" t="str">
        <f ca="true">+IF(OFFSET('Sanitation Data'!$D$28,0,10*ROW('Sanitation Data'!D188))="","",OFFSET('Sanitation Data'!$D$28,0,10*ROW('Sanitation Data'!D188)))</f>
        <v/>
      </c>
      <c r="CL194" s="302" t="str">
        <f ca="true">+IF(OFFSET('Sanitation Data'!$D$29,0,10*ROW('Sanitation Data'!D188))="","",OFFSET('Sanitation Data'!$D$29,0,10*ROW('Sanitation Data'!D188)))</f>
        <v/>
      </c>
      <c r="CM194" s="302" t="str">
        <f ca="true">+IF(OFFSET('Sanitation Data'!$D$30,0,10*ROW('Sanitation Data'!D188))="","",OFFSET('Sanitation Data'!$D$30,0,10*ROW('Sanitation Data'!D188)))</f>
        <v/>
      </c>
      <c r="CN194" s="302" t="str">
        <f ca="true">+IF(OFFSET('Sanitation Data'!$D$31,0,10*ROW('Sanitation Data'!D188))="","",OFFSET('Sanitation Data'!$D$31,0,10*ROW('Sanitation Data'!D188)))</f>
        <v/>
      </c>
      <c r="CO194" s="302" t="str">
        <f ca="true">+IF(OFFSET('Sanitation Data'!$D$32,0,10*ROW('Sanitation Data'!D188))="","",OFFSET('Sanitation Data'!$D$32,0,10*ROW('Sanitation Data'!D188)))</f>
        <v/>
      </c>
      <c r="CP194" s="302" t="str">
        <f ca="true">+IF(OFFSET('Sanitation Data'!$E$28,0,10*ROW('Sanitation Data'!E188))="","",OFFSET('Sanitation Data'!$E$28,0,10*ROW('Sanitation Data'!E188)))</f>
        <v/>
      </c>
      <c r="CQ194" s="302" t="str">
        <f ca="true">+IF(OFFSET('Sanitation Data'!$E$29,0,10*ROW('Sanitation Data'!E188))="","",OFFSET('Sanitation Data'!$E$29,0,10*ROW('Sanitation Data'!E188)))</f>
        <v/>
      </c>
      <c r="CR194" s="302" t="str">
        <f ca="true">+IF(OFFSET('Sanitation Data'!$E$30,0,10*ROW('Sanitation Data'!E188))="","",OFFSET('Sanitation Data'!$E$30,0,10*ROW('Sanitation Data'!E188)))</f>
        <v/>
      </c>
      <c r="CS194" s="302" t="str">
        <f ca="true">+IF(OFFSET('Sanitation Data'!$E$31,0,10*ROW('Sanitation Data'!E188))="","",OFFSET('Sanitation Data'!$E$31,0,10*ROW('Sanitation Data'!E188)))</f>
        <v/>
      </c>
      <c r="CT194" s="302" t="str">
        <f ca="true">+IF(OFFSET('Sanitation Data'!$E$32,0,10*ROW('Sanitation Data'!E188))="","",OFFSET('Sanitation Data'!$E$32,0,10*ROW('Sanitation Data'!E188)))</f>
        <v/>
      </c>
      <c r="CU194" s="302" t="str">
        <f ca="true">+IF(OFFSET('Sanitation Data'!$F$28,0,10*ROW('Sanitation Data'!F188))="","",OFFSET('Sanitation Data'!$F$28,0,10*ROW('Sanitation Data'!F188)))</f>
        <v/>
      </c>
      <c r="CV194" s="302" t="str">
        <f ca="true">+IF(OFFSET('Sanitation Data'!$F$29,0,10*ROW('Sanitation Data'!F188))="","",OFFSET('Sanitation Data'!$F$29,0,10*ROW('Sanitation Data'!F188)))</f>
        <v/>
      </c>
      <c r="CW194" s="302" t="str">
        <f ca="true">+IF(OFFSET('Sanitation Data'!$F$30,0,10*ROW('Sanitation Data'!F188))="","",OFFSET('Sanitation Data'!$F$30,0,10*ROW('Sanitation Data'!F188)))</f>
        <v/>
      </c>
      <c r="CX194" s="302" t="str">
        <f ca="true">+IF(OFFSET('Sanitation Data'!$F$31,0,10*ROW('Sanitation Data'!F188))="","",OFFSET('Sanitation Data'!$F$31,0,10*ROW('Sanitation Data'!F188)))</f>
        <v/>
      </c>
      <c r="CY194" s="302" t="str">
        <f ca="true">+IF(OFFSET('Sanitation Data'!$F$32,0,10*ROW('Sanitation Data'!F188))="","",OFFSET('Sanitation Data'!$F$32,0,10*ROW('Sanitation Data'!F188)))</f>
        <v/>
      </c>
      <c r="CZ194" s="302" t="str">
        <f ca="true">+IF(OFFSET('Sanitation Data'!$G$28,0,10*ROW('Sanitation Data'!G188))="","",OFFSET('Sanitation Data'!$G$28,0,10*ROW('Sanitation Data'!G188)))</f>
        <v/>
      </c>
      <c r="DA194" s="302" t="str">
        <f ca="true">+IF(OFFSET('Sanitation Data'!$G$29,0,10*ROW('Sanitation Data'!G188))="","",OFFSET('Sanitation Data'!$G$29,0,10*ROW('Sanitation Data'!G188)))</f>
        <v/>
      </c>
      <c r="DB194" s="302" t="str">
        <f ca="true">+IF(OFFSET('Sanitation Data'!$G$30,0,10*ROW('Sanitation Data'!G188))="","",OFFSET('Sanitation Data'!$G$30,0,10*ROW('Sanitation Data'!G188)))</f>
        <v/>
      </c>
      <c r="DC194" s="302" t="str">
        <f ca="true">+IF(OFFSET('Sanitation Data'!$G$31,0,10*ROW('Sanitation Data'!G188))="","",OFFSET('Sanitation Data'!$G$31,0,10*ROW('Sanitation Data'!G188)))</f>
        <v/>
      </c>
      <c r="DD194" s="302" t="str">
        <f ca="true">+IF(OFFSET('Sanitation Data'!$G$32,0,10*ROW('Sanitation Data'!G188))="","",OFFSET('Sanitation Data'!$G$32,0,10*ROW('Sanitation Data'!G188)))</f>
        <v/>
      </c>
      <c r="DE194" s="302" t="str">
        <f ca="true">+IF(OFFSET('Sanitation Data'!$H$28,0,10*ROW('Sanitation Data'!H188))="","",OFFSET('Sanitation Data'!$H$28,0,10*ROW('Sanitation Data'!H188)))</f>
        <v/>
      </c>
      <c r="DF194" s="302" t="str">
        <f ca="true">+IF(OFFSET('Sanitation Data'!$H$29,0,10*ROW('Sanitation Data'!H188))="","",OFFSET('Sanitation Data'!$H$29,0,10*ROW('Sanitation Data'!H188)))</f>
        <v/>
      </c>
      <c r="DG194" s="302" t="str">
        <f ca="true">+IF(OFFSET('Sanitation Data'!$H$30,0,10*ROW('Sanitation Data'!H188))="","",OFFSET('Sanitation Data'!$H$30,0,10*ROW('Sanitation Data'!H188)))</f>
        <v/>
      </c>
      <c r="DH194" s="302" t="str">
        <f ca="true">+IF(OFFSET('Sanitation Data'!$H$31,0,10*ROW('Sanitation Data'!H188))="","",OFFSET('Sanitation Data'!$H$31,0,10*ROW('Sanitation Data'!H188)))</f>
        <v/>
      </c>
      <c r="DI194" s="302" t="str">
        <f ca="true">+IF(OFFSET('Sanitation Data'!$H$32,0,10*ROW('Sanitation Data'!H188))="","",OFFSET('Sanitation Data'!$H$32,0,10*ROW('Sanitation Data'!H188)))</f>
        <v/>
      </c>
      <c r="DJ194" s="302" t="str">
        <f ca="true">+IF(OFFSET('Sanitation Data'!$I$28,0,10*ROW('Sanitation Data'!I188))="","",OFFSET('Sanitation Data'!$I$28,0,10*ROW('Sanitation Data'!I188)))</f>
        <v/>
      </c>
      <c r="DK194" s="302" t="str">
        <f ca="true">+IF(OFFSET('Sanitation Data'!$I$29,0,10*ROW('Sanitation Data'!I188))="","",OFFSET('Sanitation Data'!$I$29,0,10*ROW('Sanitation Data'!I188)))</f>
        <v/>
      </c>
      <c r="DL194" s="302" t="str">
        <f ca="true">+IF(OFFSET('Sanitation Data'!$I$30,0,10*ROW('Sanitation Data'!I188))="","",OFFSET('Sanitation Data'!$I$30,0,10*ROW('Sanitation Data'!I188)))</f>
        <v/>
      </c>
      <c r="DM194" s="302" t="str">
        <f ca="true">+IF(OFFSET('Sanitation Data'!$I$31,0,10*ROW('Sanitation Data'!I188))="","",OFFSET('Sanitation Data'!$I$31,0,10*ROW('Sanitation Data'!I188)))</f>
        <v/>
      </c>
      <c r="DN194" s="302" t="str">
        <f ca="true">+IF(OFFSET('Sanitation Data'!$I$32,0,10*ROW('Sanitation Data'!I188))="","",OFFSET('Sanitation Data'!$I$32,0,10*ROW('Sanitation Data'!I188)))</f>
        <v/>
      </c>
      <c r="DO194" s="302" t="str">
        <f ca="true">+IF(OFFSET('Hygiene Data'!$D$11,0,10*ROW('Hygiene Data'!D188))="","",OFFSET('Hygiene Data'!$D$11,0,10*ROW('Hygiene Data'!D188)))</f>
        <v/>
      </c>
      <c r="DP194" s="302" t="str">
        <f ca="true">+IF(OFFSET('Hygiene Data'!$D$12,0,10*ROW('Hygiene Data'!D188))="","",OFFSET('Hygiene Data'!$D$12,0,10*ROW('Hygiene Data'!D188)))</f>
        <v/>
      </c>
      <c r="DQ194" s="302" t="str">
        <f ca="true">+IF(OFFSET('Hygiene Data'!$D$13,0,10*ROW('Hygiene Data'!D188))="","",OFFSET('Hygiene Data'!$D$13,0,10*ROW('Hygiene Data'!D188)))</f>
        <v/>
      </c>
      <c r="DR194" s="302" t="str">
        <f ca="true">+IF(OFFSET('Hygiene Data'!$E$11,0,10*ROW('Hygiene Data'!E188))="","",OFFSET('Hygiene Data'!$E$11,0,10*ROW('Hygiene Data'!E188)))</f>
        <v/>
      </c>
      <c r="DS194" s="302" t="str">
        <f ca="true">+IF(OFFSET('Hygiene Data'!$E$12,0,10*ROW('Hygiene Data'!E188))="","",OFFSET('Hygiene Data'!$E$12,0,10*ROW('Hygiene Data'!E188)))</f>
        <v/>
      </c>
      <c r="DT194" s="302" t="str">
        <f ca="true">+IF(OFFSET('Hygiene Data'!$E$13,0,10*ROW('Hygiene Data'!E188))="","",OFFSET('Hygiene Data'!$E$13,0,10*ROW('Hygiene Data'!E188)))</f>
        <v/>
      </c>
      <c r="DU194" s="302" t="str">
        <f ca="true">+IF(OFFSET('Hygiene Data'!$F$11,0,10*ROW('Hygiene Data'!F188))="","",OFFSET('Hygiene Data'!$F$11,0,10*ROW('Hygiene Data'!F188)))</f>
        <v/>
      </c>
      <c r="DV194" s="302" t="str">
        <f ca="true">+IF(OFFSET('Hygiene Data'!$F$12,0,10*ROW('Hygiene Data'!F188))="","",OFFSET('Hygiene Data'!$F$12,0,10*ROW('Hygiene Data'!F188)))</f>
        <v/>
      </c>
      <c r="DW194" s="302" t="str">
        <f ca="true">+IF(OFFSET('Hygiene Data'!$F$13,0,10*ROW('Hygiene Data'!F188))="","",OFFSET('Hygiene Data'!$F$13,0,10*ROW('Hygiene Data'!F188)))</f>
        <v/>
      </c>
      <c r="DX194" s="302" t="str">
        <f ca="true">+IF(OFFSET('Hygiene Data'!$G$11,0,10*ROW('Hygiene Data'!G188))="","",OFFSET('Hygiene Data'!$G$11,0,10*ROW('Hygiene Data'!G188)))</f>
        <v/>
      </c>
      <c r="DY194" s="302" t="str">
        <f ca="true">+IF(OFFSET('Hygiene Data'!$G$12,0,10*ROW('Hygiene Data'!G188))="","",OFFSET('Hygiene Data'!$G$12,0,10*ROW('Hygiene Data'!G188)))</f>
        <v/>
      </c>
      <c r="DZ194" s="302" t="str">
        <f ca="true">+IF(OFFSET('Hygiene Data'!$G$13,0,10*ROW('Hygiene Data'!G188))="","",OFFSET('Hygiene Data'!$G$13,0,10*ROW('Hygiene Data'!G188)))</f>
        <v/>
      </c>
      <c r="EA194" s="302" t="str">
        <f ca="true">+IF(OFFSET('Hygiene Data'!$H$11,0,10*ROW('Hygiene Data'!H188))="","",OFFSET('Hygiene Data'!$H$11,0,10*ROW('Hygiene Data'!H188)))</f>
        <v/>
      </c>
      <c r="EB194" s="302" t="str">
        <f ca="true">+IF(OFFSET('Hygiene Data'!$H$12,0,10*ROW('Hygiene Data'!H188))="","",OFFSET('Hygiene Data'!$H$12,0,10*ROW('Hygiene Data'!H188)))</f>
        <v/>
      </c>
      <c r="EC194" s="302" t="str">
        <f ca="true">+IF(OFFSET('Hygiene Data'!$H$13,0,10*ROW('Hygiene Data'!H188))="","",OFFSET('Hygiene Data'!$H$13,0,10*ROW('Hygiene Data'!H188)))</f>
        <v/>
      </c>
      <c r="ED194" s="302" t="str">
        <f ca="true">+IF(OFFSET('Hygiene Data'!$I$11,0,10*ROW('Hygiene Data'!I188))="","",OFFSET('Hygiene Data'!$I$11,0,10*ROW('Hygiene Data'!I188)))</f>
        <v/>
      </c>
      <c r="EE194" s="302" t="str">
        <f ca="true">+IF(OFFSET('Hygiene Data'!$I$12,0,10*ROW('Hygiene Data'!I188))="","",OFFSET('Hygiene Data'!$I$12,0,10*ROW('Hygiene Data'!I188)))</f>
        <v/>
      </c>
      <c r="EF194" s="30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57"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302"/>
      <c r="BS195" s="302" t="str">
        <f ca="true">+IF(OFFSET('Water Data'!$D$27,0,10*ROW('Water Data'!D189))="","",OFFSET('Water Data'!$D$27,0,10*ROW('Water Data'!D189)))</f>
        <v/>
      </c>
      <c r="BT195" s="302" t="str">
        <f ca="true">+IF(OFFSET('Water Data'!$D$28,0,10*ROW('Water Data'!D189))="","",OFFSET('Water Data'!$D$28,0,10*ROW('Water Data'!D189)))</f>
        <v/>
      </c>
      <c r="BU195" s="302" t="str">
        <f ca="true">+IF(OFFSET('Water Data'!$D$29,0,10*ROW('Water Data'!D189))="","",OFFSET('Water Data'!$D$29,0,10*ROW('Water Data'!D189)))</f>
        <v/>
      </c>
      <c r="BV195" s="302" t="str">
        <f ca="true">+IF(OFFSET('Water Data'!$E$27,0,10*ROW('Water Data'!E189))="","",OFFSET('Water Data'!$E$27,0,10*ROW('Water Data'!E189)))</f>
        <v/>
      </c>
      <c r="BW195" s="302" t="str">
        <f ca="true">+IF(OFFSET('Water Data'!$E$28,0,10*ROW('Water Data'!E189))="","",OFFSET('Water Data'!$E$28,0,10*ROW('Water Data'!E189)))</f>
        <v/>
      </c>
      <c r="BX195" s="302" t="str">
        <f ca="true">+IF(OFFSET('Water Data'!$E$29,0,10*ROW('Water Data'!E189))="","",OFFSET('Water Data'!$E$29,0,10*ROW('Water Data'!E189)))</f>
        <v/>
      </c>
      <c r="BY195" s="302" t="str">
        <f ca="true">+IF(OFFSET('Water Data'!$F$27,0,10*ROW('Water Data'!F189))="","",OFFSET('Water Data'!$F$27,0,10*ROW('Water Data'!F189)))</f>
        <v/>
      </c>
      <c r="BZ195" s="302" t="str">
        <f ca="true">+IF(OFFSET('Water Data'!$F$28,0,10*ROW('Water Data'!F189))="","",OFFSET('Water Data'!$F$28,0,10*ROW('Water Data'!F189)))</f>
        <v/>
      </c>
      <c r="CA195" s="302" t="str">
        <f ca="true">+IF(OFFSET('Water Data'!$F$29,0,10*ROW('Water Data'!F189))="","",OFFSET('Water Data'!$F$29,0,10*ROW('Water Data'!F189)))</f>
        <v/>
      </c>
      <c r="CB195" s="302" t="str">
        <f ca="true">+IF(OFFSET('Water Data'!$G$27,0,10*ROW('Water Data'!G189))="","",OFFSET('Water Data'!$G$27,0,10*ROW('Water Data'!G189)))</f>
        <v/>
      </c>
      <c r="CC195" s="302" t="str">
        <f ca="true">+IF(OFFSET('Water Data'!$G$28,0,10*ROW('Water Data'!G189))="","",OFFSET('Water Data'!$G$28,0,10*ROW('Water Data'!G189)))</f>
        <v/>
      </c>
      <c r="CD195" s="302" t="str">
        <f ca="true">+IF(OFFSET('Water Data'!$G$29,0,10*ROW('Water Data'!G189))="","",OFFSET('Water Data'!$G$29,0,10*ROW('Water Data'!G189)))</f>
        <v/>
      </c>
      <c r="CE195" s="302" t="str">
        <f ca="true">+IF(OFFSET('Water Data'!$H$27,0,10*ROW('Water Data'!H189))="","",OFFSET('Water Data'!$H$27,0,10*ROW('Water Data'!H189)))</f>
        <v/>
      </c>
      <c r="CF195" s="302" t="str">
        <f ca="true">+IF(OFFSET('Water Data'!$H$28,0,10*ROW('Water Data'!H189))="","",OFFSET('Water Data'!$H$28,0,10*ROW('Water Data'!H189)))</f>
        <v/>
      </c>
      <c r="CG195" s="302" t="str">
        <f ca="true">+IF(OFFSET('Water Data'!$H$29,0,10*ROW('Water Data'!H189))="","",OFFSET('Water Data'!$H$29,0,10*ROW('Water Data'!H189)))</f>
        <v/>
      </c>
      <c r="CH195" s="302" t="str">
        <f ca="true">+IF(OFFSET('Water Data'!$I$27,0,10*ROW('Water Data'!I189))="","",OFFSET('Water Data'!$I$27,0,10*ROW('Water Data'!I189)))</f>
        <v/>
      </c>
      <c r="CI195" s="302" t="str">
        <f ca="true">+IF(OFFSET('Water Data'!$I$28,0,10*ROW('Water Data'!I189))="","",OFFSET('Water Data'!$I$28,0,10*ROW('Water Data'!I189)))</f>
        <v/>
      </c>
      <c r="CJ195" s="302" t="str">
        <f ca="true">+IF(OFFSET('Water Data'!$I$29,0,10*ROW('Water Data'!I189))="","",OFFSET('Water Data'!$I$29,0,10*ROW('Water Data'!I189)))</f>
        <v/>
      </c>
      <c r="CK195" s="302" t="str">
        <f ca="true">+IF(OFFSET('Sanitation Data'!$D$28,0,10*ROW('Sanitation Data'!D189))="","",OFFSET('Sanitation Data'!$D$28,0,10*ROW('Sanitation Data'!D189)))</f>
        <v/>
      </c>
      <c r="CL195" s="302" t="str">
        <f ca="true">+IF(OFFSET('Sanitation Data'!$D$29,0,10*ROW('Sanitation Data'!D189))="","",OFFSET('Sanitation Data'!$D$29,0,10*ROW('Sanitation Data'!D189)))</f>
        <v/>
      </c>
      <c r="CM195" s="302" t="str">
        <f ca="true">+IF(OFFSET('Sanitation Data'!$D$30,0,10*ROW('Sanitation Data'!D189))="","",OFFSET('Sanitation Data'!$D$30,0,10*ROW('Sanitation Data'!D189)))</f>
        <v/>
      </c>
      <c r="CN195" s="302" t="str">
        <f ca="true">+IF(OFFSET('Sanitation Data'!$D$31,0,10*ROW('Sanitation Data'!D189))="","",OFFSET('Sanitation Data'!$D$31,0,10*ROW('Sanitation Data'!D189)))</f>
        <v/>
      </c>
      <c r="CO195" s="302" t="str">
        <f ca="true">+IF(OFFSET('Sanitation Data'!$D$32,0,10*ROW('Sanitation Data'!D189))="","",OFFSET('Sanitation Data'!$D$32,0,10*ROW('Sanitation Data'!D189)))</f>
        <v/>
      </c>
      <c r="CP195" s="302" t="str">
        <f ca="true">+IF(OFFSET('Sanitation Data'!$E$28,0,10*ROW('Sanitation Data'!E189))="","",OFFSET('Sanitation Data'!$E$28,0,10*ROW('Sanitation Data'!E189)))</f>
        <v/>
      </c>
      <c r="CQ195" s="302" t="str">
        <f ca="true">+IF(OFFSET('Sanitation Data'!$E$29,0,10*ROW('Sanitation Data'!E189))="","",OFFSET('Sanitation Data'!$E$29,0,10*ROW('Sanitation Data'!E189)))</f>
        <v/>
      </c>
      <c r="CR195" s="302" t="str">
        <f ca="true">+IF(OFFSET('Sanitation Data'!$E$30,0,10*ROW('Sanitation Data'!E189))="","",OFFSET('Sanitation Data'!$E$30,0,10*ROW('Sanitation Data'!E189)))</f>
        <v/>
      </c>
      <c r="CS195" s="302" t="str">
        <f ca="true">+IF(OFFSET('Sanitation Data'!$E$31,0,10*ROW('Sanitation Data'!E189))="","",OFFSET('Sanitation Data'!$E$31,0,10*ROW('Sanitation Data'!E189)))</f>
        <v/>
      </c>
      <c r="CT195" s="302" t="str">
        <f ca="true">+IF(OFFSET('Sanitation Data'!$E$32,0,10*ROW('Sanitation Data'!E189))="","",OFFSET('Sanitation Data'!$E$32,0,10*ROW('Sanitation Data'!E189)))</f>
        <v/>
      </c>
      <c r="CU195" s="302" t="str">
        <f ca="true">+IF(OFFSET('Sanitation Data'!$F$28,0,10*ROW('Sanitation Data'!F189))="","",OFFSET('Sanitation Data'!$F$28,0,10*ROW('Sanitation Data'!F189)))</f>
        <v/>
      </c>
      <c r="CV195" s="302" t="str">
        <f ca="true">+IF(OFFSET('Sanitation Data'!$F$29,0,10*ROW('Sanitation Data'!F189))="","",OFFSET('Sanitation Data'!$F$29,0,10*ROW('Sanitation Data'!F189)))</f>
        <v/>
      </c>
      <c r="CW195" s="302" t="str">
        <f ca="true">+IF(OFFSET('Sanitation Data'!$F$30,0,10*ROW('Sanitation Data'!F189))="","",OFFSET('Sanitation Data'!$F$30,0,10*ROW('Sanitation Data'!F189)))</f>
        <v/>
      </c>
      <c r="CX195" s="302" t="str">
        <f ca="true">+IF(OFFSET('Sanitation Data'!$F$31,0,10*ROW('Sanitation Data'!F189))="","",OFFSET('Sanitation Data'!$F$31,0,10*ROW('Sanitation Data'!F189)))</f>
        <v/>
      </c>
      <c r="CY195" s="302" t="str">
        <f ca="true">+IF(OFFSET('Sanitation Data'!$F$32,0,10*ROW('Sanitation Data'!F189))="","",OFFSET('Sanitation Data'!$F$32,0,10*ROW('Sanitation Data'!F189)))</f>
        <v/>
      </c>
      <c r="CZ195" s="302" t="str">
        <f ca="true">+IF(OFFSET('Sanitation Data'!$G$28,0,10*ROW('Sanitation Data'!G189))="","",OFFSET('Sanitation Data'!$G$28,0,10*ROW('Sanitation Data'!G189)))</f>
        <v/>
      </c>
      <c r="DA195" s="302" t="str">
        <f ca="true">+IF(OFFSET('Sanitation Data'!$G$29,0,10*ROW('Sanitation Data'!G189))="","",OFFSET('Sanitation Data'!$G$29,0,10*ROW('Sanitation Data'!G189)))</f>
        <v/>
      </c>
      <c r="DB195" s="302" t="str">
        <f ca="true">+IF(OFFSET('Sanitation Data'!$G$30,0,10*ROW('Sanitation Data'!G189))="","",OFFSET('Sanitation Data'!$G$30,0,10*ROW('Sanitation Data'!G189)))</f>
        <v/>
      </c>
      <c r="DC195" s="302" t="str">
        <f ca="true">+IF(OFFSET('Sanitation Data'!$G$31,0,10*ROW('Sanitation Data'!G189))="","",OFFSET('Sanitation Data'!$G$31,0,10*ROW('Sanitation Data'!G189)))</f>
        <v/>
      </c>
      <c r="DD195" s="302" t="str">
        <f ca="true">+IF(OFFSET('Sanitation Data'!$G$32,0,10*ROW('Sanitation Data'!G189))="","",OFFSET('Sanitation Data'!$G$32,0,10*ROW('Sanitation Data'!G189)))</f>
        <v/>
      </c>
      <c r="DE195" s="302" t="str">
        <f ca="true">+IF(OFFSET('Sanitation Data'!$H$28,0,10*ROW('Sanitation Data'!H189))="","",OFFSET('Sanitation Data'!$H$28,0,10*ROW('Sanitation Data'!H189)))</f>
        <v/>
      </c>
      <c r="DF195" s="302" t="str">
        <f ca="true">+IF(OFFSET('Sanitation Data'!$H$29,0,10*ROW('Sanitation Data'!H189))="","",OFFSET('Sanitation Data'!$H$29,0,10*ROW('Sanitation Data'!H189)))</f>
        <v/>
      </c>
      <c r="DG195" s="302" t="str">
        <f ca="true">+IF(OFFSET('Sanitation Data'!$H$30,0,10*ROW('Sanitation Data'!H189))="","",OFFSET('Sanitation Data'!$H$30,0,10*ROW('Sanitation Data'!H189)))</f>
        <v/>
      </c>
      <c r="DH195" s="302" t="str">
        <f ca="true">+IF(OFFSET('Sanitation Data'!$H$31,0,10*ROW('Sanitation Data'!H189))="","",OFFSET('Sanitation Data'!$H$31,0,10*ROW('Sanitation Data'!H189)))</f>
        <v/>
      </c>
      <c r="DI195" s="302" t="str">
        <f ca="true">+IF(OFFSET('Sanitation Data'!$H$32,0,10*ROW('Sanitation Data'!H189))="","",OFFSET('Sanitation Data'!$H$32,0,10*ROW('Sanitation Data'!H189)))</f>
        <v/>
      </c>
      <c r="DJ195" s="302" t="str">
        <f ca="true">+IF(OFFSET('Sanitation Data'!$I$28,0,10*ROW('Sanitation Data'!I189))="","",OFFSET('Sanitation Data'!$I$28,0,10*ROW('Sanitation Data'!I189)))</f>
        <v/>
      </c>
      <c r="DK195" s="302" t="str">
        <f ca="true">+IF(OFFSET('Sanitation Data'!$I$29,0,10*ROW('Sanitation Data'!I189))="","",OFFSET('Sanitation Data'!$I$29,0,10*ROW('Sanitation Data'!I189)))</f>
        <v/>
      </c>
      <c r="DL195" s="302" t="str">
        <f ca="true">+IF(OFFSET('Sanitation Data'!$I$30,0,10*ROW('Sanitation Data'!I189))="","",OFFSET('Sanitation Data'!$I$30,0,10*ROW('Sanitation Data'!I189)))</f>
        <v/>
      </c>
      <c r="DM195" s="302" t="str">
        <f ca="true">+IF(OFFSET('Sanitation Data'!$I$31,0,10*ROW('Sanitation Data'!I189))="","",OFFSET('Sanitation Data'!$I$31,0,10*ROW('Sanitation Data'!I189)))</f>
        <v/>
      </c>
      <c r="DN195" s="302" t="str">
        <f ca="true">+IF(OFFSET('Sanitation Data'!$I$32,0,10*ROW('Sanitation Data'!I189))="","",OFFSET('Sanitation Data'!$I$32,0,10*ROW('Sanitation Data'!I189)))</f>
        <v/>
      </c>
      <c r="DO195" s="302" t="str">
        <f ca="true">+IF(OFFSET('Hygiene Data'!$D$11,0,10*ROW('Hygiene Data'!D189))="","",OFFSET('Hygiene Data'!$D$11,0,10*ROW('Hygiene Data'!D189)))</f>
        <v/>
      </c>
      <c r="DP195" s="302" t="str">
        <f ca="true">+IF(OFFSET('Hygiene Data'!$D$12,0,10*ROW('Hygiene Data'!D189))="","",OFFSET('Hygiene Data'!$D$12,0,10*ROW('Hygiene Data'!D189)))</f>
        <v/>
      </c>
      <c r="DQ195" s="302" t="str">
        <f ca="true">+IF(OFFSET('Hygiene Data'!$D$13,0,10*ROW('Hygiene Data'!D189))="","",OFFSET('Hygiene Data'!$D$13,0,10*ROW('Hygiene Data'!D189)))</f>
        <v/>
      </c>
      <c r="DR195" s="302" t="str">
        <f ca="true">+IF(OFFSET('Hygiene Data'!$E$11,0,10*ROW('Hygiene Data'!E189))="","",OFFSET('Hygiene Data'!$E$11,0,10*ROW('Hygiene Data'!E189)))</f>
        <v/>
      </c>
      <c r="DS195" s="302" t="str">
        <f ca="true">+IF(OFFSET('Hygiene Data'!$E$12,0,10*ROW('Hygiene Data'!E189))="","",OFFSET('Hygiene Data'!$E$12,0,10*ROW('Hygiene Data'!E189)))</f>
        <v/>
      </c>
      <c r="DT195" s="302" t="str">
        <f ca="true">+IF(OFFSET('Hygiene Data'!$E$13,0,10*ROW('Hygiene Data'!E189))="","",OFFSET('Hygiene Data'!$E$13,0,10*ROW('Hygiene Data'!E189)))</f>
        <v/>
      </c>
      <c r="DU195" s="302" t="str">
        <f ca="true">+IF(OFFSET('Hygiene Data'!$F$11,0,10*ROW('Hygiene Data'!F189))="","",OFFSET('Hygiene Data'!$F$11,0,10*ROW('Hygiene Data'!F189)))</f>
        <v/>
      </c>
      <c r="DV195" s="302" t="str">
        <f ca="true">+IF(OFFSET('Hygiene Data'!$F$12,0,10*ROW('Hygiene Data'!F189))="","",OFFSET('Hygiene Data'!$F$12,0,10*ROW('Hygiene Data'!F189)))</f>
        <v/>
      </c>
      <c r="DW195" s="302" t="str">
        <f ca="true">+IF(OFFSET('Hygiene Data'!$F$13,0,10*ROW('Hygiene Data'!F189))="","",OFFSET('Hygiene Data'!$F$13,0,10*ROW('Hygiene Data'!F189)))</f>
        <v/>
      </c>
      <c r="DX195" s="302" t="str">
        <f ca="true">+IF(OFFSET('Hygiene Data'!$G$11,0,10*ROW('Hygiene Data'!G189))="","",OFFSET('Hygiene Data'!$G$11,0,10*ROW('Hygiene Data'!G189)))</f>
        <v/>
      </c>
      <c r="DY195" s="302" t="str">
        <f ca="true">+IF(OFFSET('Hygiene Data'!$G$12,0,10*ROW('Hygiene Data'!G189))="","",OFFSET('Hygiene Data'!$G$12,0,10*ROW('Hygiene Data'!G189)))</f>
        <v/>
      </c>
      <c r="DZ195" s="302" t="str">
        <f ca="true">+IF(OFFSET('Hygiene Data'!$G$13,0,10*ROW('Hygiene Data'!G189))="","",OFFSET('Hygiene Data'!$G$13,0,10*ROW('Hygiene Data'!G189)))</f>
        <v/>
      </c>
      <c r="EA195" s="302" t="str">
        <f ca="true">+IF(OFFSET('Hygiene Data'!$H$11,0,10*ROW('Hygiene Data'!H189))="","",OFFSET('Hygiene Data'!$H$11,0,10*ROW('Hygiene Data'!H189)))</f>
        <v/>
      </c>
      <c r="EB195" s="302" t="str">
        <f ca="true">+IF(OFFSET('Hygiene Data'!$H$12,0,10*ROW('Hygiene Data'!H189))="","",OFFSET('Hygiene Data'!$H$12,0,10*ROW('Hygiene Data'!H189)))</f>
        <v/>
      </c>
      <c r="EC195" s="302" t="str">
        <f ca="true">+IF(OFFSET('Hygiene Data'!$H$13,0,10*ROW('Hygiene Data'!H189))="","",OFFSET('Hygiene Data'!$H$13,0,10*ROW('Hygiene Data'!H189)))</f>
        <v/>
      </c>
      <c r="ED195" s="302" t="str">
        <f ca="true">+IF(OFFSET('Hygiene Data'!$I$11,0,10*ROW('Hygiene Data'!I189))="","",OFFSET('Hygiene Data'!$I$11,0,10*ROW('Hygiene Data'!I189)))</f>
        <v/>
      </c>
      <c r="EE195" s="302" t="str">
        <f ca="true">+IF(OFFSET('Hygiene Data'!$I$12,0,10*ROW('Hygiene Data'!I189))="","",OFFSET('Hygiene Data'!$I$12,0,10*ROW('Hygiene Data'!I189)))</f>
        <v/>
      </c>
      <c r="EF195" s="30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57"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302"/>
      <c r="BS196" s="302" t="str">
        <f ca="true">+IF(OFFSET('Water Data'!$D$27,0,10*ROW('Water Data'!D190))="","",OFFSET('Water Data'!$D$27,0,10*ROW('Water Data'!D190)))</f>
        <v/>
      </c>
      <c r="BT196" s="302" t="str">
        <f ca="true">+IF(OFFSET('Water Data'!$D$28,0,10*ROW('Water Data'!D190))="","",OFFSET('Water Data'!$D$28,0,10*ROW('Water Data'!D190)))</f>
        <v/>
      </c>
      <c r="BU196" s="302" t="str">
        <f ca="true">+IF(OFFSET('Water Data'!$D$29,0,10*ROW('Water Data'!D190))="","",OFFSET('Water Data'!$D$29,0,10*ROW('Water Data'!D190)))</f>
        <v/>
      </c>
      <c r="BV196" s="302" t="str">
        <f ca="true">+IF(OFFSET('Water Data'!$E$27,0,10*ROW('Water Data'!E190))="","",OFFSET('Water Data'!$E$27,0,10*ROW('Water Data'!E190)))</f>
        <v/>
      </c>
      <c r="BW196" s="302" t="str">
        <f ca="true">+IF(OFFSET('Water Data'!$E$28,0,10*ROW('Water Data'!E190))="","",OFFSET('Water Data'!$E$28,0,10*ROW('Water Data'!E190)))</f>
        <v/>
      </c>
      <c r="BX196" s="302" t="str">
        <f ca="true">+IF(OFFSET('Water Data'!$E$29,0,10*ROW('Water Data'!E190))="","",OFFSET('Water Data'!$E$29,0,10*ROW('Water Data'!E190)))</f>
        <v/>
      </c>
      <c r="BY196" s="302" t="str">
        <f ca="true">+IF(OFFSET('Water Data'!$F$27,0,10*ROW('Water Data'!F190))="","",OFFSET('Water Data'!$F$27,0,10*ROW('Water Data'!F190)))</f>
        <v/>
      </c>
      <c r="BZ196" s="302" t="str">
        <f ca="true">+IF(OFFSET('Water Data'!$F$28,0,10*ROW('Water Data'!F190))="","",OFFSET('Water Data'!$F$28,0,10*ROW('Water Data'!F190)))</f>
        <v/>
      </c>
      <c r="CA196" s="302" t="str">
        <f ca="true">+IF(OFFSET('Water Data'!$F$29,0,10*ROW('Water Data'!F190))="","",OFFSET('Water Data'!$F$29,0,10*ROW('Water Data'!F190)))</f>
        <v/>
      </c>
      <c r="CB196" s="302" t="str">
        <f ca="true">+IF(OFFSET('Water Data'!$G$27,0,10*ROW('Water Data'!G190))="","",OFFSET('Water Data'!$G$27,0,10*ROW('Water Data'!G190)))</f>
        <v/>
      </c>
      <c r="CC196" s="302" t="str">
        <f ca="true">+IF(OFFSET('Water Data'!$G$28,0,10*ROW('Water Data'!G190))="","",OFFSET('Water Data'!$G$28,0,10*ROW('Water Data'!G190)))</f>
        <v/>
      </c>
      <c r="CD196" s="302" t="str">
        <f ca="true">+IF(OFFSET('Water Data'!$G$29,0,10*ROW('Water Data'!G190))="","",OFFSET('Water Data'!$G$29,0,10*ROW('Water Data'!G190)))</f>
        <v/>
      </c>
      <c r="CE196" s="302" t="str">
        <f ca="true">+IF(OFFSET('Water Data'!$H$27,0,10*ROW('Water Data'!H190))="","",OFFSET('Water Data'!$H$27,0,10*ROW('Water Data'!H190)))</f>
        <v/>
      </c>
      <c r="CF196" s="302" t="str">
        <f ca="true">+IF(OFFSET('Water Data'!$H$28,0,10*ROW('Water Data'!H190))="","",OFFSET('Water Data'!$H$28,0,10*ROW('Water Data'!H190)))</f>
        <v/>
      </c>
      <c r="CG196" s="302" t="str">
        <f ca="true">+IF(OFFSET('Water Data'!$H$29,0,10*ROW('Water Data'!H190))="","",OFFSET('Water Data'!$H$29,0,10*ROW('Water Data'!H190)))</f>
        <v/>
      </c>
      <c r="CH196" s="302" t="str">
        <f ca="true">+IF(OFFSET('Water Data'!$I$27,0,10*ROW('Water Data'!I190))="","",OFFSET('Water Data'!$I$27,0,10*ROW('Water Data'!I190)))</f>
        <v/>
      </c>
      <c r="CI196" s="302" t="str">
        <f ca="true">+IF(OFFSET('Water Data'!$I$28,0,10*ROW('Water Data'!I190))="","",OFFSET('Water Data'!$I$28,0,10*ROW('Water Data'!I190)))</f>
        <v/>
      </c>
      <c r="CJ196" s="302" t="str">
        <f ca="true">+IF(OFFSET('Water Data'!$I$29,0,10*ROW('Water Data'!I190))="","",OFFSET('Water Data'!$I$29,0,10*ROW('Water Data'!I190)))</f>
        <v/>
      </c>
      <c r="CK196" s="302" t="str">
        <f ca="true">+IF(OFFSET('Sanitation Data'!$D$28,0,10*ROW('Sanitation Data'!D190))="","",OFFSET('Sanitation Data'!$D$28,0,10*ROW('Sanitation Data'!D190)))</f>
        <v/>
      </c>
      <c r="CL196" s="302" t="str">
        <f ca="true">+IF(OFFSET('Sanitation Data'!$D$29,0,10*ROW('Sanitation Data'!D190))="","",OFFSET('Sanitation Data'!$D$29,0,10*ROW('Sanitation Data'!D190)))</f>
        <v/>
      </c>
      <c r="CM196" s="302" t="str">
        <f ca="true">+IF(OFFSET('Sanitation Data'!$D$30,0,10*ROW('Sanitation Data'!D190))="","",OFFSET('Sanitation Data'!$D$30,0,10*ROW('Sanitation Data'!D190)))</f>
        <v/>
      </c>
      <c r="CN196" s="302" t="str">
        <f ca="true">+IF(OFFSET('Sanitation Data'!$D$31,0,10*ROW('Sanitation Data'!D190))="","",OFFSET('Sanitation Data'!$D$31,0,10*ROW('Sanitation Data'!D190)))</f>
        <v/>
      </c>
      <c r="CO196" s="302" t="str">
        <f ca="true">+IF(OFFSET('Sanitation Data'!$D$32,0,10*ROW('Sanitation Data'!D190))="","",OFFSET('Sanitation Data'!$D$32,0,10*ROW('Sanitation Data'!D190)))</f>
        <v/>
      </c>
      <c r="CP196" s="302" t="str">
        <f ca="true">+IF(OFFSET('Sanitation Data'!$E$28,0,10*ROW('Sanitation Data'!E190))="","",OFFSET('Sanitation Data'!$E$28,0,10*ROW('Sanitation Data'!E190)))</f>
        <v/>
      </c>
      <c r="CQ196" s="302" t="str">
        <f ca="true">+IF(OFFSET('Sanitation Data'!$E$29,0,10*ROW('Sanitation Data'!E190))="","",OFFSET('Sanitation Data'!$E$29,0,10*ROW('Sanitation Data'!E190)))</f>
        <v/>
      </c>
      <c r="CR196" s="302" t="str">
        <f ca="true">+IF(OFFSET('Sanitation Data'!$E$30,0,10*ROW('Sanitation Data'!E190))="","",OFFSET('Sanitation Data'!$E$30,0,10*ROW('Sanitation Data'!E190)))</f>
        <v/>
      </c>
      <c r="CS196" s="302" t="str">
        <f ca="true">+IF(OFFSET('Sanitation Data'!$E$31,0,10*ROW('Sanitation Data'!E190))="","",OFFSET('Sanitation Data'!$E$31,0,10*ROW('Sanitation Data'!E190)))</f>
        <v/>
      </c>
      <c r="CT196" s="302" t="str">
        <f ca="true">+IF(OFFSET('Sanitation Data'!$E$32,0,10*ROW('Sanitation Data'!E190))="","",OFFSET('Sanitation Data'!$E$32,0,10*ROW('Sanitation Data'!E190)))</f>
        <v/>
      </c>
      <c r="CU196" s="302" t="str">
        <f ca="true">+IF(OFFSET('Sanitation Data'!$F$28,0,10*ROW('Sanitation Data'!F190))="","",OFFSET('Sanitation Data'!$F$28,0,10*ROW('Sanitation Data'!F190)))</f>
        <v/>
      </c>
      <c r="CV196" s="302" t="str">
        <f ca="true">+IF(OFFSET('Sanitation Data'!$F$29,0,10*ROW('Sanitation Data'!F190))="","",OFFSET('Sanitation Data'!$F$29,0,10*ROW('Sanitation Data'!F190)))</f>
        <v/>
      </c>
      <c r="CW196" s="302" t="str">
        <f ca="true">+IF(OFFSET('Sanitation Data'!$F$30,0,10*ROW('Sanitation Data'!F190))="","",OFFSET('Sanitation Data'!$F$30,0,10*ROW('Sanitation Data'!F190)))</f>
        <v/>
      </c>
      <c r="CX196" s="302" t="str">
        <f ca="true">+IF(OFFSET('Sanitation Data'!$F$31,0,10*ROW('Sanitation Data'!F190))="","",OFFSET('Sanitation Data'!$F$31,0,10*ROW('Sanitation Data'!F190)))</f>
        <v/>
      </c>
      <c r="CY196" s="302" t="str">
        <f ca="true">+IF(OFFSET('Sanitation Data'!$F$32,0,10*ROW('Sanitation Data'!F190))="","",OFFSET('Sanitation Data'!$F$32,0,10*ROW('Sanitation Data'!F190)))</f>
        <v/>
      </c>
      <c r="CZ196" s="302" t="str">
        <f ca="true">+IF(OFFSET('Sanitation Data'!$G$28,0,10*ROW('Sanitation Data'!G190))="","",OFFSET('Sanitation Data'!$G$28,0,10*ROW('Sanitation Data'!G190)))</f>
        <v/>
      </c>
      <c r="DA196" s="302" t="str">
        <f ca="true">+IF(OFFSET('Sanitation Data'!$G$29,0,10*ROW('Sanitation Data'!G190))="","",OFFSET('Sanitation Data'!$G$29,0,10*ROW('Sanitation Data'!G190)))</f>
        <v/>
      </c>
      <c r="DB196" s="302" t="str">
        <f ca="true">+IF(OFFSET('Sanitation Data'!$G$30,0,10*ROW('Sanitation Data'!G190))="","",OFFSET('Sanitation Data'!$G$30,0,10*ROW('Sanitation Data'!G190)))</f>
        <v/>
      </c>
      <c r="DC196" s="302" t="str">
        <f ca="true">+IF(OFFSET('Sanitation Data'!$G$31,0,10*ROW('Sanitation Data'!G190))="","",OFFSET('Sanitation Data'!$G$31,0,10*ROW('Sanitation Data'!G190)))</f>
        <v/>
      </c>
      <c r="DD196" s="302" t="str">
        <f ca="true">+IF(OFFSET('Sanitation Data'!$G$32,0,10*ROW('Sanitation Data'!G190))="","",OFFSET('Sanitation Data'!$G$32,0,10*ROW('Sanitation Data'!G190)))</f>
        <v/>
      </c>
      <c r="DE196" s="302" t="str">
        <f ca="true">+IF(OFFSET('Sanitation Data'!$H$28,0,10*ROW('Sanitation Data'!H190))="","",OFFSET('Sanitation Data'!$H$28,0,10*ROW('Sanitation Data'!H190)))</f>
        <v/>
      </c>
      <c r="DF196" s="302" t="str">
        <f ca="true">+IF(OFFSET('Sanitation Data'!$H$29,0,10*ROW('Sanitation Data'!H190))="","",OFFSET('Sanitation Data'!$H$29,0,10*ROW('Sanitation Data'!H190)))</f>
        <v/>
      </c>
      <c r="DG196" s="302" t="str">
        <f ca="true">+IF(OFFSET('Sanitation Data'!$H$30,0,10*ROW('Sanitation Data'!H190))="","",OFFSET('Sanitation Data'!$H$30,0,10*ROW('Sanitation Data'!H190)))</f>
        <v/>
      </c>
      <c r="DH196" s="302" t="str">
        <f ca="true">+IF(OFFSET('Sanitation Data'!$H$31,0,10*ROW('Sanitation Data'!H190))="","",OFFSET('Sanitation Data'!$H$31,0,10*ROW('Sanitation Data'!H190)))</f>
        <v/>
      </c>
      <c r="DI196" s="302" t="str">
        <f ca="true">+IF(OFFSET('Sanitation Data'!$H$32,0,10*ROW('Sanitation Data'!H190))="","",OFFSET('Sanitation Data'!$H$32,0,10*ROW('Sanitation Data'!H190)))</f>
        <v/>
      </c>
      <c r="DJ196" s="302" t="str">
        <f ca="true">+IF(OFFSET('Sanitation Data'!$I$28,0,10*ROW('Sanitation Data'!I190))="","",OFFSET('Sanitation Data'!$I$28,0,10*ROW('Sanitation Data'!I190)))</f>
        <v/>
      </c>
      <c r="DK196" s="302" t="str">
        <f ca="true">+IF(OFFSET('Sanitation Data'!$I$29,0,10*ROW('Sanitation Data'!I190))="","",OFFSET('Sanitation Data'!$I$29,0,10*ROW('Sanitation Data'!I190)))</f>
        <v/>
      </c>
      <c r="DL196" s="302" t="str">
        <f ca="true">+IF(OFFSET('Sanitation Data'!$I$30,0,10*ROW('Sanitation Data'!I190))="","",OFFSET('Sanitation Data'!$I$30,0,10*ROW('Sanitation Data'!I190)))</f>
        <v/>
      </c>
      <c r="DM196" s="302" t="str">
        <f ca="true">+IF(OFFSET('Sanitation Data'!$I$31,0,10*ROW('Sanitation Data'!I190))="","",OFFSET('Sanitation Data'!$I$31,0,10*ROW('Sanitation Data'!I190)))</f>
        <v/>
      </c>
      <c r="DN196" s="302" t="str">
        <f ca="true">+IF(OFFSET('Sanitation Data'!$I$32,0,10*ROW('Sanitation Data'!I190))="","",OFFSET('Sanitation Data'!$I$32,0,10*ROW('Sanitation Data'!I190)))</f>
        <v/>
      </c>
      <c r="DO196" s="302" t="str">
        <f ca="true">+IF(OFFSET('Hygiene Data'!$D$11,0,10*ROW('Hygiene Data'!D190))="","",OFFSET('Hygiene Data'!$D$11,0,10*ROW('Hygiene Data'!D190)))</f>
        <v/>
      </c>
      <c r="DP196" s="302" t="str">
        <f ca="true">+IF(OFFSET('Hygiene Data'!$D$12,0,10*ROW('Hygiene Data'!D190))="","",OFFSET('Hygiene Data'!$D$12,0,10*ROW('Hygiene Data'!D190)))</f>
        <v/>
      </c>
      <c r="DQ196" s="302" t="str">
        <f ca="true">+IF(OFFSET('Hygiene Data'!$D$13,0,10*ROW('Hygiene Data'!D190))="","",OFFSET('Hygiene Data'!$D$13,0,10*ROW('Hygiene Data'!D190)))</f>
        <v/>
      </c>
      <c r="DR196" s="302" t="str">
        <f ca="true">+IF(OFFSET('Hygiene Data'!$E$11,0,10*ROW('Hygiene Data'!E190))="","",OFFSET('Hygiene Data'!$E$11,0,10*ROW('Hygiene Data'!E190)))</f>
        <v/>
      </c>
      <c r="DS196" s="302" t="str">
        <f ca="true">+IF(OFFSET('Hygiene Data'!$E$12,0,10*ROW('Hygiene Data'!E190))="","",OFFSET('Hygiene Data'!$E$12,0,10*ROW('Hygiene Data'!E190)))</f>
        <v/>
      </c>
      <c r="DT196" s="302" t="str">
        <f ca="true">+IF(OFFSET('Hygiene Data'!$E$13,0,10*ROW('Hygiene Data'!E190))="","",OFFSET('Hygiene Data'!$E$13,0,10*ROW('Hygiene Data'!E190)))</f>
        <v/>
      </c>
      <c r="DU196" s="302" t="str">
        <f ca="true">+IF(OFFSET('Hygiene Data'!$F$11,0,10*ROW('Hygiene Data'!F190))="","",OFFSET('Hygiene Data'!$F$11,0,10*ROW('Hygiene Data'!F190)))</f>
        <v/>
      </c>
      <c r="DV196" s="302" t="str">
        <f ca="true">+IF(OFFSET('Hygiene Data'!$F$12,0,10*ROW('Hygiene Data'!F190))="","",OFFSET('Hygiene Data'!$F$12,0,10*ROW('Hygiene Data'!F190)))</f>
        <v/>
      </c>
      <c r="DW196" s="302" t="str">
        <f ca="true">+IF(OFFSET('Hygiene Data'!$F$13,0,10*ROW('Hygiene Data'!F190))="","",OFFSET('Hygiene Data'!$F$13,0,10*ROW('Hygiene Data'!F190)))</f>
        <v/>
      </c>
      <c r="DX196" s="302" t="str">
        <f ca="true">+IF(OFFSET('Hygiene Data'!$G$11,0,10*ROW('Hygiene Data'!G190))="","",OFFSET('Hygiene Data'!$G$11,0,10*ROW('Hygiene Data'!G190)))</f>
        <v/>
      </c>
      <c r="DY196" s="302" t="str">
        <f ca="true">+IF(OFFSET('Hygiene Data'!$G$12,0,10*ROW('Hygiene Data'!G190))="","",OFFSET('Hygiene Data'!$G$12,0,10*ROW('Hygiene Data'!G190)))</f>
        <v/>
      </c>
      <c r="DZ196" s="302" t="str">
        <f ca="true">+IF(OFFSET('Hygiene Data'!$G$13,0,10*ROW('Hygiene Data'!G190))="","",OFFSET('Hygiene Data'!$G$13,0,10*ROW('Hygiene Data'!G190)))</f>
        <v/>
      </c>
      <c r="EA196" s="302" t="str">
        <f ca="true">+IF(OFFSET('Hygiene Data'!$H$11,0,10*ROW('Hygiene Data'!H190))="","",OFFSET('Hygiene Data'!$H$11,0,10*ROW('Hygiene Data'!H190)))</f>
        <v/>
      </c>
      <c r="EB196" s="302" t="str">
        <f ca="true">+IF(OFFSET('Hygiene Data'!$H$12,0,10*ROW('Hygiene Data'!H190))="","",OFFSET('Hygiene Data'!$H$12,0,10*ROW('Hygiene Data'!H190)))</f>
        <v/>
      </c>
      <c r="EC196" s="302" t="str">
        <f ca="true">+IF(OFFSET('Hygiene Data'!$H$13,0,10*ROW('Hygiene Data'!H190))="","",OFFSET('Hygiene Data'!$H$13,0,10*ROW('Hygiene Data'!H190)))</f>
        <v/>
      </c>
      <c r="ED196" s="302" t="str">
        <f ca="true">+IF(OFFSET('Hygiene Data'!$I$11,0,10*ROW('Hygiene Data'!I190))="","",OFFSET('Hygiene Data'!$I$11,0,10*ROW('Hygiene Data'!I190)))</f>
        <v/>
      </c>
      <c r="EE196" s="302" t="str">
        <f ca="true">+IF(OFFSET('Hygiene Data'!$I$12,0,10*ROW('Hygiene Data'!I190))="","",OFFSET('Hygiene Data'!$I$12,0,10*ROW('Hygiene Data'!I190)))</f>
        <v/>
      </c>
      <c r="EF196" s="30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57"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302"/>
      <c r="BS197" s="302" t="str">
        <f ca="true">+IF(OFFSET('Water Data'!$D$27,0,10*ROW('Water Data'!D191))="","",OFFSET('Water Data'!$D$27,0,10*ROW('Water Data'!D191)))</f>
        <v/>
      </c>
      <c r="BT197" s="302" t="str">
        <f ca="true">+IF(OFFSET('Water Data'!$D$28,0,10*ROW('Water Data'!D191))="","",OFFSET('Water Data'!$D$28,0,10*ROW('Water Data'!D191)))</f>
        <v/>
      </c>
      <c r="BU197" s="302" t="str">
        <f ca="true">+IF(OFFSET('Water Data'!$D$29,0,10*ROW('Water Data'!D191))="","",OFFSET('Water Data'!$D$29,0,10*ROW('Water Data'!D191)))</f>
        <v/>
      </c>
      <c r="BV197" s="302" t="str">
        <f ca="true">+IF(OFFSET('Water Data'!$E$27,0,10*ROW('Water Data'!E191))="","",OFFSET('Water Data'!$E$27,0,10*ROW('Water Data'!E191)))</f>
        <v/>
      </c>
      <c r="BW197" s="302" t="str">
        <f ca="true">+IF(OFFSET('Water Data'!$E$28,0,10*ROW('Water Data'!E191))="","",OFFSET('Water Data'!$E$28,0,10*ROW('Water Data'!E191)))</f>
        <v/>
      </c>
      <c r="BX197" s="302" t="str">
        <f ca="true">+IF(OFFSET('Water Data'!$E$29,0,10*ROW('Water Data'!E191))="","",OFFSET('Water Data'!$E$29,0,10*ROW('Water Data'!E191)))</f>
        <v/>
      </c>
      <c r="BY197" s="302" t="str">
        <f ca="true">+IF(OFFSET('Water Data'!$F$27,0,10*ROW('Water Data'!F191))="","",OFFSET('Water Data'!$F$27,0,10*ROW('Water Data'!F191)))</f>
        <v/>
      </c>
      <c r="BZ197" s="302" t="str">
        <f ca="true">+IF(OFFSET('Water Data'!$F$28,0,10*ROW('Water Data'!F191))="","",OFFSET('Water Data'!$F$28,0,10*ROW('Water Data'!F191)))</f>
        <v/>
      </c>
      <c r="CA197" s="302" t="str">
        <f ca="true">+IF(OFFSET('Water Data'!$F$29,0,10*ROW('Water Data'!F191))="","",OFFSET('Water Data'!$F$29,0,10*ROW('Water Data'!F191)))</f>
        <v/>
      </c>
      <c r="CB197" s="302" t="str">
        <f ca="true">+IF(OFFSET('Water Data'!$G$27,0,10*ROW('Water Data'!G191))="","",OFFSET('Water Data'!$G$27,0,10*ROW('Water Data'!G191)))</f>
        <v/>
      </c>
      <c r="CC197" s="302" t="str">
        <f ca="true">+IF(OFFSET('Water Data'!$G$28,0,10*ROW('Water Data'!G191))="","",OFFSET('Water Data'!$G$28,0,10*ROW('Water Data'!G191)))</f>
        <v/>
      </c>
      <c r="CD197" s="302" t="str">
        <f ca="true">+IF(OFFSET('Water Data'!$G$29,0,10*ROW('Water Data'!G191))="","",OFFSET('Water Data'!$G$29,0,10*ROW('Water Data'!G191)))</f>
        <v/>
      </c>
      <c r="CE197" s="302" t="str">
        <f ca="true">+IF(OFFSET('Water Data'!$H$27,0,10*ROW('Water Data'!H191))="","",OFFSET('Water Data'!$H$27,0,10*ROW('Water Data'!H191)))</f>
        <v/>
      </c>
      <c r="CF197" s="302" t="str">
        <f ca="true">+IF(OFFSET('Water Data'!$H$28,0,10*ROW('Water Data'!H191))="","",OFFSET('Water Data'!$H$28,0,10*ROW('Water Data'!H191)))</f>
        <v/>
      </c>
      <c r="CG197" s="302" t="str">
        <f ca="true">+IF(OFFSET('Water Data'!$H$29,0,10*ROW('Water Data'!H191))="","",OFFSET('Water Data'!$H$29,0,10*ROW('Water Data'!H191)))</f>
        <v/>
      </c>
      <c r="CH197" s="302" t="str">
        <f ca="true">+IF(OFFSET('Water Data'!$I$27,0,10*ROW('Water Data'!I191))="","",OFFSET('Water Data'!$I$27,0,10*ROW('Water Data'!I191)))</f>
        <v/>
      </c>
      <c r="CI197" s="302" t="str">
        <f ca="true">+IF(OFFSET('Water Data'!$I$28,0,10*ROW('Water Data'!I191))="","",OFFSET('Water Data'!$I$28,0,10*ROW('Water Data'!I191)))</f>
        <v/>
      </c>
      <c r="CJ197" s="302" t="str">
        <f ca="true">+IF(OFFSET('Water Data'!$I$29,0,10*ROW('Water Data'!I191))="","",OFFSET('Water Data'!$I$29,0,10*ROW('Water Data'!I191)))</f>
        <v/>
      </c>
      <c r="CK197" s="302" t="str">
        <f ca="true">+IF(OFFSET('Sanitation Data'!$D$28,0,10*ROW('Sanitation Data'!D191))="","",OFFSET('Sanitation Data'!$D$28,0,10*ROW('Sanitation Data'!D191)))</f>
        <v/>
      </c>
      <c r="CL197" s="302" t="str">
        <f ca="true">+IF(OFFSET('Sanitation Data'!$D$29,0,10*ROW('Sanitation Data'!D191))="","",OFFSET('Sanitation Data'!$D$29,0,10*ROW('Sanitation Data'!D191)))</f>
        <v/>
      </c>
      <c r="CM197" s="302" t="str">
        <f ca="true">+IF(OFFSET('Sanitation Data'!$D$30,0,10*ROW('Sanitation Data'!D191))="","",OFFSET('Sanitation Data'!$D$30,0,10*ROW('Sanitation Data'!D191)))</f>
        <v/>
      </c>
      <c r="CN197" s="302" t="str">
        <f ca="true">+IF(OFFSET('Sanitation Data'!$D$31,0,10*ROW('Sanitation Data'!D191))="","",OFFSET('Sanitation Data'!$D$31,0,10*ROW('Sanitation Data'!D191)))</f>
        <v/>
      </c>
      <c r="CO197" s="302" t="str">
        <f ca="true">+IF(OFFSET('Sanitation Data'!$D$32,0,10*ROW('Sanitation Data'!D191))="","",OFFSET('Sanitation Data'!$D$32,0,10*ROW('Sanitation Data'!D191)))</f>
        <v/>
      </c>
      <c r="CP197" s="302" t="str">
        <f ca="true">+IF(OFFSET('Sanitation Data'!$E$28,0,10*ROW('Sanitation Data'!E191))="","",OFFSET('Sanitation Data'!$E$28,0,10*ROW('Sanitation Data'!E191)))</f>
        <v/>
      </c>
      <c r="CQ197" s="302" t="str">
        <f ca="true">+IF(OFFSET('Sanitation Data'!$E$29,0,10*ROW('Sanitation Data'!E191))="","",OFFSET('Sanitation Data'!$E$29,0,10*ROW('Sanitation Data'!E191)))</f>
        <v/>
      </c>
      <c r="CR197" s="302" t="str">
        <f ca="true">+IF(OFFSET('Sanitation Data'!$E$30,0,10*ROW('Sanitation Data'!E191))="","",OFFSET('Sanitation Data'!$E$30,0,10*ROW('Sanitation Data'!E191)))</f>
        <v/>
      </c>
      <c r="CS197" s="302" t="str">
        <f ca="true">+IF(OFFSET('Sanitation Data'!$E$31,0,10*ROW('Sanitation Data'!E191))="","",OFFSET('Sanitation Data'!$E$31,0,10*ROW('Sanitation Data'!E191)))</f>
        <v/>
      </c>
      <c r="CT197" s="302" t="str">
        <f ca="true">+IF(OFFSET('Sanitation Data'!$E$32,0,10*ROW('Sanitation Data'!E191))="","",OFFSET('Sanitation Data'!$E$32,0,10*ROW('Sanitation Data'!E191)))</f>
        <v/>
      </c>
      <c r="CU197" s="302" t="str">
        <f ca="true">+IF(OFFSET('Sanitation Data'!$F$28,0,10*ROW('Sanitation Data'!F191))="","",OFFSET('Sanitation Data'!$F$28,0,10*ROW('Sanitation Data'!F191)))</f>
        <v/>
      </c>
      <c r="CV197" s="302" t="str">
        <f ca="true">+IF(OFFSET('Sanitation Data'!$F$29,0,10*ROW('Sanitation Data'!F191))="","",OFFSET('Sanitation Data'!$F$29,0,10*ROW('Sanitation Data'!F191)))</f>
        <v/>
      </c>
      <c r="CW197" s="302" t="str">
        <f ca="true">+IF(OFFSET('Sanitation Data'!$F$30,0,10*ROW('Sanitation Data'!F191))="","",OFFSET('Sanitation Data'!$F$30,0,10*ROW('Sanitation Data'!F191)))</f>
        <v/>
      </c>
      <c r="CX197" s="302" t="str">
        <f ca="true">+IF(OFFSET('Sanitation Data'!$F$31,0,10*ROW('Sanitation Data'!F191))="","",OFFSET('Sanitation Data'!$F$31,0,10*ROW('Sanitation Data'!F191)))</f>
        <v/>
      </c>
      <c r="CY197" s="302" t="str">
        <f ca="true">+IF(OFFSET('Sanitation Data'!$F$32,0,10*ROW('Sanitation Data'!F191))="","",OFFSET('Sanitation Data'!$F$32,0,10*ROW('Sanitation Data'!F191)))</f>
        <v/>
      </c>
      <c r="CZ197" s="302" t="str">
        <f ca="true">+IF(OFFSET('Sanitation Data'!$G$28,0,10*ROW('Sanitation Data'!G191))="","",OFFSET('Sanitation Data'!$G$28,0,10*ROW('Sanitation Data'!G191)))</f>
        <v/>
      </c>
      <c r="DA197" s="302" t="str">
        <f ca="true">+IF(OFFSET('Sanitation Data'!$G$29,0,10*ROW('Sanitation Data'!G191))="","",OFFSET('Sanitation Data'!$G$29,0,10*ROW('Sanitation Data'!G191)))</f>
        <v/>
      </c>
      <c r="DB197" s="302" t="str">
        <f ca="true">+IF(OFFSET('Sanitation Data'!$G$30,0,10*ROW('Sanitation Data'!G191))="","",OFFSET('Sanitation Data'!$G$30,0,10*ROW('Sanitation Data'!G191)))</f>
        <v/>
      </c>
      <c r="DC197" s="302" t="str">
        <f ca="true">+IF(OFFSET('Sanitation Data'!$G$31,0,10*ROW('Sanitation Data'!G191))="","",OFFSET('Sanitation Data'!$G$31,0,10*ROW('Sanitation Data'!G191)))</f>
        <v/>
      </c>
      <c r="DD197" s="302" t="str">
        <f ca="true">+IF(OFFSET('Sanitation Data'!$G$32,0,10*ROW('Sanitation Data'!G191))="","",OFFSET('Sanitation Data'!$G$32,0,10*ROW('Sanitation Data'!G191)))</f>
        <v/>
      </c>
      <c r="DE197" s="302" t="str">
        <f ca="true">+IF(OFFSET('Sanitation Data'!$H$28,0,10*ROW('Sanitation Data'!H191))="","",OFFSET('Sanitation Data'!$H$28,0,10*ROW('Sanitation Data'!H191)))</f>
        <v/>
      </c>
      <c r="DF197" s="302" t="str">
        <f ca="true">+IF(OFFSET('Sanitation Data'!$H$29,0,10*ROW('Sanitation Data'!H191))="","",OFFSET('Sanitation Data'!$H$29,0,10*ROW('Sanitation Data'!H191)))</f>
        <v/>
      </c>
      <c r="DG197" s="302" t="str">
        <f ca="true">+IF(OFFSET('Sanitation Data'!$H$30,0,10*ROW('Sanitation Data'!H191))="","",OFFSET('Sanitation Data'!$H$30,0,10*ROW('Sanitation Data'!H191)))</f>
        <v/>
      </c>
      <c r="DH197" s="302" t="str">
        <f ca="true">+IF(OFFSET('Sanitation Data'!$H$31,0,10*ROW('Sanitation Data'!H191))="","",OFFSET('Sanitation Data'!$H$31,0,10*ROW('Sanitation Data'!H191)))</f>
        <v/>
      </c>
      <c r="DI197" s="302" t="str">
        <f ca="true">+IF(OFFSET('Sanitation Data'!$H$32,0,10*ROW('Sanitation Data'!H191))="","",OFFSET('Sanitation Data'!$H$32,0,10*ROW('Sanitation Data'!H191)))</f>
        <v/>
      </c>
      <c r="DJ197" s="302" t="str">
        <f ca="true">+IF(OFFSET('Sanitation Data'!$I$28,0,10*ROW('Sanitation Data'!I191))="","",OFFSET('Sanitation Data'!$I$28,0,10*ROW('Sanitation Data'!I191)))</f>
        <v/>
      </c>
      <c r="DK197" s="302" t="str">
        <f ca="true">+IF(OFFSET('Sanitation Data'!$I$29,0,10*ROW('Sanitation Data'!I191))="","",OFFSET('Sanitation Data'!$I$29,0,10*ROW('Sanitation Data'!I191)))</f>
        <v/>
      </c>
      <c r="DL197" s="302" t="str">
        <f ca="true">+IF(OFFSET('Sanitation Data'!$I$30,0,10*ROW('Sanitation Data'!I191))="","",OFFSET('Sanitation Data'!$I$30,0,10*ROW('Sanitation Data'!I191)))</f>
        <v/>
      </c>
      <c r="DM197" s="302" t="str">
        <f ca="true">+IF(OFFSET('Sanitation Data'!$I$31,0,10*ROW('Sanitation Data'!I191))="","",OFFSET('Sanitation Data'!$I$31,0,10*ROW('Sanitation Data'!I191)))</f>
        <v/>
      </c>
      <c r="DN197" s="302" t="str">
        <f ca="true">+IF(OFFSET('Sanitation Data'!$I$32,0,10*ROW('Sanitation Data'!I191))="","",OFFSET('Sanitation Data'!$I$32,0,10*ROW('Sanitation Data'!I191)))</f>
        <v/>
      </c>
      <c r="DO197" s="302" t="str">
        <f ca="true">+IF(OFFSET('Hygiene Data'!$D$11,0,10*ROW('Hygiene Data'!D191))="","",OFFSET('Hygiene Data'!$D$11,0,10*ROW('Hygiene Data'!D191)))</f>
        <v/>
      </c>
      <c r="DP197" s="302" t="str">
        <f ca="true">+IF(OFFSET('Hygiene Data'!$D$12,0,10*ROW('Hygiene Data'!D191))="","",OFFSET('Hygiene Data'!$D$12,0,10*ROW('Hygiene Data'!D191)))</f>
        <v/>
      </c>
      <c r="DQ197" s="302" t="str">
        <f ca="true">+IF(OFFSET('Hygiene Data'!$D$13,0,10*ROW('Hygiene Data'!D191))="","",OFFSET('Hygiene Data'!$D$13,0,10*ROW('Hygiene Data'!D191)))</f>
        <v/>
      </c>
      <c r="DR197" s="302" t="str">
        <f ca="true">+IF(OFFSET('Hygiene Data'!$E$11,0,10*ROW('Hygiene Data'!E191))="","",OFFSET('Hygiene Data'!$E$11,0,10*ROW('Hygiene Data'!E191)))</f>
        <v/>
      </c>
      <c r="DS197" s="302" t="str">
        <f ca="true">+IF(OFFSET('Hygiene Data'!$E$12,0,10*ROW('Hygiene Data'!E191))="","",OFFSET('Hygiene Data'!$E$12,0,10*ROW('Hygiene Data'!E191)))</f>
        <v/>
      </c>
      <c r="DT197" s="302" t="str">
        <f ca="true">+IF(OFFSET('Hygiene Data'!$E$13,0,10*ROW('Hygiene Data'!E191))="","",OFFSET('Hygiene Data'!$E$13,0,10*ROW('Hygiene Data'!E191)))</f>
        <v/>
      </c>
      <c r="DU197" s="302" t="str">
        <f ca="true">+IF(OFFSET('Hygiene Data'!$F$11,0,10*ROW('Hygiene Data'!F191))="","",OFFSET('Hygiene Data'!$F$11,0,10*ROW('Hygiene Data'!F191)))</f>
        <v/>
      </c>
      <c r="DV197" s="302" t="str">
        <f ca="true">+IF(OFFSET('Hygiene Data'!$F$12,0,10*ROW('Hygiene Data'!F191))="","",OFFSET('Hygiene Data'!$F$12,0,10*ROW('Hygiene Data'!F191)))</f>
        <v/>
      </c>
      <c r="DW197" s="302" t="str">
        <f ca="true">+IF(OFFSET('Hygiene Data'!$F$13,0,10*ROW('Hygiene Data'!F191))="","",OFFSET('Hygiene Data'!$F$13,0,10*ROW('Hygiene Data'!F191)))</f>
        <v/>
      </c>
      <c r="DX197" s="302" t="str">
        <f ca="true">+IF(OFFSET('Hygiene Data'!$G$11,0,10*ROW('Hygiene Data'!G191))="","",OFFSET('Hygiene Data'!$G$11,0,10*ROW('Hygiene Data'!G191)))</f>
        <v/>
      </c>
      <c r="DY197" s="302" t="str">
        <f ca="true">+IF(OFFSET('Hygiene Data'!$G$12,0,10*ROW('Hygiene Data'!G191))="","",OFFSET('Hygiene Data'!$G$12,0,10*ROW('Hygiene Data'!G191)))</f>
        <v/>
      </c>
      <c r="DZ197" s="302" t="str">
        <f ca="true">+IF(OFFSET('Hygiene Data'!$G$13,0,10*ROW('Hygiene Data'!G191))="","",OFFSET('Hygiene Data'!$G$13,0,10*ROW('Hygiene Data'!G191)))</f>
        <v/>
      </c>
      <c r="EA197" s="302" t="str">
        <f ca="true">+IF(OFFSET('Hygiene Data'!$H$11,0,10*ROW('Hygiene Data'!H191))="","",OFFSET('Hygiene Data'!$H$11,0,10*ROW('Hygiene Data'!H191)))</f>
        <v/>
      </c>
      <c r="EB197" s="302" t="str">
        <f ca="true">+IF(OFFSET('Hygiene Data'!$H$12,0,10*ROW('Hygiene Data'!H191))="","",OFFSET('Hygiene Data'!$H$12,0,10*ROW('Hygiene Data'!H191)))</f>
        <v/>
      </c>
      <c r="EC197" s="302" t="str">
        <f ca="true">+IF(OFFSET('Hygiene Data'!$H$13,0,10*ROW('Hygiene Data'!H191))="","",OFFSET('Hygiene Data'!$H$13,0,10*ROW('Hygiene Data'!H191)))</f>
        <v/>
      </c>
      <c r="ED197" s="302" t="str">
        <f ca="true">+IF(OFFSET('Hygiene Data'!$I$11,0,10*ROW('Hygiene Data'!I191))="","",OFFSET('Hygiene Data'!$I$11,0,10*ROW('Hygiene Data'!I191)))</f>
        <v/>
      </c>
      <c r="EE197" s="302" t="str">
        <f ca="true">+IF(OFFSET('Hygiene Data'!$I$12,0,10*ROW('Hygiene Data'!I191))="","",OFFSET('Hygiene Data'!$I$12,0,10*ROW('Hygiene Data'!I191)))</f>
        <v/>
      </c>
      <c r="EF197" s="30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57"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302"/>
      <c r="BS198" s="302" t="str">
        <f ca="true">+IF(OFFSET('Water Data'!$D$27,0,10*ROW('Water Data'!D192))="","",OFFSET('Water Data'!$D$27,0,10*ROW('Water Data'!D192)))</f>
        <v/>
      </c>
      <c r="BT198" s="302" t="str">
        <f ca="true">+IF(OFFSET('Water Data'!$D$28,0,10*ROW('Water Data'!D192))="","",OFFSET('Water Data'!$D$28,0,10*ROW('Water Data'!D192)))</f>
        <v/>
      </c>
      <c r="BU198" s="302" t="str">
        <f ca="true">+IF(OFFSET('Water Data'!$D$29,0,10*ROW('Water Data'!D192))="","",OFFSET('Water Data'!$D$29,0,10*ROW('Water Data'!D192)))</f>
        <v/>
      </c>
      <c r="BV198" s="302" t="str">
        <f ca="true">+IF(OFFSET('Water Data'!$E$27,0,10*ROW('Water Data'!E192))="","",OFFSET('Water Data'!$E$27,0,10*ROW('Water Data'!E192)))</f>
        <v/>
      </c>
      <c r="BW198" s="302" t="str">
        <f ca="true">+IF(OFFSET('Water Data'!$E$28,0,10*ROW('Water Data'!E192))="","",OFFSET('Water Data'!$E$28,0,10*ROW('Water Data'!E192)))</f>
        <v/>
      </c>
      <c r="BX198" s="302" t="str">
        <f ca="true">+IF(OFFSET('Water Data'!$E$29,0,10*ROW('Water Data'!E192))="","",OFFSET('Water Data'!$E$29,0,10*ROW('Water Data'!E192)))</f>
        <v/>
      </c>
      <c r="BY198" s="302" t="str">
        <f ca="true">+IF(OFFSET('Water Data'!$F$27,0,10*ROW('Water Data'!F192))="","",OFFSET('Water Data'!$F$27,0,10*ROW('Water Data'!F192)))</f>
        <v/>
      </c>
      <c r="BZ198" s="302" t="str">
        <f ca="true">+IF(OFFSET('Water Data'!$F$28,0,10*ROW('Water Data'!F192))="","",OFFSET('Water Data'!$F$28,0,10*ROW('Water Data'!F192)))</f>
        <v/>
      </c>
      <c r="CA198" s="302" t="str">
        <f ca="true">+IF(OFFSET('Water Data'!$F$29,0,10*ROW('Water Data'!F192))="","",OFFSET('Water Data'!$F$29,0,10*ROW('Water Data'!F192)))</f>
        <v/>
      </c>
      <c r="CB198" s="302" t="str">
        <f ca="true">+IF(OFFSET('Water Data'!$G$27,0,10*ROW('Water Data'!G192))="","",OFFSET('Water Data'!$G$27,0,10*ROW('Water Data'!G192)))</f>
        <v/>
      </c>
      <c r="CC198" s="302" t="str">
        <f ca="true">+IF(OFFSET('Water Data'!$G$28,0,10*ROW('Water Data'!G192))="","",OFFSET('Water Data'!$G$28,0,10*ROW('Water Data'!G192)))</f>
        <v/>
      </c>
      <c r="CD198" s="302" t="str">
        <f ca="true">+IF(OFFSET('Water Data'!$G$29,0,10*ROW('Water Data'!G192))="","",OFFSET('Water Data'!$G$29,0,10*ROW('Water Data'!G192)))</f>
        <v/>
      </c>
      <c r="CE198" s="302" t="str">
        <f ca="true">+IF(OFFSET('Water Data'!$H$27,0,10*ROW('Water Data'!H192))="","",OFFSET('Water Data'!$H$27,0,10*ROW('Water Data'!H192)))</f>
        <v/>
      </c>
      <c r="CF198" s="302" t="str">
        <f ca="true">+IF(OFFSET('Water Data'!$H$28,0,10*ROW('Water Data'!H192))="","",OFFSET('Water Data'!$H$28,0,10*ROW('Water Data'!H192)))</f>
        <v/>
      </c>
      <c r="CG198" s="302" t="str">
        <f ca="true">+IF(OFFSET('Water Data'!$H$29,0,10*ROW('Water Data'!H192))="","",OFFSET('Water Data'!$H$29,0,10*ROW('Water Data'!H192)))</f>
        <v/>
      </c>
      <c r="CH198" s="302" t="str">
        <f ca="true">+IF(OFFSET('Water Data'!$I$27,0,10*ROW('Water Data'!I192))="","",OFFSET('Water Data'!$I$27,0,10*ROW('Water Data'!I192)))</f>
        <v/>
      </c>
      <c r="CI198" s="302" t="str">
        <f ca="true">+IF(OFFSET('Water Data'!$I$28,0,10*ROW('Water Data'!I192))="","",OFFSET('Water Data'!$I$28,0,10*ROW('Water Data'!I192)))</f>
        <v/>
      </c>
      <c r="CJ198" s="302" t="str">
        <f ca="true">+IF(OFFSET('Water Data'!$I$29,0,10*ROW('Water Data'!I192))="","",OFFSET('Water Data'!$I$29,0,10*ROW('Water Data'!I192)))</f>
        <v/>
      </c>
      <c r="CK198" s="302" t="str">
        <f ca="true">+IF(OFFSET('Sanitation Data'!$D$28,0,10*ROW('Sanitation Data'!D192))="","",OFFSET('Sanitation Data'!$D$28,0,10*ROW('Sanitation Data'!D192)))</f>
        <v/>
      </c>
      <c r="CL198" s="302" t="str">
        <f ca="true">+IF(OFFSET('Sanitation Data'!$D$29,0,10*ROW('Sanitation Data'!D192))="","",OFFSET('Sanitation Data'!$D$29,0,10*ROW('Sanitation Data'!D192)))</f>
        <v/>
      </c>
      <c r="CM198" s="302" t="str">
        <f ca="true">+IF(OFFSET('Sanitation Data'!$D$30,0,10*ROW('Sanitation Data'!D192))="","",OFFSET('Sanitation Data'!$D$30,0,10*ROW('Sanitation Data'!D192)))</f>
        <v/>
      </c>
      <c r="CN198" s="302" t="str">
        <f ca="true">+IF(OFFSET('Sanitation Data'!$D$31,0,10*ROW('Sanitation Data'!D192))="","",OFFSET('Sanitation Data'!$D$31,0,10*ROW('Sanitation Data'!D192)))</f>
        <v/>
      </c>
      <c r="CO198" s="302" t="str">
        <f ca="true">+IF(OFFSET('Sanitation Data'!$D$32,0,10*ROW('Sanitation Data'!D192))="","",OFFSET('Sanitation Data'!$D$32,0,10*ROW('Sanitation Data'!D192)))</f>
        <v/>
      </c>
      <c r="CP198" s="302" t="str">
        <f ca="true">+IF(OFFSET('Sanitation Data'!$E$28,0,10*ROW('Sanitation Data'!E192))="","",OFFSET('Sanitation Data'!$E$28,0,10*ROW('Sanitation Data'!E192)))</f>
        <v/>
      </c>
      <c r="CQ198" s="302" t="str">
        <f ca="true">+IF(OFFSET('Sanitation Data'!$E$29,0,10*ROW('Sanitation Data'!E192))="","",OFFSET('Sanitation Data'!$E$29,0,10*ROW('Sanitation Data'!E192)))</f>
        <v/>
      </c>
      <c r="CR198" s="302" t="str">
        <f ca="true">+IF(OFFSET('Sanitation Data'!$E$30,0,10*ROW('Sanitation Data'!E192))="","",OFFSET('Sanitation Data'!$E$30,0,10*ROW('Sanitation Data'!E192)))</f>
        <v/>
      </c>
      <c r="CS198" s="302" t="str">
        <f ca="true">+IF(OFFSET('Sanitation Data'!$E$31,0,10*ROW('Sanitation Data'!E192))="","",OFFSET('Sanitation Data'!$E$31,0,10*ROW('Sanitation Data'!E192)))</f>
        <v/>
      </c>
      <c r="CT198" s="302" t="str">
        <f ca="true">+IF(OFFSET('Sanitation Data'!$E$32,0,10*ROW('Sanitation Data'!E192))="","",OFFSET('Sanitation Data'!$E$32,0,10*ROW('Sanitation Data'!E192)))</f>
        <v/>
      </c>
      <c r="CU198" s="302" t="str">
        <f ca="true">+IF(OFFSET('Sanitation Data'!$F$28,0,10*ROW('Sanitation Data'!F192))="","",OFFSET('Sanitation Data'!$F$28,0,10*ROW('Sanitation Data'!F192)))</f>
        <v/>
      </c>
      <c r="CV198" s="302" t="str">
        <f ca="true">+IF(OFFSET('Sanitation Data'!$F$29,0,10*ROW('Sanitation Data'!F192))="","",OFFSET('Sanitation Data'!$F$29,0,10*ROW('Sanitation Data'!F192)))</f>
        <v/>
      </c>
      <c r="CW198" s="302" t="str">
        <f ca="true">+IF(OFFSET('Sanitation Data'!$F$30,0,10*ROW('Sanitation Data'!F192))="","",OFFSET('Sanitation Data'!$F$30,0,10*ROW('Sanitation Data'!F192)))</f>
        <v/>
      </c>
      <c r="CX198" s="302" t="str">
        <f ca="true">+IF(OFFSET('Sanitation Data'!$F$31,0,10*ROW('Sanitation Data'!F192))="","",OFFSET('Sanitation Data'!$F$31,0,10*ROW('Sanitation Data'!F192)))</f>
        <v/>
      </c>
      <c r="CY198" s="302" t="str">
        <f ca="true">+IF(OFFSET('Sanitation Data'!$F$32,0,10*ROW('Sanitation Data'!F192))="","",OFFSET('Sanitation Data'!$F$32,0,10*ROW('Sanitation Data'!F192)))</f>
        <v/>
      </c>
      <c r="CZ198" s="302" t="str">
        <f ca="true">+IF(OFFSET('Sanitation Data'!$G$28,0,10*ROW('Sanitation Data'!G192))="","",OFFSET('Sanitation Data'!$G$28,0,10*ROW('Sanitation Data'!G192)))</f>
        <v/>
      </c>
      <c r="DA198" s="302" t="str">
        <f ca="true">+IF(OFFSET('Sanitation Data'!$G$29,0,10*ROW('Sanitation Data'!G192))="","",OFFSET('Sanitation Data'!$G$29,0,10*ROW('Sanitation Data'!G192)))</f>
        <v/>
      </c>
      <c r="DB198" s="302" t="str">
        <f ca="true">+IF(OFFSET('Sanitation Data'!$G$30,0,10*ROW('Sanitation Data'!G192))="","",OFFSET('Sanitation Data'!$G$30,0,10*ROW('Sanitation Data'!G192)))</f>
        <v/>
      </c>
      <c r="DC198" s="302" t="str">
        <f ca="true">+IF(OFFSET('Sanitation Data'!$G$31,0,10*ROW('Sanitation Data'!G192))="","",OFFSET('Sanitation Data'!$G$31,0,10*ROW('Sanitation Data'!G192)))</f>
        <v/>
      </c>
      <c r="DD198" s="302" t="str">
        <f ca="true">+IF(OFFSET('Sanitation Data'!$G$32,0,10*ROW('Sanitation Data'!G192))="","",OFFSET('Sanitation Data'!$G$32,0,10*ROW('Sanitation Data'!G192)))</f>
        <v/>
      </c>
      <c r="DE198" s="302" t="str">
        <f ca="true">+IF(OFFSET('Sanitation Data'!$H$28,0,10*ROW('Sanitation Data'!H192))="","",OFFSET('Sanitation Data'!$H$28,0,10*ROW('Sanitation Data'!H192)))</f>
        <v/>
      </c>
      <c r="DF198" s="302" t="str">
        <f ca="true">+IF(OFFSET('Sanitation Data'!$H$29,0,10*ROW('Sanitation Data'!H192))="","",OFFSET('Sanitation Data'!$H$29,0,10*ROW('Sanitation Data'!H192)))</f>
        <v/>
      </c>
      <c r="DG198" s="302" t="str">
        <f ca="true">+IF(OFFSET('Sanitation Data'!$H$30,0,10*ROW('Sanitation Data'!H192))="","",OFFSET('Sanitation Data'!$H$30,0,10*ROW('Sanitation Data'!H192)))</f>
        <v/>
      </c>
      <c r="DH198" s="302" t="str">
        <f ca="true">+IF(OFFSET('Sanitation Data'!$H$31,0,10*ROW('Sanitation Data'!H192))="","",OFFSET('Sanitation Data'!$H$31,0,10*ROW('Sanitation Data'!H192)))</f>
        <v/>
      </c>
      <c r="DI198" s="302" t="str">
        <f ca="true">+IF(OFFSET('Sanitation Data'!$H$32,0,10*ROW('Sanitation Data'!H192))="","",OFFSET('Sanitation Data'!$H$32,0,10*ROW('Sanitation Data'!H192)))</f>
        <v/>
      </c>
      <c r="DJ198" s="302" t="str">
        <f ca="true">+IF(OFFSET('Sanitation Data'!$I$28,0,10*ROW('Sanitation Data'!I192))="","",OFFSET('Sanitation Data'!$I$28,0,10*ROW('Sanitation Data'!I192)))</f>
        <v/>
      </c>
      <c r="DK198" s="302" t="str">
        <f ca="true">+IF(OFFSET('Sanitation Data'!$I$29,0,10*ROW('Sanitation Data'!I192))="","",OFFSET('Sanitation Data'!$I$29,0,10*ROW('Sanitation Data'!I192)))</f>
        <v/>
      </c>
      <c r="DL198" s="302" t="str">
        <f ca="true">+IF(OFFSET('Sanitation Data'!$I$30,0,10*ROW('Sanitation Data'!I192))="","",OFFSET('Sanitation Data'!$I$30,0,10*ROW('Sanitation Data'!I192)))</f>
        <v/>
      </c>
      <c r="DM198" s="302" t="str">
        <f ca="true">+IF(OFFSET('Sanitation Data'!$I$31,0,10*ROW('Sanitation Data'!I192))="","",OFFSET('Sanitation Data'!$I$31,0,10*ROW('Sanitation Data'!I192)))</f>
        <v/>
      </c>
      <c r="DN198" s="302" t="str">
        <f ca="true">+IF(OFFSET('Sanitation Data'!$I$32,0,10*ROW('Sanitation Data'!I192))="","",OFFSET('Sanitation Data'!$I$32,0,10*ROW('Sanitation Data'!I192)))</f>
        <v/>
      </c>
      <c r="DO198" s="302" t="str">
        <f ca="true">+IF(OFFSET('Hygiene Data'!$D$11,0,10*ROW('Hygiene Data'!D192))="","",OFFSET('Hygiene Data'!$D$11,0,10*ROW('Hygiene Data'!D192)))</f>
        <v/>
      </c>
      <c r="DP198" s="302" t="str">
        <f ca="true">+IF(OFFSET('Hygiene Data'!$D$12,0,10*ROW('Hygiene Data'!D192))="","",OFFSET('Hygiene Data'!$D$12,0,10*ROW('Hygiene Data'!D192)))</f>
        <v/>
      </c>
      <c r="DQ198" s="302" t="str">
        <f ca="true">+IF(OFFSET('Hygiene Data'!$D$13,0,10*ROW('Hygiene Data'!D192))="","",OFFSET('Hygiene Data'!$D$13,0,10*ROW('Hygiene Data'!D192)))</f>
        <v/>
      </c>
      <c r="DR198" s="302" t="str">
        <f ca="true">+IF(OFFSET('Hygiene Data'!$E$11,0,10*ROW('Hygiene Data'!E192))="","",OFFSET('Hygiene Data'!$E$11,0,10*ROW('Hygiene Data'!E192)))</f>
        <v/>
      </c>
      <c r="DS198" s="302" t="str">
        <f ca="true">+IF(OFFSET('Hygiene Data'!$E$12,0,10*ROW('Hygiene Data'!E192))="","",OFFSET('Hygiene Data'!$E$12,0,10*ROW('Hygiene Data'!E192)))</f>
        <v/>
      </c>
      <c r="DT198" s="302" t="str">
        <f ca="true">+IF(OFFSET('Hygiene Data'!$E$13,0,10*ROW('Hygiene Data'!E192))="","",OFFSET('Hygiene Data'!$E$13,0,10*ROW('Hygiene Data'!E192)))</f>
        <v/>
      </c>
      <c r="DU198" s="302" t="str">
        <f ca="true">+IF(OFFSET('Hygiene Data'!$F$11,0,10*ROW('Hygiene Data'!F192))="","",OFFSET('Hygiene Data'!$F$11,0,10*ROW('Hygiene Data'!F192)))</f>
        <v/>
      </c>
      <c r="DV198" s="302" t="str">
        <f ca="true">+IF(OFFSET('Hygiene Data'!$F$12,0,10*ROW('Hygiene Data'!F192))="","",OFFSET('Hygiene Data'!$F$12,0,10*ROW('Hygiene Data'!F192)))</f>
        <v/>
      </c>
      <c r="DW198" s="302" t="str">
        <f ca="true">+IF(OFFSET('Hygiene Data'!$F$13,0,10*ROW('Hygiene Data'!F192))="","",OFFSET('Hygiene Data'!$F$13,0,10*ROW('Hygiene Data'!F192)))</f>
        <v/>
      </c>
      <c r="DX198" s="302" t="str">
        <f ca="true">+IF(OFFSET('Hygiene Data'!$G$11,0,10*ROW('Hygiene Data'!G192))="","",OFFSET('Hygiene Data'!$G$11,0,10*ROW('Hygiene Data'!G192)))</f>
        <v/>
      </c>
      <c r="DY198" s="302" t="str">
        <f ca="true">+IF(OFFSET('Hygiene Data'!$G$12,0,10*ROW('Hygiene Data'!G192))="","",OFFSET('Hygiene Data'!$G$12,0,10*ROW('Hygiene Data'!G192)))</f>
        <v/>
      </c>
      <c r="DZ198" s="302" t="str">
        <f ca="true">+IF(OFFSET('Hygiene Data'!$G$13,0,10*ROW('Hygiene Data'!G192))="","",OFFSET('Hygiene Data'!$G$13,0,10*ROW('Hygiene Data'!G192)))</f>
        <v/>
      </c>
      <c r="EA198" s="302" t="str">
        <f ca="true">+IF(OFFSET('Hygiene Data'!$H$11,0,10*ROW('Hygiene Data'!H192))="","",OFFSET('Hygiene Data'!$H$11,0,10*ROW('Hygiene Data'!H192)))</f>
        <v/>
      </c>
      <c r="EB198" s="302" t="str">
        <f ca="true">+IF(OFFSET('Hygiene Data'!$H$12,0,10*ROW('Hygiene Data'!H192))="","",OFFSET('Hygiene Data'!$H$12,0,10*ROW('Hygiene Data'!H192)))</f>
        <v/>
      </c>
      <c r="EC198" s="302" t="str">
        <f ca="true">+IF(OFFSET('Hygiene Data'!$H$13,0,10*ROW('Hygiene Data'!H192))="","",OFFSET('Hygiene Data'!$H$13,0,10*ROW('Hygiene Data'!H192)))</f>
        <v/>
      </c>
      <c r="ED198" s="302" t="str">
        <f ca="true">+IF(OFFSET('Hygiene Data'!$I$11,0,10*ROW('Hygiene Data'!I192))="","",OFFSET('Hygiene Data'!$I$11,0,10*ROW('Hygiene Data'!I192)))</f>
        <v/>
      </c>
      <c r="EE198" s="302" t="str">
        <f ca="true">+IF(OFFSET('Hygiene Data'!$I$12,0,10*ROW('Hygiene Data'!I192))="","",OFFSET('Hygiene Data'!$I$12,0,10*ROW('Hygiene Data'!I192)))</f>
        <v/>
      </c>
      <c r="EF198" s="30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57"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302"/>
      <c r="BS199" s="302" t="str">
        <f ca="true">+IF(OFFSET('Water Data'!$D$27,0,10*ROW('Water Data'!D193))="","",OFFSET('Water Data'!$D$27,0,10*ROW('Water Data'!D193)))</f>
        <v/>
      </c>
      <c r="BT199" s="302" t="str">
        <f ca="true">+IF(OFFSET('Water Data'!$D$28,0,10*ROW('Water Data'!D193))="","",OFFSET('Water Data'!$D$28,0,10*ROW('Water Data'!D193)))</f>
        <v/>
      </c>
      <c r="BU199" s="302" t="str">
        <f ca="true">+IF(OFFSET('Water Data'!$D$29,0,10*ROW('Water Data'!D193))="","",OFFSET('Water Data'!$D$29,0,10*ROW('Water Data'!D193)))</f>
        <v/>
      </c>
      <c r="BV199" s="302" t="str">
        <f ca="true">+IF(OFFSET('Water Data'!$E$27,0,10*ROW('Water Data'!E193))="","",OFFSET('Water Data'!$E$27,0,10*ROW('Water Data'!E193)))</f>
        <v/>
      </c>
      <c r="BW199" s="302" t="str">
        <f ca="true">+IF(OFFSET('Water Data'!$E$28,0,10*ROW('Water Data'!E193))="","",OFFSET('Water Data'!$E$28,0,10*ROW('Water Data'!E193)))</f>
        <v/>
      </c>
      <c r="BX199" s="302" t="str">
        <f ca="true">+IF(OFFSET('Water Data'!$E$29,0,10*ROW('Water Data'!E193))="","",OFFSET('Water Data'!$E$29,0,10*ROW('Water Data'!E193)))</f>
        <v/>
      </c>
      <c r="BY199" s="302" t="str">
        <f ca="true">+IF(OFFSET('Water Data'!$F$27,0,10*ROW('Water Data'!F193))="","",OFFSET('Water Data'!$F$27,0,10*ROW('Water Data'!F193)))</f>
        <v/>
      </c>
      <c r="BZ199" s="302" t="str">
        <f ca="true">+IF(OFFSET('Water Data'!$F$28,0,10*ROW('Water Data'!F193))="","",OFFSET('Water Data'!$F$28,0,10*ROW('Water Data'!F193)))</f>
        <v/>
      </c>
      <c r="CA199" s="302" t="str">
        <f ca="true">+IF(OFFSET('Water Data'!$F$29,0,10*ROW('Water Data'!F193))="","",OFFSET('Water Data'!$F$29,0,10*ROW('Water Data'!F193)))</f>
        <v/>
      </c>
      <c r="CB199" s="302" t="str">
        <f ca="true">+IF(OFFSET('Water Data'!$G$27,0,10*ROW('Water Data'!G193))="","",OFFSET('Water Data'!$G$27,0,10*ROW('Water Data'!G193)))</f>
        <v/>
      </c>
      <c r="CC199" s="302" t="str">
        <f ca="true">+IF(OFFSET('Water Data'!$G$28,0,10*ROW('Water Data'!G193))="","",OFFSET('Water Data'!$G$28,0,10*ROW('Water Data'!G193)))</f>
        <v/>
      </c>
      <c r="CD199" s="302" t="str">
        <f ca="true">+IF(OFFSET('Water Data'!$G$29,0,10*ROW('Water Data'!G193))="","",OFFSET('Water Data'!$G$29,0,10*ROW('Water Data'!G193)))</f>
        <v/>
      </c>
      <c r="CE199" s="302" t="str">
        <f ca="true">+IF(OFFSET('Water Data'!$H$27,0,10*ROW('Water Data'!H193))="","",OFFSET('Water Data'!$H$27,0,10*ROW('Water Data'!H193)))</f>
        <v/>
      </c>
      <c r="CF199" s="302" t="str">
        <f ca="true">+IF(OFFSET('Water Data'!$H$28,0,10*ROW('Water Data'!H193))="","",OFFSET('Water Data'!$H$28,0,10*ROW('Water Data'!H193)))</f>
        <v/>
      </c>
      <c r="CG199" s="302" t="str">
        <f ca="true">+IF(OFFSET('Water Data'!$H$29,0,10*ROW('Water Data'!H193))="","",OFFSET('Water Data'!$H$29,0,10*ROW('Water Data'!H193)))</f>
        <v/>
      </c>
      <c r="CH199" s="302" t="str">
        <f ca="true">+IF(OFFSET('Water Data'!$I$27,0,10*ROW('Water Data'!I193))="","",OFFSET('Water Data'!$I$27,0,10*ROW('Water Data'!I193)))</f>
        <v/>
      </c>
      <c r="CI199" s="302" t="str">
        <f ca="true">+IF(OFFSET('Water Data'!$I$28,0,10*ROW('Water Data'!I193))="","",OFFSET('Water Data'!$I$28,0,10*ROW('Water Data'!I193)))</f>
        <v/>
      </c>
      <c r="CJ199" s="302" t="str">
        <f ca="true">+IF(OFFSET('Water Data'!$I$29,0,10*ROW('Water Data'!I193))="","",OFFSET('Water Data'!$I$29,0,10*ROW('Water Data'!I193)))</f>
        <v/>
      </c>
      <c r="CK199" s="302" t="str">
        <f ca="true">+IF(OFFSET('Sanitation Data'!$D$28,0,10*ROW('Sanitation Data'!D193))="","",OFFSET('Sanitation Data'!$D$28,0,10*ROW('Sanitation Data'!D193)))</f>
        <v/>
      </c>
      <c r="CL199" s="302" t="str">
        <f ca="true">+IF(OFFSET('Sanitation Data'!$D$29,0,10*ROW('Sanitation Data'!D193))="","",OFFSET('Sanitation Data'!$D$29,0,10*ROW('Sanitation Data'!D193)))</f>
        <v/>
      </c>
      <c r="CM199" s="302" t="str">
        <f ca="true">+IF(OFFSET('Sanitation Data'!$D$30,0,10*ROW('Sanitation Data'!D193))="","",OFFSET('Sanitation Data'!$D$30,0,10*ROW('Sanitation Data'!D193)))</f>
        <v/>
      </c>
      <c r="CN199" s="302" t="str">
        <f ca="true">+IF(OFFSET('Sanitation Data'!$D$31,0,10*ROW('Sanitation Data'!D193))="","",OFFSET('Sanitation Data'!$D$31,0,10*ROW('Sanitation Data'!D193)))</f>
        <v/>
      </c>
      <c r="CO199" s="302" t="str">
        <f ca="true">+IF(OFFSET('Sanitation Data'!$D$32,0,10*ROW('Sanitation Data'!D193))="","",OFFSET('Sanitation Data'!$D$32,0,10*ROW('Sanitation Data'!D193)))</f>
        <v/>
      </c>
      <c r="CP199" s="302" t="str">
        <f ca="true">+IF(OFFSET('Sanitation Data'!$E$28,0,10*ROW('Sanitation Data'!E193))="","",OFFSET('Sanitation Data'!$E$28,0,10*ROW('Sanitation Data'!E193)))</f>
        <v/>
      </c>
      <c r="CQ199" s="302" t="str">
        <f ca="true">+IF(OFFSET('Sanitation Data'!$E$29,0,10*ROW('Sanitation Data'!E193))="","",OFFSET('Sanitation Data'!$E$29,0,10*ROW('Sanitation Data'!E193)))</f>
        <v/>
      </c>
      <c r="CR199" s="302" t="str">
        <f ca="true">+IF(OFFSET('Sanitation Data'!$E$30,0,10*ROW('Sanitation Data'!E193))="","",OFFSET('Sanitation Data'!$E$30,0,10*ROW('Sanitation Data'!E193)))</f>
        <v/>
      </c>
      <c r="CS199" s="302" t="str">
        <f ca="true">+IF(OFFSET('Sanitation Data'!$E$31,0,10*ROW('Sanitation Data'!E193))="","",OFFSET('Sanitation Data'!$E$31,0,10*ROW('Sanitation Data'!E193)))</f>
        <v/>
      </c>
      <c r="CT199" s="302" t="str">
        <f ca="true">+IF(OFFSET('Sanitation Data'!$E$32,0,10*ROW('Sanitation Data'!E193))="","",OFFSET('Sanitation Data'!$E$32,0,10*ROW('Sanitation Data'!E193)))</f>
        <v/>
      </c>
      <c r="CU199" s="302" t="str">
        <f ca="true">+IF(OFFSET('Sanitation Data'!$F$28,0,10*ROW('Sanitation Data'!F193))="","",OFFSET('Sanitation Data'!$F$28,0,10*ROW('Sanitation Data'!F193)))</f>
        <v/>
      </c>
      <c r="CV199" s="302" t="str">
        <f ca="true">+IF(OFFSET('Sanitation Data'!$F$29,0,10*ROW('Sanitation Data'!F193))="","",OFFSET('Sanitation Data'!$F$29,0,10*ROW('Sanitation Data'!F193)))</f>
        <v/>
      </c>
      <c r="CW199" s="302" t="str">
        <f ca="true">+IF(OFFSET('Sanitation Data'!$F$30,0,10*ROW('Sanitation Data'!F193))="","",OFFSET('Sanitation Data'!$F$30,0,10*ROW('Sanitation Data'!F193)))</f>
        <v/>
      </c>
      <c r="CX199" s="302" t="str">
        <f ca="true">+IF(OFFSET('Sanitation Data'!$F$31,0,10*ROW('Sanitation Data'!F193))="","",OFFSET('Sanitation Data'!$F$31,0,10*ROW('Sanitation Data'!F193)))</f>
        <v/>
      </c>
      <c r="CY199" s="302" t="str">
        <f ca="true">+IF(OFFSET('Sanitation Data'!$F$32,0,10*ROW('Sanitation Data'!F193))="","",OFFSET('Sanitation Data'!$F$32,0,10*ROW('Sanitation Data'!F193)))</f>
        <v/>
      </c>
      <c r="CZ199" s="302" t="str">
        <f ca="true">+IF(OFFSET('Sanitation Data'!$G$28,0,10*ROW('Sanitation Data'!G193))="","",OFFSET('Sanitation Data'!$G$28,0,10*ROW('Sanitation Data'!G193)))</f>
        <v/>
      </c>
      <c r="DA199" s="302" t="str">
        <f ca="true">+IF(OFFSET('Sanitation Data'!$G$29,0,10*ROW('Sanitation Data'!G193))="","",OFFSET('Sanitation Data'!$G$29,0,10*ROW('Sanitation Data'!G193)))</f>
        <v/>
      </c>
      <c r="DB199" s="302" t="str">
        <f ca="true">+IF(OFFSET('Sanitation Data'!$G$30,0,10*ROW('Sanitation Data'!G193))="","",OFFSET('Sanitation Data'!$G$30,0,10*ROW('Sanitation Data'!G193)))</f>
        <v/>
      </c>
      <c r="DC199" s="302" t="str">
        <f ca="true">+IF(OFFSET('Sanitation Data'!$G$31,0,10*ROW('Sanitation Data'!G193))="","",OFFSET('Sanitation Data'!$G$31,0,10*ROW('Sanitation Data'!G193)))</f>
        <v/>
      </c>
      <c r="DD199" s="302" t="str">
        <f ca="true">+IF(OFFSET('Sanitation Data'!$G$32,0,10*ROW('Sanitation Data'!G193))="","",OFFSET('Sanitation Data'!$G$32,0,10*ROW('Sanitation Data'!G193)))</f>
        <v/>
      </c>
      <c r="DE199" s="302" t="str">
        <f ca="true">+IF(OFFSET('Sanitation Data'!$H$28,0,10*ROW('Sanitation Data'!H193))="","",OFFSET('Sanitation Data'!$H$28,0,10*ROW('Sanitation Data'!H193)))</f>
        <v/>
      </c>
      <c r="DF199" s="302" t="str">
        <f ca="true">+IF(OFFSET('Sanitation Data'!$H$29,0,10*ROW('Sanitation Data'!H193))="","",OFFSET('Sanitation Data'!$H$29,0,10*ROW('Sanitation Data'!H193)))</f>
        <v/>
      </c>
      <c r="DG199" s="302" t="str">
        <f ca="true">+IF(OFFSET('Sanitation Data'!$H$30,0,10*ROW('Sanitation Data'!H193))="","",OFFSET('Sanitation Data'!$H$30,0,10*ROW('Sanitation Data'!H193)))</f>
        <v/>
      </c>
      <c r="DH199" s="302" t="str">
        <f ca="true">+IF(OFFSET('Sanitation Data'!$H$31,0,10*ROW('Sanitation Data'!H193))="","",OFFSET('Sanitation Data'!$H$31,0,10*ROW('Sanitation Data'!H193)))</f>
        <v/>
      </c>
      <c r="DI199" s="302" t="str">
        <f ca="true">+IF(OFFSET('Sanitation Data'!$H$32,0,10*ROW('Sanitation Data'!H193))="","",OFFSET('Sanitation Data'!$H$32,0,10*ROW('Sanitation Data'!H193)))</f>
        <v/>
      </c>
      <c r="DJ199" s="302" t="str">
        <f ca="true">+IF(OFFSET('Sanitation Data'!$I$28,0,10*ROW('Sanitation Data'!I193))="","",OFFSET('Sanitation Data'!$I$28,0,10*ROW('Sanitation Data'!I193)))</f>
        <v/>
      </c>
      <c r="DK199" s="302" t="str">
        <f ca="true">+IF(OFFSET('Sanitation Data'!$I$29,0,10*ROW('Sanitation Data'!I193))="","",OFFSET('Sanitation Data'!$I$29,0,10*ROW('Sanitation Data'!I193)))</f>
        <v/>
      </c>
      <c r="DL199" s="302" t="str">
        <f ca="true">+IF(OFFSET('Sanitation Data'!$I$30,0,10*ROW('Sanitation Data'!I193))="","",OFFSET('Sanitation Data'!$I$30,0,10*ROW('Sanitation Data'!I193)))</f>
        <v/>
      </c>
      <c r="DM199" s="302" t="str">
        <f ca="true">+IF(OFFSET('Sanitation Data'!$I$31,0,10*ROW('Sanitation Data'!I193))="","",OFFSET('Sanitation Data'!$I$31,0,10*ROW('Sanitation Data'!I193)))</f>
        <v/>
      </c>
      <c r="DN199" s="302" t="str">
        <f ca="true">+IF(OFFSET('Sanitation Data'!$I$32,0,10*ROW('Sanitation Data'!I193))="","",OFFSET('Sanitation Data'!$I$32,0,10*ROW('Sanitation Data'!I193)))</f>
        <v/>
      </c>
      <c r="DO199" s="302" t="str">
        <f ca="true">+IF(OFFSET('Hygiene Data'!$D$11,0,10*ROW('Hygiene Data'!D193))="","",OFFSET('Hygiene Data'!$D$11,0,10*ROW('Hygiene Data'!D193)))</f>
        <v/>
      </c>
      <c r="DP199" s="302" t="str">
        <f ca="true">+IF(OFFSET('Hygiene Data'!$D$12,0,10*ROW('Hygiene Data'!D193))="","",OFFSET('Hygiene Data'!$D$12,0,10*ROW('Hygiene Data'!D193)))</f>
        <v/>
      </c>
      <c r="DQ199" s="302" t="str">
        <f ca="true">+IF(OFFSET('Hygiene Data'!$D$13,0,10*ROW('Hygiene Data'!D193))="","",OFFSET('Hygiene Data'!$D$13,0,10*ROW('Hygiene Data'!D193)))</f>
        <v/>
      </c>
      <c r="DR199" s="302" t="str">
        <f ca="true">+IF(OFFSET('Hygiene Data'!$E$11,0,10*ROW('Hygiene Data'!E193))="","",OFFSET('Hygiene Data'!$E$11,0,10*ROW('Hygiene Data'!E193)))</f>
        <v/>
      </c>
      <c r="DS199" s="302" t="str">
        <f ca="true">+IF(OFFSET('Hygiene Data'!$E$12,0,10*ROW('Hygiene Data'!E193))="","",OFFSET('Hygiene Data'!$E$12,0,10*ROW('Hygiene Data'!E193)))</f>
        <v/>
      </c>
      <c r="DT199" s="302" t="str">
        <f ca="true">+IF(OFFSET('Hygiene Data'!$E$13,0,10*ROW('Hygiene Data'!E193))="","",OFFSET('Hygiene Data'!$E$13,0,10*ROW('Hygiene Data'!E193)))</f>
        <v/>
      </c>
      <c r="DU199" s="302" t="str">
        <f ca="true">+IF(OFFSET('Hygiene Data'!$F$11,0,10*ROW('Hygiene Data'!F193))="","",OFFSET('Hygiene Data'!$F$11,0,10*ROW('Hygiene Data'!F193)))</f>
        <v/>
      </c>
      <c r="DV199" s="302" t="str">
        <f ca="true">+IF(OFFSET('Hygiene Data'!$F$12,0,10*ROW('Hygiene Data'!F193))="","",OFFSET('Hygiene Data'!$F$12,0,10*ROW('Hygiene Data'!F193)))</f>
        <v/>
      </c>
      <c r="DW199" s="302" t="str">
        <f ca="true">+IF(OFFSET('Hygiene Data'!$F$13,0,10*ROW('Hygiene Data'!F193))="","",OFFSET('Hygiene Data'!$F$13,0,10*ROW('Hygiene Data'!F193)))</f>
        <v/>
      </c>
      <c r="DX199" s="302" t="str">
        <f ca="true">+IF(OFFSET('Hygiene Data'!$G$11,0,10*ROW('Hygiene Data'!G193))="","",OFFSET('Hygiene Data'!$G$11,0,10*ROW('Hygiene Data'!G193)))</f>
        <v/>
      </c>
      <c r="DY199" s="302" t="str">
        <f ca="true">+IF(OFFSET('Hygiene Data'!$G$12,0,10*ROW('Hygiene Data'!G193))="","",OFFSET('Hygiene Data'!$G$12,0,10*ROW('Hygiene Data'!G193)))</f>
        <v/>
      </c>
      <c r="DZ199" s="302" t="str">
        <f ca="true">+IF(OFFSET('Hygiene Data'!$G$13,0,10*ROW('Hygiene Data'!G193))="","",OFFSET('Hygiene Data'!$G$13,0,10*ROW('Hygiene Data'!G193)))</f>
        <v/>
      </c>
      <c r="EA199" s="302" t="str">
        <f ca="true">+IF(OFFSET('Hygiene Data'!$H$11,0,10*ROW('Hygiene Data'!H193))="","",OFFSET('Hygiene Data'!$H$11,0,10*ROW('Hygiene Data'!H193)))</f>
        <v/>
      </c>
      <c r="EB199" s="302" t="str">
        <f ca="true">+IF(OFFSET('Hygiene Data'!$H$12,0,10*ROW('Hygiene Data'!H193))="","",OFFSET('Hygiene Data'!$H$12,0,10*ROW('Hygiene Data'!H193)))</f>
        <v/>
      </c>
      <c r="EC199" s="302" t="str">
        <f ca="true">+IF(OFFSET('Hygiene Data'!$H$13,0,10*ROW('Hygiene Data'!H193))="","",OFFSET('Hygiene Data'!$H$13,0,10*ROW('Hygiene Data'!H193)))</f>
        <v/>
      </c>
      <c r="ED199" s="302" t="str">
        <f ca="true">+IF(OFFSET('Hygiene Data'!$I$11,0,10*ROW('Hygiene Data'!I193))="","",OFFSET('Hygiene Data'!$I$11,0,10*ROW('Hygiene Data'!I193)))</f>
        <v/>
      </c>
      <c r="EE199" s="302" t="str">
        <f ca="true">+IF(OFFSET('Hygiene Data'!$I$12,0,10*ROW('Hygiene Data'!I193))="","",OFFSET('Hygiene Data'!$I$12,0,10*ROW('Hygiene Data'!I193)))</f>
        <v/>
      </c>
      <c r="EF199" s="30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57"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302"/>
      <c r="BS200" s="302" t="str">
        <f ca="true">+IF(OFFSET('Water Data'!$D$27,0,10*ROW('Water Data'!D194))="","",OFFSET('Water Data'!$D$27,0,10*ROW('Water Data'!D194)))</f>
        <v/>
      </c>
      <c r="BT200" s="302" t="str">
        <f ca="true">+IF(OFFSET('Water Data'!$D$28,0,10*ROW('Water Data'!D194))="","",OFFSET('Water Data'!$D$28,0,10*ROW('Water Data'!D194)))</f>
        <v/>
      </c>
      <c r="BU200" s="302" t="str">
        <f ca="true">+IF(OFFSET('Water Data'!$D$29,0,10*ROW('Water Data'!D194))="","",OFFSET('Water Data'!$D$29,0,10*ROW('Water Data'!D194)))</f>
        <v/>
      </c>
      <c r="BV200" s="302" t="str">
        <f ca="true">+IF(OFFSET('Water Data'!$E$27,0,10*ROW('Water Data'!E194))="","",OFFSET('Water Data'!$E$27,0,10*ROW('Water Data'!E194)))</f>
        <v/>
      </c>
      <c r="BW200" s="302" t="str">
        <f ca="true">+IF(OFFSET('Water Data'!$E$28,0,10*ROW('Water Data'!E194))="","",OFFSET('Water Data'!$E$28,0,10*ROW('Water Data'!E194)))</f>
        <v/>
      </c>
      <c r="BX200" s="302" t="str">
        <f ca="true">+IF(OFFSET('Water Data'!$E$29,0,10*ROW('Water Data'!E194))="","",OFFSET('Water Data'!$E$29,0,10*ROW('Water Data'!E194)))</f>
        <v/>
      </c>
      <c r="BY200" s="302" t="str">
        <f ca="true">+IF(OFFSET('Water Data'!$F$27,0,10*ROW('Water Data'!F194))="","",OFFSET('Water Data'!$F$27,0,10*ROW('Water Data'!F194)))</f>
        <v/>
      </c>
      <c r="BZ200" s="302" t="str">
        <f ca="true">+IF(OFFSET('Water Data'!$F$28,0,10*ROW('Water Data'!F194))="","",OFFSET('Water Data'!$F$28,0,10*ROW('Water Data'!F194)))</f>
        <v/>
      </c>
      <c r="CA200" s="302" t="str">
        <f ca="true">+IF(OFFSET('Water Data'!$F$29,0,10*ROW('Water Data'!F194))="","",OFFSET('Water Data'!$F$29,0,10*ROW('Water Data'!F194)))</f>
        <v/>
      </c>
      <c r="CB200" s="302" t="str">
        <f ca="true">+IF(OFFSET('Water Data'!$G$27,0,10*ROW('Water Data'!G194))="","",OFFSET('Water Data'!$G$27,0,10*ROW('Water Data'!G194)))</f>
        <v/>
      </c>
      <c r="CC200" s="302" t="str">
        <f ca="true">+IF(OFFSET('Water Data'!$G$28,0,10*ROW('Water Data'!G194))="","",OFFSET('Water Data'!$G$28,0,10*ROW('Water Data'!G194)))</f>
        <v/>
      </c>
      <c r="CD200" s="302" t="str">
        <f ca="true">+IF(OFFSET('Water Data'!$G$29,0,10*ROW('Water Data'!G194))="","",OFFSET('Water Data'!$G$29,0,10*ROW('Water Data'!G194)))</f>
        <v/>
      </c>
      <c r="CE200" s="302" t="str">
        <f ca="true">+IF(OFFSET('Water Data'!$H$27,0,10*ROW('Water Data'!H194))="","",OFFSET('Water Data'!$H$27,0,10*ROW('Water Data'!H194)))</f>
        <v/>
      </c>
      <c r="CF200" s="302" t="str">
        <f ca="true">+IF(OFFSET('Water Data'!$H$28,0,10*ROW('Water Data'!H194))="","",OFFSET('Water Data'!$H$28,0,10*ROW('Water Data'!H194)))</f>
        <v/>
      </c>
      <c r="CG200" s="302" t="str">
        <f ca="true">+IF(OFFSET('Water Data'!$H$29,0,10*ROW('Water Data'!H194))="","",OFFSET('Water Data'!$H$29,0,10*ROW('Water Data'!H194)))</f>
        <v/>
      </c>
      <c r="CH200" s="302" t="str">
        <f ca="true">+IF(OFFSET('Water Data'!$I$27,0,10*ROW('Water Data'!I194))="","",OFFSET('Water Data'!$I$27,0,10*ROW('Water Data'!I194)))</f>
        <v/>
      </c>
      <c r="CI200" s="302" t="str">
        <f ca="true">+IF(OFFSET('Water Data'!$I$28,0,10*ROW('Water Data'!I194))="","",OFFSET('Water Data'!$I$28,0,10*ROW('Water Data'!I194)))</f>
        <v/>
      </c>
      <c r="CJ200" s="302" t="str">
        <f ca="true">+IF(OFFSET('Water Data'!$I$29,0,10*ROW('Water Data'!I194))="","",OFFSET('Water Data'!$I$29,0,10*ROW('Water Data'!I194)))</f>
        <v/>
      </c>
      <c r="CK200" s="302" t="str">
        <f ca="true">+IF(OFFSET('Sanitation Data'!$D$28,0,10*ROW('Sanitation Data'!D194))="","",OFFSET('Sanitation Data'!$D$28,0,10*ROW('Sanitation Data'!D194)))</f>
        <v/>
      </c>
      <c r="CL200" s="302" t="str">
        <f ca="true">+IF(OFFSET('Sanitation Data'!$D$29,0,10*ROW('Sanitation Data'!D194))="","",OFFSET('Sanitation Data'!$D$29,0,10*ROW('Sanitation Data'!D194)))</f>
        <v/>
      </c>
      <c r="CM200" s="302" t="str">
        <f ca="true">+IF(OFFSET('Sanitation Data'!$D$30,0,10*ROW('Sanitation Data'!D194))="","",OFFSET('Sanitation Data'!$D$30,0,10*ROW('Sanitation Data'!D194)))</f>
        <v/>
      </c>
      <c r="CN200" s="302" t="str">
        <f ca="true">+IF(OFFSET('Sanitation Data'!$D$31,0,10*ROW('Sanitation Data'!D194))="","",OFFSET('Sanitation Data'!$D$31,0,10*ROW('Sanitation Data'!D194)))</f>
        <v/>
      </c>
      <c r="CO200" s="302" t="str">
        <f ca="true">+IF(OFFSET('Sanitation Data'!$D$32,0,10*ROW('Sanitation Data'!D194))="","",OFFSET('Sanitation Data'!$D$32,0,10*ROW('Sanitation Data'!D194)))</f>
        <v/>
      </c>
      <c r="CP200" s="302" t="str">
        <f ca="true">+IF(OFFSET('Sanitation Data'!$E$28,0,10*ROW('Sanitation Data'!E194))="","",OFFSET('Sanitation Data'!$E$28,0,10*ROW('Sanitation Data'!E194)))</f>
        <v/>
      </c>
      <c r="CQ200" s="302" t="str">
        <f ca="true">+IF(OFFSET('Sanitation Data'!$E$29,0,10*ROW('Sanitation Data'!E194))="","",OFFSET('Sanitation Data'!$E$29,0,10*ROW('Sanitation Data'!E194)))</f>
        <v/>
      </c>
      <c r="CR200" s="302" t="str">
        <f ca="true">+IF(OFFSET('Sanitation Data'!$E$30,0,10*ROW('Sanitation Data'!E194))="","",OFFSET('Sanitation Data'!$E$30,0,10*ROW('Sanitation Data'!E194)))</f>
        <v/>
      </c>
      <c r="CS200" s="302" t="str">
        <f ca="true">+IF(OFFSET('Sanitation Data'!$E$31,0,10*ROW('Sanitation Data'!E194))="","",OFFSET('Sanitation Data'!$E$31,0,10*ROW('Sanitation Data'!E194)))</f>
        <v/>
      </c>
      <c r="CT200" s="302" t="str">
        <f ca="true">+IF(OFFSET('Sanitation Data'!$E$32,0,10*ROW('Sanitation Data'!E194))="","",OFFSET('Sanitation Data'!$E$32,0,10*ROW('Sanitation Data'!E194)))</f>
        <v/>
      </c>
      <c r="CU200" s="302" t="str">
        <f ca="true">+IF(OFFSET('Sanitation Data'!$F$28,0,10*ROW('Sanitation Data'!F194))="","",OFFSET('Sanitation Data'!$F$28,0,10*ROW('Sanitation Data'!F194)))</f>
        <v/>
      </c>
      <c r="CV200" s="302" t="str">
        <f ca="true">+IF(OFFSET('Sanitation Data'!$F$29,0,10*ROW('Sanitation Data'!F194))="","",OFFSET('Sanitation Data'!$F$29,0,10*ROW('Sanitation Data'!F194)))</f>
        <v/>
      </c>
      <c r="CW200" s="302" t="str">
        <f ca="true">+IF(OFFSET('Sanitation Data'!$F$30,0,10*ROW('Sanitation Data'!F194))="","",OFFSET('Sanitation Data'!$F$30,0,10*ROW('Sanitation Data'!F194)))</f>
        <v/>
      </c>
      <c r="CX200" s="302" t="str">
        <f ca="true">+IF(OFFSET('Sanitation Data'!$F$31,0,10*ROW('Sanitation Data'!F194))="","",OFFSET('Sanitation Data'!$F$31,0,10*ROW('Sanitation Data'!F194)))</f>
        <v/>
      </c>
      <c r="CY200" s="302" t="str">
        <f ca="true">+IF(OFFSET('Sanitation Data'!$F$32,0,10*ROW('Sanitation Data'!F194))="","",OFFSET('Sanitation Data'!$F$32,0,10*ROW('Sanitation Data'!F194)))</f>
        <v/>
      </c>
      <c r="CZ200" s="302" t="str">
        <f ca="true">+IF(OFFSET('Sanitation Data'!$G$28,0,10*ROW('Sanitation Data'!G194))="","",OFFSET('Sanitation Data'!$G$28,0,10*ROW('Sanitation Data'!G194)))</f>
        <v/>
      </c>
      <c r="DA200" s="302" t="str">
        <f ca="true">+IF(OFFSET('Sanitation Data'!$G$29,0,10*ROW('Sanitation Data'!G194))="","",OFFSET('Sanitation Data'!$G$29,0,10*ROW('Sanitation Data'!G194)))</f>
        <v/>
      </c>
      <c r="DB200" s="302" t="str">
        <f ca="true">+IF(OFFSET('Sanitation Data'!$G$30,0,10*ROW('Sanitation Data'!G194))="","",OFFSET('Sanitation Data'!$G$30,0,10*ROW('Sanitation Data'!G194)))</f>
        <v/>
      </c>
      <c r="DC200" s="302" t="str">
        <f ca="true">+IF(OFFSET('Sanitation Data'!$G$31,0,10*ROW('Sanitation Data'!G194))="","",OFFSET('Sanitation Data'!$G$31,0,10*ROW('Sanitation Data'!G194)))</f>
        <v/>
      </c>
      <c r="DD200" s="302" t="str">
        <f ca="true">+IF(OFFSET('Sanitation Data'!$G$32,0,10*ROW('Sanitation Data'!G194))="","",OFFSET('Sanitation Data'!$G$32,0,10*ROW('Sanitation Data'!G194)))</f>
        <v/>
      </c>
      <c r="DE200" s="302" t="str">
        <f ca="true">+IF(OFFSET('Sanitation Data'!$H$28,0,10*ROW('Sanitation Data'!H194))="","",OFFSET('Sanitation Data'!$H$28,0,10*ROW('Sanitation Data'!H194)))</f>
        <v/>
      </c>
      <c r="DF200" s="302" t="str">
        <f ca="true">+IF(OFFSET('Sanitation Data'!$H$29,0,10*ROW('Sanitation Data'!H194))="","",OFFSET('Sanitation Data'!$H$29,0,10*ROW('Sanitation Data'!H194)))</f>
        <v/>
      </c>
      <c r="DG200" s="302" t="str">
        <f ca="true">+IF(OFFSET('Sanitation Data'!$H$30,0,10*ROW('Sanitation Data'!H194))="","",OFFSET('Sanitation Data'!$H$30,0,10*ROW('Sanitation Data'!H194)))</f>
        <v/>
      </c>
      <c r="DH200" s="302" t="str">
        <f ca="true">+IF(OFFSET('Sanitation Data'!$H$31,0,10*ROW('Sanitation Data'!H194))="","",OFFSET('Sanitation Data'!$H$31,0,10*ROW('Sanitation Data'!H194)))</f>
        <v/>
      </c>
      <c r="DI200" s="302" t="str">
        <f ca="true">+IF(OFFSET('Sanitation Data'!$H$32,0,10*ROW('Sanitation Data'!H194))="","",OFFSET('Sanitation Data'!$H$32,0,10*ROW('Sanitation Data'!H194)))</f>
        <v/>
      </c>
      <c r="DJ200" s="302" t="str">
        <f ca="true">+IF(OFFSET('Sanitation Data'!$I$28,0,10*ROW('Sanitation Data'!I194))="","",OFFSET('Sanitation Data'!$I$28,0,10*ROW('Sanitation Data'!I194)))</f>
        <v/>
      </c>
      <c r="DK200" s="302" t="str">
        <f ca="true">+IF(OFFSET('Sanitation Data'!$I$29,0,10*ROW('Sanitation Data'!I194))="","",OFFSET('Sanitation Data'!$I$29,0,10*ROW('Sanitation Data'!I194)))</f>
        <v/>
      </c>
      <c r="DL200" s="302" t="str">
        <f ca="true">+IF(OFFSET('Sanitation Data'!$I$30,0,10*ROW('Sanitation Data'!I194))="","",OFFSET('Sanitation Data'!$I$30,0,10*ROW('Sanitation Data'!I194)))</f>
        <v/>
      </c>
      <c r="DM200" s="302" t="str">
        <f ca="true">+IF(OFFSET('Sanitation Data'!$I$31,0,10*ROW('Sanitation Data'!I194))="","",OFFSET('Sanitation Data'!$I$31,0,10*ROW('Sanitation Data'!I194)))</f>
        <v/>
      </c>
      <c r="DN200" s="302" t="str">
        <f ca="true">+IF(OFFSET('Sanitation Data'!$I$32,0,10*ROW('Sanitation Data'!I194))="","",OFFSET('Sanitation Data'!$I$32,0,10*ROW('Sanitation Data'!I194)))</f>
        <v/>
      </c>
      <c r="DO200" s="302" t="str">
        <f ca="true">+IF(OFFSET('Hygiene Data'!$D$11,0,10*ROW('Hygiene Data'!D194))="","",OFFSET('Hygiene Data'!$D$11,0,10*ROW('Hygiene Data'!D194)))</f>
        <v/>
      </c>
      <c r="DP200" s="302" t="str">
        <f ca="true">+IF(OFFSET('Hygiene Data'!$D$12,0,10*ROW('Hygiene Data'!D194))="","",OFFSET('Hygiene Data'!$D$12,0,10*ROW('Hygiene Data'!D194)))</f>
        <v/>
      </c>
      <c r="DQ200" s="302" t="str">
        <f ca="true">+IF(OFFSET('Hygiene Data'!$D$13,0,10*ROW('Hygiene Data'!D194))="","",OFFSET('Hygiene Data'!$D$13,0,10*ROW('Hygiene Data'!D194)))</f>
        <v/>
      </c>
      <c r="DR200" s="302" t="str">
        <f ca="true">+IF(OFFSET('Hygiene Data'!$E$11,0,10*ROW('Hygiene Data'!E194))="","",OFFSET('Hygiene Data'!$E$11,0,10*ROW('Hygiene Data'!E194)))</f>
        <v/>
      </c>
      <c r="DS200" s="302" t="str">
        <f ca="true">+IF(OFFSET('Hygiene Data'!$E$12,0,10*ROW('Hygiene Data'!E194))="","",OFFSET('Hygiene Data'!$E$12,0,10*ROW('Hygiene Data'!E194)))</f>
        <v/>
      </c>
      <c r="DT200" s="302" t="str">
        <f ca="true">+IF(OFFSET('Hygiene Data'!$E$13,0,10*ROW('Hygiene Data'!E194))="","",OFFSET('Hygiene Data'!$E$13,0,10*ROW('Hygiene Data'!E194)))</f>
        <v/>
      </c>
      <c r="DU200" s="302" t="str">
        <f ca="true">+IF(OFFSET('Hygiene Data'!$F$11,0,10*ROW('Hygiene Data'!F194))="","",OFFSET('Hygiene Data'!$F$11,0,10*ROW('Hygiene Data'!F194)))</f>
        <v/>
      </c>
      <c r="DV200" s="302" t="str">
        <f ca="true">+IF(OFFSET('Hygiene Data'!$F$12,0,10*ROW('Hygiene Data'!F194))="","",OFFSET('Hygiene Data'!$F$12,0,10*ROW('Hygiene Data'!F194)))</f>
        <v/>
      </c>
      <c r="DW200" s="302" t="str">
        <f ca="true">+IF(OFFSET('Hygiene Data'!$F$13,0,10*ROW('Hygiene Data'!F194))="","",OFFSET('Hygiene Data'!$F$13,0,10*ROW('Hygiene Data'!F194)))</f>
        <v/>
      </c>
      <c r="DX200" s="302" t="str">
        <f ca="true">+IF(OFFSET('Hygiene Data'!$G$11,0,10*ROW('Hygiene Data'!G194))="","",OFFSET('Hygiene Data'!$G$11,0,10*ROW('Hygiene Data'!G194)))</f>
        <v/>
      </c>
      <c r="DY200" s="302" t="str">
        <f ca="true">+IF(OFFSET('Hygiene Data'!$G$12,0,10*ROW('Hygiene Data'!G194))="","",OFFSET('Hygiene Data'!$G$12,0,10*ROW('Hygiene Data'!G194)))</f>
        <v/>
      </c>
      <c r="DZ200" s="302" t="str">
        <f ca="true">+IF(OFFSET('Hygiene Data'!$G$13,0,10*ROW('Hygiene Data'!G194))="","",OFFSET('Hygiene Data'!$G$13,0,10*ROW('Hygiene Data'!G194)))</f>
        <v/>
      </c>
      <c r="EA200" s="302" t="str">
        <f ca="true">+IF(OFFSET('Hygiene Data'!$H$11,0,10*ROW('Hygiene Data'!H194))="","",OFFSET('Hygiene Data'!$H$11,0,10*ROW('Hygiene Data'!H194)))</f>
        <v/>
      </c>
      <c r="EB200" s="302" t="str">
        <f ca="true">+IF(OFFSET('Hygiene Data'!$H$12,0,10*ROW('Hygiene Data'!H194))="","",OFFSET('Hygiene Data'!$H$12,0,10*ROW('Hygiene Data'!H194)))</f>
        <v/>
      </c>
      <c r="EC200" s="302" t="str">
        <f ca="true">+IF(OFFSET('Hygiene Data'!$H$13,0,10*ROW('Hygiene Data'!H194))="","",OFFSET('Hygiene Data'!$H$13,0,10*ROW('Hygiene Data'!H194)))</f>
        <v/>
      </c>
      <c r="ED200" s="302" t="str">
        <f ca="true">+IF(OFFSET('Hygiene Data'!$I$11,0,10*ROW('Hygiene Data'!I194))="","",OFFSET('Hygiene Data'!$I$11,0,10*ROW('Hygiene Data'!I194)))</f>
        <v/>
      </c>
      <c r="EE200" s="302" t="str">
        <f ca="true">+IF(OFFSET('Hygiene Data'!$I$12,0,10*ROW('Hygiene Data'!I194))="","",OFFSET('Hygiene Data'!$I$12,0,10*ROW('Hygiene Data'!I194)))</f>
        <v/>
      </c>
      <c r="EF200" s="30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57"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302"/>
      <c r="BS201" s="302" t="str">
        <f ca="true">+IF(OFFSET('Water Data'!$D$27,0,10*ROW('Water Data'!D195))="","",OFFSET('Water Data'!$D$27,0,10*ROW('Water Data'!D195)))</f>
        <v/>
      </c>
      <c r="BT201" s="302" t="str">
        <f ca="true">+IF(OFFSET('Water Data'!$D$28,0,10*ROW('Water Data'!D195))="","",OFFSET('Water Data'!$D$28,0,10*ROW('Water Data'!D195)))</f>
        <v/>
      </c>
      <c r="BU201" s="302" t="str">
        <f ca="true">+IF(OFFSET('Water Data'!$D$29,0,10*ROW('Water Data'!D195))="","",OFFSET('Water Data'!$D$29,0,10*ROW('Water Data'!D195)))</f>
        <v/>
      </c>
      <c r="BV201" s="302" t="str">
        <f ca="true">+IF(OFFSET('Water Data'!$E$27,0,10*ROW('Water Data'!E195))="","",OFFSET('Water Data'!$E$27,0,10*ROW('Water Data'!E195)))</f>
        <v/>
      </c>
      <c r="BW201" s="302" t="str">
        <f ca="true">+IF(OFFSET('Water Data'!$E$28,0,10*ROW('Water Data'!E195))="","",OFFSET('Water Data'!$E$28,0,10*ROW('Water Data'!E195)))</f>
        <v/>
      </c>
      <c r="BX201" s="302" t="str">
        <f ca="true">+IF(OFFSET('Water Data'!$E$29,0,10*ROW('Water Data'!E195))="","",OFFSET('Water Data'!$E$29,0,10*ROW('Water Data'!E195)))</f>
        <v/>
      </c>
      <c r="BY201" s="302" t="str">
        <f ca="true">+IF(OFFSET('Water Data'!$F$27,0,10*ROW('Water Data'!F195))="","",OFFSET('Water Data'!$F$27,0,10*ROW('Water Data'!F195)))</f>
        <v/>
      </c>
      <c r="BZ201" s="302" t="str">
        <f ca="true">+IF(OFFSET('Water Data'!$F$28,0,10*ROW('Water Data'!F195))="","",OFFSET('Water Data'!$F$28,0,10*ROW('Water Data'!F195)))</f>
        <v/>
      </c>
      <c r="CA201" s="302" t="str">
        <f ca="true">+IF(OFFSET('Water Data'!$F$29,0,10*ROW('Water Data'!F195))="","",OFFSET('Water Data'!$F$29,0,10*ROW('Water Data'!F195)))</f>
        <v/>
      </c>
      <c r="CB201" s="302" t="str">
        <f ca="true">+IF(OFFSET('Water Data'!$G$27,0,10*ROW('Water Data'!G195))="","",OFFSET('Water Data'!$G$27,0,10*ROW('Water Data'!G195)))</f>
        <v/>
      </c>
      <c r="CC201" s="302" t="str">
        <f ca="true">+IF(OFFSET('Water Data'!$G$28,0,10*ROW('Water Data'!G195))="","",OFFSET('Water Data'!$G$28,0,10*ROW('Water Data'!G195)))</f>
        <v/>
      </c>
      <c r="CD201" s="302" t="str">
        <f ca="true">+IF(OFFSET('Water Data'!$G$29,0,10*ROW('Water Data'!G195))="","",OFFSET('Water Data'!$G$29,0,10*ROW('Water Data'!G195)))</f>
        <v/>
      </c>
      <c r="CE201" s="302" t="str">
        <f ca="true">+IF(OFFSET('Water Data'!$H$27,0,10*ROW('Water Data'!H195))="","",OFFSET('Water Data'!$H$27,0,10*ROW('Water Data'!H195)))</f>
        <v/>
      </c>
      <c r="CF201" s="302" t="str">
        <f ca="true">+IF(OFFSET('Water Data'!$H$28,0,10*ROW('Water Data'!H195))="","",OFFSET('Water Data'!$H$28,0,10*ROW('Water Data'!H195)))</f>
        <v/>
      </c>
      <c r="CG201" s="302" t="str">
        <f ca="true">+IF(OFFSET('Water Data'!$H$29,0,10*ROW('Water Data'!H195))="","",OFFSET('Water Data'!$H$29,0,10*ROW('Water Data'!H195)))</f>
        <v/>
      </c>
      <c r="CH201" s="302" t="str">
        <f ca="true">+IF(OFFSET('Water Data'!$I$27,0,10*ROW('Water Data'!I195))="","",OFFSET('Water Data'!$I$27,0,10*ROW('Water Data'!I195)))</f>
        <v/>
      </c>
      <c r="CI201" s="302" t="str">
        <f ca="true">+IF(OFFSET('Water Data'!$I$28,0,10*ROW('Water Data'!I195))="","",OFFSET('Water Data'!$I$28,0,10*ROW('Water Data'!I195)))</f>
        <v/>
      </c>
      <c r="CJ201" s="302" t="str">
        <f ca="true">+IF(OFFSET('Water Data'!$I$29,0,10*ROW('Water Data'!I195))="","",OFFSET('Water Data'!$I$29,0,10*ROW('Water Data'!I195)))</f>
        <v/>
      </c>
      <c r="CK201" s="302" t="str">
        <f ca="true">+IF(OFFSET('Sanitation Data'!$D$28,0,10*ROW('Sanitation Data'!D195))="","",OFFSET('Sanitation Data'!$D$28,0,10*ROW('Sanitation Data'!D195)))</f>
        <v/>
      </c>
      <c r="CL201" s="302" t="str">
        <f ca="true">+IF(OFFSET('Sanitation Data'!$D$29,0,10*ROW('Sanitation Data'!D195))="","",OFFSET('Sanitation Data'!$D$29,0,10*ROW('Sanitation Data'!D195)))</f>
        <v/>
      </c>
      <c r="CM201" s="302" t="str">
        <f ca="true">+IF(OFFSET('Sanitation Data'!$D$30,0,10*ROW('Sanitation Data'!D195))="","",OFFSET('Sanitation Data'!$D$30,0,10*ROW('Sanitation Data'!D195)))</f>
        <v/>
      </c>
      <c r="CN201" s="302" t="str">
        <f ca="true">+IF(OFFSET('Sanitation Data'!$D$31,0,10*ROW('Sanitation Data'!D195))="","",OFFSET('Sanitation Data'!$D$31,0,10*ROW('Sanitation Data'!D195)))</f>
        <v/>
      </c>
      <c r="CO201" s="302" t="str">
        <f ca="true">+IF(OFFSET('Sanitation Data'!$D$32,0,10*ROW('Sanitation Data'!D195))="","",OFFSET('Sanitation Data'!$D$32,0,10*ROW('Sanitation Data'!D195)))</f>
        <v/>
      </c>
      <c r="CP201" s="302" t="str">
        <f ca="true">+IF(OFFSET('Sanitation Data'!$E$28,0,10*ROW('Sanitation Data'!E195))="","",OFFSET('Sanitation Data'!$E$28,0,10*ROW('Sanitation Data'!E195)))</f>
        <v/>
      </c>
      <c r="CQ201" s="302" t="str">
        <f ca="true">+IF(OFFSET('Sanitation Data'!$E$29,0,10*ROW('Sanitation Data'!E195))="","",OFFSET('Sanitation Data'!$E$29,0,10*ROW('Sanitation Data'!E195)))</f>
        <v/>
      </c>
      <c r="CR201" s="302" t="str">
        <f ca="true">+IF(OFFSET('Sanitation Data'!$E$30,0,10*ROW('Sanitation Data'!E195))="","",OFFSET('Sanitation Data'!$E$30,0,10*ROW('Sanitation Data'!E195)))</f>
        <v/>
      </c>
      <c r="CS201" s="302" t="str">
        <f ca="true">+IF(OFFSET('Sanitation Data'!$E$31,0,10*ROW('Sanitation Data'!E195))="","",OFFSET('Sanitation Data'!$E$31,0,10*ROW('Sanitation Data'!E195)))</f>
        <v/>
      </c>
      <c r="CT201" s="302" t="str">
        <f ca="true">+IF(OFFSET('Sanitation Data'!$E$32,0,10*ROW('Sanitation Data'!E195))="","",OFFSET('Sanitation Data'!$E$32,0,10*ROW('Sanitation Data'!E195)))</f>
        <v/>
      </c>
      <c r="CU201" s="302" t="str">
        <f ca="true">+IF(OFFSET('Sanitation Data'!$F$28,0,10*ROW('Sanitation Data'!F195))="","",OFFSET('Sanitation Data'!$F$28,0,10*ROW('Sanitation Data'!F195)))</f>
        <v/>
      </c>
      <c r="CV201" s="302" t="str">
        <f ca="true">+IF(OFFSET('Sanitation Data'!$F$29,0,10*ROW('Sanitation Data'!F195))="","",OFFSET('Sanitation Data'!$F$29,0,10*ROW('Sanitation Data'!F195)))</f>
        <v/>
      </c>
      <c r="CW201" s="302" t="str">
        <f ca="true">+IF(OFFSET('Sanitation Data'!$F$30,0,10*ROW('Sanitation Data'!F195))="","",OFFSET('Sanitation Data'!$F$30,0,10*ROW('Sanitation Data'!F195)))</f>
        <v/>
      </c>
      <c r="CX201" s="302" t="str">
        <f ca="true">+IF(OFFSET('Sanitation Data'!$F$31,0,10*ROW('Sanitation Data'!F195))="","",OFFSET('Sanitation Data'!$F$31,0,10*ROW('Sanitation Data'!F195)))</f>
        <v/>
      </c>
      <c r="CY201" s="302" t="str">
        <f ca="true">+IF(OFFSET('Sanitation Data'!$F$32,0,10*ROW('Sanitation Data'!F195))="","",OFFSET('Sanitation Data'!$F$32,0,10*ROW('Sanitation Data'!F195)))</f>
        <v/>
      </c>
      <c r="CZ201" s="302" t="str">
        <f ca="true">+IF(OFFSET('Sanitation Data'!$G$28,0,10*ROW('Sanitation Data'!G195))="","",OFFSET('Sanitation Data'!$G$28,0,10*ROW('Sanitation Data'!G195)))</f>
        <v/>
      </c>
      <c r="DA201" s="302" t="str">
        <f ca="true">+IF(OFFSET('Sanitation Data'!$G$29,0,10*ROW('Sanitation Data'!G195))="","",OFFSET('Sanitation Data'!$G$29,0,10*ROW('Sanitation Data'!G195)))</f>
        <v/>
      </c>
      <c r="DB201" s="302" t="str">
        <f ca="true">+IF(OFFSET('Sanitation Data'!$G$30,0,10*ROW('Sanitation Data'!G195))="","",OFFSET('Sanitation Data'!$G$30,0,10*ROW('Sanitation Data'!G195)))</f>
        <v/>
      </c>
      <c r="DC201" s="302" t="str">
        <f ca="true">+IF(OFFSET('Sanitation Data'!$G$31,0,10*ROW('Sanitation Data'!G195))="","",OFFSET('Sanitation Data'!$G$31,0,10*ROW('Sanitation Data'!G195)))</f>
        <v/>
      </c>
      <c r="DD201" s="302" t="str">
        <f ca="true">+IF(OFFSET('Sanitation Data'!$G$32,0,10*ROW('Sanitation Data'!G195))="","",OFFSET('Sanitation Data'!$G$32,0,10*ROW('Sanitation Data'!G195)))</f>
        <v/>
      </c>
      <c r="DE201" s="302" t="str">
        <f ca="true">+IF(OFFSET('Sanitation Data'!$H$28,0,10*ROW('Sanitation Data'!H195))="","",OFFSET('Sanitation Data'!$H$28,0,10*ROW('Sanitation Data'!H195)))</f>
        <v/>
      </c>
      <c r="DF201" s="302" t="str">
        <f ca="true">+IF(OFFSET('Sanitation Data'!$H$29,0,10*ROW('Sanitation Data'!H195))="","",OFFSET('Sanitation Data'!$H$29,0,10*ROW('Sanitation Data'!H195)))</f>
        <v/>
      </c>
      <c r="DG201" s="302" t="str">
        <f ca="true">+IF(OFFSET('Sanitation Data'!$H$30,0,10*ROW('Sanitation Data'!H195))="","",OFFSET('Sanitation Data'!$H$30,0,10*ROW('Sanitation Data'!H195)))</f>
        <v/>
      </c>
      <c r="DH201" s="302" t="str">
        <f ca="true">+IF(OFFSET('Sanitation Data'!$H$31,0,10*ROW('Sanitation Data'!H195))="","",OFFSET('Sanitation Data'!$H$31,0,10*ROW('Sanitation Data'!H195)))</f>
        <v/>
      </c>
      <c r="DI201" s="302" t="str">
        <f ca="true">+IF(OFFSET('Sanitation Data'!$H$32,0,10*ROW('Sanitation Data'!H195))="","",OFFSET('Sanitation Data'!$H$32,0,10*ROW('Sanitation Data'!H195)))</f>
        <v/>
      </c>
      <c r="DJ201" s="302" t="str">
        <f ca="true">+IF(OFFSET('Sanitation Data'!$I$28,0,10*ROW('Sanitation Data'!I195))="","",OFFSET('Sanitation Data'!$I$28,0,10*ROW('Sanitation Data'!I195)))</f>
        <v/>
      </c>
      <c r="DK201" s="302" t="str">
        <f ca="true">+IF(OFFSET('Sanitation Data'!$I$29,0,10*ROW('Sanitation Data'!I195))="","",OFFSET('Sanitation Data'!$I$29,0,10*ROW('Sanitation Data'!I195)))</f>
        <v/>
      </c>
      <c r="DL201" s="302" t="str">
        <f ca="true">+IF(OFFSET('Sanitation Data'!$I$30,0,10*ROW('Sanitation Data'!I195))="","",OFFSET('Sanitation Data'!$I$30,0,10*ROW('Sanitation Data'!I195)))</f>
        <v/>
      </c>
      <c r="DM201" s="302" t="str">
        <f ca="true">+IF(OFFSET('Sanitation Data'!$I$31,0,10*ROW('Sanitation Data'!I195))="","",OFFSET('Sanitation Data'!$I$31,0,10*ROW('Sanitation Data'!I195)))</f>
        <v/>
      </c>
      <c r="DN201" s="302" t="str">
        <f ca="true">+IF(OFFSET('Sanitation Data'!$I$32,0,10*ROW('Sanitation Data'!I195))="","",OFFSET('Sanitation Data'!$I$32,0,10*ROW('Sanitation Data'!I195)))</f>
        <v/>
      </c>
      <c r="DO201" s="302" t="str">
        <f ca="true">+IF(OFFSET('Hygiene Data'!$D$11,0,10*ROW('Hygiene Data'!D195))="","",OFFSET('Hygiene Data'!$D$11,0,10*ROW('Hygiene Data'!D195)))</f>
        <v/>
      </c>
      <c r="DP201" s="302" t="str">
        <f ca="true">+IF(OFFSET('Hygiene Data'!$D$12,0,10*ROW('Hygiene Data'!D195))="","",OFFSET('Hygiene Data'!$D$12,0,10*ROW('Hygiene Data'!D195)))</f>
        <v/>
      </c>
      <c r="DQ201" s="302" t="str">
        <f ca="true">+IF(OFFSET('Hygiene Data'!$D$13,0,10*ROW('Hygiene Data'!D195))="","",OFFSET('Hygiene Data'!$D$13,0,10*ROW('Hygiene Data'!D195)))</f>
        <v/>
      </c>
      <c r="DR201" s="302" t="str">
        <f ca="true">+IF(OFFSET('Hygiene Data'!$E$11,0,10*ROW('Hygiene Data'!E195))="","",OFFSET('Hygiene Data'!$E$11,0,10*ROW('Hygiene Data'!E195)))</f>
        <v/>
      </c>
      <c r="DS201" s="302" t="str">
        <f ca="true">+IF(OFFSET('Hygiene Data'!$E$12,0,10*ROW('Hygiene Data'!E195))="","",OFFSET('Hygiene Data'!$E$12,0,10*ROW('Hygiene Data'!E195)))</f>
        <v/>
      </c>
      <c r="DT201" s="302" t="str">
        <f ca="true">+IF(OFFSET('Hygiene Data'!$E$13,0,10*ROW('Hygiene Data'!E195))="","",OFFSET('Hygiene Data'!$E$13,0,10*ROW('Hygiene Data'!E195)))</f>
        <v/>
      </c>
      <c r="DU201" s="302" t="str">
        <f ca="true">+IF(OFFSET('Hygiene Data'!$F$11,0,10*ROW('Hygiene Data'!F195))="","",OFFSET('Hygiene Data'!$F$11,0,10*ROW('Hygiene Data'!F195)))</f>
        <v/>
      </c>
      <c r="DV201" s="302" t="str">
        <f ca="true">+IF(OFFSET('Hygiene Data'!$F$12,0,10*ROW('Hygiene Data'!F195))="","",OFFSET('Hygiene Data'!$F$12,0,10*ROW('Hygiene Data'!F195)))</f>
        <v/>
      </c>
      <c r="DW201" s="302" t="str">
        <f ca="true">+IF(OFFSET('Hygiene Data'!$F$13,0,10*ROW('Hygiene Data'!F195))="","",OFFSET('Hygiene Data'!$F$13,0,10*ROW('Hygiene Data'!F195)))</f>
        <v/>
      </c>
      <c r="DX201" s="302" t="str">
        <f ca="true">+IF(OFFSET('Hygiene Data'!$G$11,0,10*ROW('Hygiene Data'!G195))="","",OFFSET('Hygiene Data'!$G$11,0,10*ROW('Hygiene Data'!G195)))</f>
        <v/>
      </c>
      <c r="DY201" s="302" t="str">
        <f ca="true">+IF(OFFSET('Hygiene Data'!$G$12,0,10*ROW('Hygiene Data'!G195))="","",OFFSET('Hygiene Data'!$G$12,0,10*ROW('Hygiene Data'!G195)))</f>
        <v/>
      </c>
      <c r="DZ201" s="302" t="str">
        <f ca="true">+IF(OFFSET('Hygiene Data'!$G$13,0,10*ROW('Hygiene Data'!G195))="","",OFFSET('Hygiene Data'!$G$13,0,10*ROW('Hygiene Data'!G195)))</f>
        <v/>
      </c>
      <c r="EA201" s="302" t="str">
        <f ca="true">+IF(OFFSET('Hygiene Data'!$H$11,0,10*ROW('Hygiene Data'!H195))="","",OFFSET('Hygiene Data'!$H$11,0,10*ROW('Hygiene Data'!H195)))</f>
        <v/>
      </c>
      <c r="EB201" s="302" t="str">
        <f ca="true">+IF(OFFSET('Hygiene Data'!$H$12,0,10*ROW('Hygiene Data'!H195))="","",OFFSET('Hygiene Data'!$H$12,0,10*ROW('Hygiene Data'!H195)))</f>
        <v/>
      </c>
      <c r="EC201" s="302" t="str">
        <f ca="true">+IF(OFFSET('Hygiene Data'!$H$13,0,10*ROW('Hygiene Data'!H195))="","",OFFSET('Hygiene Data'!$H$13,0,10*ROW('Hygiene Data'!H195)))</f>
        <v/>
      </c>
      <c r="ED201" s="302" t="str">
        <f ca="true">+IF(OFFSET('Hygiene Data'!$I$11,0,10*ROW('Hygiene Data'!I195))="","",OFFSET('Hygiene Data'!$I$11,0,10*ROW('Hygiene Data'!I195)))</f>
        <v/>
      </c>
      <c r="EE201" s="302" t="str">
        <f ca="true">+IF(OFFSET('Hygiene Data'!$I$12,0,10*ROW('Hygiene Data'!I195))="","",OFFSET('Hygiene Data'!$I$12,0,10*ROW('Hygiene Data'!I195)))</f>
        <v/>
      </c>
      <c r="EF201" s="30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57"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302"/>
      <c r="BS202" s="302" t="str">
        <f ca="true">+IF(OFFSET('Water Data'!$D$27,0,10*ROW('Water Data'!D196))="","",OFFSET('Water Data'!$D$27,0,10*ROW('Water Data'!D196)))</f>
        <v/>
      </c>
      <c r="BT202" s="302" t="str">
        <f ca="true">+IF(OFFSET('Water Data'!$D$28,0,10*ROW('Water Data'!D196))="","",OFFSET('Water Data'!$D$28,0,10*ROW('Water Data'!D196)))</f>
        <v/>
      </c>
      <c r="BU202" s="302" t="str">
        <f ca="true">+IF(OFFSET('Water Data'!$D$29,0,10*ROW('Water Data'!D196))="","",OFFSET('Water Data'!$D$29,0,10*ROW('Water Data'!D196)))</f>
        <v/>
      </c>
      <c r="BV202" s="302" t="str">
        <f ca="true">+IF(OFFSET('Water Data'!$E$27,0,10*ROW('Water Data'!E196))="","",OFFSET('Water Data'!$E$27,0,10*ROW('Water Data'!E196)))</f>
        <v/>
      </c>
      <c r="BW202" s="302" t="str">
        <f ca="true">+IF(OFFSET('Water Data'!$E$28,0,10*ROW('Water Data'!E196))="","",OFFSET('Water Data'!$E$28,0,10*ROW('Water Data'!E196)))</f>
        <v/>
      </c>
      <c r="BX202" s="302" t="str">
        <f ca="true">+IF(OFFSET('Water Data'!$E$29,0,10*ROW('Water Data'!E196))="","",OFFSET('Water Data'!$E$29,0,10*ROW('Water Data'!E196)))</f>
        <v/>
      </c>
      <c r="BY202" s="302" t="str">
        <f ca="true">+IF(OFFSET('Water Data'!$F$27,0,10*ROW('Water Data'!F196))="","",OFFSET('Water Data'!$F$27,0,10*ROW('Water Data'!F196)))</f>
        <v/>
      </c>
      <c r="BZ202" s="302" t="str">
        <f ca="true">+IF(OFFSET('Water Data'!$F$28,0,10*ROW('Water Data'!F196))="","",OFFSET('Water Data'!$F$28,0,10*ROW('Water Data'!F196)))</f>
        <v/>
      </c>
      <c r="CA202" s="302" t="str">
        <f ca="true">+IF(OFFSET('Water Data'!$F$29,0,10*ROW('Water Data'!F196))="","",OFFSET('Water Data'!$F$29,0,10*ROW('Water Data'!F196)))</f>
        <v/>
      </c>
      <c r="CB202" s="302" t="str">
        <f ca="true">+IF(OFFSET('Water Data'!$G$27,0,10*ROW('Water Data'!G196))="","",OFFSET('Water Data'!$G$27,0,10*ROW('Water Data'!G196)))</f>
        <v/>
      </c>
      <c r="CC202" s="302" t="str">
        <f ca="true">+IF(OFFSET('Water Data'!$G$28,0,10*ROW('Water Data'!G196))="","",OFFSET('Water Data'!$G$28,0,10*ROW('Water Data'!G196)))</f>
        <v/>
      </c>
      <c r="CD202" s="302" t="str">
        <f ca="true">+IF(OFFSET('Water Data'!$G$29,0,10*ROW('Water Data'!G196))="","",OFFSET('Water Data'!$G$29,0,10*ROW('Water Data'!G196)))</f>
        <v/>
      </c>
      <c r="CE202" s="302" t="str">
        <f ca="true">+IF(OFFSET('Water Data'!$H$27,0,10*ROW('Water Data'!H196))="","",OFFSET('Water Data'!$H$27,0,10*ROW('Water Data'!H196)))</f>
        <v/>
      </c>
      <c r="CF202" s="302" t="str">
        <f ca="true">+IF(OFFSET('Water Data'!$H$28,0,10*ROW('Water Data'!H196))="","",OFFSET('Water Data'!$H$28,0,10*ROW('Water Data'!H196)))</f>
        <v/>
      </c>
      <c r="CG202" s="302" t="str">
        <f ca="true">+IF(OFFSET('Water Data'!$H$29,0,10*ROW('Water Data'!H196))="","",OFFSET('Water Data'!$H$29,0,10*ROW('Water Data'!H196)))</f>
        <v/>
      </c>
      <c r="CH202" s="302" t="str">
        <f ca="true">+IF(OFFSET('Water Data'!$I$27,0,10*ROW('Water Data'!I196))="","",OFFSET('Water Data'!$I$27,0,10*ROW('Water Data'!I196)))</f>
        <v/>
      </c>
      <c r="CI202" s="302" t="str">
        <f ca="true">+IF(OFFSET('Water Data'!$I$28,0,10*ROW('Water Data'!I196))="","",OFFSET('Water Data'!$I$28,0,10*ROW('Water Data'!I196)))</f>
        <v/>
      </c>
      <c r="CJ202" s="302" t="str">
        <f ca="true">+IF(OFFSET('Water Data'!$I$29,0,10*ROW('Water Data'!I196))="","",OFFSET('Water Data'!$I$29,0,10*ROW('Water Data'!I196)))</f>
        <v/>
      </c>
      <c r="CK202" s="302" t="str">
        <f ca="true">+IF(OFFSET('Sanitation Data'!$D$28,0,10*ROW('Sanitation Data'!D196))="","",OFFSET('Sanitation Data'!$D$28,0,10*ROW('Sanitation Data'!D196)))</f>
        <v/>
      </c>
      <c r="CL202" s="302" t="str">
        <f ca="true">+IF(OFFSET('Sanitation Data'!$D$29,0,10*ROW('Sanitation Data'!D196))="","",OFFSET('Sanitation Data'!$D$29,0,10*ROW('Sanitation Data'!D196)))</f>
        <v/>
      </c>
      <c r="CM202" s="302" t="str">
        <f ca="true">+IF(OFFSET('Sanitation Data'!$D$30,0,10*ROW('Sanitation Data'!D196))="","",OFFSET('Sanitation Data'!$D$30,0,10*ROW('Sanitation Data'!D196)))</f>
        <v/>
      </c>
      <c r="CN202" s="302" t="str">
        <f ca="true">+IF(OFFSET('Sanitation Data'!$D$31,0,10*ROW('Sanitation Data'!D196))="","",OFFSET('Sanitation Data'!$D$31,0,10*ROW('Sanitation Data'!D196)))</f>
        <v/>
      </c>
      <c r="CO202" s="302" t="str">
        <f ca="true">+IF(OFFSET('Sanitation Data'!$D$32,0,10*ROW('Sanitation Data'!D196))="","",OFFSET('Sanitation Data'!$D$32,0,10*ROW('Sanitation Data'!D196)))</f>
        <v/>
      </c>
      <c r="CP202" s="302" t="str">
        <f ca="true">+IF(OFFSET('Sanitation Data'!$E$28,0,10*ROW('Sanitation Data'!E196))="","",OFFSET('Sanitation Data'!$E$28,0,10*ROW('Sanitation Data'!E196)))</f>
        <v/>
      </c>
      <c r="CQ202" s="302" t="str">
        <f ca="true">+IF(OFFSET('Sanitation Data'!$E$29,0,10*ROW('Sanitation Data'!E196))="","",OFFSET('Sanitation Data'!$E$29,0,10*ROW('Sanitation Data'!E196)))</f>
        <v/>
      </c>
      <c r="CR202" s="302" t="str">
        <f ca="true">+IF(OFFSET('Sanitation Data'!$E$30,0,10*ROW('Sanitation Data'!E196))="","",OFFSET('Sanitation Data'!$E$30,0,10*ROW('Sanitation Data'!E196)))</f>
        <v/>
      </c>
      <c r="CS202" s="302" t="str">
        <f ca="true">+IF(OFFSET('Sanitation Data'!$E$31,0,10*ROW('Sanitation Data'!E196))="","",OFFSET('Sanitation Data'!$E$31,0,10*ROW('Sanitation Data'!E196)))</f>
        <v/>
      </c>
      <c r="CT202" s="302" t="str">
        <f ca="true">+IF(OFFSET('Sanitation Data'!$E$32,0,10*ROW('Sanitation Data'!E196))="","",OFFSET('Sanitation Data'!$E$32,0,10*ROW('Sanitation Data'!E196)))</f>
        <v/>
      </c>
      <c r="CU202" s="302" t="str">
        <f ca="true">+IF(OFFSET('Sanitation Data'!$F$28,0,10*ROW('Sanitation Data'!F196))="","",OFFSET('Sanitation Data'!$F$28,0,10*ROW('Sanitation Data'!F196)))</f>
        <v/>
      </c>
      <c r="CV202" s="302" t="str">
        <f ca="true">+IF(OFFSET('Sanitation Data'!$F$29,0,10*ROW('Sanitation Data'!F196))="","",OFFSET('Sanitation Data'!$F$29,0,10*ROW('Sanitation Data'!F196)))</f>
        <v/>
      </c>
      <c r="CW202" s="302" t="str">
        <f ca="true">+IF(OFFSET('Sanitation Data'!$F$30,0,10*ROW('Sanitation Data'!F196))="","",OFFSET('Sanitation Data'!$F$30,0,10*ROW('Sanitation Data'!F196)))</f>
        <v/>
      </c>
      <c r="CX202" s="302" t="str">
        <f ca="true">+IF(OFFSET('Sanitation Data'!$F$31,0,10*ROW('Sanitation Data'!F196))="","",OFFSET('Sanitation Data'!$F$31,0,10*ROW('Sanitation Data'!F196)))</f>
        <v/>
      </c>
      <c r="CY202" s="302" t="str">
        <f ca="true">+IF(OFFSET('Sanitation Data'!$F$32,0,10*ROW('Sanitation Data'!F196))="","",OFFSET('Sanitation Data'!$F$32,0,10*ROW('Sanitation Data'!F196)))</f>
        <v/>
      </c>
      <c r="CZ202" s="302" t="str">
        <f ca="true">+IF(OFFSET('Sanitation Data'!$G$28,0,10*ROW('Sanitation Data'!G196))="","",OFFSET('Sanitation Data'!$G$28,0,10*ROW('Sanitation Data'!G196)))</f>
        <v/>
      </c>
      <c r="DA202" s="302" t="str">
        <f ca="true">+IF(OFFSET('Sanitation Data'!$G$29,0,10*ROW('Sanitation Data'!G196))="","",OFFSET('Sanitation Data'!$G$29,0,10*ROW('Sanitation Data'!G196)))</f>
        <v/>
      </c>
      <c r="DB202" s="302" t="str">
        <f ca="true">+IF(OFFSET('Sanitation Data'!$G$30,0,10*ROW('Sanitation Data'!G196))="","",OFFSET('Sanitation Data'!$G$30,0,10*ROW('Sanitation Data'!G196)))</f>
        <v/>
      </c>
      <c r="DC202" s="302" t="str">
        <f ca="true">+IF(OFFSET('Sanitation Data'!$G$31,0,10*ROW('Sanitation Data'!G196))="","",OFFSET('Sanitation Data'!$G$31,0,10*ROW('Sanitation Data'!G196)))</f>
        <v/>
      </c>
      <c r="DD202" s="302" t="str">
        <f ca="true">+IF(OFFSET('Sanitation Data'!$G$32,0,10*ROW('Sanitation Data'!G196))="","",OFFSET('Sanitation Data'!$G$32,0,10*ROW('Sanitation Data'!G196)))</f>
        <v/>
      </c>
      <c r="DE202" s="302" t="str">
        <f ca="true">+IF(OFFSET('Sanitation Data'!$H$28,0,10*ROW('Sanitation Data'!H196))="","",OFFSET('Sanitation Data'!$H$28,0,10*ROW('Sanitation Data'!H196)))</f>
        <v/>
      </c>
      <c r="DF202" s="302" t="str">
        <f ca="true">+IF(OFFSET('Sanitation Data'!$H$29,0,10*ROW('Sanitation Data'!H196))="","",OFFSET('Sanitation Data'!$H$29,0,10*ROW('Sanitation Data'!H196)))</f>
        <v/>
      </c>
      <c r="DG202" s="302" t="str">
        <f ca="true">+IF(OFFSET('Sanitation Data'!$H$30,0,10*ROW('Sanitation Data'!H196))="","",OFFSET('Sanitation Data'!$H$30,0,10*ROW('Sanitation Data'!H196)))</f>
        <v/>
      </c>
      <c r="DH202" s="302" t="str">
        <f ca="true">+IF(OFFSET('Sanitation Data'!$H$31,0,10*ROW('Sanitation Data'!H196))="","",OFFSET('Sanitation Data'!$H$31,0,10*ROW('Sanitation Data'!H196)))</f>
        <v/>
      </c>
      <c r="DI202" s="302" t="str">
        <f ca="true">+IF(OFFSET('Sanitation Data'!$H$32,0,10*ROW('Sanitation Data'!H196))="","",OFFSET('Sanitation Data'!$H$32,0,10*ROW('Sanitation Data'!H196)))</f>
        <v/>
      </c>
      <c r="DJ202" s="302" t="str">
        <f ca="true">+IF(OFFSET('Sanitation Data'!$I$28,0,10*ROW('Sanitation Data'!I196))="","",OFFSET('Sanitation Data'!$I$28,0,10*ROW('Sanitation Data'!I196)))</f>
        <v/>
      </c>
      <c r="DK202" s="302" t="str">
        <f ca="true">+IF(OFFSET('Sanitation Data'!$I$29,0,10*ROW('Sanitation Data'!I196))="","",OFFSET('Sanitation Data'!$I$29,0,10*ROW('Sanitation Data'!I196)))</f>
        <v/>
      </c>
      <c r="DL202" s="302" t="str">
        <f ca="true">+IF(OFFSET('Sanitation Data'!$I$30,0,10*ROW('Sanitation Data'!I196))="","",OFFSET('Sanitation Data'!$I$30,0,10*ROW('Sanitation Data'!I196)))</f>
        <v/>
      </c>
      <c r="DM202" s="302" t="str">
        <f ca="true">+IF(OFFSET('Sanitation Data'!$I$31,0,10*ROW('Sanitation Data'!I196))="","",OFFSET('Sanitation Data'!$I$31,0,10*ROW('Sanitation Data'!I196)))</f>
        <v/>
      </c>
      <c r="DN202" s="302" t="str">
        <f ca="true">+IF(OFFSET('Sanitation Data'!$I$32,0,10*ROW('Sanitation Data'!I196))="","",OFFSET('Sanitation Data'!$I$32,0,10*ROW('Sanitation Data'!I196)))</f>
        <v/>
      </c>
      <c r="DO202" s="302" t="str">
        <f ca="true">+IF(OFFSET('Hygiene Data'!$D$11,0,10*ROW('Hygiene Data'!D196))="","",OFFSET('Hygiene Data'!$D$11,0,10*ROW('Hygiene Data'!D196)))</f>
        <v/>
      </c>
      <c r="DP202" s="302" t="str">
        <f ca="true">+IF(OFFSET('Hygiene Data'!$D$12,0,10*ROW('Hygiene Data'!D196))="","",OFFSET('Hygiene Data'!$D$12,0,10*ROW('Hygiene Data'!D196)))</f>
        <v/>
      </c>
      <c r="DQ202" s="302" t="str">
        <f ca="true">+IF(OFFSET('Hygiene Data'!$D$13,0,10*ROW('Hygiene Data'!D196))="","",OFFSET('Hygiene Data'!$D$13,0,10*ROW('Hygiene Data'!D196)))</f>
        <v/>
      </c>
      <c r="DR202" s="302" t="str">
        <f ca="true">+IF(OFFSET('Hygiene Data'!$E$11,0,10*ROW('Hygiene Data'!E196))="","",OFFSET('Hygiene Data'!$E$11,0,10*ROW('Hygiene Data'!E196)))</f>
        <v/>
      </c>
      <c r="DS202" s="302" t="str">
        <f ca="true">+IF(OFFSET('Hygiene Data'!$E$12,0,10*ROW('Hygiene Data'!E196))="","",OFFSET('Hygiene Data'!$E$12,0,10*ROW('Hygiene Data'!E196)))</f>
        <v/>
      </c>
      <c r="DT202" s="302" t="str">
        <f ca="true">+IF(OFFSET('Hygiene Data'!$E$13,0,10*ROW('Hygiene Data'!E196))="","",OFFSET('Hygiene Data'!$E$13,0,10*ROW('Hygiene Data'!E196)))</f>
        <v/>
      </c>
      <c r="DU202" s="302" t="str">
        <f ca="true">+IF(OFFSET('Hygiene Data'!$F$11,0,10*ROW('Hygiene Data'!F196))="","",OFFSET('Hygiene Data'!$F$11,0,10*ROW('Hygiene Data'!F196)))</f>
        <v/>
      </c>
      <c r="DV202" s="302" t="str">
        <f ca="true">+IF(OFFSET('Hygiene Data'!$F$12,0,10*ROW('Hygiene Data'!F196))="","",OFFSET('Hygiene Data'!$F$12,0,10*ROW('Hygiene Data'!F196)))</f>
        <v/>
      </c>
      <c r="DW202" s="302" t="str">
        <f ca="true">+IF(OFFSET('Hygiene Data'!$F$13,0,10*ROW('Hygiene Data'!F196))="","",OFFSET('Hygiene Data'!$F$13,0,10*ROW('Hygiene Data'!F196)))</f>
        <v/>
      </c>
      <c r="DX202" s="302" t="str">
        <f ca="true">+IF(OFFSET('Hygiene Data'!$G$11,0,10*ROW('Hygiene Data'!G196))="","",OFFSET('Hygiene Data'!$G$11,0,10*ROW('Hygiene Data'!G196)))</f>
        <v/>
      </c>
      <c r="DY202" s="302" t="str">
        <f ca="true">+IF(OFFSET('Hygiene Data'!$G$12,0,10*ROW('Hygiene Data'!G196))="","",OFFSET('Hygiene Data'!$G$12,0,10*ROW('Hygiene Data'!G196)))</f>
        <v/>
      </c>
      <c r="DZ202" s="302" t="str">
        <f ca="true">+IF(OFFSET('Hygiene Data'!$G$13,0,10*ROW('Hygiene Data'!G196))="","",OFFSET('Hygiene Data'!$G$13,0,10*ROW('Hygiene Data'!G196)))</f>
        <v/>
      </c>
      <c r="EA202" s="302" t="str">
        <f ca="true">+IF(OFFSET('Hygiene Data'!$H$11,0,10*ROW('Hygiene Data'!H196))="","",OFFSET('Hygiene Data'!$H$11,0,10*ROW('Hygiene Data'!H196)))</f>
        <v/>
      </c>
      <c r="EB202" s="302" t="str">
        <f ca="true">+IF(OFFSET('Hygiene Data'!$H$12,0,10*ROW('Hygiene Data'!H196))="","",OFFSET('Hygiene Data'!$H$12,0,10*ROW('Hygiene Data'!H196)))</f>
        <v/>
      </c>
      <c r="EC202" s="302" t="str">
        <f ca="true">+IF(OFFSET('Hygiene Data'!$H$13,0,10*ROW('Hygiene Data'!H196))="","",OFFSET('Hygiene Data'!$H$13,0,10*ROW('Hygiene Data'!H196)))</f>
        <v/>
      </c>
      <c r="ED202" s="302" t="str">
        <f ca="true">+IF(OFFSET('Hygiene Data'!$I$11,0,10*ROW('Hygiene Data'!I196))="","",OFFSET('Hygiene Data'!$I$11,0,10*ROW('Hygiene Data'!I196)))</f>
        <v/>
      </c>
      <c r="EE202" s="302" t="str">
        <f ca="true">+IF(OFFSET('Hygiene Data'!$I$12,0,10*ROW('Hygiene Data'!I196))="","",OFFSET('Hygiene Data'!$I$12,0,10*ROW('Hygiene Data'!I196)))</f>
        <v/>
      </c>
      <c r="EF202" s="30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57"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302"/>
      <c r="BS203" s="302" t="str">
        <f ca="true">+IF(OFFSET('Water Data'!$D$27,0,10*ROW('Water Data'!D197))="","",OFFSET('Water Data'!$D$27,0,10*ROW('Water Data'!D197)))</f>
        <v/>
      </c>
      <c r="BT203" s="302" t="str">
        <f ca="true">+IF(OFFSET('Water Data'!$D$28,0,10*ROW('Water Data'!D197))="","",OFFSET('Water Data'!$D$28,0,10*ROW('Water Data'!D197)))</f>
        <v/>
      </c>
      <c r="BU203" s="302" t="str">
        <f ca="true">+IF(OFFSET('Water Data'!$D$29,0,10*ROW('Water Data'!D197))="","",OFFSET('Water Data'!$D$29,0,10*ROW('Water Data'!D197)))</f>
        <v/>
      </c>
      <c r="BV203" s="302" t="str">
        <f ca="true">+IF(OFFSET('Water Data'!$E$27,0,10*ROW('Water Data'!E197))="","",OFFSET('Water Data'!$E$27,0,10*ROW('Water Data'!E197)))</f>
        <v/>
      </c>
      <c r="BW203" s="302" t="str">
        <f ca="true">+IF(OFFSET('Water Data'!$E$28,0,10*ROW('Water Data'!E197))="","",OFFSET('Water Data'!$E$28,0,10*ROW('Water Data'!E197)))</f>
        <v/>
      </c>
      <c r="BX203" s="302" t="str">
        <f ca="true">+IF(OFFSET('Water Data'!$E$29,0,10*ROW('Water Data'!E197))="","",OFFSET('Water Data'!$E$29,0,10*ROW('Water Data'!E197)))</f>
        <v/>
      </c>
      <c r="BY203" s="302" t="str">
        <f ca="true">+IF(OFFSET('Water Data'!$F$27,0,10*ROW('Water Data'!F197))="","",OFFSET('Water Data'!$F$27,0,10*ROW('Water Data'!F197)))</f>
        <v/>
      </c>
      <c r="BZ203" s="302" t="str">
        <f ca="true">+IF(OFFSET('Water Data'!$F$28,0,10*ROW('Water Data'!F197))="","",OFFSET('Water Data'!$F$28,0,10*ROW('Water Data'!F197)))</f>
        <v/>
      </c>
      <c r="CA203" s="302" t="str">
        <f ca="true">+IF(OFFSET('Water Data'!$F$29,0,10*ROW('Water Data'!F197))="","",OFFSET('Water Data'!$F$29,0,10*ROW('Water Data'!F197)))</f>
        <v/>
      </c>
      <c r="CB203" s="302" t="str">
        <f ca="true">+IF(OFFSET('Water Data'!$G$27,0,10*ROW('Water Data'!G197))="","",OFFSET('Water Data'!$G$27,0,10*ROW('Water Data'!G197)))</f>
        <v/>
      </c>
      <c r="CC203" s="302" t="str">
        <f ca="true">+IF(OFFSET('Water Data'!$G$28,0,10*ROW('Water Data'!G197))="","",OFFSET('Water Data'!$G$28,0,10*ROW('Water Data'!G197)))</f>
        <v/>
      </c>
      <c r="CD203" s="302" t="str">
        <f ca="true">+IF(OFFSET('Water Data'!$G$29,0,10*ROW('Water Data'!G197))="","",OFFSET('Water Data'!$G$29,0,10*ROW('Water Data'!G197)))</f>
        <v/>
      </c>
      <c r="CE203" s="302" t="str">
        <f ca="true">+IF(OFFSET('Water Data'!$H$27,0,10*ROW('Water Data'!H197))="","",OFFSET('Water Data'!$H$27,0,10*ROW('Water Data'!H197)))</f>
        <v/>
      </c>
      <c r="CF203" s="302" t="str">
        <f ca="true">+IF(OFFSET('Water Data'!$H$28,0,10*ROW('Water Data'!H197))="","",OFFSET('Water Data'!$H$28,0,10*ROW('Water Data'!H197)))</f>
        <v/>
      </c>
      <c r="CG203" s="302" t="str">
        <f ca="true">+IF(OFFSET('Water Data'!$H$29,0,10*ROW('Water Data'!H197))="","",OFFSET('Water Data'!$H$29,0,10*ROW('Water Data'!H197)))</f>
        <v/>
      </c>
      <c r="CH203" s="302" t="str">
        <f ca="true">+IF(OFFSET('Water Data'!$I$27,0,10*ROW('Water Data'!I197))="","",OFFSET('Water Data'!$I$27,0,10*ROW('Water Data'!I197)))</f>
        <v/>
      </c>
      <c r="CI203" s="302" t="str">
        <f ca="true">+IF(OFFSET('Water Data'!$I$28,0,10*ROW('Water Data'!I197))="","",OFFSET('Water Data'!$I$28,0,10*ROW('Water Data'!I197)))</f>
        <v/>
      </c>
      <c r="CJ203" s="302" t="str">
        <f ca="true">+IF(OFFSET('Water Data'!$I$29,0,10*ROW('Water Data'!I197))="","",OFFSET('Water Data'!$I$29,0,10*ROW('Water Data'!I197)))</f>
        <v/>
      </c>
      <c r="CK203" s="302" t="str">
        <f ca="true">+IF(OFFSET('Sanitation Data'!$D$28,0,10*ROW('Sanitation Data'!D197))="","",OFFSET('Sanitation Data'!$D$28,0,10*ROW('Sanitation Data'!D197)))</f>
        <v/>
      </c>
      <c r="CL203" s="302" t="str">
        <f ca="true">+IF(OFFSET('Sanitation Data'!$D$29,0,10*ROW('Sanitation Data'!D197))="","",OFFSET('Sanitation Data'!$D$29,0,10*ROW('Sanitation Data'!D197)))</f>
        <v/>
      </c>
      <c r="CM203" s="302" t="str">
        <f ca="true">+IF(OFFSET('Sanitation Data'!$D$30,0,10*ROW('Sanitation Data'!D197))="","",OFFSET('Sanitation Data'!$D$30,0,10*ROW('Sanitation Data'!D197)))</f>
        <v/>
      </c>
      <c r="CN203" s="302" t="str">
        <f ca="true">+IF(OFFSET('Sanitation Data'!$D$31,0,10*ROW('Sanitation Data'!D197))="","",OFFSET('Sanitation Data'!$D$31,0,10*ROW('Sanitation Data'!D197)))</f>
        <v/>
      </c>
      <c r="CO203" s="302" t="str">
        <f ca="true">+IF(OFFSET('Sanitation Data'!$D$32,0,10*ROW('Sanitation Data'!D197))="","",OFFSET('Sanitation Data'!$D$32,0,10*ROW('Sanitation Data'!D197)))</f>
        <v/>
      </c>
      <c r="CP203" s="302" t="str">
        <f ca="true">+IF(OFFSET('Sanitation Data'!$E$28,0,10*ROW('Sanitation Data'!E197))="","",OFFSET('Sanitation Data'!$E$28,0,10*ROW('Sanitation Data'!E197)))</f>
        <v/>
      </c>
      <c r="CQ203" s="302" t="str">
        <f ca="true">+IF(OFFSET('Sanitation Data'!$E$29,0,10*ROW('Sanitation Data'!E197))="","",OFFSET('Sanitation Data'!$E$29,0,10*ROW('Sanitation Data'!E197)))</f>
        <v/>
      </c>
      <c r="CR203" s="302" t="str">
        <f ca="true">+IF(OFFSET('Sanitation Data'!$E$30,0,10*ROW('Sanitation Data'!E197))="","",OFFSET('Sanitation Data'!$E$30,0,10*ROW('Sanitation Data'!E197)))</f>
        <v/>
      </c>
      <c r="CS203" s="302" t="str">
        <f ca="true">+IF(OFFSET('Sanitation Data'!$E$31,0,10*ROW('Sanitation Data'!E197))="","",OFFSET('Sanitation Data'!$E$31,0,10*ROW('Sanitation Data'!E197)))</f>
        <v/>
      </c>
      <c r="CT203" s="302" t="str">
        <f ca="true">+IF(OFFSET('Sanitation Data'!$E$32,0,10*ROW('Sanitation Data'!E197))="","",OFFSET('Sanitation Data'!$E$32,0,10*ROW('Sanitation Data'!E197)))</f>
        <v/>
      </c>
      <c r="CU203" s="302" t="str">
        <f ca="true">+IF(OFFSET('Sanitation Data'!$F$28,0,10*ROW('Sanitation Data'!F197))="","",OFFSET('Sanitation Data'!$F$28,0,10*ROW('Sanitation Data'!F197)))</f>
        <v/>
      </c>
      <c r="CV203" s="302" t="str">
        <f ca="true">+IF(OFFSET('Sanitation Data'!$F$29,0,10*ROW('Sanitation Data'!F197))="","",OFFSET('Sanitation Data'!$F$29,0,10*ROW('Sanitation Data'!F197)))</f>
        <v/>
      </c>
      <c r="CW203" s="302" t="str">
        <f ca="true">+IF(OFFSET('Sanitation Data'!$F$30,0,10*ROW('Sanitation Data'!F197))="","",OFFSET('Sanitation Data'!$F$30,0,10*ROW('Sanitation Data'!F197)))</f>
        <v/>
      </c>
      <c r="CX203" s="302" t="str">
        <f ca="true">+IF(OFFSET('Sanitation Data'!$F$31,0,10*ROW('Sanitation Data'!F197))="","",OFFSET('Sanitation Data'!$F$31,0,10*ROW('Sanitation Data'!F197)))</f>
        <v/>
      </c>
      <c r="CY203" s="302" t="str">
        <f ca="true">+IF(OFFSET('Sanitation Data'!$F$32,0,10*ROW('Sanitation Data'!F197))="","",OFFSET('Sanitation Data'!$F$32,0,10*ROW('Sanitation Data'!F197)))</f>
        <v/>
      </c>
      <c r="CZ203" s="302" t="str">
        <f ca="true">+IF(OFFSET('Sanitation Data'!$G$28,0,10*ROW('Sanitation Data'!G197))="","",OFFSET('Sanitation Data'!$G$28,0,10*ROW('Sanitation Data'!G197)))</f>
        <v/>
      </c>
      <c r="DA203" s="302" t="str">
        <f ca="true">+IF(OFFSET('Sanitation Data'!$G$29,0,10*ROW('Sanitation Data'!G197))="","",OFFSET('Sanitation Data'!$G$29,0,10*ROW('Sanitation Data'!G197)))</f>
        <v/>
      </c>
      <c r="DB203" s="302" t="str">
        <f ca="true">+IF(OFFSET('Sanitation Data'!$G$30,0,10*ROW('Sanitation Data'!G197))="","",OFFSET('Sanitation Data'!$G$30,0,10*ROW('Sanitation Data'!G197)))</f>
        <v/>
      </c>
      <c r="DC203" s="302" t="str">
        <f ca="true">+IF(OFFSET('Sanitation Data'!$G$31,0,10*ROW('Sanitation Data'!G197))="","",OFFSET('Sanitation Data'!$G$31,0,10*ROW('Sanitation Data'!G197)))</f>
        <v/>
      </c>
      <c r="DD203" s="302" t="str">
        <f ca="true">+IF(OFFSET('Sanitation Data'!$G$32,0,10*ROW('Sanitation Data'!G197))="","",OFFSET('Sanitation Data'!$G$32,0,10*ROW('Sanitation Data'!G197)))</f>
        <v/>
      </c>
      <c r="DE203" s="302" t="str">
        <f ca="true">+IF(OFFSET('Sanitation Data'!$H$28,0,10*ROW('Sanitation Data'!H197))="","",OFFSET('Sanitation Data'!$H$28,0,10*ROW('Sanitation Data'!H197)))</f>
        <v/>
      </c>
      <c r="DF203" s="302" t="str">
        <f ca="true">+IF(OFFSET('Sanitation Data'!$H$29,0,10*ROW('Sanitation Data'!H197))="","",OFFSET('Sanitation Data'!$H$29,0,10*ROW('Sanitation Data'!H197)))</f>
        <v/>
      </c>
      <c r="DG203" s="302" t="str">
        <f ca="true">+IF(OFFSET('Sanitation Data'!$H$30,0,10*ROW('Sanitation Data'!H197))="","",OFFSET('Sanitation Data'!$H$30,0,10*ROW('Sanitation Data'!H197)))</f>
        <v/>
      </c>
      <c r="DH203" s="302" t="str">
        <f ca="true">+IF(OFFSET('Sanitation Data'!$H$31,0,10*ROW('Sanitation Data'!H197))="","",OFFSET('Sanitation Data'!$H$31,0,10*ROW('Sanitation Data'!H197)))</f>
        <v/>
      </c>
      <c r="DI203" s="302" t="str">
        <f ca="true">+IF(OFFSET('Sanitation Data'!$H$32,0,10*ROW('Sanitation Data'!H197))="","",OFFSET('Sanitation Data'!$H$32,0,10*ROW('Sanitation Data'!H197)))</f>
        <v/>
      </c>
      <c r="DJ203" s="302" t="str">
        <f ca="true">+IF(OFFSET('Sanitation Data'!$I$28,0,10*ROW('Sanitation Data'!I197))="","",OFFSET('Sanitation Data'!$I$28,0,10*ROW('Sanitation Data'!I197)))</f>
        <v/>
      </c>
      <c r="DK203" s="302" t="str">
        <f ca="true">+IF(OFFSET('Sanitation Data'!$I$29,0,10*ROW('Sanitation Data'!I197))="","",OFFSET('Sanitation Data'!$I$29,0,10*ROW('Sanitation Data'!I197)))</f>
        <v/>
      </c>
      <c r="DL203" s="302" t="str">
        <f ca="true">+IF(OFFSET('Sanitation Data'!$I$30,0,10*ROW('Sanitation Data'!I197))="","",OFFSET('Sanitation Data'!$I$30,0,10*ROW('Sanitation Data'!I197)))</f>
        <v/>
      </c>
      <c r="DM203" s="302" t="str">
        <f ca="true">+IF(OFFSET('Sanitation Data'!$I$31,0,10*ROW('Sanitation Data'!I197))="","",OFFSET('Sanitation Data'!$I$31,0,10*ROW('Sanitation Data'!I197)))</f>
        <v/>
      </c>
      <c r="DN203" s="302" t="str">
        <f ca="true">+IF(OFFSET('Sanitation Data'!$I$32,0,10*ROW('Sanitation Data'!I197))="","",OFFSET('Sanitation Data'!$I$32,0,10*ROW('Sanitation Data'!I197)))</f>
        <v/>
      </c>
      <c r="DO203" s="302" t="str">
        <f ca="true">+IF(OFFSET('Hygiene Data'!$D$11,0,10*ROW('Hygiene Data'!D197))="","",OFFSET('Hygiene Data'!$D$11,0,10*ROW('Hygiene Data'!D197)))</f>
        <v/>
      </c>
      <c r="DP203" s="302" t="str">
        <f ca="true">+IF(OFFSET('Hygiene Data'!$D$12,0,10*ROW('Hygiene Data'!D197))="","",OFFSET('Hygiene Data'!$D$12,0,10*ROW('Hygiene Data'!D197)))</f>
        <v/>
      </c>
      <c r="DQ203" s="302" t="str">
        <f ca="true">+IF(OFFSET('Hygiene Data'!$D$13,0,10*ROW('Hygiene Data'!D197))="","",OFFSET('Hygiene Data'!$D$13,0,10*ROW('Hygiene Data'!D197)))</f>
        <v/>
      </c>
      <c r="DR203" s="302" t="str">
        <f ca="true">+IF(OFFSET('Hygiene Data'!$E$11,0,10*ROW('Hygiene Data'!E197))="","",OFFSET('Hygiene Data'!$E$11,0,10*ROW('Hygiene Data'!E197)))</f>
        <v/>
      </c>
      <c r="DS203" s="302" t="str">
        <f ca="true">+IF(OFFSET('Hygiene Data'!$E$12,0,10*ROW('Hygiene Data'!E197))="","",OFFSET('Hygiene Data'!$E$12,0,10*ROW('Hygiene Data'!E197)))</f>
        <v/>
      </c>
      <c r="DT203" s="302" t="str">
        <f ca="true">+IF(OFFSET('Hygiene Data'!$E$13,0,10*ROW('Hygiene Data'!E197))="","",OFFSET('Hygiene Data'!$E$13,0,10*ROW('Hygiene Data'!E197)))</f>
        <v/>
      </c>
      <c r="DU203" s="302" t="str">
        <f ca="true">+IF(OFFSET('Hygiene Data'!$F$11,0,10*ROW('Hygiene Data'!F197))="","",OFFSET('Hygiene Data'!$F$11,0,10*ROW('Hygiene Data'!F197)))</f>
        <v/>
      </c>
      <c r="DV203" s="302" t="str">
        <f ca="true">+IF(OFFSET('Hygiene Data'!$F$12,0,10*ROW('Hygiene Data'!F197))="","",OFFSET('Hygiene Data'!$F$12,0,10*ROW('Hygiene Data'!F197)))</f>
        <v/>
      </c>
      <c r="DW203" s="302" t="str">
        <f ca="true">+IF(OFFSET('Hygiene Data'!$F$13,0,10*ROW('Hygiene Data'!F197))="","",OFFSET('Hygiene Data'!$F$13,0,10*ROW('Hygiene Data'!F197)))</f>
        <v/>
      </c>
      <c r="DX203" s="302" t="str">
        <f ca="true">+IF(OFFSET('Hygiene Data'!$G$11,0,10*ROW('Hygiene Data'!G197))="","",OFFSET('Hygiene Data'!$G$11,0,10*ROW('Hygiene Data'!G197)))</f>
        <v/>
      </c>
      <c r="DY203" s="302" t="str">
        <f ca="true">+IF(OFFSET('Hygiene Data'!$G$12,0,10*ROW('Hygiene Data'!G197))="","",OFFSET('Hygiene Data'!$G$12,0,10*ROW('Hygiene Data'!G197)))</f>
        <v/>
      </c>
      <c r="DZ203" s="302" t="str">
        <f ca="true">+IF(OFFSET('Hygiene Data'!$G$13,0,10*ROW('Hygiene Data'!G197))="","",OFFSET('Hygiene Data'!$G$13,0,10*ROW('Hygiene Data'!G197)))</f>
        <v/>
      </c>
      <c r="EA203" s="302" t="str">
        <f ca="true">+IF(OFFSET('Hygiene Data'!$H$11,0,10*ROW('Hygiene Data'!H197))="","",OFFSET('Hygiene Data'!$H$11,0,10*ROW('Hygiene Data'!H197)))</f>
        <v/>
      </c>
      <c r="EB203" s="302" t="str">
        <f ca="true">+IF(OFFSET('Hygiene Data'!$H$12,0,10*ROW('Hygiene Data'!H197))="","",OFFSET('Hygiene Data'!$H$12,0,10*ROW('Hygiene Data'!H197)))</f>
        <v/>
      </c>
      <c r="EC203" s="302" t="str">
        <f ca="true">+IF(OFFSET('Hygiene Data'!$H$13,0,10*ROW('Hygiene Data'!H197))="","",OFFSET('Hygiene Data'!$H$13,0,10*ROW('Hygiene Data'!H197)))</f>
        <v/>
      </c>
      <c r="ED203" s="302" t="str">
        <f ca="true">+IF(OFFSET('Hygiene Data'!$I$11,0,10*ROW('Hygiene Data'!I197))="","",OFFSET('Hygiene Data'!$I$11,0,10*ROW('Hygiene Data'!I197)))</f>
        <v/>
      </c>
      <c r="EE203" s="302" t="str">
        <f ca="true">+IF(OFFSET('Hygiene Data'!$I$12,0,10*ROW('Hygiene Data'!I197))="","",OFFSET('Hygiene Data'!$I$12,0,10*ROW('Hygiene Data'!I197)))</f>
        <v/>
      </c>
      <c r="EF203" s="30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57"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302"/>
      <c r="BS204" s="302" t="str">
        <f ca="true">+IF(OFFSET('Water Data'!$D$27,0,10*ROW('Water Data'!D198))="","",OFFSET('Water Data'!$D$27,0,10*ROW('Water Data'!D198)))</f>
        <v/>
      </c>
      <c r="BT204" s="302" t="str">
        <f ca="true">+IF(OFFSET('Water Data'!$D$28,0,10*ROW('Water Data'!D198))="","",OFFSET('Water Data'!$D$28,0,10*ROW('Water Data'!D198)))</f>
        <v/>
      </c>
      <c r="BU204" s="302" t="str">
        <f ca="true">+IF(OFFSET('Water Data'!$D$29,0,10*ROW('Water Data'!D198))="","",OFFSET('Water Data'!$D$29,0,10*ROW('Water Data'!D198)))</f>
        <v/>
      </c>
      <c r="BV204" s="302" t="str">
        <f ca="true">+IF(OFFSET('Water Data'!$E$27,0,10*ROW('Water Data'!E198))="","",OFFSET('Water Data'!$E$27,0,10*ROW('Water Data'!E198)))</f>
        <v/>
      </c>
      <c r="BW204" s="302" t="str">
        <f ca="true">+IF(OFFSET('Water Data'!$E$28,0,10*ROW('Water Data'!E198))="","",OFFSET('Water Data'!$E$28,0,10*ROW('Water Data'!E198)))</f>
        <v/>
      </c>
      <c r="BX204" s="302" t="str">
        <f ca="true">+IF(OFFSET('Water Data'!$E$29,0,10*ROW('Water Data'!E198))="","",OFFSET('Water Data'!$E$29,0,10*ROW('Water Data'!E198)))</f>
        <v/>
      </c>
      <c r="BY204" s="302" t="str">
        <f ca="true">+IF(OFFSET('Water Data'!$F$27,0,10*ROW('Water Data'!F198))="","",OFFSET('Water Data'!$F$27,0,10*ROW('Water Data'!F198)))</f>
        <v/>
      </c>
      <c r="BZ204" s="302" t="str">
        <f ca="true">+IF(OFFSET('Water Data'!$F$28,0,10*ROW('Water Data'!F198))="","",OFFSET('Water Data'!$F$28,0,10*ROW('Water Data'!F198)))</f>
        <v/>
      </c>
      <c r="CA204" s="302" t="str">
        <f ca="true">+IF(OFFSET('Water Data'!$F$29,0,10*ROW('Water Data'!F198))="","",OFFSET('Water Data'!$F$29,0,10*ROW('Water Data'!F198)))</f>
        <v/>
      </c>
      <c r="CB204" s="302" t="str">
        <f ca="true">+IF(OFFSET('Water Data'!$G$27,0,10*ROW('Water Data'!G198))="","",OFFSET('Water Data'!$G$27,0,10*ROW('Water Data'!G198)))</f>
        <v/>
      </c>
      <c r="CC204" s="302" t="str">
        <f ca="true">+IF(OFFSET('Water Data'!$G$28,0,10*ROW('Water Data'!G198))="","",OFFSET('Water Data'!$G$28,0,10*ROW('Water Data'!G198)))</f>
        <v/>
      </c>
      <c r="CD204" s="302" t="str">
        <f ca="true">+IF(OFFSET('Water Data'!$G$29,0,10*ROW('Water Data'!G198))="","",OFFSET('Water Data'!$G$29,0,10*ROW('Water Data'!G198)))</f>
        <v/>
      </c>
      <c r="CE204" s="302" t="str">
        <f ca="true">+IF(OFFSET('Water Data'!$H$27,0,10*ROW('Water Data'!H198))="","",OFFSET('Water Data'!$H$27,0,10*ROW('Water Data'!H198)))</f>
        <v/>
      </c>
      <c r="CF204" s="302" t="str">
        <f ca="true">+IF(OFFSET('Water Data'!$H$28,0,10*ROW('Water Data'!H198))="","",OFFSET('Water Data'!$H$28,0,10*ROW('Water Data'!H198)))</f>
        <v/>
      </c>
      <c r="CG204" s="302" t="str">
        <f ca="true">+IF(OFFSET('Water Data'!$H$29,0,10*ROW('Water Data'!H198))="","",OFFSET('Water Data'!$H$29,0,10*ROW('Water Data'!H198)))</f>
        <v/>
      </c>
      <c r="CH204" s="302" t="str">
        <f ca="true">+IF(OFFSET('Water Data'!$I$27,0,10*ROW('Water Data'!I198))="","",OFFSET('Water Data'!$I$27,0,10*ROW('Water Data'!I198)))</f>
        <v/>
      </c>
      <c r="CI204" s="302" t="str">
        <f ca="true">+IF(OFFSET('Water Data'!$I$28,0,10*ROW('Water Data'!I198))="","",OFFSET('Water Data'!$I$28,0,10*ROW('Water Data'!I198)))</f>
        <v/>
      </c>
      <c r="CJ204" s="302" t="str">
        <f ca="true">+IF(OFFSET('Water Data'!$I$29,0,10*ROW('Water Data'!I198))="","",OFFSET('Water Data'!$I$29,0,10*ROW('Water Data'!I198)))</f>
        <v/>
      </c>
      <c r="CK204" s="302" t="str">
        <f ca="true">+IF(OFFSET('Sanitation Data'!$D$28,0,10*ROW('Sanitation Data'!D198))="","",OFFSET('Sanitation Data'!$D$28,0,10*ROW('Sanitation Data'!D198)))</f>
        <v/>
      </c>
      <c r="CL204" s="302" t="str">
        <f ca="true">+IF(OFFSET('Sanitation Data'!$D$29,0,10*ROW('Sanitation Data'!D198))="","",OFFSET('Sanitation Data'!$D$29,0,10*ROW('Sanitation Data'!D198)))</f>
        <v/>
      </c>
      <c r="CM204" s="302" t="str">
        <f ca="true">+IF(OFFSET('Sanitation Data'!$D$30,0,10*ROW('Sanitation Data'!D198))="","",OFFSET('Sanitation Data'!$D$30,0,10*ROW('Sanitation Data'!D198)))</f>
        <v/>
      </c>
      <c r="CN204" s="302" t="str">
        <f ca="true">+IF(OFFSET('Sanitation Data'!$D$31,0,10*ROW('Sanitation Data'!D198))="","",OFFSET('Sanitation Data'!$D$31,0,10*ROW('Sanitation Data'!D198)))</f>
        <v/>
      </c>
      <c r="CO204" s="302" t="str">
        <f ca="true">+IF(OFFSET('Sanitation Data'!$D$32,0,10*ROW('Sanitation Data'!D198))="","",OFFSET('Sanitation Data'!$D$32,0,10*ROW('Sanitation Data'!D198)))</f>
        <v/>
      </c>
      <c r="CP204" s="302" t="str">
        <f ca="true">+IF(OFFSET('Sanitation Data'!$E$28,0,10*ROW('Sanitation Data'!E198))="","",OFFSET('Sanitation Data'!$E$28,0,10*ROW('Sanitation Data'!E198)))</f>
        <v/>
      </c>
      <c r="CQ204" s="302" t="str">
        <f ca="true">+IF(OFFSET('Sanitation Data'!$E$29,0,10*ROW('Sanitation Data'!E198))="","",OFFSET('Sanitation Data'!$E$29,0,10*ROW('Sanitation Data'!E198)))</f>
        <v/>
      </c>
      <c r="CR204" s="302" t="str">
        <f ca="true">+IF(OFFSET('Sanitation Data'!$E$30,0,10*ROW('Sanitation Data'!E198))="","",OFFSET('Sanitation Data'!$E$30,0,10*ROW('Sanitation Data'!E198)))</f>
        <v/>
      </c>
      <c r="CS204" s="302" t="str">
        <f ca="true">+IF(OFFSET('Sanitation Data'!$E$31,0,10*ROW('Sanitation Data'!E198))="","",OFFSET('Sanitation Data'!$E$31,0,10*ROW('Sanitation Data'!E198)))</f>
        <v/>
      </c>
      <c r="CT204" s="302" t="str">
        <f ca="true">+IF(OFFSET('Sanitation Data'!$E$32,0,10*ROW('Sanitation Data'!E198))="","",OFFSET('Sanitation Data'!$E$32,0,10*ROW('Sanitation Data'!E198)))</f>
        <v/>
      </c>
      <c r="CU204" s="302" t="str">
        <f ca="true">+IF(OFFSET('Sanitation Data'!$F$28,0,10*ROW('Sanitation Data'!F198))="","",OFFSET('Sanitation Data'!$F$28,0,10*ROW('Sanitation Data'!F198)))</f>
        <v/>
      </c>
      <c r="CV204" s="302" t="str">
        <f ca="true">+IF(OFFSET('Sanitation Data'!$F$29,0,10*ROW('Sanitation Data'!F198))="","",OFFSET('Sanitation Data'!$F$29,0,10*ROW('Sanitation Data'!F198)))</f>
        <v/>
      </c>
      <c r="CW204" s="302" t="str">
        <f ca="true">+IF(OFFSET('Sanitation Data'!$F$30,0,10*ROW('Sanitation Data'!F198))="","",OFFSET('Sanitation Data'!$F$30,0,10*ROW('Sanitation Data'!F198)))</f>
        <v/>
      </c>
      <c r="CX204" s="302" t="str">
        <f ca="true">+IF(OFFSET('Sanitation Data'!$F$31,0,10*ROW('Sanitation Data'!F198))="","",OFFSET('Sanitation Data'!$F$31,0,10*ROW('Sanitation Data'!F198)))</f>
        <v/>
      </c>
      <c r="CY204" s="302" t="str">
        <f ca="true">+IF(OFFSET('Sanitation Data'!$F$32,0,10*ROW('Sanitation Data'!F198))="","",OFFSET('Sanitation Data'!$F$32,0,10*ROW('Sanitation Data'!F198)))</f>
        <v/>
      </c>
      <c r="CZ204" s="302" t="str">
        <f ca="true">+IF(OFFSET('Sanitation Data'!$G$28,0,10*ROW('Sanitation Data'!G198))="","",OFFSET('Sanitation Data'!$G$28,0,10*ROW('Sanitation Data'!G198)))</f>
        <v/>
      </c>
      <c r="DA204" s="302" t="str">
        <f ca="true">+IF(OFFSET('Sanitation Data'!$G$29,0,10*ROW('Sanitation Data'!G198))="","",OFFSET('Sanitation Data'!$G$29,0,10*ROW('Sanitation Data'!G198)))</f>
        <v/>
      </c>
      <c r="DB204" s="302" t="str">
        <f ca="true">+IF(OFFSET('Sanitation Data'!$G$30,0,10*ROW('Sanitation Data'!G198))="","",OFFSET('Sanitation Data'!$G$30,0,10*ROW('Sanitation Data'!G198)))</f>
        <v/>
      </c>
      <c r="DC204" s="302" t="str">
        <f ca="true">+IF(OFFSET('Sanitation Data'!$G$31,0,10*ROW('Sanitation Data'!G198))="","",OFFSET('Sanitation Data'!$G$31,0,10*ROW('Sanitation Data'!G198)))</f>
        <v/>
      </c>
      <c r="DD204" s="302" t="str">
        <f ca="true">+IF(OFFSET('Sanitation Data'!$G$32,0,10*ROW('Sanitation Data'!G198))="","",OFFSET('Sanitation Data'!$G$32,0,10*ROW('Sanitation Data'!G198)))</f>
        <v/>
      </c>
      <c r="DE204" s="302" t="str">
        <f ca="true">+IF(OFFSET('Sanitation Data'!$H$28,0,10*ROW('Sanitation Data'!H198))="","",OFFSET('Sanitation Data'!$H$28,0,10*ROW('Sanitation Data'!H198)))</f>
        <v/>
      </c>
      <c r="DF204" s="302" t="str">
        <f ca="true">+IF(OFFSET('Sanitation Data'!$H$29,0,10*ROW('Sanitation Data'!H198))="","",OFFSET('Sanitation Data'!$H$29,0,10*ROW('Sanitation Data'!H198)))</f>
        <v/>
      </c>
      <c r="DG204" s="302" t="str">
        <f ca="true">+IF(OFFSET('Sanitation Data'!$H$30,0,10*ROW('Sanitation Data'!H198))="","",OFFSET('Sanitation Data'!$H$30,0,10*ROW('Sanitation Data'!H198)))</f>
        <v/>
      </c>
      <c r="DH204" s="302" t="str">
        <f ca="true">+IF(OFFSET('Sanitation Data'!$H$31,0,10*ROW('Sanitation Data'!H198))="","",OFFSET('Sanitation Data'!$H$31,0,10*ROW('Sanitation Data'!H198)))</f>
        <v/>
      </c>
      <c r="DI204" s="302" t="str">
        <f ca="true">+IF(OFFSET('Sanitation Data'!$H$32,0,10*ROW('Sanitation Data'!H198))="","",OFFSET('Sanitation Data'!$H$32,0,10*ROW('Sanitation Data'!H198)))</f>
        <v/>
      </c>
      <c r="DJ204" s="302" t="str">
        <f ca="true">+IF(OFFSET('Sanitation Data'!$I$28,0,10*ROW('Sanitation Data'!I198))="","",OFFSET('Sanitation Data'!$I$28,0,10*ROW('Sanitation Data'!I198)))</f>
        <v/>
      </c>
      <c r="DK204" s="302" t="str">
        <f ca="true">+IF(OFFSET('Sanitation Data'!$I$29,0,10*ROW('Sanitation Data'!I198))="","",OFFSET('Sanitation Data'!$I$29,0,10*ROW('Sanitation Data'!I198)))</f>
        <v/>
      </c>
      <c r="DL204" s="302" t="str">
        <f ca="true">+IF(OFFSET('Sanitation Data'!$I$30,0,10*ROW('Sanitation Data'!I198))="","",OFFSET('Sanitation Data'!$I$30,0,10*ROW('Sanitation Data'!I198)))</f>
        <v/>
      </c>
      <c r="DM204" s="302" t="str">
        <f ca="true">+IF(OFFSET('Sanitation Data'!$I$31,0,10*ROW('Sanitation Data'!I198))="","",OFFSET('Sanitation Data'!$I$31,0,10*ROW('Sanitation Data'!I198)))</f>
        <v/>
      </c>
      <c r="DN204" s="302" t="str">
        <f ca="true">+IF(OFFSET('Sanitation Data'!$I$32,0,10*ROW('Sanitation Data'!I198))="","",OFFSET('Sanitation Data'!$I$32,0,10*ROW('Sanitation Data'!I198)))</f>
        <v/>
      </c>
      <c r="DO204" s="302" t="str">
        <f ca="true">+IF(OFFSET('Hygiene Data'!$D$11,0,10*ROW('Hygiene Data'!D198))="","",OFFSET('Hygiene Data'!$D$11,0,10*ROW('Hygiene Data'!D198)))</f>
        <v/>
      </c>
      <c r="DP204" s="302" t="str">
        <f ca="true">+IF(OFFSET('Hygiene Data'!$D$12,0,10*ROW('Hygiene Data'!D198))="","",OFFSET('Hygiene Data'!$D$12,0,10*ROW('Hygiene Data'!D198)))</f>
        <v/>
      </c>
      <c r="DQ204" s="302" t="str">
        <f ca="true">+IF(OFFSET('Hygiene Data'!$D$13,0,10*ROW('Hygiene Data'!D198))="","",OFFSET('Hygiene Data'!$D$13,0,10*ROW('Hygiene Data'!D198)))</f>
        <v/>
      </c>
      <c r="DR204" s="302" t="str">
        <f ca="true">+IF(OFFSET('Hygiene Data'!$E$11,0,10*ROW('Hygiene Data'!E198))="","",OFFSET('Hygiene Data'!$E$11,0,10*ROW('Hygiene Data'!E198)))</f>
        <v/>
      </c>
      <c r="DS204" s="302" t="str">
        <f ca="true">+IF(OFFSET('Hygiene Data'!$E$12,0,10*ROW('Hygiene Data'!E198))="","",OFFSET('Hygiene Data'!$E$12,0,10*ROW('Hygiene Data'!E198)))</f>
        <v/>
      </c>
      <c r="DT204" s="302" t="str">
        <f ca="true">+IF(OFFSET('Hygiene Data'!$E$13,0,10*ROW('Hygiene Data'!E198))="","",OFFSET('Hygiene Data'!$E$13,0,10*ROW('Hygiene Data'!E198)))</f>
        <v/>
      </c>
      <c r="DU204" s="302" t="str">
        <f ca="true">+IF(OFFSET('Hygiene Data'!$F$11,0,10*ROW('Hygiene Data'!F198))="","",OFFSET('Hygiene Data'!$F$11,0,10*ROW('Hygiene Data'!F198)))</f>
        <v/>
      </c>
      <c r="DV204" s="302" t="str">
        <f ca="true">+IF(OFFSET('Hygiene Data'!$F$12,0,10*ROW('Hygiene Data'!F198))="","",OFFSET('Hygiene Data'!$F$12,0,10*ROW('Hygiene Data'!F198)))</f>
        <v/>
      </c>
      <c r="DW204" s="302" t="str">
        <f ca="true">+IF(OFFSET('Hygiene Data'!$F$13,0,10*ROW('Hygiene Data'!F198))="","",OFFSET('Hygiene Data'!$F$13,0,10*ROW('Hygiene Data'!F198)))</f>
        <v/>
      </c>
      <c r="DX204" s="302" t="str">
        <f ca="true">+IF(OFFSET('Hygiene Data'!$G$11,0,10*ROW('Hygiene Data'!G198))="","",OFFSET('Hygiene Data'!$G$11,0,10*ROW('Hygiene Data'!G198)))</f>
        <v/>
      </c>
      <c r="DY204" s="302" t="str">
        <f ca="true">+IF(OFFSET('Hygiene Data'!$G$12,0,10*ROW('Hygiene Data'!G198))="","",OFFSET('Hygiene Data'!$G$12,0,10*ROW('Hygiene Data'!G198)))</f>
        <v/>
      </c>
      <c r="DZ204" s="302" t="str">
        <f ca="true">+IF(OFFSET('Hygiene Data'!$G$13,0,10*ROW('Hygiene Data'!G198))="","",OFFSET('Hygiene Data'!$G$13,0,10*ROW('Hygiene Data'!G198)))</f>
        <v/>
      </c>
      <c r="EA204" s="302" t="str">
        <f ca="true">+IF(OFFSET('Hygiene Data'!$H$11,0,10*ROW('Hygiene Data'!H198))="","",OFFSET('Hygiene Data'!$H$11,0,10*ROW('Hygiene Data'!H198)))</f>
        <v/>
      </c>
      <c r="EB204" s="302" t="str">
        <f ca="true">+IF(OFFSET('Hygiene Data'!$H$12,0,10*ROW('Hygiene Data'!H198))="","",OFFSET('Hygiene Data'!$H$12,0,10*ROW('Hygiene Data'!H198)))</f>
        <v/>
      </c>
      <c r="EC204" s="302" t="str">
        <f ca="true">+IF(OFFSET('Hygiene Data'!$H$13,0,10*ROW('Hygiene Data'!H198))="","",OFFSET('Hygiene Data'!$H$13,0,10*ROW('Hygiene Data'!H198)))</f>
        <v/>
      </c>
      <c r="ED204" s="302" t="str">
        <f ca="true">+IF(OFFSET('Hygiene Data'!$I$11,0,10*ROW('Hygiene Data'!I198))="","",OFFSET('Hygiene Data'!$I$11,0,10*ROW('Hygiene Data'!I198)))</f>
        <v/>
      </c>
      <c r="EE204" s="302" t="str">
        <f ca="true">+IF(OFFSET('Hygiene Data'!$I$12,0,10*ROW('Hygiene Data'!I198))="","",OFFSET('Hygiene Data'!$I$12,0,10*ROW('Hygiene Data'!I198)))</f>
        <v/>
      </c>
      <c r="EF204" s="30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57"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302"/>
      <c r="BS205" s="302" t="str">
        <f ca="true">+IF(OFFSET('Water Data'!$D$27,0,10*ROW('Water Data'!D199))="","",OFFSET('Water Data'!$D$27,0,10*ROW('Water Data'!D199)))</f>
        <v/>
      </c>
      <c r="BT205" s="302" t="str">
        <f ca="true">+IF(OFFSET('Water Data'!$D$28,0,10*ROW('Water Data'!D199))="","",OFFSET('Water Data'!$D$28,0,10*ROW('Water Data'!D199)))</f>
        <v/>
      </c>
      <c r="BU205" s="302" t="str">
        <f ca="true">+IF(OFFSET('Water Data'!$D$29,0,10*ROW('Water Data'!D199))="","",OFFSET('Water Data'!$D$29,0,10*ROW('Water Data'!D199)))</f>
        <v/>
      </c>
      <c r="BV205" s="302" t="str">
        <f ca="true">+IF(OFFSET('Water Data'!$E$27,0,10*ROW('Water Data'!E199))="","",OFFSET('Water Data'!$E$27,0,10*ROW('Water Data'!E199)))</f>
        <v/>
      </c>
      <c r="BW205" s="302" t="str">
        <f ca="true">+IF(OFFSET('Water Data'!$E$28,0,10*ROW('Water Data'!E199))="","",OFFSET('Water Data'!$E$28,0,10*ROW('Water Data'!E199)))</f>
        <v/>
      </c>
      <c r="BX205" s="302" t="str">
        <f ca="true">+IF(OFFSET('Water Data'!$E$29,0,10*ROW('Water Data'!E199))="","",OFFSET('Water Data'!$E$29,0,10*ROW('Water Data'!E199)))</f>
        <v/>
      </c>
      <c r="BY205" s="302" t="str">
        <f ca="true">+IF(OFFSET('Water Data'!$F$27,0,10*ROW('Water Data'!F199))="","",OFFSET('Water Data'!$F$27,0,10*ROW('Water Data'!F199)))</f>
        <v/>
      </c>
      <c r="BZ205" s="302" t="str">
        <f ca="true">+IF(OFFSET('Water Data'!$F$28,0,10*ROW('Water Data'!F199))="","",OFFSET('Water Data'!$F$28,0,10*ROW('Water Data'!F199)))</f>
        <v/>
      </c>
      <c r="CA205" s="302" t="str">
        <f ca="true">+IF(OFFSET('Water Data'!$F$29,0,10*ROW('Water Data'!F199))="","",OFFSET('Water Data'!$F$29,0,10*ROW('Water Data'!F199)))</f>
        <v/>
      </c>
      <c r="CB205" s="302" t="str">
        <f ca="true">+IF(OFFSET('Water Data'!$G$27,0,10*ROW('Water Data'!G199))="","",OFFSET('Water Data'!$G$27,0,10*ROW('Water Data'!G199)))</f>
        <v/>
      </c>
      <c r="CC205" s="302" t="str">
        <f ca="true">+IF(OFFSET('Water Data'!$G$28,0,10*ROW('Water Data'!G199))="","",OFFSET('Water Data'!$G$28,0,10*ROW('Water Data'!G199)))</f>
        <v/>
      </c>
      <c r="CD205" s="302" t="str">
        <f ca="true">+IF(OFFSET('Water Data'!$G$29,0,10*ROW('Water Data'!G199))="","",OFFSET('Water Data'!$G$29,0,10*ROW('Water Data'!G199)))</f>
        <v/>
      </c>
      <c r="CE205" s="302" t="str">
        <f ca="true">+IF(OFFSET('Water Data'!$H$27,0,10*ROW('Water Data'!H199))="","",OFFSET('Water Data'!$H$27,0,10*ROW('Water Data'!H199)))</f>
        <v/>
      </c>
      <c r="CF205" s="302" t="str">
        <f ca="true">+IF(OFFSET('Water Data'!$H$28,0,10*ROW('Water Data'!H199))="","",OFFSET('Water Data'!$H$28,0,10*ROW('Water Data'!H199)))</f>
        <v/>
      </c>
      <c r="CG205" s="302" t="str">
        <f ca="true">+IF(OFFSET('Water Data'!$H$29,0,10*ROW('Water Data'!H199))="","",OFFSET('Water Data'!$H$29,0,10*ROW('Water Data'!H199)))</f>
        <v/>
      </c>
      <c r="CH205" s="302" t="str">
        <f ca="true">+IF(OFFSET('Water Data'!$I$27,0,10*ROW('Water Data'!I199))="","",OFFSET('Water Data'!$I$27,0,10*ROW('Water Data'!I199)))</f>
        <v/>
      </c>
      <c r="CI205" s="302" t="str">
        <f ca="true">+IF(OFFSET('Water Data'!$I$28,0,10*ROW('Water Data'!I199))="","",OFFSET('Water Data'!$I$28,0,10*ROW('Water Data'!I199)))</f>
        <v/>
      </c>
      <c r="CJ205" s="302" t="str">
        <f ca="true">+IF(OFFSET('Water Data'!$I$29,0,10*ROW('Water Data'!I199))="","",OFFSET('Water Data'!$I$29,0,10*ROW('Water Data'!I199)))</f>
        <v/>
      </c>
      <c r="CK205" s="302" t="str">
        <f ca="true">+IF(OFFSET('Sanitation Data'!$D$28,0,10*ROW('Sanitation Data'!D199))="","",OFFSET('Sanitation Data'!$D$28,0,10*ROW('Sanitation Data'!D199)))</f>
        <v/>
      </c>
      <c r="CL205" s="302" t="str">
        <f ca="true">+IF(OFFSET('Sanitation Data'!$D$29,0,10*ROW('Sanitation Data'!D199))="","",OFFSET('Sanitation Data'!$D$29,0,10*ROW('Sanitation Data'!D199)))</f>
        <v/>
      </c>
      <c r="CM205" s="302" t="str">
        <f ca="true">+IF(OFFSET('Sanitation Data'!$D$30,0,10*ROW('Sanitation Data'!D199))="","",OFFSET('Sanitation Data'!$D$30,0,10*ROW('Sanitation Data'!D199)))</f>
        <v/>
      </c>
      <c r="CN205" s="302" t="str">
        <f ca="true">+IF(OFFSET('Sanitation Data'!$D$31,0,10*ROW('Sanitation Data'!D199))="","",OFFSET('Sanitation Data'!$D$31,0,10*ROW('Sanitation Data'!D199)))</f>
        <v/>
      </c>
      <c r="CO205" s="302" t="str">
        <f ca="true">+IF(OFFSET('Sanitation Data'!$D$32,0,10*ROW('Sanitation Data'!D199))="","",OFFSET('Sanitation Data'!$D$32,0,10*ROW('Sanitation Data'!D199)))</f>
        <v/>
      </c>
      <c r="CP205" s="302" t="str">
        <f ca="true">+IF(OFFSET('Sanitation Data'!$E$28,0,10*ROW('Sanitation Data'!E199))="","",OFFSET('Sanitation Data'!$E$28,0,10*ROW('Sanitation Data'!E199)))</f>
        <v/>
      </c>
      <c r="CQ205" s="302" t="str">
        <f ca="true">+IF(OFFSET('Sanitation Data'!$E$29,0,10*ROW('Sanitation Data'!E199))="","",OFFSET('Sanitation Data'!$E$29,0,10*ROW('Sanitation Data'!E199)))</f>
        <v/>
      </c>
      <c r="CR205" s="302" t="str">
        <f ca="true">+IF(OFFSET('Sanitation Data'!$E$30,0,10*ROW('Sanitation Data'!E199))="","",OFFSET('Sanitation Data'!$E$30,0,10*ROW('Sanitation Data'!E199)))</f>
        <v/>
      </c>
      <c r="CS205" s="302" t="str">
        <f ca="true">+IF(OFFSET('Sanitation Data'!$E$31,0,10*ROW('Sanitation Data'!E199))="","",OFFSET('Sanitation Data'!$E$31,0,10*ROW('Sanitation Data'!E199)))</f>
        <v/>
      </c>
      <c r="CT205" s="302" t="str">
        <f ca="true">+IF(OFFSET('Sanitation Data'!$E$32,0,10*ROW('Sanitation Data'!E199))="","",OFFSET('Sanitation Data'!$E$32,0,10*ROW('Sanitation Data'!E199)))</f>
        <v/>
      </c>
      <c r="CU205" s="302" t="str">
        <f ca="true">+IF(OFFSET('Sanitation Data'!$F$28,0,10*ROW('Sanitation Data'!F199))="","",OFFSET('Sanitation Data'!$F$28,0,10*ROW('Sanitation Data'!F199)))</f>
        <v/>
      </c>
      <c r="CV205" s="302" t="str">
        <f ca="true">+IF(OFFSET('Sanitation Data'!$F$29,0,10*ROW('Sanitation Data'!F199))="","",OFFSET('Sanitation Data'!$F$29,0,10*ROW('Sanitation Data'!F199)))</f>
        <v/>
      </c>
      <c r="CW205" s="302" t="str">
        <f ca="true">+IF(OFFSET('Sanitation Data'!$F$30,0,10*ROW('Sanitation Data'!F199))="","",OFFSET('Sanitation Data'!$F$30,0,10*ROW('Sanitation Data'!F199)))</f>
        <v/>
      </c>
      <c r="CX205" s="302" t="str">
        <f ca="true">+IF(OFFSET('Sanitation Data'!$F$31,0,10*ROW('Sanitation Data'!F199))="","",OFFSET('Sanitation Data'!$F$31,0,10*ROW('Sanitation Data'!F199)))</f>
        <v/>
      </c>
      <c r="CY205" s="302" t="str">
        <f ca="true">+IF(OFFSET('Sanitation Data'!$F$32,0,10*ROW('Sanitation Data'!F199))="","",OFFSET('Sanitation Data'!$F$32,0,10*ROW('Sanitation Data'!F199)))</f>
        <v/>
      </c>
      <c r="CZ205" s="302" t="str">
        <f ca="true">+IF(OFFSET('Sanitation Data'!$G$28,0,10*ROW('Sanitation Data'!G199))="","",OFFSET('Sanitation Data'!$G$28,0,10*ROW('Sanitation Data'!G199)))</f>
        <v/>
      </c>
      <c r="DA205" s="302" t="str">
        <f ca="true">+IF(OFFSET('Sanitation Data'!$G$29,0,10*ROW('Sanitation Data'!G199))="","",OFFSET('Sanitation Data'!$G$29,0,10*ROW('Sanitation Data'!G199)))</f>
        <v/>
      </c>
      <c r="DB205" s="302" t="str">
        <f ca="true">+IF(OFFSET('Sanitation Data'!$G$30,0,10*ROW('Sanitation Data'!G199))="","",OFFSET('Sanitation Data'!$G$30,0,10*ROW('Sanitation Data'!G199)))</f>
        <v/>
      </c>
      <c r="DC205" s="302" t="str">
        <f ca="true">+IF(OFFSET('Sanitation Data'!$G$31,0,10*ROW('Sanitation Data'!G199))="","",OFFSET('Sanitation Data'!$G$31,0,10*ROW('Sanitation Data'!G199)))</f>
        <v/>
      </c>
      <c r="DD205" s="302" t="str">
        <f ca="true">+IF(OFFSET('Sanitation Data'!$G$32,0,10*ROW('Sanitation Data'!G199))="","",OFFSET('Sanitation Data'!$G$32,0,10*ROW('Sanitation Data'!G199)))</f>
        <v/>
      </c>
      <c r="DE205" s="302" t="str">
        <f ca="true">+IF(OFFSET('Sanitation Data'!$H$28,0,10*ROW('Sanitation Data'!H199))="","",OFFSET('Sanitation Data'!$H$28,0,10*ROW('Sanitation Data'!H199)))</f>
        <v/>
      </c>
      <c r="DF205" s="302" t="str">
        <f ca="true">+IF(OFFSET('Sanitation Data'!$H$29,0,10*ROW('Sanitation Data'!H199))="","",OFFSET('Sanitation Data'!$H$29,0,10*ROW('Sanitation Data'!H199)))</f>
        <v/>
      </c>
      <c r="DG205" s="302" t="str">
        <f ca="true">+IF(OFFSET('Sanitation Data'!$H$30,0,10*ROW('Sanitation Data'!H199))="","",OFFSET('Sanitation Data'!$H$30,0,10*ROW('Sanitation Data'!H199)))</f>
        <v/>
      </c>
      <c r="DH205" s="302" t="str">
        <f ca="true">+IF(OFFSET('Sanitation Data'!$H$31,0,10*ROW('Sanitation Data'!H199))="","",OFFSET('Sanitation Data'!$H$31,0,10*ROW('Sanitation Data'!H199)))</f>
        <v/>
      </c>
      <c r="DI205" s="302" t="str">
        <f ca="true">+IF(OFFSET('Sanitation Data'!$H$32,0,10*ROW('Sanitation Data'!H199))="","",OFFSET('Sanitation Data'!$H$32,0,10*ROW('Sanitation Data'!H199)))</f>
        <v/>
      </c>
      <c r="DJ205" s="302" t="str">
        <f ca="true">+IF(OFFSET('Sanitation Data'!$I$28,0,10*ROW('Sanitation Data'!I199))="","",OFFSET('Sanitation Data'!$I$28,0,10*ROW('Sanitation Data'!I199)))</f>
        <v/>
      </c>
      <c r="DK205" s="302" t="str">
        <f ca="true">+IF(OFFSET('Sanitation Data'!$I$29,0,10*ROW('Sanitation Data'!I199))="","",OFFSET('Sanitation Data'!$I$29,0,10*ROW('Sanitation Data'!I199)))</f>
        <v/>
      </c>
      <c r="DL205" s="302" t="str">
        <f ca="true">+IF(OFFSET('Sanitation Data'!$I$30,0,10*ROW('Sanitation Data'!I199))="","",OFFSET('Sanitation Data'!$I$30,0,10*ROW('Sanitation Data'!I199)))</f>
        <v/>
      </c>
      <c r="DM205" s="302" t="str">
        <f ca="true">+IF(OFFSET('Sanitation Data'!$I$31,0,10*ROW('Sanitation Data'!I199))="","",OFFSET('Sanitation Data'!$I$31,0,10*ROW('Sanitation Data'!I199)))</f>
        <v/>
      </c>
      <c r="DN205" s="302" t="str">
        <f ca="true">+IF(OFFSET('Sanitation Data'!$I$32,0,10*ROW('Sanitation Data'!I199))="","",OFFSET('Sanitation Data'!$I$32,0,10*ROW('Sanitation Data'!I199)))</f>
        <v/>
      </c>
      <c r="DO205" s="302" t="str">
        <f ca="true">+IF(OFFSET('Hygiene Data'!$D$11,0,10*ROW('Hygiene Data'!D199))="","",OFFSET('Hygiene Data'!$D$11,0,10*ROW('Hygiene Data'!D199)))</f>
        <v/>
      </c>
      <c r="DP205" s="302" t="str">
        <f ca="true">+IF(OFFSET('Hygiene Data'!$D$12,0,10*ROW('Hygiene Data'!D199))="","",OFFSET('Hygiene Data'!$D$12,0,10*ROW('Hygiene Data'!D199)))</f>
        <v/>
      </c>
      <c r="DQ205" s="302" t="str">
        <f ca="true">+IF(OFFSET('Hygiene Data'!$D$13,0,10*ROW('Hygiene Data'!D199))="","",OFFSET('Hygiene Data'!$D$13,0,10*ROW('Hygiene Data'!D199)))</f>
        <v/>
      </c>
      <c r="DR205" s="302" t="str">
        <f ca="true">+IF(OFFSET('Hygiene Data'!$E$11,0,10*ROW('Hygiene Data'!E199))="","",OFFSET('Hygiene Data'!$E$11,0,10*ROW('Hygiene Data'!E199)))</f>
        <v/>
      </c>
      <c r="DS205" s="302" t="str">
        <f ca="true">+IF(OFFSET('Hygiene Data'!$E$12,0,10*ROW('Hygiene Data'!E199))="","",OFFSET('Hygiene Data'!$E$12,0,10*ROW('Hygiene Data'!E199)))</f>
        <v/>
      </c>
      <c r="DT205" s="302" t="str">
        <f ca="true">+IF(OFFSET('Hygiene Data'!$E$13,0,10*ROW('Hygiene Data'!E199))="","",OFFSET('Hygiene Data'!$E$13,0,10*ROW('Hygiene Data'!E199)))</f>
        <v/>
      </c>
      <c r="DU205" s="302" t="str">
        <f ca="true">+IF(OFFSET('Hygiene Data'!$F$11,0,10*ROW('Hygiene Data'!F199))="","",OFFSET('Hygiene Data'!$F$11,0,10*ROW('Hygiene Data'!F199)))</f>
        <v/>
      </c>
      <c r="DV205" s="302" t="str">
        <f ca="true">+IF(OFFSET('Hygiene Data'!$F$12,0,10*ROW('Hygiene Data'!F199))="","",OFFSET('Hygiene Data'!$F$12,0,10*ROW('Hygiene Data'!F199)))</f>
        <v/>
      </c>
      <c r="DW205" s="302" t="str">
        <f ca="true">+IF(OFFSET('Hygiene Data'!$F$13,0,10*ROW('Hygiene Data'!F199))="","",OFFSET('Hygiene Data'!$F$13,0,10*ROW('Hygiene Data'!F199)))</f>
        <v/>
      </c>
      <c r="DX205" s="302" t="str">
        <f ca="true">+IF(OFFSET('Hygiene Data'!$G$11,0,10*ROW('Hygiene Data'!G199))="","",OFFSET('Hygiene Data'!$G$11,0,10*ROW('Hygiene Data'!G199)))</f>
        <v/>
      </c>
      <c r="DY205" s="302" t="str">
        <f ca="true">+IF(OFFSET('Hygiene Data'!$G$12,0,10*ROW('Hygiene Data'!G199))="","",OFFSET('Hygiene Data'!$G$12,0,10*ROW('Hygiene Data'!G199)))</f>
        <v/>
      </c>
      <c r="DZ205" s="302" t="str">
        <f ca="true">+IF(OFFSET('Hygiene Data'!$G$13,0,10*ROW('Hygiene Data'!G199))="","",OFFSET('Hygiene Data'!$G$13,0,10*ROW('Hygiene Data'!G199)))</f>
        <v/>
      </c>
      <c r="EA205" s="302" t="str">
        <f ca="true">+IF(OFFSET('Hygiene Data'!$H$11,0,10*ROW('Hygiene Data'!H199))="","",OFFSET('Hygiene Data'!$H$11,0,10*ROW('Hygiene Data'!H199)))</f>
        <v/>
      </c>
      <c r="EB205" s="302" t="str">
        <f ca="true">+IF(OFFSET('Hygiene Data'!$H$12,0,10*ROW('Hygiene Data'!H199))="","",OFFSET('Hygiene Data'!$H$12,0,10*ROW('Hygiene Data'!H199)))</f>
        <v/>
      </c>
      <c r="EC205" s="302" t="str">
        <f ca="true">+IF(OFFSET('Hygiene Data'!$H$13,0,10*ROW('Hygiene Data'!H199))="","",OFFSET('Hygiene Data'!$H$13,0,10*ROW('Hygiene Data'!H199)))</f>
        <v/>
      </c>
      <c r="ED205" s="302" t="str">
        <f ca="true">+IF(OFFSET('Hygiene Data'!$I$11,0,10*ROW('Hygiene Data'!I199))="","",OFFSET('Hygiene Data'!$I$11,0,10*ROW('Hygiene Data'!I199)))</f>
        <v/>
      </c>
      <c r="EE205" s="302" t="str">
        <f ca="true">+IF(OFFSET('Hygiene Data'!$I$12,0,10*ROW('Hygiene Data'!I199))="","",OFFSET('Hygiene Data'!$I$12,0,10*ROW('Hygiene Data'!I199)))</f>
        <v/>
      </c>
      <c r="EF205" s="30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57"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302"/>
      <c r="BS206" s="302" t="str">
        <f ca="true">+IF(OFFSET('Water Data'!$D$27,0,10*ROW('Water Data'!D200))="","",OFFSET('Water Data'!$D$27,0,10*ROW('Water Data'!D200)))</f>
        <v/>
      </c>
      <c r="BT206" s="302" t="str">
        <f ca="true">+IF(OFFSET('Water Data'!$D$28,0,10*ROW('Water Data'!D200))="","",OFFSET('Water Data'!$D$28,0,10*ROW('Water Data'!D200)))</f>
        <v/>
      </c>
      <c r="BU206" s="302" t="str">
        <f ca="true">+IF(OFFSET('Water Data'!$D$29,0,10*ROW('Water Data'!D200))="","",OFFSET('Water Data'!$D$29,0,10*ROW('Water Data'!D200)))</f>
        <v/>
      </c>
      <c r="BV206" s="302" t="str">
        <f ca="true">+IF(OFFSET('Water Data'!$E$27,0,10*ROW('Water Data'!E200))="","",OFFSET('Water Data'!$E$27,0,10*ROW('Water Data'!E200)))</f>
        <v/>
      </c>
      <c r="BW206" s="302" t="str">
        <f ca="true">+IF(OFFSET('Water Data'!$E$28,0,10*ROW('Water Data'!E200))="","",OFFSET('Water Data'!$E$28,0,10*ROW('Water Data'!E200)))</f>
        <v/>
      </c>
      <c r="BX206" s="302" t="str">
        <f ca="true">+IF(OFFSET('Water Data'!$E$29,0,10*ROW('Water Data'!E200))="","",OFFSET('Water Data'!$E$29,0,10*ROW('Water Data'!E200)))</f>
        <v/>
      </c>
      <c r="BY206" s="302" t="str">
        <f ca="true">+IF(OFFSET('Water Data'!$F$27,0,10*ROW('Water Data'!F200))="","",OFFSET('Water Data'!$F$27,0,10*ROW('Water Data'!F200)))</f>
        <v/>
      </c>
      <c r="BZ206" s="302" t="str">
        <f ca="true">+IF(OFFSET('Water Data'!$F$28,0,10*ROW('Water Data'!F200))="","",OFFSET('Water Data'!$F$28,0,10*ROW('Water Data'!F200)))</f>
        <v/>
      </c>
      <c r="CA206" s="302" t="str">
        <f ca="true">+IF(OFFSET('Water Data'!$F$29,0,10*ROW('Water Data'!F200))="","",OFFSET('Water Data'!$F$29,0,10*ROW('Water Data'!F200)))</f>
        <v/>
      </c>
      <c r="CB206" s="302" t="str">
        <f ca="true">+IF(OFFSET('Water Data'!$G$27,0,10*ROW('Water Data'!G200))="","",OFFSET('Water Data'!$G$27,0,10*ROW('Water Data'!G200)))</f>
        <v/>
      </c>
      <c r="CC206" s="302" t="str">
        <f ca="true">+IF(OFFSET('Water Data'!$G$28,0,10*ROW('Water Data'!G200))="","",OFFSET('Water Data'!$G$28,0,10*ROW('Water Data'!G200)))</f>
        <v/>
      </c>
      <c r="CD206" s="302" t="str">
        <f ca="true">+IF(OFFSET('Water Data'!$G$29,0,10*ROW('Water Data'!G200))="","",OFFSET('Water Data'!$G$29,0,10*ROW('Water Data'!G200)))</f>
        <v/>
      </c>
      <c r="CE206" s="302" t="str">
        <f ca="true">+IF(OFFSET('Water Data'!$H$27,0,10*ROW('Water Data'!H200))="","",OFFSET('Water Data'!$H$27,0,10*ROW('Water Data'!H200)))</f>
        <v/>
      </c>
      <c r="CF206" s="302" t="str">
        <f ca="true">+IF(OFFSET('Water Data'!$H$28,0,10*ROW('Water Data'!H200))="","",OFFSET('Water Data'!$H$28,0,10*ROW('Water Data'!H200)))</f>
        <v/>
      </c>
      <c r="CG206" s="302" t="str">
        <f ca="true">+IF(OFFSET('Water Data'!$H$29,0,10*ROW('Water Data'!H200))="","",OFFSET('Water Data'!$H$29,0,10*ROW('Water Data'!H200)))</f>
        <v/>
      </c>
      <c r="CH206" s="302" t="str">
        <f ca="true">+IF(OFFSET('Water Data'!$I$27,0,10*ROW('Water Data'!I200))="","",OFFSET('Water Data'!$I$27,0,10*ROW('Water Data'!I200)))</f>
        <v/>
      </c>
      <c r="CI206" s="302" t="str">
        <f ca="true">+IF(OFFSET('Water Data'!$I$28,0,10*ROW('Water Data'!I200))="","",OFFSET('Water Data'!$I$28,0,10*ROW('Water Data'!I200)))</f>
        <v/>
      </c>
      <c r="CJ206" s="302" t="str">
        <f ca="true">+IF(OFFSET('Water Data'!$I$29,0,10*ROW('Water Data'!I200))="","",OFFSET('Water Data'!$I$29,0,10*ROW('Water Data'!I200)))</f>
        <v/>
      </c>
      <c r="CK206" s="302" t="str">
        <f ca="true">+IF(OFFSET('Sanitation Data'!$D$28,0,10*ROW('Sanitation Data'!D200))="","",OFFSET('Sanitation Data'!$D$28,0,10*ROW('Sanitation Data'!D200)))</f>
        <v/>
      </c>
      <c r="CL206" s="302" t="str">
        <f ca="true">+IF(OFFSET('Sanitation Data'!$D$29,0,10*ROW('Sanitation Data'!D200))="","",OFFSET('Sanitation Data'!$D$29,0,10*ROW('Sanitation Data'!D200)))</f>
        <v/>
      </c>
      <c r="CM206" s="302" t="str">
        <f ca="true">+IF(OFFSET('Sanitation Data'!$D$30,0,10*ROW('Sanitation Data'!D200))="","",OFFSET('Sanitation Data'!$D$30,0,10*ROW('Sanitation Data'!D200)))</f>
        <v/>
      </c>
      <c r="CN206" s="302" t="str">
        <f ca="true">+IF(OFFSET('Sanitation Data'!$D$31,0,10*ROW('Sanitation Data'!D200))="","",OFFSET('Sanitation Data'!$D$31,0,10*ROW('Sanitation Data'!D200)))</f>
        <v/>
      </c>
      <c r="CO206" s="302" t="str">
        <f ca="true">+IF(OFFSET('Sanitation Data'!$D$32,0,10*ROW('Sanitation Data'!D200))="","",OFFSET('Sanitation Data'!$D$32,0,10*ROW('Sanitation Data'!D200)))</f>
        <v/>
      </c>
      <c r="CP206" s="302" t="str">
        <f ca="true">+IF(OFFSET('Sanitation Data'!$E$28,0,10*ROW('Sanitation Data'!E200))="","",OFFSET('Sanitation Data'!$E$28,0,10*ROW('Sanitation Data'!E200)))</f>
        <v/>
      </c>
      <c r="CQ206" s="302" t="str">
        <f ca="true">+IF(OFFSET('Sanitation Data'!$E$29,0,10*ROW('Sanitation Data'!E200))="","",OFFSET('Sanitation Data'!$E$29,0,10*ROW('Sanitation Data'!E200)))</f>
        <v/>
      </c>
      <c r="CR206" s="302" t="str">
        <f ca="true">+IF(OFFSET('Sanitation Data'!$E$30,0,10*ROW('Sanitation Data'!E200))="","",OFFSET('Sanitation Data'!$E$30,0,10*ROW('Sanitation Data'!E200)))</f>
        <v/>
      </c>
      <c r="CS206" s="302" t="str">
        <f ca="true">+IF(OFFSET('Sanitation Data'!$E$31,0,10*ROW('Sanitation Data'!E200))="","",OFFSET('Sanitation Data'!$E$31,0,10*ROW('Sanitation Data'!E200)))</f>
        <v/>
      </c>
      <c r="CT206" s="302" t="str">
        <f ca="true">+IF(OFFSET('Sanitation Data'!$E$32,0,10*ROW('Sanitation Data'!E200))="","",OFFSET('Sanitation Data'!$E$32,0,10*ROW('Sanitation Data'!E200)))</f>
        <v/>
      </c>
      <c r="CU206" s="302" t="str">
        <f ca="true">+IF(OFFSET('Sanitation Data'!$F$28,0,10*ROW('Sanitation Data'!F200))="","",OFFSET('Sanitation Data'!$F$28,0,10*ROW('Sanitation Data'!F200)))</f>
        <v/>
      </c>
      <c r="CV206" s="302" t="str">
        <f ca="true">+IF(OFFSET('Sanitation Data'!$F$29,0,10*ROW('Sanitation Data'!F200))="","",OFFSET('Sanitation Data'!$F$29,0,10*ROW('Sanitation Data'!F200)))</f>
        <v/>
      </c>
      <c r="CW206" s="302" t="str">
        <f ca="true">+IF(OFFSET('Sanitation Data'!$F$30,0,10*ROW('Sanitation Data'!F200))="","",OFFSET('Sanitation Data'!$F$30,0,10*ROW('Sanitation Data'!F200)))</f>
        <v/>
      </c>
      <c r="CX206" s="302" t="str">
        <f ca="true">+IF(OFFSET('Sanitation Data'!$F$31,0,10*ROW('Sanitation Data'!F200))="","",OFFSET('Sanitation Data'!$F$31,0,10*ROW('Sanitation Data'!F200)))</f>
        <v/>
      </c>
      <c r="CY206" s="302" t="str">
        <f ca="true">+IF(OFFSET('Sanitation Data'!$F$32,0,10*ROW('Sanitation Data'!F200))="","",OFFSET('Sanitation Data'!$F$32,0,10*ROW('Sanitation Data'!F200)))</f>
        <v/>
      </c>
      <c r="CZ206" s="302" t="str">
        <f ca="true">+IF(OFFSET('Sanitation Data'!$G$28,0,10*ROW('Sanitation Data'!G200))="","",OFFSET('Sanitation Data'!$G$28,0,10*ROW('Sanitation Data'!G200)))</f>
        <v/>
      </c>
      <c r="DA206" s="302" t="str">
        <f ca="true">+IF(OFFSET('Sanitation Data'!$G$29,0,10*ROW('Sanitation Data'!G200))="","",OFFSET('Sanitation Data'!$G$29,0,10*ROW('Sanitation Data'!G200)))</f>
        <v/>
      </c>
      <c r="DB206" s="302" t="str">
        <f ca="true">+IF(OFFSET('Sanitation Data'!$G$30,0,10*ROW('Sanitation Data'!G200))="","",OFFSET('Sanitation Data'!$G$30,0,10*ROW('Sanitation Data'!G200)))</f>
        <v/>
      </c>
      <c r="DC206" s="302" t="str">
        <f ca="true">+IF(OFFSET('Sanitation Data'!$G$31,0,10*ROW('Sanitation Data'!G200))="","",OFFSET('Sanitation Data'!$G$31,0,10*ROW('Sanitation Data'!G200)))</f>
        <v/>
      </c>
      <c r="DD206" s="302" t="str">
        <f ca="true">+IF(OFFSET('Sanitation Data'!$G$32,0,10*ROW('Sanitation Data'!G200))="","",OFFSET('Sanitation Data'!$G$32,0,10*ROW('Sanitation Data'!G200)))</f>
        <v/>
      </c>
      <c r="DE206" s="302" t="str">
        <f ca="true">+IF(OFFSET('Sanitation Data'!$H$28,0,10*ROW('Sanitation Data'!H200))="","",OFFSET('Sanitation Data'!$H$28,0,10*ROW('Sanitation Data'!H200)))</f>
        <v/>
      </c>
      <c r="DF206" s="302" t="str">
        <f ca="true">+IF(OFFSET('Sanitation Data'!$H$29,0,10*ROW('Sanitation Data'!H200))="","",OFFSET('Sanitation Data'!$H$29,0,10*ROW('Sanitation Data'!H200)))</f>
        <v/>
      </c>
      <c r="DG206" s="302" t="str">
        <f ca="true">+IF(OFFSET('Sanitation Data'!$H$30,0,10*ROW('Sanitation Data'!H200))="","",OFFSET('Sanitation Data'!$H$30,0,10*ROW('Sanitation Data'!H200)))</f>
        <v/>
      </c>
      <c r="DH206" s="302" t="str">
        <f ca="true">+IF(OFFSET('Sanitation Data'!$H$31,0,10*ROW('Sanitation Data'!H200))="","",OFFSET('Sanitation Data'!$H$31,0,10*ROW('Sanitation Data'!H200)))</f>
        <v/>
      </c>
      <c r="DI206" s="302" t="str">
        <f ca="true">+IF(OFFSET('Sanitation Data'!$H$32,0,10*ROW('Sanitation Data'!H200))="","",OFFSET('Sanitation Data'!$H$32,0,10*ROW('Sanitation Data'!H200)))</f>
        <v/>
      </c>
      <c r="DJ206" s="302" t="str">
        <f ca="true">+IF(OFFSET('Sanitation Data'!$I$28,0,10*ROW('Sanitation Data'!I200))="","",OFFSET('Sanitation Data'!$I$28,0,10*ROW('Sanitation Data'!I200)))</f>
        <v/>
      </c>
      <c r="DK206" s="302" t="str">
        <f ca="true">+IF(OFFSET('Sanitation Data'!$I$29,0,10*ROW('Sanitation Data'!I200))="","",OFFSET('Sanitation Data'!$I$29,0,10*ROW('Sanitation Data'!I200)))</f>
        <v/>
      </c>
      <c r="DL206" s="302" t="str">
        <f ca="true">+IF(OFFSET('Sanitation Data'!$I$30,0,10*ROW('Sanitation Data'!I200))="","",OFFSET('Sanitation Data'!$I$30,0,10*ROW('Sanitation Data'!I200)))</f>
        <v/>
      </c>
      <c r="DM206" s="302" t="str">
        <f ca="true">+IF(OFFSET('Sanitation Data'!$I$31,0,10*ROW('Sanitation Data'!I200))="","",OFFSET('Sanitation Data'!$I$31,0,10*ROW('Sanitation Data'!I200)))</f>
        <v/>
      </c>
      <c r="DN206" s="302" t="str">
        <f ca="true">+IF(OFFSET('Sanitation Data'!$I$32,0,10*ROW('Sanitation Data'!I200))="","",OFFSET('Sanitation Data'!$I$32,0,10*ROW('Sanitation Data'!I200)))</f>
        <v/>
      </c>
      <c r="DO206" s="302" t="str">
        <f ca="true">+IF(OFFSET('Hygiene Data'!$D$11,0,10*ROW('Hygiene Data'!D200))="","",OFFSET('Hygiene Data'!$D$11,0,10*ROW('Hygiene Data'!D200)))</f>
        <v/>
      </c>
      <c r="DP206" s="302" t="str">
        <f ca="true">+IF(OFFSET('Hygiene Data'!$D$12,0,10*ROW('Hygiene Data'!D200))="","",OFFSET('Hygiene Data'!$D$12,0,10*ROW('Hygiene Data'!D200)))</f>
        <v/>
      </c>
      <c r="DQ206" s="302" t="str">
        <f ca="true">+IF(OFFSET('Hygiene Data'!$D$13,0,10*ROW('Hygiene Data'!D200))="","",OFFSET('Hygiene Data'!$D$13,0,10*ROW('Hygiene Data'!D200)))</f>
        <v/>
      </c>
      <c r="DR206" s="302" t="str">
        <f ca="true">+IF(OFFSET('Hygiene Data'!$E$11,0,10*ROW('Hygiene Data'!E200))="","",OFFSET('Hygiene Data'!$E$11,0,10*ROW('Hygiene Data'!E200)))</f>
        <v/>
      </c>
      <c r="DS206" s="302" t="str">
        <f ca="true">+IF(OFFSET('Hygiene Data'!$E$12,0,10*ROW('Hygiene Data'!E200))="","",OFFSET('Hygiene Data'!$E$12,0,10*ROW('Hygiene Data'!E200)))</f>
        <v/>
      </c>
      <c r="DT206" s="302" t="str">
        <f ca="true">+IF(OFFSET('Hygiene Data'!$E$13,0,10*ROW('Hygiene Data'!E200))="","",OFFSET('Hygiene Data'!$E$13,0,10*ROW('Hygiene Data'!E200)))</f>
        <v/>
      </c>
      <c r="DU206" s="302" t="str">
        <f ca="true">+IF(OFFSET('Hygiene Data'!$F$11,0,10*ROW('Hygiene Data'!F200))="","",OFFSET('Hygiene Data'!$F$11,0,10*ROW('Hygiene Data'!F200)))</f>
        <v/>
      </c>
      <c r="DV206" s="302" t="str">
        <f ca="true">+IF(OFFSET('Hygiene Data'!$F$12,0,10*ROW('Hygiene Data'!F200))="","",OFFSET('Hygiene Data'!$F$12,0,10*ROW('Hygiene Data'!F200)))</f>
        <v/>
      </c>
      <c r="DW206" s="302" t="str">
        <f ca="true">+IF(OFFSET('Hygiene Data'!$F$13,0,10*ROW('Hygiene Data'!F200))="","",OFFSET('Hygiene Data'!$F$13,0,10*ROW('Hygiene Data'!F200)))</f>
        <v/>
      </c>
      <c r="DX206" s="302" t="str">
        <f ca="true">+IF(OFFSET('Hygiene Data'!$G$11,0,10*ROW('Hygiene Data'!G200))="","",OFFSET('Hygiene Data'!$G$11,0,10*ROW('Hygiene Data'!G200)))</f>
        <v/>
      </c>
      <c r="DY206" s="302" t="str">
        <f ca="true">+IF(OFFSET('Hygiene Data'!$G$12,0,10*ROW('Hygiene Data'!G200))="","",OFFSET('Hygiene Data'!$G$12,0,10*ROW('Hygiene Data'!G200)))</f>
        <v/>
      </c>
      <c r="DZ206" s="302" t="str">
        <f ca="true">+IF(OFFSET('Hygiene Data'!$G$13,0,10*ROW('Hygiene Data'!G200))="","",OFFSET('Hygiene Data'!$G$13,0,10*ROW('Hygiene Data'!G200)))</f>
        <v/>
      </c>
      <c r="EA206" s="302" t="str">
        <f ca="true">+IF(OFFSET('Hygiene Data'!$H$11,0,10*ROW('Hygiene Data'!H200))="","",OFFSET('Hygiene Data'!$H$11,0,10*ROW('Hygiene Data'!H200)))</f>
        <v/>
      </c>
      <c r="EB206" s="302" t="str">
        <f ca="true">+IF(OFFSET('Hygiene Data'!$H$12,0,10*ROW('Hygiene Data'!H200))="","",OFFSET('Hygiene Data'!$H$12,0,10*ROW('Hygiene Data'!H200)))</f>
        <v/>
      </c>
      <c r="EC206" s="302" t="str">
        <f ca="true">+IF(OFFSET('Hygiene Data'!$H$13,0,10*ROW('Hygiene Data'!H200))="","",OFFSET('Hygiene Data'!$H$13,0,10*ROW('Hygiene Data'!H200)))</f>
        <v/>
      </c>
      <c r="ED206" s="302" t="str">
        <f ca="true">+IF(OFFSET('Hygiene Data'!$I$11,0,10*ROW('Hygiene Data'!I200))="","",OFFSET('Hygiene Data'!$I$11,0,10*ROW('Hygiene Data'!I200)))</f>
        <v/>
      </c>
      <c r="EE206" s="302" t="str">
        <f ca="true">+IF(OFFSET('Hygiene Data'!$I$12,0,10*ROW('Hygiene Data'!I200))="","",OFFSET('Hygiene Data'!$I$12,0,10*ROW('Hygiene Data'!I200)))</f>
        <v/>
      </c>
      <c r="EF206" s="30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57"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302"/>
      <c r="BS207" s="302" t="str">
        <f ca="true">+IF(OFFSET('Water Data'!$D$27,0,10*ROW('Water Data'!D201))="","",OFFSET('Water Data'!$D$27,0,10*ROW('Water Data'!D201)))</f>
        <v/>
      </c>
      <c r="BT207" s="302" t="str">
        <f ca="true">+IF(OFFSET('Water Data'!$D$28,0,10*ROW('Water Data'!D201))="","",OFFSET('Water Data'!$D$28,0,10*ROW('Water Data'!D201)))</f>
        <v/>
      </c>
      <c r="BU207" s="302" t="str">
        <f ca="true">+IF(OFFSET('Water Data'!$D$29,0,10*ROW('Water Data'!D201))="","",OFFSET('Water Data'!$D$29,0,10*ROW('Water Data'!D201)))</f>
        <v/>
      </c>
      <c r="BV207" s="302" t="str">
        <f ca="true">+IF(OFFSET('Water Data'!$E$27,0,10*ROW('Water Data'!E201))="","",OFFSET('Water Data'!$E$27,0,10*ROW('Water Data'!E201)))</f>
        <v/>
      </c>
      <c r="BW207" s="302" t="str">
        <f ca="true">+IF(OFFSET('Water Data'!$E$28,0,10*ROW('Water Data'!E201))="","",OFFSET('Water Data'!$E$28,0,10*ROW('Water Data'!E201)))</f>
        <v/>
      </c>
      <c r="BX207" s="302" t="str">
        <f ca="true">+IF(OFFSET('Water Data'!$E$29,0,10*ROW('Water Data'!E201))="","",OFFSET('Water Data'!$E$29,0,10*ROW('Water Data'!E201)))</f>
        <v/>
      </c>
      <c r="BY207" s="302" t="str">
        <f ca="true">+IF(OFFSET('Water Data'!$F$27,0,10*ROW('Water Data'!F201))="","",OFFSET('Water Data'!$F$27,0,10*ROW('Water Data'!F201)))</f>
        <v/>
      </c>
      <c r="BZ207" s="302" t="str">
        <f ca="true">+IF(OFFSET('Water Data'!$F$28,0,10*ROW('Water Data'!F201))="","",OFFSET('Water Data'!$F$28,0,10*ROW('Water Data'!F201)))</f>
        <v/>
      </c>
      <c r="CA207" s="302" t="str">
        <f ca="true">+IF(OFFSET('Water Data'!$F$29,0,10*ROW('Water Data'!F201))="","",OFFSET('Water Data'!$F$29,0,10*ROW('Water Data'!F201)))</f>
        <v/>
      </c>
      <c r="CB207" s="302" t="str">
        <f ca="true">+IF(OFFSET('Water Data'!$G$27,0,10*ROW('Water Data'!G201))="","",OFFSET('Water Data'!$G$27,0,10*ROW('Water Data'!G201)))</f>
        <v/>
      </c>
      <c r="CC207" s="302" t="str">
        <f ca="true">+IF(OFFSET('Water Data'!$G$28,0,10*ROW('Water Data'!G201))="","",OFFSET('Water Data'!$G$28,0,10*ROW('Water Data'!G201)))</f>
        <v/>
      </c>
      <c r="CD207" s="302" t="str">
        <f ca="true">+IF(OFFSET('Water Data'!$G$29,0,10*ROW('Water Data'!G201))="","",OFFSET('Water Data'!$G$29,0,10*ROW('Water Data'!G201)))</f>
        <v/>
      </c>
      <c r="CE207" s="302" t="str">
        <f ca="true">+IF(OFFSET('Water Data'!$H$27,0,10*ROW('Water Data'!H201))="","",OFFSET('Water Data'!$H$27,0,10*ROW('Water Data'!H201)))</f>
        <v/>
      </c>
      <c r="CF207" s="302" t="str">
        <f ca="true">+IF(OFFSET('Water Data'!$H$28,0,10*ROW('Water Data'!H201))="","",OFFSET('Water Data'!$H$28,0,10*ROW('Water Data'!H201)))</f>
        <v/>
      </c>
      <c r="CG207" s="302" t="str">
        <f ca="true">+IF(OFFSET('Water Data'!$H$29,0,10*ROW('Water Data'!H201))="","",OFFSET('Water Data'!$H$29,0,10*ROW('Water Data'!H201)))</f>
        <v/>
      </c>
      <c r="CH207" s="302" t="str">
        <f ca="true">+IF(OFFSET('Water Data'!$I$27,0,10*ROW('Water Data'!I201))="","",OFFSET('Water Data'!$I$27,0,10*ROW('Water Data'!I201)))</f>
        <v/>
      </c>
      <c r="CI207" s="302" t="str">
        <f ca="true">+IF(OFFSET('Water Data'!$I$28,0,10*ROW('Water Data'!I201))="","",OFFSET('Water Data'!$I$28,0,10*ROW('Water Data'!I201)))</f>
        <v/>
      </c>
      <c r="CJ207" s="302" t="str">
        <f ca="true">+IF(OFFSET('Water Data'!$I$29,0,10*ROW('Water Data'!I201))="","",OFFSET('Water Data'!$I$29,0,10*ROW('Water Data'!I201)))</f>
        <v/>
      </c>
      <c r="CK207" s="302" t="str">
        <f ca="true">+IF(OFFSET('Sanitation Data'!$D$28,0,10*ROW('Sanitation Data'!D201))="","",OFFSET('Sanitation Data'!$D$28,0,10*ROW('Sanitation Data'!D201)))</f>
        <v/>
      </c>
      <c r="CL207" s="302" t="str">
        <f ca="true">+IF(OFFSET('Sanitation Data'!$D$29,0,10*ROW('Sanitation Data'!D201))="","",OFFSET('Sanitation Data'!$D$29,0,10*ROW('Sanitation Data'!D201)))</f>
        <v/>
      </c>
      <c r="CM207" s="302" t="str">
        <f ca="true">+IF(OFFSET('Sanitation Data'!$D$30,0,10*ROW('Sanitation Data'!D201))="","",OFFSET('Sanitation Data'!$D$30,0,10*ROW('Sanitation Data'!D201)))</f>
        <v/>
      </c>
      <c r="CN207" s="302" t="str">
        <f ca="true">+IF(OFFSET('Sanitation Data'!$D$31,0,10*ROW('Sanitation Data'!D201))="","",OFFSET('Sanitation Data'!$D$31,0,10*ROW('Sanitation Data'!D201)))</f>
        <v/>
      </c>
      <c r="CO207" s="302" t="str">
        <f ca="true">+IF(OFFSET('Sanitation Data'!$D$32,0,10*ROW('Sanitation Data'!D201))="","",OFFSET('Sanitation Data'!$D$32,0,10*ROW('Sanitation Data'!D201)))</f>
        <v/>
      </c>
      <c r="CP207" s="302" t="str">
        <f ca="true">+IF(OFFSET('Sanitation Data'!$E$28,0,10*ROW('Sanitation Data'!E201))="","",OFFSET('Sanitation Data'!$E$28,0,10*ROW('Sanitation Data'!E201)))</f>
        <v/>
      </c>
      <c r="CQ207" s="302" t="str">
        <f ca="true">+IF(OFFSET('Sanitation Data'!$E$29,0,10*ROW('Sanitation Data'!E201))="","",OFFSET('Sanitation Data'!$E$29,0,10*ROW('Sanitation Data'!E201)))</f>
        <v/>
      </c>
      <c r="CR207" s="302" t="str">
        <f ca="true">+IF(OFFSET('Sanitation Data'!$E$30,0,10*ROW('Sanitation Data'!E201))="","",OFFSET('Sanitation Data'!$E$30,0,10*ROW('Sanitation Data'!E201)))</f>
        <v/>
      </c>
      <c r="CS207" s="302" t="str">
        <f ca="true">+IF(OFFSET('Sanitation Data'!$E$31,0,10*ROW('Sanitation Data'!E201))="","",OFFSET('Sanitation Data'!$E$31,0,10*ROW('Sanitation Data'!E201)))</f>
        <v/>
      </c>
      <c r="CT207" s="302" t="str">
        <f ca="true">+IF(OFFSET('Sanitation Data'!$E$32,0,10*ROW('Sanitation Data'!E201))="","",OFFSET('Sanitation Data'!$E$32,0,10*ROW('Sanitation Data'!E201)))</f>
        <v/>
      </c>
      <c r="CU207" s="302" t="str">
        <f ca="true">+IF(OFFSET('Sanitation Data'!$F$28,0,10*ROW('Sanitation Data'!F201))="","",OFFSET('Sanitation Data'!$F$28,0,10*ROW('Sanitation Data'!F201)))</f>
        <v/>
      </c>
      <c r="CV207" s="302" t="str">
        <f ca="true">+IF(OFFSET('Sanitation Data'!$F$29,0,10*ROW('Sanitation Data'!F201))="","",OFFSET('Sanitation Data'!$F$29,0,10*ROW('Sanitation Data'!F201)))</f>
        <v/>
      </c>
      <c r="CW207" s="302" t="str">
        <f ca="true">+IF(OFFSET('Sanitation Data'!$F$30,0,10*ROW('Sanitation Data'!F201))="","",OFFSET('Sanitation Data'!$F$30,0,10*ROW('Sanitation Data'!F201)))</f>
        <v/>
      </c>
      <c r="CX207" s="302" t="str">
        <f ca="true">+IF(OFFSET('Sanitation Data'!$F$31,0,10*ROW('Sanitation Data'!F201))="","",OFFSET('Sanitation Data'!$F$31,0,10*ROW('Sanitation Data'!F201)))</f>
        <v/>
      </c>
      <c r="CY207" s="302" t="str">
        <f ca="true">+IF(OFFSET('Sanitation Data'!$F$32,0,10*ROW('Sanitation Data'!F201))="","",OFFSET('Sanitation Data'!$F$32,0,10*ROW('Sanitation Data'!F201)))</f>
        <v/>
      </c>
      <c r="CZ207" s="302" t="str">
        <f ca="true">+IF(OFFSET('Sanitation Data'!$G$28,0,10*ROW('Sanitation Data'!G201))="","",OFFSET('Sanitation Data'!$G$28,0,10*ROW('Sanitation Data'!G201)))</f>
        <v/>
      </c>
      <c r="DA207" s="302" t="str">
        <f ca="true">+IF(OFFSET('Sanitation Data'!$G$29,0,10*ROW('Sanitation Data'!G201))="","",OFFSET('Sanitation Data'!$G$29,0,10*ROW('Sanitation Data'!G201)))</f>
        <v/>
      </c>
      <c r="DB207" s="302" t="str">
        <f ca="true">+IF(OFFSET('Sanitation Data'!$G$30,0,10*ROW('Sanitation Data'!G201))="","",OFFSET('Sanitation Data'!$G$30,0,10*ROW('Sanitation Data'!G201)))</f>
        <v/>
      </c>
      <c r="DC207" s="302" t="str">
        <f ca="true">+IF(OFFSET('Sanitation Data'!$G$31,0,10*ROW('Sanitation Data'!G201))="","",OFFSET('Sanitation Data'!$G$31,0,10*ROW('Sanitation Data'!G201)))</f>
        <v/>
      </c>
      <c r="DD207" s="302" t="str">
        <f ca="true">+IF(OFFSET('Sanitation Data'!$G$32,0,10*ROW('Sanitation Data'!G201))="","",OFFSET('Sanitation Data'!$G$32,0,10*ROW('Sanitation Data'!G201)))</f>
        <v/>
      </c>
      <c r="DE207" s="302" t="str">
        <f ca="true">+IF(OFFSET('Sanitation Data'!$H$28,0,10*ROW('Sanitation Data'!H201))="","",OFFSET('Sanitation Data'!$H$28,0,10*ROW('Sanitation Data'!H201)))</f>
        <v/>
      </c>
      <c r="DF207" s="302" t="str">
        <f ca="true">+IF(OFFSET('Sanitation Data'!$H$29,0,10*ROW('Sanitation Data'!H201))="","",OFFSET('Sanitation Data'!$H$29,0,10*ROW('Sanitation Data'!H201)))</f>
        <v/>
      </c>
      <c r="DG207" s="302" t="str">
        <f ca="true">+IF(OFFSET('Sanitation Data'!$H$30,0,10*ROW('Sanitation Data'!H201))="","",OFFSET('Sanitation Data'!$H$30,0,10*ROW('Sanitation Data'!H201)))</f>
        <v/>
      </c>
      <c r="DH207" s="302" t="str">
        <f ca="true">+IF(OFFSET('Sanitation Data'!$H$31,0,10*ROW('Sanitation Data'!H201))="","",OFFSET('Sanitation Data'!$H$31,0,10*ROW('Sanitation Data'!H201)))</f>
        <v/>
      </c>
      <c r="DI207" s="302" t="str">
        <f ca="true">+IF(OFFSET('Sanitation Data'!$H$32,0,10*ROW('Sanitation Data'!H201))="","",OFFSET('Sanitation Data'!$H$32,0,10*ROW('Sanitation Data'!H201)))</f>
        <v/>
      </c>
      <c r="DJ207" s="302" t="str">
        <f ca="true">+IF(OFFSET('Sanitation Data'!$I$28,0,10*ROW('Sanitation Data'!I201))="","",OFFSET('Sanitation Data'!$I$28,0,10*ROW('Sanitation Data'!I201)))</f>
        <v/>
      </c>
      <c r="DK207" s="302" t="str">
        <f ca="true">+IF(OFFSET('Sanitation Data'!$I$29,0,10*ROW('Sanitation Data'!I201))="","",OFFSET('Sanitation Data'!$I$29,0,10*ROW('Sanitation Data'!I201)))</f>
        <v/>
      </c>
      <c r="DL207" s="302" t="str">
        <f ca="true">+IF(OFFSET('Sanitation Data'!$I$30,0,10*ROW('Sanitation Data'!I201))="","",OFFSET('Sanitation Data'!$I$30,0,10*ROW('Sanitation Data'!I201)))</f>
        <v/>
      </c>
      <c r="DM207" s="302" t="str">
        <f ca="true">+IF(OFFSET('Sanitation Data'!$I$31,0,10*ROW('Sanitation Data'!I201))="","",OFFSET('Sanitation Data'!$I$31,0,10*ROW('Sanitation Data'!I201)))</f>
        <v/>
      </c>
      <c r="DN207" s="302" t="str">
        <f ca="true">+IF(OFFSET('Sanitation Data'!$I$32,0,10*ROW('Sanitation Data'!I201))="","",OFFSET('Sanitation Data'!$I$32,0,10*ROW('Sanitation Data'!I201)))</f>
        <v/>
      </c>
      <c r="DO207" s="302" t="str">
        <f ca="true">+IF(OFFSET('Hygiene Data'!$D$11,0,10*ROW('Hygiene Data'!D201))="","",OFFSET('Hygiene Data'!$D$11,0,10*ROW('Hygiene Data'!D201)))</f>
        <v/>
      </c>
      <c r="DP207" s="302" t="str">
        <f ca="true">+IF(OFFSET('Hygiene Data'!$D$12,0,10*ROW('Hygiene Data'!D201))="","",OFFSET('Hygiene Data'!$D$12,0,10*ROW('Hygiene Data'!D201)))</f>
        <v/>
      </c>
      <c r="DQ207" s="302" t="str">
        <f ca="true">+IF(OFFSET('Hygiene Data'!$D$13,0,10*ROW('Hygiene Data'!D201))="","",OFFSET('Hygiene Data'!$D$13,0,10*ROW('Hygiene Data'!D201)))</f>
        <v/>
      </c>
      <c r="DR207" s="302" t="str">
        <f ca="true">+IF(OFFSET('Hygiene Data'!$E$11,0,10*ROW('Hygiene Data'!E201))="","",OFFSET('Hygiene Data'!$E$11,0,10*ROW('Hygiene Data'!E201)))</f>
        <v/>
      </c>
      <c r="DS207" s="302" t="str">
        <f ca="true">+IF(OFFSET('Hygiene Data'!$E$12,0,10*ROW('Hygiene Data'!E201))="","",OFFSET('Hygiene Data'!$E$12,0,10*ROW('Hygiene Data'!E201)))</f>
        <v/>
      </c>
      <c r="DT207" s="302" t="str">
        <f ca="true">+IF(OFFSET('Hygiene Data'!$E$13,0,10*ROW('Hygiene Data'!E201))="","",OFFSET('Hygiene Data'!$E$13,0,10*ROW('Hygiene Data'!E201)))</f>
        <v/>
      </c>
      <c r="DU207" s="302" t="str">
        <f ca="true">+IF(OFFSET('Hygiene Data'!$F$11,0,10*ROW('Hygiene Data'!F201))="","",OFFSET('Hygiene Data'!$F$11,0,10*ROW('Hygiene Data'!F201)))</f>
        <v/>
      </c>
      <c r="DV207" s="302" t="str">
        <f ca="true">+IF(OFFSET('Hygiene Data'!$F$12,0,10*ROW('Hygiene Data'!F201))="","",OFFSET('Hygiene Data'!$F$12,0,10*ROW('Hygiene Data'!F201)))</f>
        <v/>
      </c>
      <c r="DW207" s="302" t="str">
        <f ca="true">+IF(OFFSET('Hygiene Data'!$F$13,0,10*ROW('Hygiene Data'!F201))="","",OFFSET('Hygiene Data'!$F$13,0,10*ROW('Hygiene Data'!F201)))</f>
        <v/>
      </c>
      <c r="DX207" s="302" t="str">
        <f ca="true">+IF(OFFSET('Hygiene Data'!$G$11,0,10*ROW('Hygiene Data'!G201))="","",OFFSET('Hygiene Data'!$G$11,0,10*ROW('Hygiene Data'!G201)))</f>
        <v/>
      </c>
      <c r="DY207" s="302" t="str">
        <f ca="true">+IF(OFFSET('Hygiene Data'!$G$12,0,10*ROW('Hygiene Data'!G201))="","",OFFSET('Hygiene Data'!$G$12,0,10*ROW('Hygiene Data'!G201)))</f>
        <v/>
      </c>
      <c r="DZ207" s="302" t="str">
        <f ca="true">+IF(OFFSET('Hygiene Data'!$G$13,0,10*ROW('Hygiene Data'!G201))="","",OFFSET('Hygiene Data'!$G$13,0,10*ROW('Hygiene Data'!G201)))</f>
        <v/>
      </c>
      <c r="EA207" s="302" t="str">
        <f ca="true">+IF(OFFSET('Hygiene Data'!$H$11,0,10*ROW('Hygiene Data'!H201))="","",OFFSET('Hygiene Data'!$H$11,0,10*ROW('Hygiene Data'!H201)))</f>
        <v/>
      </c>
      <c r="EB207" s="302" t="str">
        <f ca="true">+IF(OFFSET('Hygiene Data'!$H$12,0,10*ROW('Hygiene Data'!H201))="","",OFFSET('Hygiene Data'!$H$12,0,10*ROW('Hygiene Data'!H201)))</f>
        <v/>
      </c>
      <c r="EC207" s="302" t="str">
        <f ca="true">+IF(OFFSET('Hygiene Data'!$H$13,0,10*ROW('Hygiene Data'!H201))="","",OFFSET('Hygiene Data'!$H$13,0,10*ROW('Hygiene Data'!H201)))</f>
        <v/>
      </c>
      <c r="ED207" s="302" t="str">
        <f ca="true">+IF(OFFSET('Hygiene Data'!$I$11,0,10*ROW('Hygiene Data'!I201))="","",OFFSET('Hygiene Data'!$I$11,0,10*ROW('Hygiene Data'!I201)))</f>
        <v/>
      </c>
      <c r="EE207" s="302" t="str">
        <f ca="true">+IF(OFFSET('Hygiene Data'!$I$12,0,10*ROW('Hygiene Data'!I201))="","",OFFSET('Hygiene Data'!$I$12,0,10*ROW('Hygiene Data'!I201)))</f>
        <v/>
      </c>
      <c r="EF207" s="30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style="128"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 min="252" max="252" width="24.625" style="128" customWidth="true"/>
    <col min="253" max="253" width="29.75" customWidth="true"/>
    <col min="254" max="259" width="7.875" customWidth="true"/>
    <col min="260" max="261" width="1.125" customWidth="true"/>
  </cols>
  <sheetData>
    <row xmlns:x14ac="http://schemas.microsoft.com/office/spreadsheetml/2009/9/ac" r="1" s="339" customFormat="true" ht="30" customHeight="true" x14ac:dyDescent="0.25">
      <c r="B1" s="354" t="s">
        <v>28</v>
      </c>
      <c r="C1" s="591" t="s">
        <v>321</v>
      </c>
      <c r="D1" s="349" t="s">
        <v>159</v>
      </c>
      <c r="E1" s="349"/>
      <c r="F1" s="349"/>
      <c r="G1" s="349"/>
      <c r="H1" s="349"/>
      <c r="I1" s="350"/>
      <c r="J1" s="340"/>
      <c r="K1" s="340"/>
      <c r="L1" s="354" t="s">
        <v>28</v>
      </c>
      <c r="M1" s="591" t="s">
        <v>322</v>
      </c>
      <c r="N1" s="349" t="s">
        <v>159</v>
      </c>
      <c r="O1" s="349"/>
      <c r="P1" s="349"/>
      <c r="Q1" s="349"/>
      <c r="R1" s="349"/>
      <c r="S1" s="350"/>
      <c r="T1" s="340"/>
      <c r="U1" s="340"/>
      <c r="V1" s="354" t="s">
        <v>28</v>
      </c>
      <c r="W1" s="591" t="s">
        <v>323</v>
      </c>
      <c r="X1" s="349" t="s">
        <v>159</v>
      </c>
      <c r="Y1" s="349"/>
      <c r="Z1" s="349"/>
      <c r="AA1" s="349"/>
      <c r="AB1" s="349"/>
      <c r="AC1" s="350"/>
      <c r="AD1" s="340"/>
      <c r="AE1" s="340"/>
      <c r="AF1" s="354" t="s">
        <v>28</v>
      </c>
      <c r="AG1" s="591" t="s">
        <v>324</v>
      </c>
      <c r="AH1" s="349" t="s">
        <v>159</v>
      </c>
      <c r="AI1" s="349"/>
      <c r="AJ1" s="349"/>
      <c r="AK1" s="349"/>
      <c r="AL1" s="349"/>
      <c r="AM1" s="350"/>
      <c r="AN1" s="340"/>
      <c r="AO1" s="340"/>
      <c r="AP1" s="354" t="s">
        <v>28</v>
      </c>
      <c r="AQ1" s="591" t="s">
        <v>324</v>
      </c>
      <c r="AR1" s="349" t="s">
        <v>159</v>
      </c>
      <c r="AS1" s="349"/>
      <c r="AT1" s="349"/>
      <c r="AU1" s="349"/>
      <c r="AV1" s="349"/>
      <c r="AW1" s="350"/>
      <c r="AX1" s="340"/>
      <c r="AY1" s="340"/>
      <c r="AZ1" s="354" t="s">
        <v>28</v>
      </c>
      <c r="BA1" s="591" t="s">
        <v>324</v>
      </c>
      <c r="BB1" s="349" t="s">
        <v>159</v>
      </c>
      <c r="BC1" s="349"/>
      <c r="BD1" s="349"/>
      <c r="BE1" s="349"/>
      <c r="BF1" s="349"/>
      <c r="BG1" s="350"/>
      <c r="BH1" s="340"/>
      <c r="BI1" s="340"/>
      <c r="BJ1" s="354" t="s">
        <v>28</v>
      </c>
      <c r="BK1" s="591" t="s">
        <v>325</v>
      </c>
      <c r="BL1" s="349" t="s">
        <v>159</v>
      </c>
      <c r="BM1" s="349"/>
      <c r="BN1" s="349"/>
      <c r="BO1" s="349"/>
      <c r="BP1" s="349"/>
      <c r="BQ1" s="350"/>
      <c r="BR1" s="340"/>
      <c r="BS1" s="340"/>
      <c r="BT1" s="354" t="s">
        <v>28</v>
      </c>
      <c r="BU1" s="591" t="s">
        <v>326</v>
      </c>
      <c r="BV1" s="349" t="s">
        <v>159</v>
      </c>
      <c r="BW1" s="349"/>
      <c r="BX1" s="349"/>
      <c r="BY1" s="349"/>
      <c r="BZ1" s="349"/>
      <c r="CA1" s="350"/>
      <c r="CB1" s="340"/>
      <c r="CC1" s="340"/>
      <c r="CD1" s="354" t="s">
        <v>28</v>
      </c>
      <c r="CE1" s="591">
        <v>2013</v>
      </c>
      <c r="CF1" s="349" t="s">
        <v>159</v>
      </c>
      <c r="CG1" s="349"/>
      <c r="CH1" s="349"/>
      <c r="CI1" s="349"/>
      <c r="CJ1" s="349"/>
      <c r="CK1" s="350"/>
      <c r="CL1" s="340"/>
      <c r="CM1" s="340"/>
      <c r="CN1" s="354" t="s">
        <v>28</v>
      </c>
      <c r="CO1" s="591" t="s">
        <v>326</v>
      </c>
      <c r="CP1" s="349" t="s">
        <v>159</v>
      </c>
      <c r="CQ1" s="349"/>
      <c r="CR1" s="349"/>
      <c r="CS1" s="349"/>
      <c r="CT1" s="349"/>
      <c r="CU1" s="350"/>
      <c r="CV1" s="340"/>
      <c r="CW1" s="340"/>
      <c r="CX1" s="354" t="s">
        <v>28</v>
      </c>
      <c r="CY1" s="591" t="s">
        <v>327</v>
      </c>
      <c r="CZ1" s="349" t="s">
        <v>159</v>
      </c>
      <c r="DA1" s="349"/>
      <c r="DB1" s="349"/>
      <c r="DC1" s="349"/>
      <c r="DD1" s="349"/>
      <c r="DE1" s="350"/>
      <c r="DF1" s="340"/>
      <c r="DG1" s="340"/>
      <c r="DH1" s="354" t="s">
        <v>28</v>
      </c>
      <c r="DI1" s="591" t="s">
        <v>328</v>
      </c>
      <c r="DJ1" s="349" t="s">
        <v>159</v>
      </c>
      <c r="DK1" s="349"/>
      <c r="DL1" s="349"/>
      <c r="DM1" s="349"/>
      <c r="DN1" s="349"/>
      <c r="DO1" s="350"/>
      <c r="DP1" s="340"/>
      <c r="DQ1" s="340"/>
      <c r="DR1" s="354" t="s">
        <v>28</v>
      </c>
      <c r="DS1" s="591" t="s">
        <v>328</v>
      </c>
      <c r="DT1" s="349" t="s">
        <v>159</v>
      </c>
      <c r="DU1" s="349"/>
      <c r="DV1" s="349"/>
      <c r="DW1" s="349"/>
      <c r="DX1" s="349"/>
      <c r="DY1" s="350"/>
      <c r="DZ1" s="340"/>
      <c r="EA1" s="340"/>
      <c r="EB1" s="354" t="s">
        <v>28</v>
      </c>
      <c r="EC1" s="591" t="s">
        <v>329</v>
      </c>
      <c r="ED1" s="349" t="s">
        <v>159</v>
      </c>
      <c r="EE1" s="349"/>
      <c r="EF1" s="349"/>
      <c r="EG1" s="349"/>
      <c r="EH1" s="349"/>
      <c r="EI1" s="350"/>
      <c r="EJ1" s="340"/>
      <c r="EK1" s="340"/>
      <c r="EL1" s="354" t="s">
        <v>28</v>
      </c>
      <c r="EM1" s="591" t="s">
        <v>330</v>
      </c>
      <c r="EN1" s="349" t="s">
        <v>159</v>
      </c>
      <c r="EO1" s="349"/>
      <c r="EP1" s="349"/>
      <c r="EQ1" s="349"/>
      <c r="ER1" s="349"/>
      <c r="ES1" s="350"/>
      <c r="ET1" s="340"/>
      <c r="EU1" s="340"/>
      <c r="EV1" s="354" t="s">
        <v>28</v>
      </c>
      <c r="EW1" s="591" t="s">
        <v>330</v>
      </c>
      <c r="EX1" s="349" t="str">
        <f>CP1</f>
        <v>Uganda</v>
      </c>
      <c r="EY1" s="349"/>
      <c r="EZ1" s="349"/>
      <c r="FA1" s="349"/>
      <c r="FB1" s="349"/>
      <c r="FC1" s="350"/>
      <c r="FD1" s="340"/>
      <c r="FE1" s="340"/>
      <c r="FF1" s="354" t="s">
        <v>28</v>
      </c>
      <c r="FG1" s="591">
        <v>2019</v>
      </c>
      <c r="FH1" s="349" t="s">
        <v>159</v>
      </c>
      <c r="FI1" s="349"/>
      <c r="FJ1" s="349"/>
      <c r="FK1" s="349"/>
      <c r="FL1" s="349"/>
      <c r="FM1" s="350"/>
      <c r="FN1" s="340"/>
      <c r="FO1" s="340"/>
      <c r="FP1" s="354" t="s">
        <v>28</v>
      </c>
      <c r="FQ1" s="591">
        <v>2019</v>
      </c>
      <c r="FR1" s="349" t="s">
        <v>159</v>
      </c>
      <c r="FS1" s="349"/>
      <c r="FT1" s="349"/>
      <c r="FU1" s="349"/>
      <c r="FV1" s="349"/>
      <c r="FW1" s="350"/>
      <c r="FX1" s="340"/>
      <c r="FY1" s="340"/>
      <c r="FZ1" s="354" t="s">
        <v>28</v>
      </c>
      <c r="GA1" s="591">
        <v>2020</v>
      </c>
      <c r="GB1" s="349" t="s">
        <v>159</v>
      </c>
      <c r="GC1" s="349"/>
      <c r="GD1" s="349"/>
      <c r="GE1" s="349"/>
      <c r="GF1" s="349"/>
      <c r="GG1" s="350"/>
      <c r="GH1" s="340"/>
      <c r="GI1" s="340"/>
      <c r="GJ1" s="354" t="s">
        <v>28</v>
      </c>
      <c r="GK1" s="591">
        <v>2021</v>
      </c>
      <c r="GL1" s="349" t="s">
        <v>159</v>
      </c>
      <c r="GM1" s="349"/>
      <c r="GN1" s="349"/>
      <c r="GO1" s="349"/>
      <c r="GP1" s="349"/>
      <c r="GQ1" s="350"/>
      <c r="GR1" s="340"/>
      <c r="GS1" s="340"/>
    </row>
    <row xmlns:x14ac="http://schemas.microsoft.com/office/spreadsheetml/2009/9/ac" r="2" s="339" customFormat="true" ht="30" customHeight="true" x14ac:dyDescent="0.25">
      <c r="A2" s="603" t="s">
        <v>362</v>
      </c>
      <c r="B2" s="351" t="s">
        <v>306</v>
      </c>
      <c r="C2" s="260" t="s">
        <v>168</v>
      </c>
      <c r="D2" s="260" t="s">
        <v>260</v>
      </c>
      <c r="E2" s="352"/>
      <c r="F2" s="352"/>
      <c r="G2" s="352"/>
      <c r="H2" s="352"/>
      <c r="I2" s="353"/>
      <c r="J2" s="340" t="s">
        <v>331</v>
      </c>
      <c r="K2" s="340"/>
      <c r="L2" s="351" t="s">
        <v>307</v>
      </c>
      <c r="M2" s="260" t="s">
        <v>168</v>
      </c>
      <c r="N2" s="260" t="s">
        <v>264</v>
      </c>
      <c r="O2" s="352"/>
      <c r="P2" s="352"/>
      <c r="Q2" s="352"/>
      <c r="R2" s="352"/>
      <c r="S2" s="353"/>
      <c r="T2" s="340" t="s">
        <v>331</v>
      </c>
      <c r="U2" s="340"/>
      <c r="V2" s="351" t="s">
        <v>308</v>
      </c>
      <c r="W2" s="260" t="s">
        <v>168</v>
      </c>
      <c r="X2" s="260" t="s">
        <v>160</v>
      </c>
      <c r="Y2" s="352"/>
      <c r="Z2" s="352"/>
      <c r="AA2" s="352"/>
      <c r="AB2" s="352"/>
      <c r="AC2" s="353"/>
      <c r="AD2" s="340" t="s">
        <v>331</v>
      </c>
      <c r="AE2" s="340"/>
      <c r="AF2" s="351" t="s">
        <v>309</v>
      </c>
      <c r="AG2" s="260" t="s">
        <v>225</v>
      </c>
      <c r="AH2" s="260" t="s">
        <v>161</v>
      </c>
      <c r="AI2" s="352"/>
      <c r="AJ2" s="352"/>
      <c r="AK2" s="352"/>
      <c r="AL2" s="352"/>
      <c r="AM2" s="353"/>
      <c r="AN2" s="340" t="s">
        <v>331</v>
      </c>
      <c r="AO2" s="340"/>
      <c r="AP2" s="351" t="s">
        <v>310</v>
      </c>
      <c r="AQ2" s="260" t="s">
        <v>168</v>
      </c>
      <c r="AR2" s="260" t="s">
        <v>162</v>
      </c>
      <c r="AS2" s="352"/>
      <c r="AT2" s="352"/>
      <c r="AU2" s="352"/>
      <c r="AV2" s="352"/>
      <c r="AW2" s="353"/>
      <c r="AX2" s="340" t="s">
        <v>331</v>
      </c>
      <c r="AY2" s="340"/>
      <c r="AZ2" s="351" t="s">
        <v>311</v>
      </c>
      <c r="BA2" s="260" t="s">
        <v>181</v>
      </c>
      <c r="BB2" s="260" t="s">
        <v>163</v>
      </c>
      <c r="BC2" s="352"/>
      <c r="BD2" s="352"/>
      <c r="BE2" s="352"/>
      <c r="BF2" s="352"/>
      <c r="BG2" s="353"/>
      <c r="BH2" s="340" t="s">
        <v>331</v>
      </c>
      <c r="BI2" s="340"/>
      <c r="BJ2" s="351" t="s">
        <v>312</v>
      </c>
      <c r="BK2" s="260" t="s">
        <v>168</v>
      </c>
      <c r="BL2" s="260" t="s">
        <v>164</v>
      </c>
      <c r="BM2" s="352"/>
      <c r="BN2" s="352"/>
      <c r="BO2" s="352"/>
      <c r="BP2" s="352"/>
      <c r="BQ2" s="353"/>
      <c r="BR2" s="340" t="s">
        <v>331</v>
      </c>
      <c r="BS2" s="340"/>
      <c r="BT2" s="351" t="s">
        <v>313</v>
      </c>
      <c r="BU2" s="260" t="s">
        <v>168</v>
      </c>
      <c r="BV2" s="260" t="s">
        <v>165</v>
      </c>
      <c r="BW2" s="352"/>
      <c r="BX2" s="352"/>
      <c r="BY2" s="352"/>
      <c r="BZ2" s="352"/>
      <c r="CA2" s="353"/>
      <c r="CB2" s="340" t="s">
        <v>331</v>
      </c>
      <c r="CC2" s="340"/>
      <c r="CD2" s="351" t="s">
        <v>369</v>
      </c>
      <c r="CE2" s="260" t="s">
        <v>168</v>
      </c>
      <c r="CF2" s="260" t="s">
        <v>370</v>
      </c>
      <c r="CG2" s="352"/>
      <c r="CH2" s="352"/>
      <c r="CI2" s="352"/>
      <c r="CJ2" s="352"/>
      <c r="CK2" s="353"/>
      <c r="CL2" s="340" t="s">
        <v>331</v>
      </c>
      <c r="CM2" s="340"/>
      <c r="CN2" s="351" t="s">
        <v>314</v>
      </c>
      <c r="CO2" s="260" t="s">
        <v>168</v>
      </c>
      <c r="CP2" s="260" t="s">
        <v>166</v>
      </c>
      <c r="CQ2" s="352"/>
      <c r="CR2" s="352"/>
      <c r="CS2" s="352"/>
      <c r="CT2" s="352"/>
      <c r="CU2" s="353"/>
      <c r="CV2" s="340" t="s">
        <v>331</v>
      </c>
      <c r="CW2" s="340"/>
      <c r="CX2" s="351" t="s">
        <v>315</v>
      </c>
      <c r="CY2" s="260" t="s">
        <v>168</v>
      </c>
      <c r="CZ2" s="260" t="s">
        <v>167</v>
      </c>
      <c r="DA2" s="352"/>
      <c r="DB2" s="352"/>
      <c r="DC2" s="352"/>
      <c r="DD2" s="352"/>
      <c r="DE2" s="353"/>
      <c r="DF2" s="340" t="s">
        <v>331</v>
      </c>
      <c r="DG2" s="340"/>
      <c r="DH2" s="351" t="s">
        <v>316</v>
      </c>
      <c r="DI2" s="260" t="s">
        <v>181</v>
      </c>
      <c r="DJ2" s="260" t="s">
        <v>163</v>
      </c>
      <c r="DK2" s="352"/>
      <c r="DL2" s="352"/>
      <c r="DM2" s="352"/>
      <c r="DN2" s="352"/>
      <c r="DO2" s="353"/>
      <c r="DP2" s="340" t="s">
        <v>331</v>
      </c>
      <c r="DQ2" s="340"/>
      <c r="DR2" s="351" t="s">
        <v>317</v>
      </c>
      <c r="DS2" s="260" t="s">
        <v>168</v>
      </c>
      <c r="DT2" s="260" t="s">
        <v>270</v>
      </c>
      <c r="DU2" s="352"/>
      <c r="DV2" s="352"/>
      <c r="DW2" s="352"/>
      <c r="DX2" s="352"/>
      <c r="DY2" s="353"/>
      <c r="DZ2" s="340" t="s">
        <v>331</v>
      </c>
      <c r="EA2" s="340"/>
      <c r="EB2" s="351" t="s">
        <v>318</v>
      </c>
      <c r="EC2" s="260" t="s">
        <v>168</v>
      </c>
      <c r="ED2" s="260" t="s">
        <v>281</v>
      </c>
      <c r="EE2" s="352"/>
      <c r="EF2" s="352"/>
      <c r="EG2" s="352"/>
      <c r="EH2" s="352"/>
      <c r="EI2" s="353"/>
      <c r="EJ2" s="340" t="s">
        <v>331</v>
      </c>
      <c r="EK2" s="340"/>
      <c r="EL2" s="351" t="s">
        <v>319</v>
      </c>
      <c r="EM2" s="260" t="s">
        <v>181</v>
      </c>
      <c r="EN2" s="260" t="s">
        <v>163</v>
      </c>
      <c r="EO2" s="352"/>
      <c r="EP2" s="352"/>
      <c r="EQ2" s="352"/>
      <c r="ER2" s="352"/>
      <c r="ES2" s="353"/>
      <c r="ET2" s="340" t="s">
        <v>331</v>
      </c>
      <c r="EU2" s="340"/>
      <c r="EV2" s="351" t="s">
        <v>320</v>
      </c>
      <c r="EW2" s="260" t="s">
        <v>168</v>
      </c>
      <c r="EX2" s="260" t="s">
        <v>286</v>
      </c>
      <c r="EY2" s="352"/>
      <c r="EZ2" s="352"/>
      <c r="FA2" s="352"/>
      <c r="FB2" s="352"/>
      <c r="FC2" s="353"/>
      <c r="FD2" s="340" t="s">
        <v>331</v>
      </c>
      <c r="FE2" s="340"/>
      <c r="FF2" s="351" t="s">
        <v>347</v>
      </c>
      <c r="FG2" s="260" t="s">
        <v>168</v>
      </c>
      <c r="FH2" s="260" t="s">
        <v>356</v>
      </c>
      <c r="FI2" s="352"/>
      <c r="FJ2" s="352"/>
      <c r="FK2" s="352"/>
      <c r="FL2" s="352"/>
      <c r="FM2" s="353"/>
      <c r="FN2" s="340" t="s">
        <v>331</v>
      </c>
      <c r="FO2" s="340"/>
      <c r="FP2" s="351" t="s">
        <v>372</v>
      </c>
      <c r="FQ2" s="260" t="s">
        <v>168</v>
      </c>
      <c r="FR2" s="260" t="s">
        <v>373</v>
      </c>
      <c r="FS2" s="352"/>
      <c r="FT2" s="352"/>
      <c r="FU2" s="352"/>
      <c r="FV2" s="352"/>
      <c r="FW2" s="353"/>
      <c r="FX2" s="340" t="s">
        <v>331</v>
      </c>
      <c r="FY2" s="340"/>
      <c r="FZ2" s="351" t="s">
        <v>375</v>
      </c>
      <c r="GA2" s="260" t="s">
        <v>168</v>
      </c>
      <c r="GB2" s="260" t="s">
        <v>376</v>
      </c>
      <c r="GC2" s="352"/>
      <c r="GD2" s="352"/>
      <c r="GE2" s="352"/>
      <c r="GF2" s="352"/>
      <c r="GG2" s="353"/>
      <c r="GH2" s="340" t="s">
        <v>331</v>
      </c>
      <c r="GI2" s="340"/>
      <c r="GJ2" s="351" t="s">
        <v>387</v>
      </c>
      <c r="GK2" s="260" t="s">
        <v>168</v>
      </c>
      <c r="GL2" s="260" t="s">
        <v>378</v>
      </c>
      <c r="GM2" s="352"/>
      <c r="GN2" s="352"/>
      <c r="GO2" s="352"/>
      <c r="GP2" s="352"/>
      <c r="GQ2" s="353"/>
      <c r="GR2" s="340" t="s">
        <v>331</v>
      </c>
      <c r="GS2" s="340"/>
    </row>
    <row xmlns:x14ac="http://schemas.microsoft.com/office/spreadsheetml/2009/9/ac" r="3" s="269" customFormat="true" ht="18" customHeight="true" x14ac:dyDescent="0.25">
      <c r="A3" s="603"/>
      <c r="B3" s="261" t="s">
        <v>217</v>
      </c>
      <c r="C3" s="262" t="s">
        <v>56</v>
      </c>
      <c r="D3" s="263" t="s">
        <v>7</v>
      </c>
      <c r="E3" s="264" t="s">
        <v>1</v>
      </c>
      <c r="F3" s="264" t="s">
        <v>2</v>
      </c>
      <c r="G3" s="264" t="s">
        <v>16</v>
      </c>
      <c r="H3" s="264" t="s">
        <v>17</v>
      </c>
      <c r="I3" s="265" t="s">
        <v>18</v>
      </c>
      <c r="J3" s="266"/>
      <c r="K3" s="266"/>
      <c r="L3" s="261" t="s">
        <v>217</v>
      </c>
      <c r="M3" s="262" t="s">
        <v>56</v>
      </c>
      <c r="N3" s="263" t="s">
        <v>7</v>
      </c>
      <c r="O3" s="264" t="s">
        <v>1</v>
      </c>
      <c r="P3" s="264" t="s">
        <v>2</v>
      </c>
      <c r="Q3" s="264" t="s">
        <v>16</v>
      </c>
      <c r="R3" s="264" t="s">
        <v>17</v>
      </c>
      <c r="S3" s="265" t="s">
        <v>18</v>
      </c>
      <c r="T3" s="266"/>
      <c r="U3" s="266"/>
      <c r="V3" s="261" t="s">
        <v>217</v>
      </c>
      <c r="W3" s="262" t="s">
        <v>56</v>
      </c>
      <c r="X3" s="263" t="s">
        <v>7</v>
      </c>
      <c r="Y3" s="264" t="s">
        <v>1</v>
      </c>
      <c r="Z3" s="264" t="s">
        <v>2</v>
      </c>
      <c r="AA3" s="264" t="s">
        <v>16</v>
      </c>
      <c r="AB3" s="264" t="s">
        <v>17</v>
      </c>
      <c r="AC3" s="265" t="s">
        <v>18</v>
      </c>
      <c r="AD3" s="266"/>
      <c r="AE3" s="266"/>
      <c r="AF3" s="261" t="s">
        <v>217</v>
      </c>
      <c r="AG3" s="262" t="s">
        <v>56</v>
      </c>
      <c r="AH3" s="263" t="s">
        <v>7</v>
      </c>
      <c r="AI3" s="264" t="s">
        <v>1</v>
      </c>
      <c r="AJ3" s="264" t="s">
        <v>2</v>
      </c>
      <c r="AK3" s="264" t="s">
        <v>16</v>
      </c>
      <c r="AL3" s="264" t="s">
        <v>17</v>
      </c>
      <c r="AM3" s="265" t="s">
        <v>18</v>
      </c>
      <c r="AN3" s="266"/>
      <c r="AO3" s="266"/>
      <c r="AP3" s="261" t="s">
        <v>217</v>
      </c>
      <c r="AQ3" s="262" t="s">
        <v>56</v>
      </c>
      <c r="AR3" s="263" t="s">
        <v>7</v>
      </c>
      <c r="AS3" s="264" t="s">
        <v>1</v>
      </c>
      <c r="AT3" s="264" t="s">
        <v>2</v>
      </c>
      <c r="AU3" s="264" t="s">
        <v>16</v>
      </c>
      <c r="AV3" s="264" t="s">
        <v>17</v>
      </c>
      <c r="AW3" s="265" t="s">
        <v>18</v>
      </c>
      <c r="AX3" s="266"/>
      <c r="AY3" s="266"/>
      <c r="AZ3" s="261" t="s">
        <v>217</v>
      </c>
      <c r="BA3" s="262" t="s">
        <v>56</v>
      </c>
      <c r="BB3" s="263" t="s">
        <v>7</v>
      </c>
      <c r="BC3" s="264" t="s">
        <v>1</v>
      </c>
      <c r="BD3" s="264" t="s">
        <v>2</v>
      </c>
      <c r="BE3" s="264" t="s">
        <v>16</v>
      </c>
      <c r="BF3" s="264" t="s">
        <v>17</v>
      </c>
      <c r="BG3" s="265" t="s">
        <v>18</v>
      </c>
      <c r="BH3" s="266"/>
      <c r="BI3" s="266"/>
      <c r="BJ3" s="261" t="s">
        <v>217</v>
      </c>
      <c r="BK3" s="262" t="s">
        <v>56</v>
      </c>
      <c r="BL3" s="263" t="s">
        <v>7</v>
      </c>
      <c r="BM3" s="264" t="s">
        <v>1</v>
      </c>
      <c r="BN3" s="264" t="s">
        <v>2</v>
      </c>
      <c r="BO3" s="264" t="s">
        <v>16</v>
      </c>
      <c r="BP3" s="264" t="s">
        <v>17</v>
      </c>
      <c r="BQ3" s="265" t="s">
        <v>18</v>
      </c>
      <c r="BR3" s="266"/>
      <c r="BS3" s="266"/>
      <c r="BT3" s="261" t="s">
        <v>217</v>
      </c>
      <c r="BU3" s="267" t="s">
        <v>56</v>
      </c>
      <c r="BV3" s="263" t="s">
        <v>7</v>
      </c>
      <c r="BW3" s="264" t="s">
        <v>1</v>
      </c>
      <c r="BX3" s="264" t="s">
        <v>2</v>
      </c>
      <c r="BY3" s="264" t="s">
        <v>16</v>
      </c>
      <c r="BZ3" s="264" t="s">
        <v>17</v>
      </c>
      <c r="CA3" s="265" t="s">
        <v>18</v>
      </c>
      <c r="CB3" s="266"/>
      <c r="CC3" s="266"/>
      <c r="CD3" s="261" t="s">
        <v>217</v>
      </c>
      <c r="CE3" s="267" t="s">
        <v>56</v>
      </c>
      <c r="CF3" s="263" t="s">
        <v>7</v>
      </c>
      <c r="CG3" s="264" t="s">
        <v>1</v>
      </c>
      <c r="CH3" s="264" t="s">
        <v>2</v>
      </c>
      <c r="CI3" s="264" t="s">
        <v>16</v>
      </c>
      <c r="CJ3" s="264" t="s">
        <v>17</v>
      </c>
      <c r="CK3" s="265" t="s">
        <v>18</v>
      </c>
      <c r="CL3" s="266"/>
      <c r="CM3" s="266"/>
      <c r="CN3" s="261" t="s">
        <v>217</v>
      </c>
      <c r="CO3" s="262" t="s">
        <v>56</v>
      </c>
      <c r="CP3" s="263" t="s">
        <v>7</v>
      </c>
      <c r="CQ3" s="264" t="s">
        <v>1</v>
      </c>
      <c r="CR3" s="264" t="s">
        <v>2</v>
      </c>
      <c r="CS3" s="264" t="s">
        <v>16</v>
      </c>
      <c r="CT3" s="264" t="s">
        <v>17</v>
      </c>
      <c r="CU3" s="265" t="s">
        <v>18</v>
      </c>
      <c r="CV3" s="266"/>
      <c r="CW3" s="266"/>
      <c r="CX3" s="261" t="s">
        <v>217</v>
      </c>
      <c r="CY3" s="262" t="s">
        <v>56</v>
      </c>
      <c r="CZ3" s="263" t="s">
        <v>7</v>
      </c>
      <c r="DA3" s="264" t="s">
        <v>1</v>
      </c>
      <c r="DB3" s="264" t="s">
        <v>2</v>
      </c>
      <c r="DC3" s="264" t="s">
        <v>16</v>
      </c>
      <c r="DD3" s="264" t="s">
        <v>17</v>
      </c>
      <c r="DE3" s="265" t="s">
        <v>18</v>
      </c>
      <c r="DF3" s="266"/>
      <c r="DG3" s="266"/>
      <c r="DH3" s="261" t="s">
        <v>217</v>
      </c>
      <c r="DI3" s="262" t="s">
        <v>56</v>
      </c>
      <c r="DJ3" s="263" t="s">
        <v>7</v>
      </c>
      <c r="DK3" s="264" t="s">
        <v>1</v>
      </c>
      <c r="DL3" s="264" t="s">
        <v>2</v>
      </c>
      <c r="DM3" s="264" t="s">
        <v>16</v>
      </c>
      <c r="DN3" s="264" t="s">
        <v>17</v>
      </c>
      <c r="DO3" s="265" t="s">
        <v>18</v>
      </c>
      <c r="DP3" s="266"/>
      <c r="DQ3" s="266"/>
      <c r="DR3" s="261" t="s">
        <v>217</v>
      </c>
      <c r="DS3" s="262" t="s">
        <v>56</v>
      </c>
      <c r="DT3" s="263" t="s">
        <v>7</v>
      </c>
      <c r="DU3" s="264" t="s">
        <v>1</v>
      </c>
      <c r="DV3" s="264" t="s">
        <v>2</v>
      </c>
      <c r="DW3" s="264" t="s">
        <v>16</v>
      </c>
      <c r="DX3" s="264" t="s">
        <v>17</v>
      </c>
      <c r="DY3" s="265" t="s">
        <v>18</v>
      </c>
      <c r="DZ3" s="266"/>
      <c r="EA3" s="266"/>
      <c r="EB3" s="261" t="s">
        <v>217</v>
      </c>
      <c r="EC3" s="262" t="s">
        <v>56</v>
      </c>
      <c r="ED3" s="263" t="s">
        <v>7</v>
      </c>
      <c r="EE3" s="264" t="s">
        <v>1</v>
      </c>
      <c r="EF3" s="264" t="s">
        <v>2</v>
      </c>
      <c r="EG3" s="264" t="s">
        <v>16</v>
      </c>
      <c r="EH3" s="264" t="s">
        <v>17</v>
      </c>
      <c r="EI3" s="265" t="s">
        <v>18</v>
      </c>
      <c r="EJ3" s="266"/>
      <c r="EK3" s="266"/>
      <c r="EL3" s="261" t="s">
        <v>217</v>
      </c>
      <c r="EM3" s="262" t="s">
        <v>56</v>
      </c>
      <c r="EN3" s="263" t="s">
        <v>7</v>
      </c>
      <c r="EO3" s="264" t="s">
        <v>1</v>
      </c>
      <c r="EP3" s="264" t="s">
        <v>2</v>
      </c>
      <c r="EQ3" s="264" t="s">
        <v>16</v>
      </c>
      <c r="ER3" s="264" t="s">
        <v>17</v>
      </c>
      <c r="ES3" s="265" t="s">
        <v>18</v>
      </c>
      <c r="ET3" s="266"/>
      <c r="EU3" s="266"/>
      <c r="EV3" s="261" t="s">
        <v>217</v>
      </c>
      <c r="EW3" s="262" t="s">
        <v>56</v>
      </c>
      <c r="EX3" s="263" t="s">
        <v>7</v>
      </c>
      <c r="EY3" s="264" t="s">
        <v>1</v>
      </c>
      <c r="EZ3" s="264" t="s">
        <v>2</v>
      </c>
      <c r="FA3" s="264" t="s">
        <v>16</v>
      </c>
      <c r="FB3" s="264" t="s">
        <v>17</v>
      </c>
      <c r="FC3" s="265" t="s">
        <v>18</v>
      </c>
      <c r="FD3" s="266"/>
      <c r="FE3" s="266"/>
      <c r="FF3" s="261" t="s">
        <v>217</v>
      </c>
      <c r="FG3" s="262" t="s">
        <v>56</v>
      </c>
      <c r="FH3" s="263" t="s">
        <v>7</v>
      </c>
      <c r="FI3" s="264" t="s">
        <v>1</v>
      </c>
      <c r="FJ3" s="264" t="s">
        <v>2</v>
      </c>
      <c r="FK3" s="264" t="s">
        <v>16</v>
      </c>
      <c r="FL3" s="264" t="s">
        <v>17</v>
      </c>
      <c r="FM3" s="265" t="s">
        <v>18</v>
      </c>
      <c r="FN3" s="266"/>
      <c r="FO3" s="266"/>
      <c r="FP3" s="261" t="s">
        <v>217</v>
      </c>
      <c r="FQ3" s="262" t="s">
        <v>56</v>
      </c>
      <c r="FR3" s="263" t="s">
        <v>7</v>
      </c>
      <c r="FS3" s="264" t="s">
        <v>1</v>
      </c>
      <c r="FT3" s="264" t="s">
        <v>2</v>
      </c>
      <c r="FU3" s="264" t="s">
        <v>16</v>
      </c>
      <c r="FV3" s="264" t="s">
        <v>17</v>
      </c>
      <c r="FW3" s="265" t="s">
        <v>18</v>
      </c>
      <c r="FX3" s="266"/>
      <c r="FY3" s="266"/>
      <c r="FZ3" s="261" t="s">
        <v>217</v>
      </c>
      <c r="GA3" s="262" t="s">
        <v>56</v>
      </c>
      <c r="GB3" s="263" t="s">
        <v>7</v>
      </c>
      <c r="GC3" s="264" t="s">
        <v>1</v>
      </c>
      <c r="GD3" s="264" t="s">
        <v>2</v>
      </c>
      <c r="GE3" s="264" t="s">
        <v>16</v>
      </c>
      <c r="GF3" s="264" t="s">
        <v>17</v>
      </c>
      <c r="GG3" s="265" t="s">
        <v>18</v>
      </c>
      <c r="GH3" s="266"/>
      <c r="GI3" s="266"/>
      <c r="GJ3" s="261" t="s">
        <v>217</v>
      </c>
      <c r="GK3" s="262" t="s">
        <v>56</v>
      </c>
      <c r="GL3" s="263" t="s">
        <v>7</v>
      </c>
      <c r="GM3" s="264" t="s">
        <v>1</v>
      </c>
      <c r="GN3" s="264" t="s">
        <v>2</v>
      </c>
      <c r="GO3" s="264" t="s">
        <v>16</v>
      </c>
      <c r="GP3" s="264" t="s">
        <v>17</v>
      </c>
      <c r="GQ3" s="265" t="s">
        <v>18</v>
      </c>
      <c r="GR3" s="266"/>
      <c r="GS3" s="266"/>
      <c r="GT3" s="268"/>
      <c r="HD3" s="268"/>
      <c r="HN3" s="268"/>
      <c r="HX3" s="268"/>
      <c r="IH3" s="268"/>
      <c r="IR3" s="268"/>
    </row>
    <row xmlns:x14ac="http://schemas.microsoft.com/office/spreadsheetml/2009/9/ac" r="4" s="4" customFormat="true" x14ac:dyDescent="0.25">
      <c r="A4" s="407" t="str">
        <f>IF(ISBLANK('Data Summary'!A6),"",'Data Summary'!A6)</f>
        <v>UGA_2004_SUR</v>
      </c>
      <c r="B4" s="121"/>
      <c r="C4" s="65" t="s">
        <v>24</v>
      </c>
      <c r="D4" s="9">
        <f>IF(COUNTA(D13)=0,"",D13)</f>
        <v>1.6</v>
      </c>
      <c r="E4" s="9" t="str">
        <f t="shared" ref="E4:I4" si="0">IF(COUNTA(E13)=0,"",E13)</f>
        <v/>
      </c>
      <c r="F4" s="9" t="str">
        <f t="shared" si="0"/>
        <v/>
      </c>
      <c r="G4" s="9" t="str">
        <f t="shared" si="0"/>
        <v/>
      </c>
      <c r="H4" s="9" t="str">
        <f t="shared" si="0"/>
        <v/>
      </c>
      <c r="I4" s="29" t="str">
        <f t="shared" si="0"/>
        <v/>
      </c>
      <c r="J4" s="24"/>
      <c r="K4" s="24"/>
      <c r="L4" s="121"/>
      <c r="M4" s="65" t="s">
        <v>24</v>
      </c>
      <c r="N4" s="9" t="str">
        <f>IF(COUNTA(N13)=0,"",N13)</f>
        <v/>
      </c>
      <c r="O4" s="9" t="str">
        <f t="shared" ref="O4:S4" si="1">IF(COUNTA(O13)=0,"",O13)</f>
        <v/>
      </c>
      <c r="P4" s="9" t="str">
        <f t="shared" si="1"/>
        <v/>
      </c>
      <c r="Q4" s="9" t="str">
        <f t="shared" si="1"/>
        <v/>
      </c>
      <c r="R4" s="9" t="str">
        <f t="shared" si="1"/>
        <v/>
      </c>
      <c r="S4" s="29" t="str">
        <f t="shared" si="1"/>
        <v/>
      </c>
      <c r="T4" s="24"/>
      <c r="U4" s="24"/>
      <c r="V4" s="121"/>
      <c r="W4" s="65" t="s">
        <v>24</v>
      </c>
      <c r="X4" s="9">
        <f>IF(COUNTA(X13)=0,"",X13)</f>
        <v>4.24</v>
      </c>
      <c r="Y4" s="9">
        <f t="shared" ref="Y4:AC4" si="2">IF(COUNTA(Y13)=0,"",Y13)</f>
        <v>0</v>
      </c>
      <c r="Z4" s="9">
        <f t="shared" si="2"/>
        <v>5.71</v>
      </c>
      <c r="AA4" s="9" t="str">
        <f t="shared" si="2"/>
        <v/>
      </c>
      <c r="AB4" s="9" t="str">
        <f t="shared" si="2"/>
        <v/>
      </c>
      <c r="AC4" s="29" t="str">
        <f t="shared" si="2"/>
        <v/>
      </c>
      <c r="AD4" s="24"/>
      <c r="AE4" s="24"/>
      <c r="AF4" s="121"/>
      <c r="AG4" s="65" t="s">
        <v>24</v>
      </c>
      <c r="AH4" s="9" t="str">
        <f>IF(COUNTA(AH13)=0,"",AH13)</f>
        <v/>
      </c>
      <c r="AI4" s="9" t="str">
        <f t="shared" ref="AI4:AM4" si="3">IF(COUNTA(AI13)=0,"",AI13)</f>
        <v/>
      </c>
      <c r="AJ4" s="9" t="str">
        <f t="shared" si="3"/>
        <v/>
      </c>
      <c r="AK4" s="9" t="str">
        <f t="shared" si="3"/>
        <v/>
      </c>
      <c r="AL4" s="9" t="str">
        <f t="shared" si="3"/>
        <v/>
      </c>
      <c r="AM4" s="29" t="str">
        <f t="shared" si="3"/>
        <v/>
      </c>
      <c r="AN4" s="24"/>
      <c r="AO4" s="24"/>
      <c r="AP4" s="121"/>
      <c r="AQ4" s="15" t="s">
        <v>24</v>
      </c>
      <c r="AR4" s="9" t="str">
        <f>IF(COUNTA(AR13)=0,"",AR13)</f>
        <v/>
      </c>
      <c r="AS4" s="9" t="str">
        <f t="shared" ref="AS4:AW4" si="4">IF(COUNTA(AS13)=0,"",AS13)</f>
        <v/>
      </c>
      <c r="AT4" s="9" t="str">
        <f t="shared" si="4"/>
        <v/>
      </c>
      <c r="AU4" s="9" t="str">
        <f t="shared" si="4"/>
        <v/>
      </c>
      <c r="AV4" s="9" t="str">
        <f t="shared" si="4"/>
        <v/>
      </c>
      <c r="AW4" s="29" t="str">
        <f t="shared" si="4"/>
        <v/>
      </c>
      <c r="AX4" s="24"/>
      <c r="AY4" s="24"/>
      <c r="AZ4" s="121"/>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1"/>
      <c r="BK4" s="65" t="s">
        <v>24</v>
      </c>
      <c r="BL4" s="9" t="str">
        <f>IF(COUNTA(BL13)=0,"",BL13)</f>
        <v/>
      </c>
      <c r="BM4" s="9" t="str">
        <f t="shared" ref="BM4:BQ4" si="6">IF(COUNTA(BM13)=0,"",BM13)</f>
        <v/>
      </c>
      <c r="BN4" s="9" t="str">
        <f t="shared" si="6"/>
        <v/>
      </c>
      <c r="BO4" s="9" t="str">
        <f t="shared" si="6"/>
        <v/>
      </c>
      <c r="BP4" s="9" t="str">
        <f t="shared" si="6"/>
        <v/>
      </c>
      <c r="BQ4" s="29" t="str">
        <f t="shared" si="6"/>
        <v/>
      </c>
      <c r="BR4" s="24"/>
      <c r="BS4" s="24"/>
      <c r="BT4" s="121"/>
      <c r="BU4" s="65" t="s">
        <v>24</v>
      </c>
      <c r="BV4" s="9" t="str">
        <f>IF(COUNTA(BV13)=0,"",BV13)</f>
        <v/>
      </c>
      <c r="BW4" s="9" t="str">
        <f t="shared" ref="BW4:CA4" si="7">IF(COUNTA(BW13)=0,"",BW13)</f>
        <v/>
      </c>
      <c r="BX4" s="9" t="str">
        <f t="shared" si="7"/>
        <v/>
      </c>
      <c r="BY4" s="9" t="str">
        <f t="shared" si="7"/>
        <v/>
      </c>
      <c r="BZ4" s="9" t="str">
        <f t="shared" si="7"/>
        <v/>
      </c>
      <c r="CA4" s="29" t="str">
        <f t="shared" si="7"/>
        <v/>
      </c>
      <c r="CB4" s="24"/>
      <c r="CC4" s="24"/>
      <c r="CD4" s="121"/>
      <c r="CE4" s="65" t="s">
        <v>24</v>
      </c>
      <c r="CF4" s="9" t="str">
        <f>IF(COUNTA(CF13)=0,"",CF13)</f>
        <v/>
      </c>
      <c r="CG4" s="9" t="str">
        <f t="shared" ref="CG4:CK4" si="8">IF(COUNTA(CG13)=0,"",CG13)</f>
        <v/>
      </c>
      <c r="CH4" s="9" t="str">
        <f t="shared" si="8"/>
        <v/>
      </c>
      <c r="CI4" s="9" t="str">
        <f t="shared" si="8"/>
        <v/>
      </c>
      <c r="CJ4" s="9">
        <f t="shared" si="8"/>
        <v>24.599999999999994</v>
      </c>
      <c r="CK4" s="29" t="str">
        <f t="shared" si="8"/>
        <v/>
      </c>
      <c r="CL4" s="24"/>
      <c r="CM4" s="24"/>
      <c r="CN4" s="121"/>
      <c r="CO4" s="65" t="s">
        <v>24</v>
      </c>
      <c r="CP4" s="9">
        <f>IF(COUNTA(CP13)=0,"",CP13)</f>
        <v>7.95</v>
      </c>
      <c r="CQ4" s="9">
        <f t="shared" ref="CQ4:CU4" si="9">IF(COUNTA(CQ13)=0,"",CQ13)</f>
        <v>7.61</v>
      </c>
      <c r="CR4" s="9">
        <f t="shared" si="9"/>
        <v>8.09</v>
      </c>
      <c r="CS4" s="9" t="str">
        <f t="shared" si="9"/>
        <v/>
      </c>
      <c r="CT4" s="9" t="str">
        <f t="shared" si="9"/>
        <v/>
      </c>
      <c r="CU4" s="29" t="str">
        <f t="shared" si="9"/>
        <v/>
      </c>
      <c r="CV4" s="24"/>
      <c r="CW4" s="24"/>
      <c r="CX4" s="121"/>
      <c r="CY4" s="65" t="s">
        <v>24</v>
      </c>
      <c r="CZ4" s="9" t="str">
        <f>IF(COUNTA(CZ13)=0,"",CZ13+CZ14)</f>
        <v/>
      </c>
      <c r="DA4" s="9" t="str">
        <f t="shared" ref="DA4:DB4" si="10">IF(COUNTA(DA13)=0,"",DA13+DA14)</f>
        <v/>
      </c>
      <c r="DB4" s="9" t="str">
        <f t="shared" si="10"/>
        <v/>
      </c>
      <c r="DC4" s="9" t="str">
        <f t="shared" ref="DC4:DE4" si="11">IF(COUNTA(DC13)=0,"",DC13)</f>
        <v/>
      </c>
      <c r="DD4" s="9" t="str">
        <f t="shared" si="11"/>
        <v/>
      </c>
      <c r="DE4" s="29" t="str">
        <f t="shared" si="11"/>
        <v/>
      </c>
      <c r="DF4" s="24"/>
      <c r="DG4" s="24"/>
      <c r="DH4" s="121"/>
      <c r="DI4" s="65" t="s">
        <v>24</v>
      </c>
      <c r="DJ4" s="9" t="str">
        <f>IF(COUNTA(DJ13)=0,"",DJ13)</f>
        <v/>
      </c>
      <c r="DK4" s="9" t="str">
        <f t="shared" ref="DK4:DO4" si="12">IF(COUNTA(DK13)=0,"",DK13)</f>
        <v/>
      </c>
      <c r="DL4" s="9" t="str">
        <f t="shared" si="12"/>
        <v/>
      </c>
      <c r="DM4" s="9" t="str">
        <f t="shared" si="12"/>
        <v/>
      </c>
      <c r="DN4" s="9" t="str">
        <f t="shared" si="12"/>
        <v/>
      </c>
      <c r="DO4" s="29" t="str">
        <f t="shared" si="12"/>
        <v/>
      </c>
      <c r="DP4" s="24"/>
      <c r="DQ4" s="24"/>
      <c r="DR4" s="121"/>
      <c r="DS4" s="65" t="s">
        <v>24</v>
      </c>
      <c r="DT4" s="9" t="str">
        <f>IF(COUNTA(DT13)=0,"",DT13)</f>
        <v/>
      </c>
      <c r="DU4" s="9" t="str">
        <f t="shared" ref="DU4:DY4" si="13">IF(COUNTA(DU13)=0,"",DU13)</f>
        <v/>
      </c>
      <c r="DV4" s="9" t="str">
        <f t="shared" si="13"/>
        <v/>
      </c>
      <c r="DW4" s="9" t="str">
        <f t="shared" si="13"/>
        <v/>
      </c>
      <c r="DX4" s="9" t="str">
        <f t="shared" si="13"/>
        <v/>
      </c>
      <c r="DY4" s="29" t="str">
        <f t="shared" si="13"/>
        <v/>
      </c>
      <c r="DZ4" s="24"/>
      <c r="EA4" s="24"/>
      <c r="EB4" s="121"/>
      <c r="EC4" s="65" t="s">
        <v>24</v>
      </c>
      <c r="ED4" s="9">
        <f>IF(COUNTA(ED13)=0,"",ED13+ED14)</f>
        <v>0</v>
      </c>
      <c r="EE4" s="9" t="str">
        <f t="shared" ref="EE4:EF4" si="14">IF(COUNTA(EE13)=0,"",EE13+EE14)</f>
        <v/>
      </c>
      <c r="EF4" s="9" t="str">
        <f t="shared" si="14"/>
        <v/>
      </c>
      <c r="EG4" s="9" t="str">
        <f t="shared" ref="EG4:EI4" si="15">IF(COUNTA(EG13)=0,"",EG13)</f>
        <v/>
      </c>
      <c r="EH4" s="9">
        <f t="shared" si="15"/>
        <v>0</v>
      </c>
      <c r="EI4" s="29" t="str">
        <f t="shared" si="15"/>
        <v/>
      </c>
      <c r="EJ4" s="24"/>
      <c r="EK4" s="24"/>
      <c r="EL4" s="121"/>
      <c r="EM4" s="65" t="s">
        <v>24</v>
      </c>
      <c r="EN4" s="9" t="str">
        <f>IF(COUNTA(EN13)=0,"",EN13)</f>
        <v/>
      </c>
      <c r="EO4" s="9" t="str">
        <f t="shared" ref="EO4:ES4" si="16">IF(COUNTA(EO13)=0,"",EO13)</f>
        <v/>
      </c>
      <c r="EP4" s="9" t="str">
        <f t="shared" si="16"/>
        <v/>
      </c>
      <c r="EQ4" s="9" t="str">
        <f t="shared" si="16"/>
        <v/>
      </c>
      <c r="ER4" s="9" t="str">
        <f t="shared" si="16"/>
        <v/>
      </c>
      <c r="ES4" s="29" t="str">
        <f t="shared" si="16"/>
        <v/>
      </c>
      <c r="ET4" s="24"/>
      <c r="EU4" s="24"/>
      <c r="EV4" s="121"/>
      <c r="EW4" s="193" t="s">
        <v>24</v>
      </c>
      <c r="EX4" s="9" t="str">
        <f t="shared" ref="EX4:FC4" si="17">IF(COUNTA(EX13)=0,"",EX13)</f>
        <v/>
      </c>
      <c r="EY4" s="9" t="str">
        <f t="shared" si="17"/>
        <v/>
      </c>
      <c r="EZ4" s="9">
        <f t="shared" si="17"/>
        <v>2.2988499999999998</v>
      </c>
      <c r="FA4" s="9" t="str">
        <f t="shared" si="17"/>
        <v/>
      </c>
      <c r="FB4" s="9" t="str">
        <f t="shared" si="17"/>
        <v/>
      </c>
      <c r="FC4" s="29" t="str">
        <f t="shared" si="17"/>
        <v/>
      </c>
      <c r="FD4" s="24"/>
      <c r="FE4" s="24"/>
      <c r="FF4" s="121"/>
      <c r="FG4" s="65" t="s">
        <v>24</v>
      </c>
      <c r="FH4" s="9">
        <f>IF(COUNTA(FH13)=0,"",FH13+FH14)</f>
        <v>0.43478</v>
      </c>
      <c r="FI4" s="9" t="str">
        <f t="shared" ref="FI4:FJ4" si="18">IF(COUNTA(FI13)=0,"",FI13+FI14)</f>
        <v/>
      </c>
      <c r="FJ4" s="9" t="str">
        <f t="shared" si="18"/>
        <v/>
      </c>
      <c r="FK4" s="9" t="str">
        <f t="shared" ref="FK4:FM4" si="19">IF(COUNTA(FK13)=0,"",FK13)</f>
        <v/>
      </c>
      <c r="FL4" s="9">
        <f t="shared" si="19"/>
        <v>0.43478</v>
      </c>
      <c r="FM4" s="29" t="str">
        <f t="shared" si="19"/>
        <v/>
      </c>
      <c r="FN4" s="24"/>
      <c r="FO4" s="24"/>
      <c r="FP4" s="121"/>
      <c r="FQ4" s="65" t="s">
        <v>24</v>
      </c>
      <c r="FR4" s="9" t="str">
        <f>IF(COUNTA(FR13)=0,"",FR13+FR14)</f>
        <v/>
      </c>
      <c r="FS4" s="9" t="str">
        <f t="shared" ref="FS4:FT4" si="20">IF(COUNTA(FS13)=0,"",FS13+FS14)</f>
        <v/>
      </c>
      <c r="FT4" s="9" t="str">
        <f t="shared" si="20"/>
        <v/>
      </c>
      <c r="FU4" s="9" t="str">
        <f t="shared" ref="FU4:FW4" si="21">IF(COUNTA(FU13)=0,"",FU13)</f>
        <v/>
      </c>
      <c r="FV4" s="9" t="str">
        <f t="shared" si="21"/>
        <v/>
      </c>
      <c r="FW4" s="29" t="str">
        <f t="shared" si="21"/>
        <v/>
      </c>
      <c r="FX4" s="24"/>
      <c r="FY4" s="24"/>
      <c r="FZ4" s="121"/>
      <c r="GA4" s="65" t="s">
        <v>24</v>
      </c>
      <c r="GB4" s="9">
        <f>IF(COUNTA(GB13)=0,"",GB13+GB14)</f>
        <v>6.2686599999999997</v>
      </c>
      <c r="GC4" s="9" t="str">
        <f t="shared" ref="GC4:GD4" si="22">IF(COUNTA(GC13)=0,"",GC13+GC14)</f>
        <v/>
      </c>
      <c r="GD4" s="9" t="str">
        <f t="shared" si="22"/>
        <v/>
      </c>
      <c r="GE4" s="9" t="str">
        <f t="shared" ref="GE4:GG4" si="23">IF(COUNTA(GE13)=0,"",GE13)</f>
        <v/>
      </c>
      <c r="GF4" s="9">
        <f t="shared" si="23"/>
        <v>6.2686599999999997</v>
      </c>
      <c r="GG4" s="29" t="str">
        <f t="shared" si="23"/>
        <v/>
      </c>
      <c r="GH4" s="24"/>
      <c r="GI4" s="24"/>
      <c r="GJ4" s="121"/>
      <c r="GK4" s="65" t="s">
        <v>24</v>
      </c>
      <c r="GL4" s="9" t="str">
        <f>IF(COUNTA(GL13)=0,"",GL13+GL14)</f>
        <v/>
      </c>
      <c r="GM4" s="9">
        <f t="shared" ref="GM4:GN4" si="24">IF(COUNTA(GM13)=0,"",GM13+GM14)</f>
        <v>30</v>
      </c>
      <c r="GN4" s="9">
        <f t="shared" si="24"/>
        <v>36</v>
      </c>
      <c r="GO4" s="9" t="str">
        <f t="shared" ref="GO4:GQ4" si="25">IF(COUNTA(GO13)=0,"",GO13)</f>
        <v/>
      </c>
      <c r="GP4" s="9">
        <f t="shared" si="25"/>
        <v>34</v>
      </c>
      <c r="GQ4" s="29">
        <f t="shared" si="25"/>
        <v>26</v>
      </c>
      <c r="GR4" s="24"/>
      <c r="GS4" s="24"/>
      <c r="GT4" s="132"/>
      <c r="HD4" s="132"/>
      <c r="HN4" s="132"/>
      <c r="HX4" s="132"/>
      <c r="IH4" s="132"/>
      <c r="IR4" s="132"/>
    </row>
    <row xmlns:x14ac="http://schemas.microsoft.com/office/spreadsheetml/2009/9/ac" r="5" s="4" customFormat="true" x14ac:dyDescent="0.25">
      <c r="A5" s="407" t="str">
        <f ca="true">IF(ISBLANK('Data Summary'!A7),"",'Data Summary'!A7)</f>
        <v>UGA_2008_SUR</v>
      </c>
      <c r="B5" s="121"/>
      <c r="C5" s="65" t="s">
        <v>0</v>
      </c>
      <c r="D5" s="9">
        <f>IF((COUNTA(D14:D25)=0)+(COUNTA(D13)=0),"",100-D13-SUMPRODUCT(C14:C25,D14:D25))</f>
        <v>13.299999999999997</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1"/>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1"/>
      <c r="W5" s="65" t="s">
        <v>0</v>
      </c>
      <c r="X5" s="9">
        <f>IF((COUNTA(X14:X25)=0)+(COUNTA(X13)=0),"",100-X13-SUMPRODUCT(W14:W25,X14:X25))</f>
        <v>7.2500000000000142</v>
      </c>
      <c r="Y5" s="9">
        <f>IF((COUNTA(Y14:Y25)=0)+(COUNTA(Y13)=0),"",100-Y13-SUMPRODUCT(W14:W25,Y14:Y25))</f>
        <v>4.1099999999999994</v>
      </c>
      <c r="Z5" s="9">
        <f>IF((COUNTA(Z14:Z25)=0)+(COUNTA(Z13)=0),"",100-Z13-SUMPRODUCT(W14:W25,Z14:Z25))</f>
        <v>8.3449999999999989</v>
      </c>
      <c r="AA5" s="9" t="str">
        <f>IF((COUNTA(AA14:AA25)=0)+(COUNTA(AA13)=0),"",100-AA13-SUMPRODUCT(W14:W25,AA14:AA25))</f>
        <v/>
      </c>
      <c r="AB5" s="9" t="str">
        <f>IF((COUNTA(AB14:AB25)=0)+(COUNTA(AB13)=0),"",100-AB13-SUMPRODUCT(W14:W25,AB14:AB25))</f>
        <v/>
      </c>
      <c r="AC5" s="29"/>
      <c r="AD5" s="24"/>
      <c r="AE5" s="24"/>
      <c r="AF5" s="121"/>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1"/>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c r="AX5" s="24"/>
      <c r="AY5" s="24"/>
      <c r="AZ5" s="121"/>
      <c r="BA5" s="15" t="s">
        <v>0</v>
      </c>
      <c r="BB5" s="9"/>
      <c r="BC5" s="9" t="str">
        <f>IF((COUNTA(BC14:BC25)=0)+(COUNTA(BC13)=0),"",100-BC13-SUMPRODUCT(BA14:BA25,BC14:BC25))</f>
        <v/>
      </c>
      <c r="BD5" s="9" t="str">
        <f>IF((COUNTA(BD14:BD25)=0)+(COUNTA(BD13)=0),"",100-BD13-SUMPRODUCT(BA14:BA25,BD14:BD25))</f>
        <v/>
      </c>
      <c r="BE5" s="9"/>
      <c r="BF5" s="9"/>
      <c r="BG5" s="29"/>
      <c r="BH5" s="24"/>
      <c r="BI5" s="24"/>
      <c r="BJ5" s="121"/>
      <c r="BK5" s="6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c r="BR5" s="24"/>
      <c r="BS5" s="24"/>
      <c r="BT5" s="121"/>
      <c r="BU5" s="6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c r="CB5" s="24"/>
      <c r="CC5" s="24"/>
      <c r="CD5" s="121"/>
      <c r="CE5" s="6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c r="CL5" s="24"/>
      <c r="CM5" s="24"/>
      <c r="CN5" s="121"/>
      <c r="CO5" s="65" t="s">
        <v>0</v>
      </c>
      <c r="CP5" s="9">
        <f>IF((COUNTA(CP14:CP25)=0)+(COUNTA(CP13)=0),"",100-CP13-SUMPRODUCT(CO14:CO25,CP14:CP25))</f>
        <v>12.014999999999986</v>
      </c>
      <c r="CQ5" s="9">
        <f>IF((COUNTA(CQ14:CQ25)=0)+(COUNTA(CQ13)=0),"",100-CQ13-SUMPRODUCT(CO14:CO25,CQ14:CQ25))</f>
        <v>5.5749999999999886</v>
      </c>
      <c r="CR5" s="9">
        <f>IF((COUNTA(CR14:CR25)=0)+(COUNTA(CR13)=0),"",100-CR13-SUMPRODUCT(CO14:CO25,CR14:CR25))</f>
        <v>14.629999999999995</v>
      </c>
      <c r="CS5" s="9" t="str">
        <f>IF((COUNTA(CS14:CS25)=0)+(COUNTA(CS13)=0),"",100-CS13-SUMPRODUCT(CO14:CO25,CS14:CS25))</f>
        <v/>
      </c>
      <c r="CT5" s="9" t="str">
        <f>IF((COUNTA(CT14:CT25)=0)+(COUNTA(CT13)=0),"",100-CT13-SUMPRODUCT(CO14:CO25,CT14:CT25))</f>
        <v/>
      </c>
      <c r="CU5" s="29"/>
      <c r="CV5" s="24"/>
      <c r="CW5" s="24"/>
      <c r="CX5" s="121"/>
      <c r="CY5" s="65"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9"/>
      <c r="DF5" s="24"/>
      <c r="DG5" s="24"/>
      <c r="DH5" s="121"/>
      <c r="DI5" s="65" t="s">
        <v>0</v>
      </c>
      <c r="DJ5" s="9" t="str">
        <f>IF((COUNTA(DJ14:DJ25)=0)+(COUNTA(DJ13)=0),"",100-DJ13-SUMPRODUCT(DI14:DI25,DJ14:DJ25))</f>
        <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9"/>
      <c r="DP5" s="24"/>
      <c r="DQ5" s="24"/>
      <c r="DR5" s="121"/>
      <c r="DS5" s="65"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9"/>
      <c r="DZ5" s="24"/>
      <c r="EA5" s="24"/>
      <c r="EB5" s="121"/>
      <c r="EC5" s="65" t="s">
        <v>0</v>
      </c>
      <c r="ED5" s="9">
        <f>IF((COUNTA(ED14:ED25)=0)+(COUNTA(ED13)=0),"",100-ED13-SUMPRODUCT(EC14:EC25,ED14:ED25))</f>
        <v>6.1673949999999991</v>
      </c>
      <c r="EE5" s="9" t="str">
        <f>IF((COUNTA(EE14:EE25)=0)+(COUNTA(EE13)=0),"",100-EE13-SUMPRODUCT(EC14:EC25,EE14:EE25))</f>
        <v/>
      </c>
      <c r="EF5" s="9" t="str">
        <f>IF((COUNTA(EF14:EF25)=0)+(COUNTA(EF13)=0),"",100-EF13-SUMPRODUCT(EC14:EC25,EF14:EF25))</f>
        <v/>
      </c>
      <c r="EG5" s="9" t="str">
        <f>IF((COUNTA(EG14:EG25)=0)+(COUNTA(EG13)=0),"",100-EG13-SUMPRODUCT(EC14:EC25,EG14:EG25))</f>
        <v/>
      </c>
      <c r="EH5" s="9">
        <f>IF((COUNTA(EH14:EH25)=0)+(COUNTA(EH13)=0),"",100-EH13-SUMPRODUCT(EC14:EC25,EH14:EH25))</f>
        <v>6.1673949999999991</v>
      </c>
      <c r="EI5" s="29"/>
      <c r="EJ5" s="24"/>
      <c r="EK5" s="24"/>
      <c r="EL5" s="121"/>
      <c r="EM5" s="65"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29"/>
      <c r="ET5" s="24"/>
      <c r="EU5" s="24"/>
      <c r="EV5" s="121"/>
      <c r="EW5" s="193" t="s">
        <v>0</v>
      </c>
      <c r="EX5" s="9" t="str">
        <f>IF((COUNTA(EX14:EX25)=0)+(COUNTA(EX13)=0),"",100-EX13-SUMPRODUCT(EW14:EW25,EX14:EX25))</f>
        <v/>
      </c>
      <c r="EY5" s="9" t="str">
        <f>IF((COUNTA(EY14:EY25)=0)+(COUNTA(EY13)=0),"",100-EY13-SUMPRODUCT(EW14:EW25,EY14:EY25))</f>
        <v/>
      </c>
      <c r="EZ5" s="9">
        <f>IF((COUNTA(EZ14:EZ25)=0)+(COUNTA(EZ13)=0),"",100-EZ13-SUMPRODUCT(EW14:EW25,EZ14:EZ25))</f>
        <v>10.344829999999988</v>
      </c>
      <c r="FA5" s="9" t="str">
        <f>IF((COUNTA(FA14:FA25)=0)+(COUNTA(FA13)=0),"",100-FA13-SUMPRODUCT(EW14:EW25,FA14:FA25))</f>
        <v/>
      </c>
      <c r="FB5" s="9" t="str">
        <f>IF((COUNTA(FB14:FB25)=0)+(COUNTA(FB13)=0),"",100-FB13-SUMPRODUCT(EW14:EW25,FB14:FB25))</f>
        <v/>
      </c>
      <c r="FC5" s="29" t="str">
        <f>IF((COUNTA(FC14:FC25)=0)+(COUNTA(FC13)=0),"",100-FC13-SUMPRODUCT(EW14:EW25,FC14:FC25))</f>
        <v/>
      </c>
      <c r="FD5" s="24"/>
      <c r="FE5" s="24"/>
      <c r="FF5" s="121"/>
      <c r="FG5" s="65" t="s">
        <v>0</v>
      </c>
      <c r="FH5" s="9">
        <f>IF((COUNTA(FH14:FH25)=0)+(COUNTA(FH13)=0),"",100-FH13-SUMPRODUCT(FG14:FG25,FH14:FH25))</f>
        <v>5.2173899999999946</v>
      </c>
      <c r="FI5" s="9" t="str">
        <f>IF((COUNTA(FI14:FI25)=0)+(COUNTA(FI13)=0),"",100-FI13-SUMPRODUCT(FG14:FG25,FI14:FI25))</f>
        <v/>
      </c>
      <c r="FJ5" s="9" t="str">
        <f>IF((COUNTA(FJ14:FJ25)=0)+(COUNTA(FJ13)=0),"",100-FJ13-SUMPRODUCT(FG14:FG25,FJ14:FJ25))</f>
        <v/>
      </c>
      <c r="FK5" s="9" t="str">
        <f>IF((COUNTA(FK14:FK25)=0)+(COUNTA(FK13)=0),"",100-FK13-SUMPRODUCT(FG14:FG25,FK14:FK25))</f>
        <v/>
      </c>
      <c r="FL5" s="9">
        <f>IF((COUNTA(FL14:FL25)=0)+(COUNTA(FL13)=0),"",100-FL13-SUMPRODUCT(FG14:FG25,FL14:FL25))</f>
        <v>5.2173899999999946</v>
      </c>
      <c r="FM5" s="29"/>
      <c r="FN5" s="24"/>
      <c r="FO5" s="24"/>
      <c r="FP5" s="121"/>
      <c r="FQ5" s="65" t="s">
        <v>0</v>
      </c>
      <c r="FR5" s="9" t="str">
        <f>IF((COUNTA(FR14:FR25)=0)+(COUNTA(FR13)=0),"",100-FR13-SUMPRODUCT(FQ14:FQ25,FR14:FR25))</f>
        <v/>
      </c>
      <c r="FS5" s="9" t="str">
        <f>IF((COUNTA(FS14:FS25)=0)+(COUNTA(FS13)=0),"",100-FS13-SUMPRODUCT(FQ14:FQ25,FS14:FS25))</f>
        <v/>
      </c>
      <c r="FT5" s="9" t="str">
        <f>IF((COUNTA(FT14:FT25)=0)+(COUNTA(FT13)=0),"",100-FT13-SUMPRODUCT(FQ14:FQ25,FT14:FT25))</f>
        <v/>
      </c>
      <c r="FU5" s="9" t="str">
        <f>IF((COUNTA(FU14:FU25)=0)+(COUNTA(FU13)=0),"",100-FU13-SUMPRODUCT(FQ14:FQ25,FU14:FU25))</f>
        <v/>
      </c>
      <c r="FV5" s="9" t="str">
        <f>IF((COUNTA(FV14:FV25)=0)+(COUNTA(FV13)=0),"",100-FV13-SUMPRODUCT(FQ14:FQ25,FV14:FV25))</f>
        <v/>
      </c>
      <c r="FW5" s="29"/>
      <c r="FX5" s="24"/>
      <c r="FY5" s="24"/>
      <c r="FZ5" s="121"/>
      <c r="GA5" s="65" t="s">
        <v>0</v>
      </c>
      <c r="GB5" s="9">
        <f>IF((COUNTA(GB14:GB25)=0)+(COUNTA(GB13)=0),"",100-GB13-SUMPRODUCT(GA14:GA25,GB14:GB25))</f>
        <v>18.606970000000004</v>
      </c>
      <c r="GC5" s="9" t="str">
        <f>IF((COUNTA(GC14:GC25)=0)+(COUNTA(GC13)=0),"",100-GC13-SUMPRODUCT(GA14:GA25,GC14:GC25))</f>
        <v/>
      </c>
      <c r="GD5" s="9" t="str">
        <f>IF((COUNTA(GD14:GD25)=0)+(COUNTA(GD13)=0),"",100-GD13-SUMPRODUCT(GA14:GA25,GD14:GD25))</f>
        <v/>
      </c>
      <c r="GE5" s="9" t="str">
        <f>IF((COUNTA(GE14:GE25)=0)+(COUNTA(GE13)=0),"",100-GE13-SUMPRODUCT(GA14:GA25,GE14:GE25))</f>
        <v/>
      </c>
      <c r="GF5" s="9">
        <f>IF((COUNTA(GF14:GF25)=0)+(COUNTA(GF13)=0),"",100-GF13-SUMPRODUCT(GA14:GA25,GF14:GF25))</f>
        <v>18.606970000000004</v>
      </c>
      <c r="GG5" s="29"/>
      <c r="GH5" s="24"/>
      <c r="GI5" s="24"/>
      <c r="GJ5" s="121"/>
      <c r="GK5" s="65" t="s">
        <v>0</v>
      </c>
      <c r="GL5" s="9" t="str">
        <f>IF((COUNTA(GL14:GL25)=0)+(COUNTA(GL13)=0),"",100-GL13-SUMPRODUCT(GK14:GK25,GL14:GL25))</f>
        <v/>
      </c>
      <c r="GM5" s="9" t="str">
        <f>IF((COUNTA(GM14:GM25)=0)+(COUNTA(GM13)=0),"",100-GM13-SUMPRODUCT(GK14:GK25,GM14:GM25))</f>
        <v/>
      </c>
      <c r="GN5" s="9" t="str">
        <f>IF((COUNTA(GN14:GN25)=0)+(COUNTA(GN13)=0),"",100-GN13-SUMPRODUCT(GK14:GK25,GN14:GN25))</f>
        <v/>
      </c>
      <c r="GO5" s="9" t="str">
        <f>IF((COUNTA(GO14:GO25)=0)+(COUNTA(GO13)=0),"",100-GO13-SUMPRODUCT(GK14:GK25,GO14:GO25))</f>
        <v/>
      </c>
      <c r="GP5" s="9" t="str">
        <f>IF((COUNTA(GP14:GP25)=0)+(COUNTA(GP13)=0),"",100-GP13-SUMPRODUCT(GK14:GK25,GP14:GP25))</f>
        <v/>
      </c>
      <c r="GQ5" s="29" t="str">
        <f>IF((COUNTA(GQ14:GQ25)=0)+(COUNTA(GQ13)=0),"",100-GQ13-SUMPRODUCT(GK14:GK25,GQ14:GQ25))</f>
        <v/>
      </c>
      <c r="GR5" s="24"/>
      <c r="GS5" s="24"/>
      <c r="GT5" s="132"/>
      <c r="HD5" s="132"/>
      <c r="HN5" s="132"/>
      <c r="HX5" s="132"/>
      <c r="IH5" s="132"/>
      <c r="IR5" s="132"/>
    </row>
    <row xmlns:x14ac="http://schemas.microsoft.com/office/spreadsheetml/2009/9/ac" r="6" s="4" customFormat="true" x14ac:dyDescent="0.25">
      <c r="A6" s="407" t="str">
        <f ca="true">IF(ISBLANK('Data Summary'!A8),"",'Data Summary'!A8)</f>
        <v>UGA_2010_UNPS</v>
      </c>
      <c r="B6" s="121"/>
      <c r="C6" s="65" t="s">
        <v>19</v>
      </c>
      <c r="D6" s="9">
        <f>IF(COUNTA(D14:D25)=0,"",SUMPRODUCT(D14:D25,C14:C25))</f>
        <v>85.100000000000009</v>
      </c>
      <c r="E6" s="9" t="str">
        <f>IF(COUNTA(E14:E25)=0,"",SUMPRODUCT(E14:E25,C14:C25))</f>
        <v/>
      </c>
      <c r="F6" s="9" t="str">
        <f>IF(COUNTA(F14:F25)=0,"",SUMPRODUCT(F14:F25,C14:C25))</f>
        <v/>
      </c>
      <c r="G6" s="9" t="str">
        <f>IF(COUNTA(G14:G25)=0,"",SUMPRODUCT(G14:G25,C14:C25))</f>
        <v/>
      </c>
      <c r="H6" s="9" t="str">
        <f>IF(COUNTA(H14:H25)=0,"",SUMPRODUCT(H14:H25,C14:C25))</f>
        <v/>
      </c>
      <c r="I6" s="29" t="str">
        <f>IF(COUNTA(I14:I25)=0,"",SUMPRODUCT(I14:I25,C14:C25))</f>
        <v/>
      </c>
      <c r="J6" s="24"/>
      <c r="K6" s="24"/>
      <c r="L6" s="121"/>
      <c r="M6" s="65" t="s">
        <v>19</v>
      </c>
      <c r="N6" s="9">
        <f>IF(COUNTA(N14:N25)=0,"",SUMPRODUCT(N14:N25,M14:M25))</f>
        <v>90.41266625103907</v>
      </c>
      <c r="O6" s="9" t="str">
        <f>IF(COUNTA(O14:O25)=0,"",SUMPRODUCT(O14:O25,M14:M25))</f>
        <v/>
      </c>
      <c r="P6" s="9" t="str">
        <f>IF(COUNTA(P14:P25)=0,"",SUMPRODUCT(P14:P25,M14:M25))</f>
        <v/>
      </c>
      <c r="Q6" s="9" t="str">
        <f>IF(COUNTA(Q14:Q25)=0,"",SUMPRODUCT(Q14:Q25,M14:M25))</f>
        <v/>
      </c>
      <c r="R6" s="9">
        <f>IF(COUNTA(R14:R25)=0,"",SUMPRODUCT(R14:R25,M14:M25))</f>
        <v>89.699999999999989</v>
      </c>
      <c r="S6" s="29">
        <f>IF(COUNTA(S14:S25)=0,"",SUMPRODUCT(S14:S25,M14:M25))</f>
        <v>95.05</v>
      </c>
      <c r="T6" s="24"/>
      <c r="U6" s="24"/>
      <c r="V6" s="121"/>
      <c r="W6" s="65" t="s">
        <v>19</v>
      </c>
      <c r="X6" s="9">
        <f>IF(COUNTA(X14:X25)=0,"",SUMPRODUCT(X14:X25,W14:W25))</f>
        <v>88.509999999999991</v>
      </c>
      <c r="Y6" s="9">
        <f>IF(COUNTA(Y14:Y25)=0,"",SUMPRODUCT(Y14:Y25,W14:W25))</f>
        <v>95.89</v>
      </c>
      <c r="Z6" s="9">
        <f>IF(COUNTA(Z14:Z25)=0,"",SUMPRODUCT(Z14:Z25,W14:W25))</f>
        <v>85.945000000000007</v>
      </c>
      <c r="AA6" s="9" t="str">
        <f>IF(COUNTA(AA14:AA25)=0,"",SUMPRODUCT(AA14:AA25,W14:W25))</f>
        <v/>
      </c>
      <c r="AB6" s="9" t="str">
        <f>IF(COUNTA(AB14:AB25)=0,"",SUMPRODUCT(AB14:AB25,W14:W25))</f>
        <v/>
      </c>
      <c r="AC6" s="29" t="str">
        <f>IF(COUNTA(AC14:AC25)=0,"",SUMPRODUCT(AC14:AC25,W14:W25))</f>
        <v/>
      </c>
      <c r="AD6" s="24"/>
      <c r="AE6" s="24"/>
      <c r="AF6" s="121"/>
      <c r="AG6" s="65" t="s">
        <v>19</v>
      </c>
      <c r="AH6" s="9">
        <f>IF(COUNTA(AH14:AH25)=0,"",SUMPRODUCT(AH14:AH25,AG14:AG25))</f>
        <v>86.869730205007173</v>
      </c>
      <c r="AI6" s="9" t="str">
        <f>IF(COUNTA(AI14:AI25)=0,"",SUMPRODUCT(AI14:AI25,AG14:AG25))</f>
        <v/>
      </c>
      <c r="AJ6" s="9" t="str">
        <f>IF(COUNTA(AJ14:AJ25)=0,"",SUMPRODUCT(AJ14:AJ25,AG14:AG25))</f>
        <v/>
      </c>
      <c r="AK6" s="9">
        <f>IF(COUNTA(AK14:AK25)=0,"",SUMPRODUCT(AK14:AK25,AG14:AG25))</f>
        <v>97.776365946632794</v>
      </c>
      <c r="AL6" s="9">
        <f>IF(COUNTA(AL14:AL25)=0,"",SUMPRODUCT(AL14:AL25,AG14:AG25))</f>
        <v>84</v>
      </c>
      <c r="AM6" s="29">
        <f>IF(COUNTA(AM14:AM25)=0,"",SUMPRODUCT(AM14:AM25,AG14:AG25))</f>
        <v>95.5</v>
      </c>
      <c r="AN6" s="24"/>
      <c r="AO6" s="24"/>
      <c r="AP6" s="121"/>
      <c r="AQ6" s="15" t="s">
        <v>19</v>
      </c>
      <c r="AR6" s="9">
        <f>IF(COUNTA(AR14:AR25)=0,"",SUMPRODUCT(AR14:AR25,AQ14:AQ25))</f>
        <v>90.45</v>
      </c>
      <c r="AS6" s="9">
        <f>IF(COUNTA(AS14:AS25)=0,"",SUMPRODUCT(AS14:AS25,AQ14:AQ25))</f>
        <v>98.444999999999993</v>
      </c>
      <c r="AT6" s="9">
        <f>IF(COUNTA(AT14:AT25)=0,"",SUMPRODUCT(AT14:AT25,AQ14:AQ25))</f>
        <v>87.64</v>
      </c>
      <c r="AU6" s="9" t="str">
        <f>IF(COUNTA(AU14:AU25)=0,"",SUMPRODUCT(AU14:AU25,AQ14:AQ25))</f>
        <v/>
      </c>
      <c r="AV6" s="9" t="str">
        <f>IF(COUNTA(AV14:AV25)=0,"",SUMPRODUCT(AV14:AV25,AQ14:AQ25))</f>
        <v/>
      </c>
      <c r="AW6" s="29" t="str">
        <f>IF(COUNTA(AW14:AW25)=0,"",SUMPRODUCT(AW14:AW25,AQ14:AQ25))</f>
        <v/>
      </c>
      <c r="AX6" s="24"/>
      <c r="AY6" s="24"/>
      <c r="AZ6" s="121"/>
      <c r="BA6" s="15" t="s">
        <v>19</v>
      </c>
      <c r="BB6" s="9" t="str">
        <f>IF(COUNTA(BB14:BB25)=0,"",SUMPRODUCT(BB14:BB25,BA14:BA25))</f>
        <v/>
      </c>
      <c r="BC6" s="9" t="str">
        <f>IF(COUNTA(BC14:BC25)=0,"",SUMPRODUCT(BC14:BC25,BA14:BA25))</f>
        <v/>
      </c>
      <c r="BD6" s="9" t="str">
        <f>IF(COUNTA(BD14:BD25)=0,"",SUMPRODUCT(BD14:BD25,BA14:BA25))</f>
        <v/>
      </c>
      <c r="BE6" s="9" t="str">
        <f>IF(COUNTA(BE14:BE25)=0,"",SUMPRODUCT(BE14:BE25,BA14:BA25))</f>
        <v/>
      </c>
      <c r="BF6" s="9" t="str">
        <f>IF(COUNTA(BF14:BF25)=0,"",SUMPRODUCT(BF14:BF25,BA14:BA25))</f>
        <v/>
      </c>
      <c r="BG6" s="29" t="str">
        <f>IF(COUNTA(BG14:BG25)=0,"",SUMPRODUCT(BG14:BG25,BA14:BA25))</f>
        <v/>
      </c>
      <c r="BH6" s="24"/>
      <c r="BI6" s="24"/>
      <c r="BJ6" s="121"/>
      <c r="BK6" s="65" t="s">
        <v>19</v>
      </c>
      <c r="BL6" s="9">
        <f>IF(COUNTA(BL14:BL25)=0,"",SUMPRODUCT(BL14:BL25,BK14:BK25))</f>
        <v>92.88000000000001</v>
      </c>
      <c r="BM6" s="9">
        <f>IF(COUNTA(BM14:BM25)=0,"",SUMPRODUCT(BM14:BM25,BK14:BK25))</f>
        <v>98.580000000000013</v>
      </c>
      <c r="BN6" s="9">
        <f>IF(COUNTA(BN14:BN25)=0,"",SUMPRODUCT(BN14:BN25,BK14:BK25))</f>
        <v>91.334999999999994</v>
      </c>
      <c r="BO6" s="9" t="str">
        <f>IF(COUNTA(BO14:BO25)=0,"",SUMPRODUCT(BO14:BO25,BK14:BK25))</f>
        <v/>
      </c>
      <c r="BP6" s="9" t="str">
        <f>IF(COUNTA(BP14:BP25)=0,"",SUMPRODUCT(BP14:BP25,BK14:BK25))</f>
        <v/>
      </c>
      <c r="BQ6" s="29" t="str">
        <f>IF(COUNTA(BQ14:BQ25)=0,"",SUMPRODUCT(BQ14:BQ25,BK14:BK25))</f>
        <v/>
      </c>
      <c r="BR6" s="24"/>
      <c r="BS6" s="24"/>
      <c r="BT6" s="121"/>
      <c r="BU6" s="65" t="s">
        <v>19</v>
      </c>
      <c r="BV6" s="9" t="str">
        <f>IF(COUNTA(BV14:BV25)=0,"",SUMPRODUCT(BV14:BV25,BU14:BU25))</f>
        <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21"/>
      <c r="CE6" s="65" t="s">
        <v>19</v>
      </c>
      <c r="CF6" s="9" t="str">
        <f>IF(COUNTA(CF14:CF25)=0,"",SUMPRODUCT(CF14:CF25,CE14:CE25))</f>
        <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1"/>
      <c r="CO6" s="65" t="s">
        <v>19</v>
      </c>
      <c r="CP6" s="9">
        <f>IF(COUNTA(CP14:CP25)=0,"",SUMPRODUCT(CP14:CP25,CO14:CO25))</f>
        <v>80.035000000000011</v>
      </c>
      <c r="CQ6" s="9">
        <f>IF(COUNTA(CQ14:CQ25)=0,"",SUMPRODUCT(CQ14:CQ25,CO14:CO25))</f>
        <v>86.815000000000012</v>
      </c>
      <c r="CR6" s="9">
        <f>IF(COUNTA(CR14:CR25)=0,"",SUMPRODUCT(CR14:CR25,CO14:CO25))</f>
        <v>77.28</v>
      </c>
      <c r="CS6" s="9" t="str">
        <f>IF(COUNTA(CS14:CS25)=0,"",SUMPRODUCT(CS14:CS25,CO14:CO25))</f>
        <v/>
      </c>
      <c r="CT6" s="9" t="str">
        <f>IF(COUNTA(CT14:CT25)=0,"",SUMPRODUCT(CT14:CT25,CO14:CO25))</f>
        <v/>
      </c>
      <c r="CU6" s="29" t="str">
        <f>IF(COUNTA(CU14:CU25)=0,"",SUMPRODUCT(CU14:CU25,CO14:CO25))</f>
        <v/>
      </c>
      <c r="CV6" s="24"/>
      <c r="CW6" s="24"/>
      <c r="CX6" s="121"/>
      <c r="CY6" s="65" t="s">
        <v>19</v>
      </c>
      <c r="CZ6" s="9">
        <f>IF(COUNTA(CZ14:CZ25)=0,"",SUMPRODUCT(CZ14:CZ25,CY14:CY25))</f>
        <v>91.35499999999999</v>
      </c>
      <c r="DA6" s="9">
        <f>IF(COUNTA(DA14:DA25)=0,"",SUMPRODUCT(DA14:DA25,CY14:CY25))</f>
        <v>98.36</v>
      </c>
      <c r="DB6" s="9">
        <f>IF(COUNTA(DB14:DB25)=0,"",SUMPRODUCT(DB14:DB25,CY14:CY25))</f>
        <v>88.44</v>
      </c>
      <c r="DC6" s="9" t="str">
        <f>IF(COUNTA(DC14:DC25)=0,"",SUMPRODUCT(DC14:DC25,CY14:CY25))</f>
        <v/>
      </c>
      <c r="DD6" s="9" t="str">
        <f>IF(COUNTA(DD14:DD25)=0,"",SUMPRODUCT(DD14:DD25,CY14:CY25))</f>
        <v/>
      </c>
      <c r="DE6" s="29" t="str">
        <f>IF(COUNTA(DE14:DE25)=0,"",SUMPRODUCT(DE14:DE25,CY14:CY25))</f>
        <v/>
      </c>
      <c r="DF6" s="24"/>
      <c r="DG6" s="24"/>
      <c r="DH6" s="121"/>
      <c r="DI6" s="65" t="s">
        <v>19</v>
      </c>
      <c r="DJ6" s="9">
        <f>IF(COUNTA(DJ14:DJ25)=0,"",SUMPRODUCT(DJ14:DJ25,DI14:DI25))</f>
        <v>97.013133832086453</v>
      </c>
      <c r="DK6" s="9" t="str">
        <f>IF(COUNTA(DK14:DK25)=0,"",SUMPRODUCT(DK14:DK25,DI14:DI25))</f>
        <v/>
      </c>
      <c r="DL6" s="9" t="str">
        <f>IF(COUNTA(DL14:DL25)=0,"",SUMPRODUCT(DL14:DL25,DI14:DI25))</f>
        <v/>
      </c>
      <c r="DM6" s="9" t="str">
        <f>IF(COUNTA(DM14:DM25)=0,"",SUMPRODUCT(DM14:DM25,DI14:DI25))</f>
        <v/>
      </c>
      <c r="DN6" s="9">
        <f>IF(COUNTA(DN14:DN25)=0,"",SUMPRODUCT(DN14:DN25,DI14:DI25))</f>
        <v>96.8</v>
      </c>
      <c r="DO6" s="29">
        <f>IF(COUNTA(DO14:DO25)=0,"",SUMPRODUCT(DO14:DO25,DI14:DI25))</f>
        <v>98.4</v>
      </c>
      <c r="DP6" s="24"/>
      <c r="DQ6" s="24"/>
      <c r="DR6" s="121"/>
      <c r="DS6" s="65" t="s">
        <v>19</v>
      </c>
      <c r="DT6" s="9">
        <f>IF(COUNTA(DT14:DT25)=0,"",SUMPRODUCT(DT14:DT25,DS14:DS25))</f>
        <v>90.133208645054026</v>
      </c>
      <c r="DU6" s="9">
        <f>IF(COUNTA(DU14:DU25)=0,"",SUMPRODUCT(DU14:DU25,DS14:DS25))</f>
        <v>90.666043225270158</v>
      </c>
      <c r="DV6" s="9">
        <f>IF(COUNTA(DV14:DV25)=0,"",SUMPRODUCT(DV14:DV25,DS14:DS25))</f>
        <v>90</v>
      </c>
      <c r="DW6" s="9" t="str">
        <f>IF(COUNTA(DW14:DW25)=0,"",SUMPRODUCT(DW14:DW25,DS14:DS25))</f>
        <v/>
      </c>
      <c r="DX6" s="9">
        <f>IF(COUNTA(DX14:DX25)=0,"",SUMPRODUCT(DX14:DX25,DS14:DS25))</f>
        <v>90</v>
      </c>
      <c r="DY6" s="29">
        <f>IF(COUNTA(DY14:DY25)=0,"",SUMPRODUCT(DY14:DY25,DS14:DS25))</f>
        <v>91</v>
      </c>
      <c r="DZ6" s="24"/>
      <c r="EA6" s="24"/>
      <c r="EB6" s="121"/>
      <c r="EC6" s="65" t="s">
        <v>19</v>
      </c>
      <c r="ED6" s="9">
        <f>IF(COUNTA(ED14:ED25)=0,"",SUMPRODUCT(ED14:ED25,EC14:EC25))</f>
        <v>93.832605000000001</v>
      </c>
      <c r="EE6" s="9"/>
      <c r="EF6" s="9"/>
      <c r="EG6" s="9" t="str">
        <f>IF(COUNTA(EG14:EG25)=0,"",SUMPRODUCT(EG14:EG25,EC14:EC25))</f>
        <v/>
      </c>
      <c r="EH6" s="9">
        <f>IF(COUNTA(EH14:EH25)=0,"",SUMPRODUCT(EH14:EH25,EC14:EC25))</f>
        <v>93.832605000000001</v>
      </c>
      <c r="EI6" s="29" t="str">
        <f>IF(COUNTA(EI14:EI25)=0,"",SUMPRODUCT(EI14:EI25,EC14:EC25))</f>
        <v/>
      </c>
      <c r="EJ6" s="24"/>
      <c r="EK6" s="24"/>
      <c r="EL6" s="121"/>
      <c r="EM6" s="6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1"/>
      <c r="EW6" s="193" t="s">
        <v>19</v>
      </c>
      <c r="EX6" s="9" t="str">
        <f>IF(COUNTA(EX14:EX25)=0,"",SUMPRODUCT(EX14:EX25,EW14:EW25))</f>
        <v/>
      </c>
      <c r="EY6" s="9" t="str">
        <f>IF(COUNTA(EY14:EY25)=0,"",SUMPRODUCT(EY14:EY25,EW14:EW25))</f>
        <v/>
      </c>
      <c r="EZ6" s="9">
        <f>IF(COUNTA(EZ14:EZ25)=0,"",SUMPRODUCT(EZ14:EZ25,EW14:EW25))</f>
        <v>87.356320000000011</v>
      </c>
      <c r="FA6" s="9" t="str">
        <f>IF(COUNTA(FA14:FA25)=0,"",SUMPRODUCT(FA14:FA25,EW14:EW25))</f>
        <v/>
      </c>
      <c r="FB6" s="9" t="str">
        <f>IF(COUNTA(FB14:FB25)=0,"",SUMPRODUCT(FB14:FB25,EW14:EW25))</f>
        <v/>
      </c>
      <c r="FC6" s="29" t="str">
        <f>IF(COUNTA(FC14:FC25)=0,"",SUMPRODUCT(FC14:FC25,EW14:EW25))</f>
        <v/>
      </c>
      <c r="FD6" s="24"/>
      <c r="FE6" s="24"/>
      <c r="FF6" s="121"/>
      <c r="FG6" s="65" t="s">
        <v>19</v>
      </c>
      <c r="FH6" s="9">
        <f>IF(COUNTA(FH14:FH25)=0,"",SUMPRODUCT(FH14:FH25,FG14:FG25))</f>
        <v>94.347830000000002</v>
      </c>
      <c r="FI6" s="9"/>
      <c r="FJ6" s="9"/>
      <c r="FK6" s="9" t="str">
        <f>IF(COUNTA(FK14:FK25)=0,"",SUMPRODUCT(FK14:FK25,FG14:FG25))</f>
        <v/>
      </c>
      <c r="FL6" s="9">
        <f>IF(COUNTA(FL14:FL25)=0,"",SUMPRODUCT(FL14:FL25,FG14:FG25))</f>
        <v>94.347830000000002</v>
      </c>
      <c r="FM6" s="29" t="str">
        <f>IF(COUNTA(FM14:FM25)=0,"",SUMPRODUCT(FM14:FM25,FG14:FG25))</f>
        <v/>
      </c>
      <c r="FN6" s="24"/>
      <c r="FO6" s="24"/>
      <c r="FP6" s="121"/>
      <c r="FQ6" s="65" t="s">
        <v>19</v>
      </c>
      <c r="FR6" s="9" t="str">
        <f>IF(COUNTA(FR14:FR25)=0,"",SUMPRODUCT(FR14:FR25,FQ14:FQ25))</f>
        <v/>
      </c>
      <c r="FS6" s="9"/>
      <c r="FT6" s="9"/>
      <c r="FU6" s="9" t="str">
        <f>IF(COUNTA(FU14:FU25)=0,"",SUMPRODUCT(FU14:FU25,FQ14:FQ25))</f>
        <v/>
      </c>
      <c r="FV6" s="9" t="str">
        <f>IF(COUNTA(FV14:FV25)=0,"",SUMPRODUCT(FV14:FV25,FQ14:FQ25))</f>
        <v/>
      </c>
      <c r="FW6" s="29" t="str">
        <f>IF(COUNTA(FW14:FW25)=0,"",SUMPRODUCT(FW14:FW25,FQ14:FQ25))</f>
        <v/>
      </c>
      <c r="FX6" s="24"/>
      <c r="FY6" s="24"/>
      <c r="FZ6" s="121"/>
      <c r="GA6" s="65" t="s">
        <v>19</v>
      </c>
      <c r="GB6" s="9">
        <f>IF(COUNTA(GB14:GB25)=0,"",SUMPRODUCT(GB14:GB25,GA14:GA25))</f>
        <v>75.124369999999999</v>
      </c>
      <c r="GC6" s="9"/>
      <c r="GD6" s="9"/>
      <c r="GE6" s="9" t="str">
        <f>IF(COUNTA(GE14:GE25)=0,"",SUMPRODUCT(GE14:GE25,GA14:GA25))</f>
        <v/>
      </c>
      <c r="GF6" s="9">
        <f>IF(COUNTA(GF14:GF25)=0,"",SUMPRODUCT(GF14:GF25,GA14:GA25))</f>
        <v>75.124369999999999</v>
      </c>
      <c r="GG6" s="29" t="str">
        <f>IF(COUNTA(GG14:GG25)=0,"",SUMPRODUCT(GG14:GG25,GA14:GA25))</f>
        <v/>
      </c>
      <c r="GH6" s="24"/>
      <c r="GI6" s="24"/>
      <c r="GJ6" s="121"/>
      <c r="GK6" s="65" t="s">
        <v>19</v>
      </c>
      <c r="GL6" s="9" t="str">
        <f>IF(COUNTA(GL14:GL25)=0,"",SUMPRODUCT(GL14:GL25,GK14:GK25))</f>
        <v/>
      </c>
      <c r="GM6" s="9" t="str">
        <f>IF(COUNTA(GM14:GM25)=0,"",SUMPRODUCT(GM14:GM25,GK14:GK25))</f>
        <v/>
      </c>
      <c r="GN6" s="9" t="str">
        <f>IF(COUNTA(GN14:GN25)=0,"",SUMPRODUCT(GN14:GN25,GK14:GK25))</f>
        <v/>
      </c>
      <c r="GO6" s="9" t="str">
        <f>IF(COUNTA(GO14:GO25)=0,"",SUMPRODUCT(GO14:GO25,GK14:GK25))</f>
        <v/>
      </c>
      <c r="GP6" s="9" t="str">
        <f>IF(COUNTA(GP14:GP25)=0,"",SUMPRODUCT(GP14:GP25,GK14:GK25))</f>
        <v/>
      </c>
      <c r="GQ6" s="29" t="str">
        <f>IF(COUNTA(GQ14:GQ25)=0,"",SUMPRODUCT(GQ14:GQ25,GK14:GK25))</f>
        <v/>
      </c>
      <c r="GR6" s="24"/>
      <c r="GS6" s="24"/>
      <c r="GT6" s="132"/>
      <c r="HD6" s="132"/>
      <c r="HN6" s="132"/>
      <c r="HX6" s="132"/>
      <c r="IH6" s="132"/>
      <c r="IR6" s="132"/>
    </row>
    <row xmlns:x14ac="http://schemas.microsoft.com/office/spreadsheetml/2009/9/ac" r="7" s="4" customFormat="true" x14ac:dyDescent="0.25">
      <c r="A7" s="407" t="str">
        <f ca="true">IF(ISBLANK('Data Summary'!A9),"",'Data Summary'!A9)</f>
        <v>UGA_2011_EMIS</v>
      </c>
      <c r="B7" s="121"/>
      <c r="C7" s="103" t="s">
        <v>38</v>
      </c>
      <c r="D7" s="8"/>
      <c r="E7" s="8"/>
      <c r="F7" s="8"/>
      <c r="G7" s="8"/>
      <c r="H7" s="8"/>
      <c r="I7" s="29"/>
      <c r="J7" s="24"/>
      <c r="K7" s="24"/>
      <c r="L7" s="121"/>
      <c r="M7" s="103" t="s">
        <v>38</v>
      </c>
      <c r="N7" s="8"/>
      <c r="O7" s="8"/>
      <c r="P7" s="8"/>
      <c r="Q7" s="8"/>
      <c r="R7" s="8"/>
      <c r="S7" s="29"/>
      <c r="T7" s="24"/>
      <c r="U7" s="24"/>
      <c r="V7" s="121" t="s">
        <v>201</v>
      </c>
      <c r="W7" s="103" t="s">
        <v>38</v>
      </c>
      <c r="X7" s="8">
        <v>79.63</v>
      </c>
      <c r="Y7" s="8">
        <v>87.5</v>
      </c>
      <c r="Z7" s="8">
        <v>76.77</v>
      </c>
      <c r="AA7" s="8"/>
      <c r="AB7" s="8"/>
      <c r="AC7" s="29"/>
      <c r="AD7" s="24"/>
      <c r="AE7" s="24"/>
      <c r="AF7" s="121"/>
      <c r="AG7" s="103" t="s">
        <v>38</v>
      </c>
      <c r="AH7" s="8"/>
      <c r="AI7" s="8"/>
      <c r="AJ7" s="8"/>
      <c r="AK7" s="8"/>
      <c r="AL7" s="8"/>
      <c r="AM7" s="29"/>
      <c r="AN7" s="24"/>
      <c r="AO7" s="24"/>
      <c r="AP7" s="121" t="s">
        <v>201</v>
      </c>
      <c r="AQ7" s="46" t="s">
        <v>38</v>
      </c>
      <c r="AR7" s="8">
        <v>79.27</v>
      </c>
      <c r="AS7" s="8">
        <v>84.375</v>
      </c>
      <c r="AT7" s="8">
        <v>77.47</v>
      </c>
      <c r="AU7" s="8"/>
      <c r="AV7" s="8"/>
      <c r="AW7" s="29"/>
      <c r="AX7" s="24"/>
      <c r="AY7" s="24"/>
      <c r="AZ7" s="121"/>
      <c r="BA7" s="46" t="s">
        <v>38</v>
      </c>
      <c r="BB7" s="8"/>
      <c r="BC7" s="8"/>
      <c r="BD7" s="8"/>
      <c r="BE7" s="8"/>
      <c r="BF7" s="8"/>
      <c r="BG7" s="29"/>
      <c r="BH7" s="24"/>
      <c r="BI7" s="24"/>
      <c r="BJ7" s="121" t="s">
        <v>201</v>
      </c>
      <c r="BK7" s="103" t="s">
        <v>38</v>
      </c>
      <c r="BL7" s="8">
        <v>83.64</v>
      </c>
      <c r="BM7" s="8">
        <v>94.29</v>
      </c>
      <c r="BN7" s="8">
        <v>80.77</v>
      </c>
      <c r="BO7" s="8"/>
      <c r="BP7" s="8"/>
      <c r="BQ7" s="29"/>
      <c r="BR7" s="24"/>
      <c r="BS7" s="24"/>
      <c r="BT7" s="121"/>
      <c r="BU7" s="103" t="s">
        <v>38</v>
      </c>
      <c r="BV7" s="8"/>
      <c r="BW7" s="8"/>
      <c r="BX7" s="8"/>
      <c r="BY7" s="8"/>
      <c r="BZ7" s="8"/>
      <c r="CA7" s="29"/>
      <c r="CB7" s="24"/>
      <c r="CC7" s="24"/>
      <c r="CD7" s="121"/>
      <c r="CE7" s="103" t="s">
        <v>38</v>
      </c>
      <c r="CF7" s="8"/>
      <c r="CG7" s="8"/>
      <c r="CH7" s="8"/>
      <c r="CI7" s="8"/>
      <c r="CJ7" s="8"/>
      <c r="CK7" s="29"/>
      <c r="CL7" s="24"/>
      <c r="CM7" s="24"/>
      <c r="CN7" s="121" t="s">
        <v>201</v>
      </c>
      <c r="CO7" s="103" t="s">
        <v>38</v>
      </c>
      <c r="CP7" s="8">
        <v>68.81</v>
      </c>
      <c r="CQ7" s="8">
        <v>66.849999999999994</v>
      </c>
      <c r="CR7" s="8">
        <v>69.61</v>
      </c>
      <c r="CS7" s="8"/>
      <c r="CT7" s="8"/>
      <c r="CU7" s="29"/>
      <c r="CV7" s="24"/>
      <c r="CW7" s="24"/>
      <c r="CX7" s="121" t="s">
        <v>201</v>
      </c>
      <c r="CY7" s="103" t="s">
        <v>38</v>
      </c>
      <c r="CZ7" s="8">
        <v>75.48</v>
      </c>
      <c r="DA7" s="7">
        <v>86.89</v>
      </c>
      <c r="DB7" s="7">
        <v>70.75</v>
      </c>
      <c r="DC7" s="8"/>
      <c r="DD7" s="8"/>
      <c r="DE7" s="29"/>
      <c r="DF7" s="24"/>
      <c r="DG7" s="24"/>
      <c r="DH7" s="121"/>
      <c r="DI7" s="103" t="s">
        <v>38</v>
      </c>
      <c r="DJ7" s="8"/>
      <c r="DK7" s="8"/>
      <c r="DL7" s="8"/>
      <c r="DM7" s="8"/>
      <c r="DN7" s="8"/>
      <c r="DO7" s="29"/>
      <c r="DP7" s="24"/>
      <c r="DQ7" s="24"/>
      <c r="DR7" s="121"/>
      <c r="DS7" s="103" t="s">
        <v>38</v>
      </c>
      <c r="DT7" s="8"/>
      <c r="DU7" s="8"/>
      <c r="DV7" s="8"/>
      <c r="DW7" s="8"/>
      <c r="DX7" s="8"/>
      <c r="DY7" s="29"/>
      <c r="DZ7" s="24"/>
      <c r="EA7" s="24"/>
      <c r="EB7" s="121" t="s">
        <v>201</v>
      </c>
      <c r="EC7" s="103" t="s">
        <v>38</v>
      </c>
      <c r="ED7" s="8">
        <v>74.889867841409696</v>
      </c>
      <c r="EE7" s="7"/>
      <c r="EF7" s="7"/>
      <c r="EG7" s="8"/>
      <c r="EH7" s="8">
        <v>74.889867841409696</v>
      </c>
      <c r="EI7" s="29"/>
      <c r="EJ7" s="24"/>
      <c r="EK7" s="24"/>
      <c r="EL7" s="121"/>
      <c r="EM7" s="103" t="s">
        <v>38</v>
      </c>
      <c r="EN7" s="8"/>
      <c r="EO7" s="8"/>
      <c r="EP7" s="8"/>
      <c r="EQ7" s="8"/>
      <c r="ER7" s="8"/>
      <c r="ES7" s="29"/>
      <c r="ET7" s="24"/>
      <c r="EU7" s="24"/>
      <c r="EV7" s="121"/>
      <c r="EW7" s="194" t="s">
        <v>38</v>
      </c>
      <c r="EX7" s="8"/>
      <c r="EY7" s="8"/>
      <c r="EZ7" s="8">
        <v>58.620690000000003</v>
      </c>
      <c r="FA7" s="8"/>
      <c r="FB7" s="8"/>
      <c r="FC7" s="29"/>
      <c r="FD7" s="24"/>
      <c r="FE7" s="24"/>
      <c r="FF7" s="121" t="s">
        <v>201</v>
      </c>
      <c r="FG7" s="103" t="s">
        <v>38</v>
      </c>
      <c r="FH7" s="8">
        <v>80</v>
      </c>
      <c r="FI7" s="7"/>
      <c r="FJ7" s="7"/>
      <c r="FK7" s="8"/>
      <c r="FL7" s="8">
        <v>80</v>
      </c>
      <c r="FM7" s="29"/>
      <c r="FN7" s="24"/>
      <c r="FO7" s="24"/>
      <c r="FP7" s="121"/>
      <c r="FQ7" s="103" t="s">
        <v>38</v>
      </c>
      <c r="FR7" s="8"/>
      <c r="FS7" s="7"/>
      <c r="FT7" s="7"/>
      <c r="FU7" s="8"/>
      <c r="FV7" s="8"/>
      <c r="FW7" s="29"/>
      <c r="FX7" s="24"/>
      <c r="FY7" s="24"/>
      <c r="FZ7" s="121" t="s">
        <v>201</v>
      </c>
      <c r="GA7" s="103" t="s">
        <v>38</v>
      </c>
      <c r="GB7" s="8">
        <v>69.078950000000006</v>
      </c>
      <c r="GC7" s="7"/>
      <c r="GD7" s="7"/>
      <c r="GE7" s="8"/>
      <c r="GF7" s="8">
        <v>69.078950000000006</v>
      </c>
      <c r="GG7" s="29"/>
      <c r="GH7" s="24"/>
      <c r="GI7" s="24"/>
      <c r="GJ7" s="121" t="s">
        <v>380</v>
      </c>
      <c r="GK7" s="103" t="s">
        <v>38</v>
      </c>
      <c r="GL7" s="8"/>
      <c r="GM7" s="7">
        <v>66</v>
      </c>
      <c r="GN7" s="7">
        <v>56</v>
      </c>
      <c r="GO7" s="8"/>
      <c r="GP7" s="8">
        <v>59</v>
      </c>
      <c r="GQ7" s="29">
        <v>67</v>
      </c>
      <c r="GR7" s="24"/>
      <c r="GS7" s="24"/>
      <c r="GT7" s="132"/>
      <c r="HD7" s="132"/>
      <c r="HN7" s="132"/>
      <c r="HX7" s="132"/>
      <c r="IH7" s="132"/>
      <c r="IR7" s="132"/>
    </row>
    <row xmlns:x14ac="http://schemas.microsoft.com/office/spreadsheetml/2009/9/ac" r="8" s="4" customFormat="true" ht="15.6" customHeight="true" x14ac:dyDescent="0.25">
      <c r="A8" s="407" t="str">
        <f ca="true">IF(ISBLANK('Data Summary'!A10),"",'Data Summary'!A10)</f>
        <v>UGA_2011_UNPS</v>
      </c>
      <c r="B8" s="121"/>
      <c r="C8" s="103" t="s">
        <v>106</v>
      </c>
      <c r="D8" s="9"/>
      <c r="E8" s="9"/>
      <c r="F8" s="9"/>
      <c r="G8" s="9"/>
      <c r="H8" s="9"/>
      <c r="I8" s="29"/>
      <c r="J8" s="24"/>
      <c r="K8" s="24"/>
      <c r="L8" s="121" t="s">
        <v>169</v>
      </c>
      <c r="M8" s="103" t="s">
        <v>106</v>
      </c>
      <c r="N8" s="104"/>
      <c r="O8" s="9"/>
      <c r="P8" s="9"/>
      <c r="Q8" s="9"/>
      <c r="R8" s="9"/>
      <c r="S8" s="29"/>
      <c r="T8" s="24"/>
      <c r="U8" s="24"/>
      <c r="V8" s="121" t="s">
        <v>200</v>
      </c>
      <c r="W8" s="103" t="s">
        <v>106</v>
      </c>
      <c r="X8" s="9">
        <v>57.4</v>
      </c>
      <c r="Y8" s="9">
        <v>84.7</v>
      </c>
      <c r="Z8" s="9">
        <v>47.47</v>
      </c>
      <c r="AA8" s="9"/>
      <c r="AB8" s="9"/>
      <c r="AC8" s="29"/>
      <c r="AD8" s="24"/>
      <c r="AE8" s="24"/>
      <c r="AF8" s="121" t="s">
        <v>169</v>
      </c>
      <c r="AG8" s="103" t="s">
        <v>106</v>
      </c>
      <c r="AH8" s="104"/>
      <c r="AI8" s="9"/>
      <c r="AJ8" s="9"/>
      <c r="AK8" s="9">
        <f>1894/AK31*100</f>
        <v>80.220245658619234</v>
      </c>
      <c r="AL8" s="9"/>
      <c r="AM8" s="29"/>
      <c r="AN8" s="24"/>
      <c r="AO8" s="24"/>
      <c r="AP8" s="121" t="s">
        <v>200</v>
      </c>
      <c r="AQ8" s="46" t="s">
        <v>106</v>
      </c>
      <c r="AR8" s="9">
        <v>60.16</v>
      </c>
      <c r="AS8" s="9">
        <v>85.94</v>
      </c>
      <c r="AT8" s="9">
        <v>51.1</v>
      </c>
      <c r="AU8" s="9"/>
      <c r="AV8" s="9"/>
      <c r="AW8" s="29"/>
      <c r="AX8" s="24"/>
      <c r="AY8" s="24"/>
      <c r="AZ8" s="121"/>
      <c r="BA8" s="46" t="s">
        <v>106</v>
      </c>
      <c r="BB8" s="9"/>
      <c r="BC8" s="9"/>
      <c r="BD8" s="9"/>
      <c r="BE8" s="9"/>
      <c r="BF8" s="9"/>
      <c r="BG8" s="29"/>
      <c r="BH8" s="24"/>
      <c r="BI8" s="24"/>
      <c r="BJ8" s="121" t="s">
        <v>200</v>
      </c>
      <c r="BK8" s="103" t="s">
        <v>106</v>
      </c>
      <c r="BL8" s="9">
        <v>54.85</v>
      </c>
      <c r="BM8" s="9">
        <v>88.57</v>
      </c>
      <c r="BN8" s="9">
        <v>45.77</v>
      </c>
      <c r="BO8" s="9"/>
      <c r="BP8" s="9"/>
      <c r="BQ8" s="29"/>
      <c r="BR8" s="24"/>
      <c r="BS8" s="24"/>
      <c r="BT8" s="121"/>
      <c r="BU8" s="103" t="s">
        <v>106</v>
      </c>
      <c r="BV8" s="104"/>
      <c r="BW8" s="9"/>
      <c r="BX8" s="9"/>
      <c r="BY8" s="9"/>
      <c r="BZ8" s="9"/>
      <c r="CA8" s="29"/>
      <c r="CB8" s="24"/>
      <c r="CC8" s="24"/>
      <c r="CD8" s="121"/>
      <c r="CE8" s="103" t="s">
        <v>106</v>
      </c>
      <c r="CF8" s="104"/>
      <c r="CG8" s="9"/>
      <c r="CH8" s="9"/>
      <c r="CI8" s="9"/>
      <c r="CJ8" s="9"/>
      <c r="CK8" s="29"/>
      <c r="CL8" s="24"/>
      <c r="CM8" s="24"/>
      <c r="CN8" s="121" t="s">
        <v>200</v>
      </c>
      <c r="CO8" s="103" t="s">
        <v>106</v>
      </c>
      <c r="CP8" s="9">
        <v>47.9</v>
      </c>
      <c r="CQ8" s="9">
        <v>66.849999999999994</v>
      </c>
      <c r="CR8" s="9">
        <v>40.090000000000003</v>
      </c>
      <c r="CS8" s="9"/>
      <c r="CT8" s="9"/>
      <c r="CU8" s="29"/>
      <c r="CV8" s="24"/>
      <c r="CW8" s="24"/>
      <c r="CX8" s="121" t="s">
        <v>200</v>
      </c>
      <c r="CY8" s="103" t="s">
        <v>106</v>
      </c>
      <c r="CZ8" s="9">
        <v>62.5</v>
      </c>
      <c r="DA8" s="9">
        <v>91.8</v>
      </c>
      <c r="DB8" s="9">
        <v>50.34</v>
      </c>
      <c r="DC8" s="9"/>
      <c r="DD8" s="9"/>
      <c r="DE8" s="29"/>
      <c r="DF8" s="24"/>
      <c r="DG8" s="24"/>
      <c r="DH8" s="121"/>
      <c r="DI8" s="103" t="s">
        <v>106</v>
      </c>
      <c r="DJ8" s="104"/>
      <c r="DK8" s="9"/>
      <c r="DL8" s="9"/>
      <c r="DM8" s="9"/>
      <c r="DN8" s="9"/>
      <c r="DO8" s="29"/>
      <c r="DP8" s="24"/>
      <c r="DQ8" s="24"/>
      <c r="DR8" s="121"/>
      <c r="DS8" s="103" t="s">
        <v>106</v>
      </c>
      <c r="DT8" s="104"/>
      <c r="DU8" s="9"/>
      <c r="DV8" s="9"/>
      <c r="DW8" s="9"/>
      <c r="DX8" s="9"/>
      <c r="DY8" s="29"/>
      <c r="DZ8" s="24"/>
      <c r="EA8" s="24"/>
      <c r="EB8" s="121" t="s">
        <v>200</v>
      </c>
      <c r="EC8" s="103" t="s">
        <v>106</v>
      </c>
      <c r="ED8" s="9">
        <v>64.316999999999993</v>
      </c>
      <c r="EE8" s="9"/>
      <c r="EF8" s="9"/>
      <c r="EG8" s="9"/>
      <c r="EH8" s="9">
        <f>ED8</f>
        <v>64.316999999999993</v>
      </c>
      <c r="EI8" s="29"/>
      <c r="EJ8" s="24"/>
      <c r="EK8" s="24"/>
      <c r="EL8" s="121"/>
      <c r="EM8" s="103" t="s">
        <v>106</v>
      </c>
      <c r="EN8" s="104"/>
      <c r="EO8" s="9"/>
      <c r="EP8" s="9"/>
      <c r="EQ8" s="9"/>
      <c r="ER8" s="9"/>
      <c r="ES8" s="29"/>
      <c r="ET8" s="24"/>
      <c r="EU8" s="24"/>
      <c r="EV8" s="121"/>
      <c r="EW8" s="194" t="s">
        <v>106</v>
      </c>
      <c r="EX8" s="9"/>
      <c r="EY8" s="9"/>
      <c r="EZ8" s="9">
        <v>50.574710000000003</v>
      </c>
      <c r="FA8" s="9"/>
      <c r="FB8" s="9"/>
      <c r="FC8" s="29"/>
      <c r="FD8" s="24"/>
      <c r="FE8" s="24"/>
      <c r="FF8" s="121" t="s">
        <v>200</v>
      </c>
      <c r="FG8" s="103" t="s">
        <v>106</v>
      </c>
      <c r="FH8" s="9">
        <v>70.434780000000003</v>
      </c>
      <c r="FI8" s="9"/>
      <c r="FJ8" s="9"/>
      <c r="FK8" s="9"/>
      <c r="FL8" s="9">
        <v>70.434780000000003</v>
      </c>
      <c r="FM8" s="29"/>
      <c r="FN8" s="24"/>
      <c r="FO8" s="24"/>
      <c r="FP8" s="121" t="s">
        <v>374</v>
      </c>
      <c r="FQ8" s="432" t="s">
        <v>106</v>
      </c>
      <c r="FR8" s="104"/>
      <c r="FS8" s="9"/>
      <c r="FT8" s="9"/>
      <c r="FU8" s="9"/>
      <c r="FV8" s="9">
        <v>42.101869761444235</v>
      </c>
      <c r="FW8" s="29">
        <v>26.946107784431135</v>
      </c>
      <c r="FX8" s="24"/>
      <c r="FY8" s="24"/>
      <c r="FZ8" s="121" t="s">
        <v>200</v>
      </c>
      <c r="GA8" s="103" t="s">
        <v>106</v>
      </c>
      <c r="GB8" s="9">
        <v>68.166089999999997</v>
      </c>
      <c r="GC8" s="9"/>
      <c r="GD8" s="9"/>
      <c r="GE8" s="9"/>
      <c r="GF8" s="9">
        <v>68.166089999999997</v>
      </c>
      <c r="GG8" s="29"/>
      <c r="GH8" s="24"/>
      <c r="GI8" s="24"/>
      <c r="GJ8" s="121"/>
      <c r="GK8" s="432" t="s">
        <v>106</v>
      </c>
      <c r="GL8" s="104"/>
      <c r="GM8" s="9"/>
      <c r="GN8" s="9"/>
      <c r="GO8" s="9"/>
      <c r="GP8" s="9"/>
      <c r="GQ8" s="29"/>
      <c r="GR8" s="24"/>
      <c r="GS8" s="24"/>
      <c r="GT8" s="132"/>
      <c r="HD8" s="132"/>
      <c r="HN8" s="132"/>
      <c r="HX8" s="132"/>
      <c r="IH8" s="132"/>
      <c r="IR8" s="132"/>
    </row>
    <row xmlns:x14ac="http://schemas.microsoft.com/office/spreadsheetml/2009/9/ac" r="9" s="4" customFormat="true" x14ac:dyDescent="0.25">
      <c r="A9" s="407" t="str">
        <f ca="true">IF(ISBLANK('Data Summary'!A11),"",'Data Summary'!A11)</f>
        <v>UGA_2011_UIS</v>
      </c>
      <c r="B9" s="121"/>
      <c r="C9" s="65" t="s">
        <v>218</v>
      </c>
      <c r="D9" s="8"/>
      <c r="E9" s="7"/>
      <c r="F9" s="7"/>
      <c r="G9" s="7"/>
      <c r="H9" s="7"/>
      <c r="I9" s="26"/>
      <c r="J9" s="24"/>
      <c r="K9" s="24"/>
      <c r="L9" s="121"/>
      <c r="M9" s="65" t="s">
        <v>218</v>
      </c>
      <c r="N9" s="105"/>
      <c r="O9" s="7"/>
      <c r="P9" s="7"/>
      <c r="Q9" s="7"/>
      <c r="R9" s="7"/>
      <c r="S9" s="26"/>
      <c r="T9" s="24"/>
      <c r="U9" s="24"/>
      <c r="V9" s="121" t="s">
        <v>202</v>
      </c>
      <c r="W9" s="65" t="s">
        <v>218</v>
      </c>
      <c r="X9" s="8">
        <v>72.22</v>
      </c>
      <c r="Y9" s="7">
        <v>81.94</v>
      </c>
      <c r="Z9" s="7">
        <v>68.69</v>
      </c>
      <c r="AA9" s="7"/>
      <c r="AB9" s="7"/>
      <c r="AC9" s="26"/>
      <c r="AD9" s="24"/>
      <c r="AE9" s="24"/>
      <c r="AF9" s="121"/>
      <c r="AG9" s="65" t="s">
        <v>218</v>
      </c>
      <c r="AH9" s="105"/>
      <c r="AI9" s="7"/>
      <c r="AJ9" s="7"/>
      <c r="AK9" s="7"/>
      <c r="AL9" s="7"/>
      <c r="AM9" s="26"/>
      <c r="AN9" s="24"/>
      <c r="AO9" s="24"/>
      <c r="AP9" s="121" t="s">
        <v>211</v>
      </c>
      <c r="AQ9" s="65" t="s">
        <v>218</v>
      </c>
      <c r="AR9" s="8">
        <f>AR7/100*AR6</f>
        <v>71.699714999999998</v>
      </c>
      <c r="AS9" s="8">
        <f t="shared" ref="AS9:AT9" si="26">AS7/100*AS6</f>
        <v>83.062968749999996</v>
      </c>
      <c r="AT9" s="8">
        <f t="shared" si="26"/>
        <v>67.894707999999994</v>
      </c>
      <c r="AU9" s="8"/>
      <c r="AV9" s="8"/>
      <c r="AW9" s="26"/>
      <c r="AX9" s="24"/>
      <c r="AY9" s="24"/>
      <c r="AZ9" s="121"/>
      <c r="BA9" s="65" t="s">
        <v>218</v>
      </c>
      <c r="BB9" s="8"/>
      <c r="BC9" s="8"/>
      <c r="BD9" s="8"/>
      <c r="BE9" s="8"/>
      <c r="BF9" s="8"/>
      <c r="BG9" s="26"/>
      <c r="BH9" s="24"/>
      <c r="BI9" s="24"/>
      <c r="BJ9" s="121" t="s">
        <v>202</v>
      </c>
      <c r="BK9" s="65" t="s">
        <v>218</v>
      </c>
      <c r="BL9" s="8">
        <v>78.180000000000007</v>
      </c>
      <c r="BM9" s="7">
        <v>91.42</v>
      </c>
      <c r="BN9" s="7">
        <v>74.614999999999995</v>
      </c>
      <c r="BO9" s="7"/>
      <c r="BP9" s="7"/>
      <c r="BQ9" s="26"/>
      <c r="BR9" s="24"/>
      <c r="BS9" s="24"/>
      <c r="BT9" s="121"/>
      <c r="BU9" s="65" t="s">
        <v>218</v>
      </c>
      <c r="BV9" s="105"/>
      <c r="BW9" s="7"/>
      <c r="BX9" s="7"/>
      <c r="BY9" s="7"/>
      <c r="BZ9" s="7"/>
      <c r="CA9" s="26"/>
      <c r="CB9" s="24"/>
      <c r="CC9" s="24"/>
      <c r="CD9" s="121"/>
      <c r="CE9" s="65" t="s">
        <v>218</v>
      </c>
      <c r="CF9" s="105"/>
      <c r="CG9" s="7"/>
      <c r="CH9" s="7"/>
      <c r="CI9" s="7"/>
      <c r="CJ9" s="7"/>
      <c r="CK9" s="26"/>
      <c r="CL9" s="24"/>
      <c r="CM9" s="24"/>
      <c r="CN9" s="121" t="s">
        <v>202</v>
      </c>
      <c r="CO9" s="65" t="s">
        <v>218</v>
      </c>
      <c r="CP9" s="8">
        <v>57.72</v>
      </c>
      <c r="CQ9" s="7">
        <v>59.67</v>
      </c>
      <c r="CR9" s="7">
        <v>56.92</v>
      </c>
      <c r="CS9" s="7"/>
      <c r="CT9" s="7"/>
      <c r="CU9" s="26"/>
      <c r="CV9" s="24"/>
      <c r="CW9" s="24"/>
      <c r="CX9" s="121" t="s">
        <v>202</v>
      </c>
      <c r="CY9" s="65" t="s">
        <v>218</v>
      </c>
      <c r="CZ9" s="8">
        <v>68.27</v>
      </c>
      <c r="DA9" s="7">
        <v>85.25</v>
      </c>
      <c r="DB9" s="7">
        <v>61.22</v>
      </c>
      <c r="DC9" s="7"/>
      <c r="DD9" s="7"/>
      <c r="DE9" s="26"/>
      <c r="DF9" s="24"/>
      <c r="DG9" s="24"/>
      <c r="DH9" s="121"/>
      <c r="DI9" s="65" t="s">
        <v>218</v>
      </c>
      <c r="DJ9" s="105"/>
      <c r="DK9" s="7"/>
      <c r="DL9" s="7"/>
      <c r="DM9" s="7"/>
      <c r="DN9" s="7"/>
      <c r="DO9" s="26"/>
      <c r="DP9" s="24"/>
      <c r="DQ9" s="24"/>
      <c r="DR9" s="121"/>
      <c r="DS9" s="65" t="s">
        <v>218</v>
      </c>
      <c r="DT9" s="105"/>
      <c r="DU9" s="7"/>
      <c r="DV9" s="7"/>
      <c r="DW9" s="7"/>
      <c r="DX9" s="7"/>
      <c r="DY9" s="26"/>
      <c r="DZ9" s="24"/>
      <c r="EA9" s="24"/>
      <c r="EB9" s="121" t="s">
        <v>202</v>
      </c>
      <c r="EC9" s="65" t="s">
        <v>218</v>
      </c>
      <c r="ED9" s="8">
        <v>70.044052863436121</v>
      </c>
      <c r="EE9" s="7"/>
      <c r="EF9" s="7"/>
      <c r="EG9" s="7"/>
      <c r="EH9" s="9">
        <v>70.044052863436121</v>
      </c>
      <c r="EI9" s="26"/>
      <c r="EJ9" s="24"/>
      <c r="EK9" s="24"/>
      <c r="EL9" s="121"/>
      <c r="EM9" s="65" t="s">
        <v>218</v>
      </c>
      <c r="EN9" s="105"/>
      <c r="EO9" s="7"/>
      <c r="EP9" s="7"/>
      <c r="EQ9" s="7"/>
      <c r="ER9" s="7"/>
      <c r="ES9" s="26"/>
      <c r="ET9" s="24"/>
      <c r="EU9" s="24"/>
      <c r="EV9" s="121"/>
      <c r="EW9" s="195" t="s">
        <v>218</v>
      </c>
      <c r="EX9" s="8"/>
      <c r="EY9" s="196"/>
      <c r="EZ9" s="196">
        <v>57.471260000000001</v>
      </c>
      <c r="FA9" s="196"/>
      <c r="FB9" s="196"/>
      <c r="FC9" s="26"/>
      <c r="FD9" s="24"/>
      <c r="FE9" s="24"/>
      <c r="FF9" s="121" t="s">
        <v>202</v>
      </c>
      <c r="FG9" s="65" t="s">
        <v>218</v>
      </c>
      <c r="FH9" s="8">
        <v>75.478263999999996</v>
      </c>
      <c r="FI9" s="7"/>
      <c r="FJ9" s="7"/>
      <c r="FK9" s="7"/>
      <c r="FL9" s="9">
        <v>75.478263999999996</v>
      </c>
      <c r="FM9" s="26"/>
      <c r="FN9" s="24"/>
      <c r="FO9" s="24"/>
      <c r="FP9" s="121"/>
      <c r="FQ9" s="65" t="s">
        <v>218</v>
      </c>
      <c r="FR9" s="8"/>
      <c r="FS9" s="7"/>
      <c r="FT9" s="7"/>
      <c r="FU9" s="7"/>
      <c r="FV9" s="9"/>
      <c r="FW9" s="26"/>
      <c r="FX9" s="24"/>
      <c r="FY9" s="24"/>
      <c r="FZ9" s="121" t="s">
        <v>202</v>
      </c>
      <c r="GA9" s="65" t="s">
        <v>218</v>
      </c>
      <c r="GB9" s="8">
        <v>41.627540000000003</v>
      </c>
      <c r="GC9" s="7"/>
      <c r="GD9" s="7"/>
      <c r="GE9" s="7"/>
      <c r="GF9" s="9">
        <v>41.627540000000003</v>
      </c>
      <c r="GG9" s="26"/>
      <c r="GH9" s="24"/>
      <c r="GI9" s="24"/>
      <c r="GJ9" s="121"/>
      <c r="GK9" s="65" t="s">
        <v>218</v>
      </c>
      <c r="GL9" s="8"/>
      <c r="GM9" s="7"/>
      <c r="GN9" s="7"/>
      <c r="GO9" s="7"/>
      <c r="GP9" s="9"/>
      <c r="GQ9" s="26"/>
      <c r="GR9" s="24"/>
      <c r="GS9" s="24"/>
      <c r="GT9" s="132"/>
      <c r="HD9" s="132"/>
      <c r="HN9" s="132"/>
      <c r="HX9" s="132"/>
      <c r="IH9" s="132"/>
      <c r="IR9" s="132"/>
    </row>
    <row xmlns:x14ac="http://schemas.microsoft.com/office/spreadsheetml/2009/9/ac" r="10" s="4" customFormat="true" ht="15.6" customHeight="true" x14ac:dyDescent="0.25">
      <c r="A10" s="407" t="str">
        <f ca="true">IF(ISBLANK('Data Summary'!A12),"",'Data Summary'!A12)</f>
        <v>UGA_2012_UNPS</v>
      </c>
      <c r="B10" s="121" t="s">
        <v>203</v>
      </c>
      <c r="C10" s="65" t="s">
        <v>107</v>
      </c>
      <c r="D10" s="19">
        <v>53.7</v>
      </c>
      <c r="E10" s="7">
        <v>79.17</v>
      </c>
      <c r="F10" s="7">
        <v>44.44</v>
      </c>
      <c r="G10" s="7"/>
      <c r="H10" s="7"/>
      <c r="I10" s="26"/>
      <c r="J10" s="24"/>
      <c r="K10" s="24"/>
      <c r="L10" s="121"/>
      <c r="M10" s="65" t="s">
        <v>107</v>
      </c>
      <c r="N10" s="106"/>
      <c r="O10" s="7"/>
      <c r="P10" s="7"/>
      <c r="Q10" s="7"/>
      <c r="R10" s="7"/>
      <c r="S10" s="26"/>
      <c r="T10" s="24"/>
      <c r="U10" s="24"/>
      <c r="V10" s="121" t="s">
        <v>203</v>
      </c>
      <c r="W10" s="65" t="s">
        <v>107</v>
      </c>
      <c r="X10" s="19">
        <v>53.7</v>
      </c>
      <c r="Y10" s="7">
        <v>79.17</v>
      </c>
      <c r="Z10" s="7">
        <v>44.44</v>
      </c>
      <c r="AA10" s="7"/>
      <c r="AB10" s="7"/>
      <c r="AC10" s="26"/>
      <c r="AD10" s="24"/>
      <c r="AE10" s="24"/>
      <c r="AF10" s="121"/>
      <c r="AG10" s="65" t="s">
        <v>107</v>
      </c>
      <c r="AH10" s="106"/>
      <c r="AI10" s="7"/>
      <c r="AJ10" s="7"/>
      <c r="AK10" s="7"/>
      <c r="AL10" s="7"/>
      <c r="AM10" s="26"/>
      <c r="AN10" s="24"/>
      <c r="AO10" s="24"/>
      <c r="AP10" s="121" t="s">
        <v>203</v>
      </c>
      <c r="AQ10" s="65" t="s">
        <v>107</v>
      </c>
      <c r="AR10" s="19">
        <v>36.590000000000003</v>
      </c>
      <c r="AS10" s="7">
        <v>26.56</v>
      </c>
      <c r="AT10" s="7">
        <v>40.11</v>
      </c>
      <c r="AU10" s="7"/>
      <c r="AV10" s="7"/>
      <c r="AW10" s="26"/>
      <c r="AX10" s="24"/>
      <c r="AY10" s="24"/>
      <c r="AZ10" s="121"/>
      <c r="BA10" s="65" t="s">
        <v>107</v>
      </c>
      <c r="BB10" s="19"/>
      <c r="BC10" s="7"/>
      <c r="BD10" s="7"/>
      <c r="BE10" s="7"/>
      <c r="BF10" s="7"/>
      <c r="BG10" s="26"/>
      <c r="BH10" s="24"/>
      <c r="BI10" s="24"/>
      <c r="BJ10" s="121" t="s">
        <v>203</v>
      </c>
      <c r="BK10" s="65" t="s">
        <v>107</v>
      </c>
      <c r="BL10" s="19">
        <v>50</v>
      </c>
      <c r="BM10" s="7">
        <v>87.14</v>
      </c>
      <c r="BN10" s="7">
        <v>40</v>
      </c>
      <c r="BO10" s="7"/>
      <c r="BP10" s="7"/>
      <c r="BQ10" s="26"/>
      <c r="BR10" s="24"/>
      <c r="BS10" s="24"/>
      <c r="BT10" s="121"/>
      <c r="BU10" s="65" t="s">
        <v>107</v>
      </c>
      <c r="BV10" s="131"/>
      <c r="BW10" s="129"/>
      <c r="BX10" s="129"/>
      <c r="BY10" s="129"/>
      <c r="BZ10" s="129"/>
      <c r="CA10" s="130"/>
      <c r="CB10" s="24"/>
      <c r="CC10" s="24"/>
      <c r="CD10" s="121"/>
      <c r="CE10" s="65" t="s">
        <v>107</v>
      </c>
      <c r="CF10" s="131"/>
      <c r="CG10" s="129"/>
      <c r="CH10" s="129"/>
      <c r="CI10" s="129"/>
      <c r="CJ10" s="129"/>
      <c r="CK10" s="130"/>
      <c r="CL10" s="24"/>
      <c r="CM10" s="24"/>
      <c r="CN10" s="121" t="s">
        <v>203</v>
      </c>
      <c r="CO10" s="65" t="s">
        <v>107</v>
      </c>
      <c r="CP10" s="19">
        <v>46.13</v>
      </c>
      <c r="CQ10" s="7">
        <v>64.09</v>
      </c>
      <c r="CR10" s="7">
        <v>38.72</v>
      </c>
      <c r="CS10" s="7"/>
      <c r="CT10" s="7"/>
      <c r="CU10" s="26"/>
      <c r="CV10" s="24"/>
      <c r="CW10" s="24"/>
      <c r="CX10" s="121" t="s">
        <v>203</v>
      </c>
      <c r="CY10" s="65" t="s">
        <v>107</v>
      </c>
      <c r="CZ10" s="19">
        <v>59.62</v>
      </c>
      <c r="DA10" s="7">
        <v>91.8</v>
      </c>
      <c r="DB10" s="7">
        <v>46.26</v>
      </c>
      <c r="DC10" s="7"/>
      <c r="DD10" s="7"/>
      <c r="DE10" s="26"/>
      <c r="DF10" s="24"/>
      <c r="DG10" s="24"/>
      <c r="DH10" s="121"/>
      <c r="DI10" s="65" t="s">
        <v>107</v>
      </c>
      <c r="DJ10" s="106"/>
      <c r="DK10" s="7"/>
      <c r="DL10" s="7"/>
      <c r="DM10" s="7"/>
      <c r="DN10" s="7"/>
      <c r="DO10" s="26"/>
      <c r="DP10" s="24"/>
      <c r="DQ10" s="24"/>
      <c r="DR10" s="121"/>
      <c r="DS10" s="65" t="s">
        <v>107</v>
      </c>
      <c r="DT10" s="106"/>
      <c r="DU10" s="7"/>
      <c r="DV10" s="7"/>
      <c r="DW10" s="7"/>
      <c r="DX10" s="7"/>
      <c r="DY10" s="26"/>
      <c r="DZ10" s="24"/>
      <c r="EA10" s="24"/>
      <c r="EB10" s="121" t="s">
        <v>203</v>
      </c>
      <c r="EC10" s="65" t="s">
        <v>107</v>
      </c>
      <c r="ED10" s="19">
        <v>61.233480176211451</v>
      </c>
      <c r="EE10" s="7"/>
      <c r="EF10" s="7"/>
      <c r="EG10" s="7"/>
      <c r="EH10" s="9">
        <f t="shared" ref="EH10" si="27">ED10</f>
        <v>61.233480176211451</v>
      </c>
      <c r="EI10" s="26"/>
      <c r="EJ10" s="24"/>
      <c r="EK10" s="24"/>
      <c r="EL10" s="121"/>
      <c r="EM10" s="65" t="s">
        <v>107</v>
      </c>
      <c r="EN10" s="106"/>
      <c r="EO10" s="7"/>
      <c r="EP10" s="7"/>
      <c r="EQ10" s="7"/>
      <c r="ER10" s="7"/>
      <c r="ES10" s="26"/>
      <c r="ET10" s="24"/>
      <c r="EU10" s="24"/>
      <c r="EV10" s="121"/>
      <c r="EW10" s="195" t="s">
        <v>107</v>
      </c>
      <c r="EX10" s="197"/>
      <c r="EY10" s="196"/>
      <c r="EZ10" s="196"/>
      <c r="FA10" s="196"/>
      <c r="FB10" s="196"/>
      <c r="FC10" s="26"/>
      <c r="FD10" s="24"/>
      <c r="FE10" s="24"/>
      <c r="FF10" s="121" t="s">
        <v>203</v>
      </c>
      <c r="FG10" s="65" t="s">
        <v>107</v>
      </c>
      <c r="FH10" s="19">
        <v>66.453686495273999</v>
      </c>
      <c r="FI10" s="7"/>
      <c r="FJ10" s="7"/>
      <c r="FK10" s="7"/>
      <c r="FL10" s="9">
        <v>66.453686495273999</v>
      </c>
      <c r="FM10" s="26"/>
      <c r="FN10" s="24"/>
      <c r="FO10" s="24"/>
      <c r="FP10" s="121"/>
      <c r="FQ10" s="65" t="s">
        <v>107</v>
      </c>
      <c r="FR10" s="19"/>
      <c r="FS10" s="7"/>
      <c r="FT10" s="7"/>
      <c r="FU10" s="7"/>
      <c r="FV10" s="9"/>
      <c r="FW10" s="26"/>
      <c r="FX10" s="24"/>
      <c r="FY10" s="24"/>
      <c r="FZ10" s="121" t="s">
        <v>203</v>
      </c>
      <c r="GA10" s="65" t="s">
        <v>107</v>
      </c>
      <c r="GB10" s="19">
        <v>33.333329999999997</v>
      </c>
      <c r="GC10" s="7"/>
      <c r="GD10" s="7"/>
      <c r="GE10" s="7"/>
      <c r="GF10" s="9">
        <v>33.333329999999997</v>
      </c>
      <c r="GG10" s="26"/>
      <c r="GH10" s="24"/>
      <c r="GI10" s="24"/>
      <c r="GJ10" s="121"/>
      <c r="GK10" s="65" t="s">
        <v>107</v>
      </c>
      <c r="GL10" s="19"/>
      <c r="GM10" s="7"/>
      <c r="GN10" s="7"/>
      <c r="GO10" s="7"/>
      <c r="GP10" s="9"/>
      <c r="GQ10" s="26"/>
      <c r="GR10" s="24"/>
      <c r="GS10" s="24"/>
      <c r="GT10" s="132"/>
      <c r="HD10" s="132"/>
      <c r="HN10" s="132"/>
      <c r="HX10" s="132"/>
      <c r="IH10" s="132"/>
      <c r="IR10" s="132"/>
    </row>
    <row xmlns:x14ac="http://schemas.microsoft.com/office/spreadsheetml/2009/9/ac" r="11" s="4" customFormat="true" ht="15.6" customHeight="true" x14ac:dyDescent="0.25">
      <c r="A11" s="407" t="str">
        <f ca="true">IF(ISBLANK('Data Summary'!A13),"",'Data Summary'!A13)</f>
        <v>UGA_2013_SDI</v>
      </c>
      <c r="B11" s="121"/>
      <c r="C11" s="65" t="s">
        <v>108</v>
      </c>
      <c r="D11" s="106"/>
      <c r="E11" s="7"/>
      <c r="F11" s="7"/>
      <c r="G11" s="7"/>
      <c r="H11" s="7"/>
      <c r="I11" s="26"/>
      <c r="J11" s="24"/>
      <c r="K11" s="24"/>
      <c r="L11" s="121"/>
      <c r="M11" s="65" t="s">
        <v>108</v>
      </c>
      <c r="N11" s="106"/>
      <c r="O11" s="7"/>
      <c r="P11" s="7"/>
      <c r="Q11" s="7"/>
      <c r="R11" s="7"/>
      <c r="S11" s="26"/>
      <c r="T11" s="24"/>
      <c r="U11" s="24"/>
      <c r="V11" s="121"/>
      <c r="W11" s="65" t="s">
        <v>108</v>
      </c>
      <c r="X11" s="106"/>
      <c r="Y11" s="7"/>
      <c r="Z11" s="7"/>
      <c r="AA11" s="7"/>
      <c r="AB11" s="7"/>
      <c r="AC11" s="26"/>
      <c r="AD11" s="24"/>
      <c r="AE11" s="24"/>
      <c r="AF11" s="121"/>
      <c r="AG11" s="65" t="s">
        <v>108</v>
      </c>
      <c r="AH11" s="106"/>
      <c r="AI11" s="7"/>
      <c r="AJ11" s="7"/>
      <c r="AK11" s="7"/>
      <c r="AL11" s="7"/>
      <c r="AM11" s="26"/>
      <c r="AN11" s="24"/>
      <c r="AO11" s="24"/>
      <c r="AP11" s="121"/>
      <c r="AQ11" s="65" t="s">
        <v>108</v>
      </c>
      <c r="AR11" s="19"/>
      <c r="AS11" s="7"/>
      <c r="AT11" s="7"/>
      <c r="AU11" s="7"/>
      <c r="AV11" s="7"/>
      <c r="AW11" s="26"/>
      <c r="AX11" s="24"/>
      <c r="AY11" s="24"/>
      <c r="AZ11" s="121"/>
      <c r="BA11" s="65" t="s">
        <v>108</v>
      </c>
      <c r="BB11" s="19"/>
      <c r="BC11" s="7"/>
      <c r="BD11" s="7"/>
      <c r="BE11" s="7"/>
      <c r="BF11" s="7"/>
      <c r="BG11" s="26"/>
      <c r="BH11" s="24"/>
      <c r="BI11" s="24"/>
      <c r="BJ11" s="121"/>
      <c r="BK11" s="65" t="s">
        <v>108</v>
      </c>
      <c r="BL11" s="106"/>
      <c r="BM11" s="7"/>
      <c r="BN11" s="7"/>
      <c r="BO11" s="7"/>
      <c r="BP11" s="7"/>
      <c r="BQ11" s="26"/>
      <c r="BR11" s="24"/>
      <c r="BS11" s="24"/>
      <c r="BT11" s="121"/>
      <c r="BU11" s="65" t="s">
        <v>108</v>
      </c>
      <c r="BV11" s="131"/>
      <c r="BW11" s="129"/>
      <c r="BX11" s="129"/>
      <c r="BY11" s="129"/>
      <c r="BZ11" s="129"/>
      <c r="CA11" s="130"/>
      <c r="CB11" s="24"/>
      <c r="CC11" s="24"/>
      <c r="CD11" s="121"/>
      <c r="CE11" s="65" t="s">
        <v>108</v>
      </c>
      <c r="CF11" s="131"/>
      <c r="CG11" s="129"/>
      <c r="CH11" s="129"/>
      <c r="CI11" s="129"/>
      <c r="CJ11" s="129"/>
      <c r="CK11" s="130"/>
      <c r="CL11" s="24"/>
      <c r="CM11" s="24"/>
      <c r="CN11" s="121"/>
      <c r="CO11" s="65" t="s">
        <v>108</v>
      </c>
      <c r="CP11" s="106"/>
      <c r="CQ11" s="7"/>
      <c r="CR11" s="7"/>
      <c r="CS11" s="7"/>
      <c r="CT11" s="7"/>
      <c r="CU11" s="26"/>
      <c r="CV11" s="24"/>
      <c r="CW11" s="24"/>
      <c r="CX11" s="121"/>
      <c r="CY11" s="65" t="s">
        <v>108</v>
      </c>
      <c r="CZ11" s="106"/>
      <c r="DA11" s="7"/>
      <c r="DB11" s="7"/>
      <c r="DC11" s="7"/>
      <c r="DD11" s="7"/>
      <c r="DE11" s="26"/>
      <c r="DF11" s="24"/>
      <c r="DG11" s="24"/>
      <c r="DH11" s="121"/>
      <c r="DI11" s="65" t="s">
        <v>108</v>
      </c>
      <c r="DJ11" s="106"/>
      <c r="DK11" s="7"/>
      <c r="DL11" s="7"/>
      <c r="DM11" s="7"/>
      <c r="DN11" s="7"/>
      <c r="DO11" s="26"/>
      <c r="DP11" s="24"/>
      <c r="DQ11" s="24"/>
      <c r="DR11" s="121"/>
      <c r="DS11" s="65" t="s">
        <v>108</v>
      </c>
      <c r="DT11" s="106"/>
      <c r="DU11" s="7"/>
      <c r="DV11" s="7"/>
      <c r="DW11" s="7"/>
      <c r="DX11" s="7"/>
      <c r="DY11" s="26"/>
      <c r="DZ11" s="24"/>
      <c r="EA11" s="24"/>
      <c r="EB11" s="121" t="s">
        <v>360</v>
      </c>
      <c r="EC11" s="65" t="s">
        <v>108</v>
      </c>
      <c r="ED11" s="106">
        <f>ED6*ED7*ED8/100/100</f>
        <v>45.196272312046261</v>
      </c>
      <c r="EE11" s="7"/>
      <c r="EF11" s="7"/>
      <c r="EG11" s="7"/>
      <c r="EH11" s="7">
        <f>EH6*EH7*EH8/100/100</f>
        <v>45.196272312046261</v>
      </c>
      <c r="EI11" s="26"/>
      <c r="EJ11" s="24"/>
      <c r="EK11" s="24"/>
      <c r="EL11" s="121"/>
      <c r="EM11" s="65" t="s">
        <v>108</v>
      </c>
      <c r="EN11" s="106"/>
      <c r="EO11" s="7"/>
      <c r="EP11" s="7"/>
      <c r="EQ11" s="7"/>
      <c r="ER11" s="7"/>
      <c r="ES11" s="26"/>
      <c r="ET11" s="24"/>
      <c r="EU11" s="24"/>
      <c r="EV11" s="121"/>
      <c r="EW11" s="195" t="s">
        <v>108</v>
      </c>
      <c r="EX11" s="197"/>
      <c r="EY11" s="196"/>
      <c r="EZ11" s="196"/>
      <c r="FA11" s="196"/>
      <c r="FB11" s="196"/>
      <c r="FC11" s="26"/>
      <c r="FD11" s="24"/>
      <c r="FE11" s="24"/>
      <c r="FF11" s="121" t="s">
        <v>360</v>
      </c>
      <c r="FG11" s="65" t="s">
        <v>108</v>
      </c>
      <c r="FH11" s="19">
        <v>53.162949196219195</v>
      </c>
      <c r="FI11" s="7"/>
      <c r="FJ11" s="7"/>
      <c r="FK11" s="7"/>
      <c r="FL11" s="7">
        <v>53.162949196219195</v>
      </c>
      <c r="FM11" s="26"/>
      <c r="FN11" s="24"/>
      <c r="FO11" s="24"/>
      <c r="FP11" s="121"/>
      <c r="FQ11" s="65" t="s">
        <v>108</v>
      </c>
      <c r="FR11" s="19"/>
      <c r="FS11" s="7"/>
      <c r="FT11" s="7"/>
      <c r="FU11" s="7"/>
      <c r="FV11" s="7"/>
      <c r="FW11" s="26"/>
      <c r="FX11" s="24"/>
      <c r="FY11" s="24"/>
      <c r="FZ11" s="121" t="s">
        <v>360</v>
      </c>
      <c r="GA11" s="65" t="s">
        <v>108</v>
      </c>
      <c r="GB11" s="19">
        <v>23.161190000000001</v>
      </c>
      <c r="GC11" s="7"/>
      <c r="GD11" s="7"/>
      <c r="GE11" s="7"/>
      <c r="GF11" s="7">
        <v>23.161190000000001</v>
      </c>
      <c r="GG11" s="26"/>
      <c r="GH11" s="24"/>
      <c r="GI11" s="24"/>
      <c r="GJ11" s="121"/>
      <c r="GK11" s="65" t="s">
        <v>108</v>
      </c>
      <c r="GL11" s="19"/>
      <c r="GM11" s="7"/>
      <c r="GN11" s="7"/>
      <c r="GO11" s="7"/>
      <c r="GP11" s="7"/>
      <c r="GQ11" s="26"/>
      <c r="GR11" s="24"/>
      <c r="GS11" s="24"/>
      <c r="GT11" s="132"/>
      <c r="HD11" s="132"/>
      <c r="HN11" s="132"/>
      <c r="HX11" s="132"/>
      <c r="IH11" s="132"/>
      <c r="IR11" s="132"/>
    </row>
    <row xmlns:x14ac="http://schemas.microsoft.com/office/spreadsheetml/2009/9/ac" r="12" s="279" customFormat="true" ht="18" customHeight="true" x14ac:dyDescent="0.2">
      <c r="A12" s="407" t="str">
        <f ca="true">IF(ISBLANK('Data Summary'!A14),"",'Data Summary'!A14)</f>
        <v>UGA_2013_SACMEQ</v>
      </c>
      <c r="B12" s="270" t="s">
        <v>57</v>
      </c>
      <c r="C12" s="271" t="s">
        <v>27</v>
      </c>
      <c r="D12" s="272"/>
      <c r="E12" s="272"/>
      <c r="F12" s="272"/>
      <c r="G12" s="272"/>
      <c r="H12" s="272"/>
      <c r="I12" s="273"/>
      <c r="J12" s="266"/>
      <c r="K12" s="266"/>
      <c r="L12" s="270" t="s">
        <v>57</v>
      </c>
      <c r="M12" s="271" t="s">
        <v>27</v>
      </c>
      <c r="N12" s="272"/>
      <c r="O12" s="272"/>
      <c r="P12" s="272"/>
      <c r="Q12" s="272"/>
      <c r="R12" s="272"/>
      <c r="S12" s="273"/>
      <c r="T12" s="266"/>
      <c r="U12" s="266"/>
      <c r="V12" s="270" t="s">
        <v>57</v>
      </c>
      <c r="W12" s="271" t="s">
        <v>27</v>
      </c>
      <c r="X12" s="272"/>
      <c r="Y12" s="272"/>
      <c r="Z12" s="272"/>
      <c r="AA12" s="272"/>
      <c r="AB12" s="272"/>
      <c r="AC12" s="273"/>
      <c r="AD12" s="266"/>
      <c r="AE12" s="266"/>
      <c r="AF12" s="270" t="s">
        <v>57</v>
      </c>
      <c r="AG12" s="271" t="s">
        <v>27</v>
      </c>
      <c r="AH12" s="272"/>
      <c r="AI12" s="272"/>
      <c r="AJ12" s="272"/>
      <c r="AK12" s="272"/>
      <c r="AL12" s="272"/>
      <c r="AM12" s="273"/>
      <c r="AN12" s="266"/>
      <c r="AO12" s="266"/>
      <c r="AP12" s="270" t="s">
        <v>57</v>
      </c>
      <c r="AQ12" s="271" t="s">
        <v>27</v>
      </c>
      <c r="AR12" s="272"/>
      <c r="AS12" s="272"/>
      <c r="AT12" s="272"/>
      <c r="AU12" s="272"/>
      <c r="AV12" s="272"/>
      <c r="AW12" s="273"/>
      <c r="AX12" s="266"/>
      <c r="AY12" s="266"/>
      <c r="AZ12" s="270" t="s">
        <v>57</v>
      </c>
      <c r="BA12" s="271" t="s">
        <v>27</v>
      </c>
      <c r="BB12" s="272"/>
      <c r="BC12" s="272"/>
      <c r="BD12" s="272"/>
      <c r="BE12" s="272"/>
      <c r="BF12" s="272"/>
      <c r="BG12" s="273"/>
      <c r="BH12" s="266"/>
      <c r="BI12" s="266"/>
      <c r="BJ12" s="270" t="s">
        <v>57</v>
      </c>
      <c r="BK12" s="271" t="s">
        <v>27</v>
      </c>
      <c r="BL12" s="272"/>
      <c r="BM12" s="272"/>
      <c r="BN12" s="272"/>
      <c r="BO12" s="272"/>
      <c r="BP12" s="272"/>
      <c r="BQ12" s="273"/>
      <c r="BR12" s="266"/>
      <c r="BS12" s="266"/>
      <c r="BT12" s="270" t="s">
        <v>57</v>
      </c>
      <c r="BU12" s="274" t="s">
        <v>27</v>
      </c>
      <c r="BV12" s="275"/>
      <c r="BW12" s="275"/>
      <c r="BX12" s="275"/>
      <c r="BY12" s="275"/>
      <c r="BZ12" s="275"/>
      <c r="CA12" s="276"/>
      <c r="CB12" s="266"/>
      <c r="CC12" s="266"/>
      <c r="CD12" s="270" t="s">
        <v>57</v>
      </c>
      <c r="CE12" s="274" t="s">
        <v>27</v>
      </c>
      <c r="CF12" s="275"/>
      <c r="CG12" s="275"/>
      <c r="CH12" s="275"/>
      <c r="CI12" s="275"/>
      <c r="CJ12" s="275"/>
      <c r="CK12" s="276"/>
      <c r="CL12" s="266"/>
      <c r="CM12" s="266"/>
      <c r="CN12" s="270" t="s">
        <v>57</v>
      </c>
      <c r="CO12" s="271" t="s">
        <v>27</v>
      </c>
      <c r="CP12" s="272"/>
      <c r="CQ12" s="272"/>
      <c r="CR12" s="272"/>
      <c r="CS12" s="272"/>
      <c r="CT12" s="272"/>
      <c r="CU12" s="273"/>
      <c r="CV12" s="266"/>
      <c r="CW12" s="266"/>
      <c r="CX12" s="270" t="s">
        <v>57</v>
      </c>
      <c r="CY12" s="271" t="s">
        <v>27</v>
      </c>
      <c r="CZ12" s="272"/>
      <c r="DA12" s="272"/>
      <c r="DB12" s="272"/>
      <c r="DC12" s="272"/>
      <c r="DD12" s="272"/>
      <c r="DE12" s="273"/>
      <c r="DF12" s="266"/>
      <c r="DG12" s="266"/>
      <c r="DH12" s="270" t="s">
        <v>57</v>
      </c>
      <c r="DI12" s="271" t="s">
        <v>27</v>
      </c>
      <c r="DJ12" s="272"/>
      <c r="DK12" s="272"/>
      <c r="DL12" s="272"/>
      <c r="DM12" s="272"/>
      <c r="DN12" s="272"/>
      <c r="DO12" s="273"/>
      <c r="DP12" s="266"/>
      <c r="DQ12" s="266"/>
      <c r="DR12" s="270" t="s">
        <v>57</v>
      </c>
      <c r="DS12" s="271" t="s">
        <v>27</v>
      </c>
      <c r="DT12" s="272"/>
      <c r="DU12" s="272"/>
      <c r="DV12" s="272"/>
      <c r="DW12" s="272"/>
      <c r="DX12" s="272"/>
      <c r="DY12" s="273"/>
      <c r="DZ12" s="266"/>
      <c r="EA12" s="266"/>
      <c r="EB12" s="270" t="s">
        <v>57</v>
      </c>
      <c r="EC12" s="271" t="s">
        <v>27</v>
      </c>
      <c r="ED12" s="272"/>
      <c r="EE12" s="272"/>
      <c r="EF12" s="272"/>
      <c r="EG12" s="272"/>
      <c r="EH12" s="272"/>
      <c r="EI12" s="273"/>
      <c r="EJ12" s="266"/>
      <c r="EK12" s="266"/>
      <c r="EL12" s="270" t="s">
        <v>57</v>
      </c>
      <c r="EM12" s="271" t="s">
        <v>27</v>
      </c>
      <c r="EN12" s="272"/>
      <c r="EO12" s="272"/>
      <c r="EP12" s="272"/>
      <c r="EQ12" s="272"/>
      <c r="ER12" s="272"/>
      <c r="ES12" s="273"/>
      <c r="ET12" s="266"/>
      <c r="EU12" s="266"/>
      <c r="EV12" s="270" t="s">
        <v>57</v>
      </c>
      <c r="EW12" s="271" t="s">
        <v>27</v>
      </c>
      <c r="EX12" s="277"/>
      <c r="EY12" s="277"/>
      <c r="EZ12" s="277"/>
      <c r="FA12" s="277"/>
      <c r="FB12" s="277"/>
      <c r="FC12" s="273"/>
      <c r="FD12" s="266"/>
      <c r="FE12" s="266"/>
      <c r="FF12" s="270" t="s">
        <v>57</v>
      </c>
      <c r="FG12" s="271" t="s">
        <v>27</v>
      </c>
      <c r="FH12" s="272"/>
      <c r="FI12" s="272"/>
      <c r="FJ12" s="272"/>
      <c r="FK12" s="272"/>
      <c r="FL12" s="272"/>
      <c r="FM12" s="273"/>
      <c r="FN12" s="266"/>
      <c r="FO12" s="266"/>
      <c r="FP12" s="270" t="s">
        <v>57</v>
      </c>
      <c r="FQ12" s="271" t="s">
        <v>27</v>
      </c>
      <c r="FR12" s="272"/>
      <c r="FS12" s="272"/>
      <c r="FT12" s="272"/>
      <c r="FU12" s="272"/>
      <c r="FV12" s="272"/>
      <c r="FW12" s="273"/>
      <c r="FX12" s="266"/>
      <c r="FY12" s="266"/>
      <c r="FZ12" s="270" t="s">
        <v>57</v>
      </c>
      <c r="GA12" s="271" t="s">
        <v>27</v>
      </c>
      <c r="GB12" s="272"/>
      <c r="GC12" s="272"/>
      <c r="GD12" s="272"/>
      <c r="GE12" s="272"/>
      <c r="GF12" s="272"/>
      <c r="GG12" s="273"/>
      <c r="GH12" s="266"/>
      <c r="GI12" s="266"/>
      <c r="GJ12" s="270" t="s">
        <v>57</v>
      </c>
      <c r="GK12" s="271" t="s">
        <v>27</v>
      </c>
      <c r="GL12" s="272"/>
      <c r="GM12" s="272"/>
      <c r="GN12" s="272"/>
      <c r="GO12" s="272"/>
      <c r="GP12" s="272"/>
      <c r="GQ12" s="273"/>
      <c r="GR12" s="266"/>
      <c r="GS12" s="266"/>
      <c r="GT12" s="278"/>
      <c r="HD12" s="278"/>
      <c r="HN12" s="278"/>
      <c r="HX12" s="278"/>
      <c r="IH12" s="278"/>
      <c r="IR12" s="278"/>
    </row>
    <row xmlns:x14ac="http://schemas.microsoft.com/office/spreadsheetml/2009/9/ac" r="13" s="14" customFormat="true" ht="14.25" customHeight="true" x14ac:dyDescent="0.2">
      <c r="A13" s="407" t="str">
        <f ca="true">IF(ISBLANK('Data Summary'!A15),"",'Data Summary'!A15)</f>
        <v>UGA_2013_UNPS</v>
      </c>
      <c r="B13" s="122" t="s">
        <v>55</v>
      </c>
      <c r="C13" s="5">
        <v>0</v>
      </c>
      <c r="D13" s="45">
        <v>1.6</v>
      </c>
      <c r="E13" s="45"/>
      <c r="F13" s="45"/>
      <c r="G13" s="45"/>
      <c r="H13" s="45"/>
      <c r="I13" s="66"/>
      <c r="J13" s="11"/>
      <c r="K13" s="11"/>
      <c r="L13" s="122" t="s">
        <v>55</v>
      </c>
      <c r="M13" s="5">
        <v>0</v>
      </c>
      <c r="N13" s="45"/>
      <c r="O13" s="45"/>
      <c r="P13" s="45"/>
      <c r="Q13" s="45"/>
      <c r="R13" s="45"/>
      <c r="S13" s="66"/>
      <c r="T13" s="11"/>
      <c r="U13" s="11"/>
      <c r="V13" s="122" t="s">
        <v>55</v>
      </c>
      <c r="W13" s="5">
        <v>0</v>
      </c>
      <c r="X13" s="45">
        <v>4.24</v>
      </c>
      <c r="Y13" s="45">
        <v>0</v>
      </c>
      <c r="Z13" s="45">
        <v>5.71</v>
      </c>
      <c r="AA13" s="45"/>
      <c r="AB13" s="45"/>
      <c r="AC13" s="66"/>
      <c r="AD13" s="11"/>
      <c r="AE13" s="11"/>
      <c r="AF13" s="122" t="s">
        <v>55</v>
      </c>
      <c r="AG13" s="5">
        <v>0</v>
      </c>
      <c r="AH13" s="45"/>
      <c r="AI13" s="45"/>
      <c r="AJ13" s="45"/>
      <c r="AK13" s="45"/>
      <c r="AL13" s="45"/>
      <c r="AM13" s="66"/>
      <c r="AN13" s="11"/>
      <c r="AO13" s="11"/>
      <c r="AP13" s="122" t="s">
        <v>55</v>
      </c>
      <c r="AQ13" s="5">
        <v>0</v>
      </c>
      <c r="AR13" s="45"/>
      <c r="AS13" s="45"/>
      <c r="AT13" s="45"/>
      <c r="AU13" s="45"/>
      <c r="AV13" s="45"/>
      <c r="AW13" s="66"/>
      <c r="AX13" s="11"/>
      <c r="AY13" s="11"/>
      <c r="AZ13" s="122" t="s">
        <v>55</v>
      </c>
      <c r="BA13" s="5">
        <v>0</v>
      </c>
      <c r="BB13" s="45"/>
      <c r="BC13" s="45"/>
      <c r="BD13" s="45"/>
      <c r="BE13" s="45"/>
      <c r="BF13" s="45"/>
      <c r="BG13" s="66"/>
      <c r="BH13" s="11"/>
      <c r="BI13" s="11"/>
      <c r="BJ13" s="122" t="s">
        <v>55</v>
      </c>
      <c r="BK13" s="5">
        <v>0</v>
      </c>
      <c r="BL13" s="45"/>
      <c r="BM13" s="45"/>
      <c r="BN13" s="45"/>
      <c r="BO13" s="45"/>
      <c r="BP13" s="45"/>
      <c r="BQ13" s="66"/>
      <c r="BR13" s="11"/>
      <c r="BS13" s="11"/>
      <c r="BT13" s="122" t="s">
        <v>55</v>
      </c>
      <c r="BU13" s="5">
        <v>0</v>
      </c>
      <c r="BV13" s="45"/>
      <c r="BW13" s="45"/>
      <c r="BX13" s="45"/>
      <c r="BY13" s="45"/>
      <c r="BZ13" s="45"/>
      <c r="CA13" s="66"/>
      <c r="CB13" s="11"/>
      <c r="CC13" s="11"/>
      <c r="CD13" s="122" t="s">
        <v>55</v>
      </c>
      <c r="CE13" s="5">
        <v>0</v>
      </c>
      <c r="CF13" s="45"/>
      <c r="CG13" s="45"/>
      <c r="CH13" s="45"/>
      <c r="CI13" s="45"/>
      <c r="CJ13" s="45">
        <v>24.599999999999994</v>
      </c>
      <c r="CK13" s="66"/>
      <c r="CL13" s="11"/>
      <c r="CM13" s="11"/>
      <c r="CN13" s="122" t="s">
        <v>55</v>
      </c>
      <c r="CO13" s="5">
        <v>0</v>
      </c>
      <c r="CP13" s="45">
        <v>7.95</v>
      </c>
      <c r="CQ13" s="45">
        <v>7.61</v>
      </c>
      <c r="CR13" s="45">
        <v>8.09</v>
      </c>
      <c r="CS13" s="45"/>
      <c r="CT13" s="45"/>
      <c r="CU13" s="66"/>
      <c r="CV13" s="11"/>
      <c r="CW13" s="11"/>
      <c r="CX13" s="122" t="s">
        <v>55</v>
      </c>
      <c r="CY13" s="5">
        <v>0</v>
      </c>
      <c r="CZ13" s="45"/>
      <c r="DA13" s="45"/>
      <c r="DB13" s="45"/>
      <c r="DC13" s="45"/>
      <c r="DD13" s="45"/>
      <c r="DE13" s="66"/>
      <c r="DF13" s="11"/>
      <c r="DG13" s="11"/>
      <c r="DH13" s="122" t="s">
        <v>55</v>
      </c>
      <c r="DI13" s="5">
        <v>0</v>
      </c>
      <c r="DJ13" s="45"/>
      <c r="DK13" s="45"/>
      <c r="DL13" s="45"/>
      <c r="DM13" s="45"/>
      <c r="DN13" s="45"/>
      <c r="DO13" s="66"/>
      <c r="DP13" s="11"/>
      <c r="DQ13" s="11"/>
      <c r="DR13" s="122" t="s">
        <v>55</v>
      </c>
      <c r="DS13" s="5">
        <v>0</v>
      </c>
      <c r="DT13" s="45"/>
      <c r="DU13" s="45"/>
      <c r="DV13" s="45"/>
      <c r="DW13" s="45"/>
      <c r="DX13" s="45"/>
      <c r="DY13" s="66"/>
      <c r="DZ13" s="11"/>
      <c r="EA13" s="11"/>
      <c r="EB13" s="122" t="s">
        <v>55</v>
      </c>
      <c r="EC13" s="5">
        <v>0</v>
      </c>
      <c r="ED13" s="45">
        <v>0</v>
      </c>
      <c r="EE13" s="45"/>
      <c r="EF13" s="45"/>
      <c r="EG13" s="45"/>
      <c r="EH13" s="45">
        <v>0</v>
      </c>
      <c r="EI13" s="66"/>
      <c r="EJ13" s="11"/>
      <c r="EK13" s="11"/>
      <c r="EL13" s="122" t="s">
        <v>55</v>
      </c>
      <c r="EM13" s="5">
        <v>0</v>
      </c>
      <c r="EN13" s="45"/>
      <c r="EO13" s="45"/>
      <c r="EP13" s="45"/>
      <c r="EQ13" s="45"/>
      <c r="ER13" s="45"/>
      <c r="ES13" s="66"/>
      <c r="ET13" s="11"/>
      <c r="EU13" s="11"/>
      <c r="EV13" s="122" t="s">
        <v>55</v>
      </c>
      <c r="EW13" s="5">
        <v>0</v>
      </c>
      <c r="EX13" s="45"/>
      <c r="EY13" s="45"/>
      <c r="EZ13" s="45">
        <v>2.2988499999999998</v>
      </c>
      <c r="FA13" s="45"/>
      <c r="FB13" s="45"/>
      <c r="FC13" s="66"/>
      <c r="FD13" s="11"/>
      <c r="FE13" s="11"/>
      <c r="FF13" s="122" t="s">
        <v>55</v>
      </c>
      <c r="FG13" s="5">
        <v>0</v>
      </c>
      <c r="FH13" s="45">
        <v>0.43478</v>
      </c>
      <c r="FI13" s="45"/>
      <c r="FJ13" s="45"/>
      <c r="FK13" s="45"/>
      <c r="FL13" s="45">
        <v>0.43478</v>
      </c>
      <c r="FM13" s="66"/>
      <c r="FN13" s="11"/>
      <c r="FO13" s="11"/>
      <c r="FP13" s="122" t="s">
        <v>55</v>
      </c>
      <c r="FQ13" s="5">
        <v>0</v>
      </c>
      <c r="FR13" s="45"/>
      <c r="FS13" s="45"/>
      <c r="FT13" s="45"/>
      <c r="FU13" s="45"/>
      <c r="FV13" s="45"/>
      <c r="FW13" s="66"/>
      <c r="FX13" s="11"/>
      <c r="FY13" s="11"/>
      <c r="FZ13" s="122" t="s">
        <v>55</v>
      </c>
      <c r="GA13" s="5">
        <v>0</v>
      </c>
      <c r="GB13" s="45">
        <v>6.2686599999999997</v>
      </c>
      <c r="GC13" s="45"/>
      <c r="GD13" s="45"/>
      <c r="GE13" s="45"/>
      <c r="GF13" s="45">
        <v>6.2686599999999997</v>
      </c>
      <c r="GG13" s="66"/>
      <c r="GH13" s="11"/>
      <c r="GI13" s="11"/>
      <c r="GJ13" s="122" t="s">
        <v>55</v>
      </c>
      <c r="GK13" s="5">
        <v>0</v>
      </c>
      <c r="GL13" s="45"/>
      <c r="GM13" s="45">
        <v>30</v>
      </c>
      <c r="GN13" s="45">
        <v>36</v>
      </c>
      <c r="GO13" s="45"/>
      <c r="GP13" s="45">
        <v>34</v>
      </c>
      <c r="GQ13" s="66">
        <v>26</v>
      </c>
      <c r="GR13" s="11"/>
      <c r="GS13" s="11"/>
      <c r="GT13" s="134"/>
      <c r="HD13" s="134"/>
      <c r="HN13" s="134"/>
      <c r="HX13" s="134"/>
      <c r="IH13" s="134"/>
      <c r="IR13" s="134"/>
    </row>
    <row xmlns:x14ac="http://schemas.microsoft.com/office/spreadsheetml/2009/9/ac" r="14" x14ac:dyDescent="0.25">
      <c r="A14" s="407" t="str">
        <f ca="true">IF(ISBLANK('Data Summary'!A16),"",'Data Summary'!A16)</f>
        <v>UGA_2014_UNPS</v>
      </c>
      <c r="B14" s="123" t="s">
        <v>105</v>
      </c>
      <c r="C14" s="22">
        <v>0</v>
      </c>
      <c r="D14" s="45"/>
      <c r="E14" s="45"/>
      <c r="F14" s="45"/>
      <c r="G14" s="45"/>
      <c r="H14" s="45"/>
      <c r="I14" s="66"/>
      <c r="J14" s="11"/>
      <c r="K14" s="11"/>
      <c r="L14" s="123" t="s">
        <v>105</v>
      </c>
      <c r="M14" s="22">
        <v>0</v>
      </c>
      <c r="N14" s="45"/>
      <c r="O14" s="45"/>
      <c r="P14" s="45"/>
      <c r="Q14" s="45"/>
      <c r="R14" s="45"/>
      <c r="S14" s="66"/>
      <c r="T14" s="11"/>
      <c r="U14" s="11"/>
      <c r="V14" s="123" t="s">
        <v>105</v>
      </c>
      <c r="W14" s="22">
        <v>0</v>
      </c>
      <c r="X14" s="45"/>
      <c r="Y14" s="45"/>
      <c r="Z14" s="45"/>
      <c r="AA14" s="45"/>
      <c r="AB14" s="45"/>
      <c r="AC14" s="66"/>
      <c r="AD14" s="11"/>
      <c r="AE14" s="11"/>
      <c r="AF14" s="123" t="s">
        <v>105</v>
      </c>
      <c r="AG14" s="22">
        <v>0</v>
      </c>
      <c r="AH14" s="45"/>
      <c r="AI14" s="45"/>
      <c r="AJ14" s="45"/>
      <c r="AK14" s="45"/>
      <c r="AL14" s="45"/>
      <c r="AM14" s="66"/>
      <c r="AN14" s="11"/>
      <c r="AO14" s="11"/>
      <c r="AP14" s="123" t="s">
        <v>105</v>
      </c>
      <c r="AQ14" s="22">
        <v>0</v>
      </c>
      <c r="AR14" s="45"/>
      <c r="AS14" s="45"/>
      <c r="AT14" s="45"/>
      <c r="AU14" s="45"/>
      <c r="AV14" s="45"/>
      <c r="AW14" s="66"/>
      <c r="AX14" s="11"/>
      <c r="AY14" s="11"/>
      <c r="AZ14" s="123" t="s">
        <v>105</v>
      </c>
      <c r="BA14" s="22">
        <v>0</v>
      </c>
      <c r="BB14" s="45"/>
      <c r="BC14" s="45"/>
      <c r="BD14" s="45"/>
      <c r="BE14" s="45"/>
      <c r="BF14" s="45"/>
      <c r="BG14" s="66"/>
      <c r="BH14" s="11"/>
      <c r="BI14" s="11"/>
      <c r="BJ14" s="123" t="s">
        <v>105</v>
      </c>
      <c r="BK14" s="22">
        <v>0</v>
      </c>
      <c r="BL14" s="45"/>
      <c r="BM14" s="45"/>
      <c r="BN14" s="45"/>
      <c r="BO14" s="45"/>
      <c r="BP14" s="45"/>
      <c r="BQ14" s="66"/>
      <c r="BR14" s="11"/>
      <c r="BS14" s="11"/>
      <c r="BT14" s="123" t="s">
        <v>105</v>
      </c>
      <c r="BU14" s="22">
        <v>0</v>
      </c>
      <c r="BV14" s="45"/>
      <c r="BW14" s="45"/>
      <c r="BX14" s="45"/>
      <c r="BY14" s="45"/>
      <c r="BZ14" s="45"/>
      <c r="CA14" s="66"/>
      <c r="CB14" s="11"/>
      <c r="CC14" s="11"/>
      <c r="CD14" s="123" t="s">
        <v>105</v>
      </c>
      <c r="CE14" s="22">
        <v>0</v>
      </c>
      <c r="CF14" s="45"/>
      <c r="CG14" s="45"/>
      <c r="CH14" s="45"/>
      <c r="CI14" s="45"/>
      <c r="CJ14" s="45"/>
      <c r="CK14" s="66"/>
      <c r="CL14" s="11"/>
      <c r="CM14" s="11"/>
      <c r="CN14" s="123" t="s">
        <v>105</v>
      </c>
      <c r="CO14" s="22">
        <v>0</v>
      </c>
      <c r="CP14" s="45"/>
      <c r="CQ14" s="45"/>
      <c r="CR14" s="45"/>
      <c r="CS14" s="45"/>
      <c r="CT14" s="45"/>
      <c r="CU14" s="66"/>
      <c r="CV14" s="11"/>
      <c r="CW14" s="11"/>
      <c r="CX14" s="123" t="s">
        <v>105</v>
      </c>
      <c r="CY14" s="22">
        <v>0</v>
      </c>
      <c r="CZ14" s="45"/>
      <c r="DA14" s="45"/>
      <c r="DB14" s="45"/>
      <c r="DC14" s="45"/>
      <c r="DD14" s="45"/>
      <c r="DE14" s="66"/>
      <c r="DF14" s="11"/>
      <c r="DG14" s="11"/>
      <c r="DH14" s="123" t="s">
        <v>105</v>
      </c>
      <c r="DI14" s="22">
        <v>0</v>
      </c>
      <c r="DJ14" s="45"/>
      <c r="DK14" s="45"/>
      <c r="DL14" s="45"/>
      <c r="DM14" s="45"/>
      <c r="DN14" s="45">
        <v>0</v>
      </c>
      <c r="DO14" s="66">
        <v>0.1</v>
      </c>
      <c r="DP14" s="11"/>
      <c r="DQ14" s="11"/>
      <c r="DR14" s="123" t="s">
        <v>105</v>
      </c>
      <c r="DS14" s="22">
        <v>0</v>
      </c>
      <c r="DT14" s="45"/>
      <c r="DU14" s="45"/>
      <c r="DV14" s="45"/>
      <c r="DW14" s="45"/>
      <c r="DX14" s="45"/>
      <c r="DY14" s="66"/>
      <c r="DZ14" s="11"/>
      <c r="EA14" s="11"/>
      <c r="EB14" s="123" t="s">
        <v>105</v>
      </c>
      <c r="EC14" s="22">
        <v>0</v>
      </c>
      <c r="ED14" s="45"/>
      <c r="EE14" s="45"/>
      <c r="EF14" s="45"/>
      <c r="EG14" s="45"/>
      <c r="EH14" s="45"/>
      <c r="EI14" s="66"/>
      <c r="EJ14" s="11"/>
      <c r="EK14" s="11"/>
      <c r="EL14" s="123" t="s">
        <v>105</v>
      </c>
      <c r="EM14" s="22">
        <v>0</v>
      </c>
      <c r="EN14" s="45"/>
      <c r="EO14" s="45"/>
      <c r="EP14" s="45"/>
      <c r="EQ14" s="45"/>
      <c r="ER14" s="45"/>
      <c r="ES14" s="66"/>
      <c r="ET14" s="11"/>
      <c r="EU14" s="11"/>
      <c r="EV14" s="123" t="s">
        <v>105</v>
      </c>
      <c r="EW14" s="198">
        <v>0</v>
      </c>
      <c r="EX14" s="45"/>
      <c r="EY14" s="45"/>
      <c r="EZ14" s="45">
        <v>1.14943</v>
      </c>
      <c r="FA14" s="45"/>
      <c r="FB14" s="45"/>
      <c r="FC14" s="66"/>
      <c r="FD14" s="11"/>
      <c r="FE14" s="11"/>
      <c r="FF14" s="123" t="s">
        <v>105</v>
      </c>
      <c r="FG14" s="22">
        <v>0</v>
      </c>
      <c r="FH14" s="45">
        <v>0</v>
      </c>
      <c r="FI14" s="45"/>
      <c r="FJ14" s="45"/>
      <c r="FK14" s="45"/>
      <c r="FL14" s="45">
        <v>0</v>
      </c>
      <c r="FM14" s="66"/>
      <c r="FN14" s="11"/>
      <c r="FO14" s="11"/>
      <c r="FP14" s="123" t="s">
        <v>105</v>
      </c>
      <c r="FQ14" s="22">
        <v>0</v>
      </c>
      <c r="FR14" s="45"/>
      <c r="FS14" s="45"/>
      <c r="FT14" s="45"/>
      <c r="FU14" s="45"/>
      <c r="FV14" s="45"/>
      <c r="FW14" s="66"/>
      <c r="FX14" s="11"/>
      <c r="FY14" s="11"/>
      <c r="FZ14" s="123" t="s">
        <v>105</v>
      </c>
      <c r="GA14" s="22">
        <v>0</v>
      </c>
      <c r="GB14" s="45"/>
      <c r="GC14" s="45"/>
      <c r="GD14" s="45"/>
      <c r="GE14" s="45"/>
      <c r="GF14" s="45"/>
      <c r="GG14" s="66"/>
      <c r="GH14" s="11"/>
      <c r="GI14" s="11"/>
      <c r="GJ14" s="123" t="s">
        <v>105</v>
      </c>
      <c r="GK14" s="433">
        <v>0</v>
      </c>
      <c r="GL14" s="45"/>
      <c r="GM14" s="45"/>
      <c r="GN14" s="45"/>
      <c r="GO14" s="45"/>
      <c r="GP14" s="45"/>
      <c r="GQ14" s="66"/>
      <c r="GR14" s="11"/>
      <c r="GS14" s="11"/>
    </row>
    <row xmlns:x14ac="http://schemas.microsoft.com/office/spreadsheetml/2009/9/ac" r="15" s="2" customFormat="true" x14ac:dyDescent="0.25">
      <c r="A15" s="407" t="str">
        <f ca="true">IF(ISBLANK('Data Summary'!A17),"",'Data Summary'!A17)</f>
        <v>UGA_2015_UIS</v>
      </c>
      <c r="B15" s="123" t="s">
        <v>178</v>
      </c>
      <c r="C15" s="6">
        <v>1</v>
      </c>
      <c r="D15" s="45">
        <v>16</v>
      </c>
      <c r="E15" s="7"/>
      <c r="F15" s="7"/>
      <c r="G15" s="7"/>
      <c r="H15" s="45"/>
      <c r="I15" s="66"/>
      <c r="J15" s="11"/>
      <c r="K15" s="11"/>
      <c r="L15" s="123" t="s">
        <v>178</v>
      </c>
      <c r="M15" s="6">
        <v>1</v>
      </c>
      <c r="N15" s="45">
        <f>(R15*AL$31+S15*AM$31)/SUM(AL$31:AM$31)</f>
        <v>18.465669160432249</v>
      </c>
      <c r="O15" s="7"/>
      <c r="P15" s="7"/>
      <c r="Q15" s="7"/>
      <c r="R15" s="45">
        <v>17.399999999999999</v>
      </c>
      <c r="S15" s="66">
        <v>25.4</v>
      </c>
      <c r="T15" s="11"/>
      <c r="U15" s="11"/>
      <c r="V15" s="123" t="s">
        <v>171</v>
      </c>
      <c r="W15" s="6">
        <v>1</v>
      </c>
      <c r="X15" s="45">
        <v>20.85</v>
      </c>
      <c r="Y15" s="7">
        <v>15.07</v>
      </c>
      <c r="Z15" s="7">
        <v>22.86</v>
      </c>
      <c r="AA15" s="7"/>
      <c r="AB15" s="45"/>
      <c r="AC15" s="66"/>
      <c r="AD15" s="11"/>
      <c r="AE15" s="11"/>
      <c r="AF15" s="123" t="s">
        <v>170</v>
      </c>
      <c r="AG15" s="6">
        <v>1</v>
      </c>
      <c r="AH15" s="45">
        <f>(AK15/100*AK$31+AL15/100*AL$31+AM15/100*AM$31)/(AK$31+AL$31+AM$31)*100</f>
        <v>28.417973992318018</v>
      </c>
      <c r="AI15" s="7"/>
      <c r="AJ15" s="7"/>
      <c r="AK15" s="7">
        <f>1894/AK31*100</f>
        <v>80.220245658619234</v>
      </c>
      <c r="AL15" s="45">
        <v>19</v>
      </c>
      <c r="AM15" s="66">
        <v>42</v>
      </c>
      <c r="AN15" s="11"/>
      <c r="AO15" s="11"/>
      <c r="AP15" s="123" t="s">
        <v>171</v>
      </c>
      <c r="AQ15" s="6">
        <v>1</v>
      </c>
      <c r="AR15" s="45">
        <v>26.02</v>
      </c>
      <c r="AS15" s="7">
        <v>17.190000000000001</v>
      </c>
      <c r="AT15" s="7">
        <v>29.12</v>
      </c>
      <c r="AU15" s="7"/>
      <c r="AV15" s="45"/>
      <c r="AW15" s="66"/>
      <c r="AX15" s="11"/>
      <c r="AY15" s="11"/>
      <c r="AZ15" s="123"/>
      <c r="BA15" s="6"/>
      <c r="BB15" s="45"/>
      <c r="BC15" s="7"/>
      <c r="BD15" s="7"/>
      <c r="BE15" s="7"/>
      <c r="BF15" s="45"/>
      <c r="BG15" s="66"/>
      <c r="BH15" s="11"/>
      <c r="BI15" s="11"/>
      <c r="BJ15" s="123" t="s">
        <v>171</v>
      </c>
      <c r="BK15" s="6">
        <v>1</v>
      </c>
      <c r="BL15" s="45">
        <v>23.03</v>
      </c>
      <c r="BM15" s="7">
        <v>14.29</v>
      </c>
      <c r="BN15" s="7">
        <v>25.38</v>
      </c>
      <c r="BO15" s="7"/>
      <c r="BP15" s="45"/>
      <c r="BQ15" s="66"/>
      <c r="BR15" s="11"/>
      <c r="BS15" s="11"/>
      <c r="BT15" s="123"/>
      <c r="BU15" s="6"/>
      <c r="BV15" s="45"/>
      <c r="BW15" s="7"/>
      <c r="BX15" s="7"/>
      <c r="BY15" s="7"/>
      <c r="BZ15" s="45"/>
      <c r="CA15" s="66"/>
      <c r="CB15" s="11"/>
      <c r="CC15" s="11"/>
      <c r="CD15" s="123"/>
      <c r="CE15" s="6"/>
      <c r="CF15" s="45"/>
      <c r="CG15" s="7"/>
      <c r="CH15" s="7"/>
      <c r="CI15" s="7"/>
      <c r="CJ15" s="45"/>
      <c r="CK15" s="66"/>
      <c r="CL15" s="11"/>
      <c r="CM15" s="11"/>
      <c r="CN15" s="123" t="s">
        <v>171</v>
      </c>
      <c r="CO15" s="6">
        <v>1</v>
      </c>
      <c r="CP15" s="45">
        <v>13.25</v>
      </c>
      <c r="CQ15" s="7">
        <v>5.08</v>
      </c>
      <c r="CR15" s="7">
        <v>16.600000000000001</v>
      </c>
      <c r="CS15" s="7"/>
      <c r="CT15" s="45"/>
      <c r="CU15" s="66"/>
      <c r="CV15" s="11"/>
      <c r="CW15" s="11"/>
      <c r="CX15" s="123" t="s">
        <v>171</v>
      </c>
      <c r="CY15" s="6">
        <v>1</v>
      </c>
      <c r="CZ15" s="45">
        <v>25.48</v>
      </c>
      <c r="DA15" s="7">
        <v>21.31</v>
      </c>
      <c r="DB15" s="7">
        <v>27.21</v>
      </c>
      <c r="DC15" s="7"/>
      <c r="DD15" s="45"/>
      <c r="DE15" s="66"/>
      <c r="DF15" s="11"/>
      <c r="DG15" s="11"/>
      <c r="DH15" s="123" t="s">
        <v>172</v>
      </c>
      <c r="DI15" s="6">
        <v>1</v>
      </c>
      <c r="DJ15" s="45">
        <f>(DN15/100*AL31+DO15/100*AM31)/(AL31+AM31)*100</f>
        <v>97.013133832086453</v>
      </c>
      <c r="DK15" s="7"/>
      <c r="DL15" s="7"/>
      <c r="DM15" s="7"/>
      <c r="DN15" s="45">
        <v>96.8</v>
      </c>
      <c r="DO15" s="66">
        <v>98.4</v>
      </c>
      <c r="DP15" s="11"/>
      <c r="DQ15" s="11"/>
      <c r="DR15" s="123" t="s">
        <v>271</v>
      </c>
      <c r="DS15" s="6">
        <v>1</v>
      </c>
      <c r="DT15" s="45">
        <f>(DX15*AL31+DY15*AM31)/SUM(AL31:AM31)</f>
        <v>90.133208645054026</v>
      </c>
      <c r="DU15" s="7">
        <f>(90*AL31+95*AM31)/SUM(AL31:AM31)</f>
        <v>90.666043225270158</v>
      </c>
      <c r="DV15" s="7">
        <v>90</v>
      </c>
      <c r="DW15" s="7"/>
      <c r="DX15" s="45">
        <v>90</v>
      </c>
      <c r="DY15" s="66">
        <v>91</v>
      </c>
      <c r="DZ15" s="11"/>
      <c r="EA15" s="11"/>
      <c r="EB15" s="123" t="s">
        <v>256</v>
      </c>
      <c r="EC15" s="6">
        <v>1</v>
      </c>
      <c r="ED15" s="45">
        <v>23.788550000000001</v>
      </c>
      <c r="EE15" s="7"/>
      <c r="EF15" s="7"/>
      <c r="EG15" s="7"/>
      <c r="EH15" s="45">
        <v>23.788550000000001</v>
      </c>
      <c r="EI15" s="66"/>
      <c r="EJ15" s="11"/>
      <c r="EK15" s="11"/>
      <c r="EL15" s="123"/>
      <c r="EM15" s="6"/>
      <c r="EN15" s="45"/>
      <c r="EO15" s="7"/>
      <c r="EP15" s="7"/>
      <c r="EQ15" s="7"/>
      <c r="ER15" s="45"/>
      <c r="ES15" s="66"/>
      <c r="ET15" s="11"/>
      <c r="EU15" s="11"/>
      <c r="EV15" s="123" t="s">
        <v>170</v>
      </c>
      <c r="EW15" s="6">
        <v>1</v>
      </c>
      <c r="EX15" s="45"/>
      <c r="EY15" s="196"/>
      <c r="EZ15" s="196">
        <v>14.942530000000001</v>
      </c>
      <c r="FA15" s="196"/>
      <c r="FB15" s="45"/>
      <c r="FC15" s="66"/>
      <c r="FD15" s="11"/>
      <c r="FE15" s="11"/>
      <c r="FF15" s="123" t="s">
        <v>256</v>
      </c>
      <c r="FG15" s="6">
        <v>1</v>
      </c>
      <c r="FH15" s="45">
        <v>24.782609999999998</v>
      </c>
      <c r="FI15" s="7"/>
      <c r="FJ15" s="7"/>
      <c r="FK15" s="7"/>
      <c r="FL15" s="45">
        <v>24.782609999999998</v>
      </c>
      <c r="FM15" s="66"/>
      <c r="FN15" s="11"/>
      <c r="FO15" s="11"/>
      <c r="FP15" s="123"/>
      <c r="FQ15" s="6"/>
      <c r="FR15" s="45"/>
      <c r="FS15" s="7"/>
      <c r="FT15" s="7"/>
      <c r="FU15" s="7"/>
      <c r="FV15" s="45"/>
      <c r="FW15" s="66"/>
      <c r="FX15" s="11"/>
      <c r="FY15" s="11"/>
      <c r="FZ15" s="123" t="s">
        <v>178</v>
      </c>
      <c r="GA15" s="6">
        <v>1</v>
      </c>
      <c r="GB15" s="45">
        <v>14.52736</v>
      </c>
      <c r="GC15" s="7"/>
      <c r="GD15" s="7"/>
      <c r="GE15" s="7"/>
      <c r="GF15" s="45">
        <v>14.52736</v>
      </c>
      <c r="GG15" s="66"/>
      <c r="GH15" s="11"/>
      <c r="GI15" s="11"/>
      <c r="GJ15" s="123"/>
      <c r="GK15" s="435"/>
      <c r="GL15" s="45"/>
      <c r="GM15" s="434"/>
      <c r="GN15" s="434"/>
      <c r="GO15" s="434"/>
      <c r="GP15" s="45"/>
      <c r="GQ15" s="66"/>
      <c r="GR15" s="11"/>
      <c r="GS15" s="11"/>
      <c r="GT15" s="135"/>
      <c r="HD15" s="135"/>
      <c r="HN15" s="135"/>
      <c r="HX15" s="135"/>
      <c r="IH15" s="135"/>
      <c r="IR15" s="135"/>
    </row>
    <row xmlns:x14ac="http://schemas.microsoft.com/office/spreadsheetml/2009/9/ac" r="16" s="2" customFormat="true" x14ac:dyDescent="0.25">
      <c r="A16" s="407" t="str">
        <f ca="true">IF(ISBLANK('Data Summary'!A18),"",'Data Summary'!A18)</f>
        <v>UGA_2015_SUR</v>
      </c>
      <c r="B16" s="123" t="s">
        <v>180</v>
      </c>
      <c r="C16" s="13">
        <v>1</v>
      </c>
      <c r="D16" s="45">
        <v>3.8</v>
      </c>
      <c r="E16" s="7"/>
      <c r="F16" s="7"/>
      <c r="G16" s="7"/>
      <c r="H16" s="45"/>
      <c r="I16" s="66"/>
      <c r="J16" s="11"/>
      <c r="K16" s="11"/>
      <c r="L16" s="123" t="s">
        <v>180</v>
      </c>
      <c r="M16" s="13">
        <v>1</v>
      </c>
      <c r="N16" s="45">
        <f t="shared" ref="N16:N22" si="28">(R16*AL$31+S16*AM$31)/SUM(AL$31:AM$31)</f>
        <v>1.9934330839567747</v>
      </c>
      <c r="O16" s="7"/>
      <c r="P16" s="7"/>
      <c r="Q16" s="7"/>
      <c r="R16" s="45">
        <v>2.1</v>
      </c>
      <c r="S16" s="66">
        <v>1.3</v>
      </c>
      <c r="T16" s="11"/>
      <c r="U16" s="11"/>
      <c r="V16" s="123" t="s">
        <v>174</v>
      </c>
      <c r="W16" s="13">
        <v>1</v>
      </c>
      <c r="X16" s="45">
        <v>18.73</v>
      </c>
      <c r="Y16" s="7">
        <v>6.85</v>
      </c>
      <c r="Z16" s="7">
        <v>22.86</v>
      </c>
      <c r="AA16" s="7"/>
      <c r="AB16" s="45"/>
      <c r="AC16" s="66"/>
      <c r="AD16" s="11"/>
      <c r="AE16" s="11"/>
      <c r="AF16" s="123" t="s">
        <v>173</v>
      </c>
      <c r="AG16" s="13">
        <v>1</v>
      </c>
      <c r="AH16" s="45">
        <f t="shared" ref="AH16:AH20" si="29">(AK16/100*AK$31+AL16/100*AL$31+AM16/100*AM$31)/(AK$31+AL$31+AM$31)*100</f>
        <v>41.698366421398489</v>
      </c>
      <c r="AI16" s="7"/>
      <c r="AJ16" s="7"/>
      <c r="AK16" s="7">
        <f>349/AK31*100</f>
        <v>14.781872088098263</v>
      </c>
      <c r="AL16" s="45">
        <v>45</v>
      </c>
      <c r="AM16" s="66">
        <v>45</v>
      </c>
      <c r="AN16" s="11"/>
      <c r="AO16" s="11"/>
      <c r="AP16" s="123" t="s">
        <v>174</v>
      </c>
      <c r="AQ16" s="13">
        <v>1</v>
      </c>
      <c r="AR16" s="45">
        <v>16.260000000000002</v>
      </c>
      <c r="AS16" s="7">
        <v>4.6900000000000004</v>
      </c>
      <c r="AT16" s="7">
        <v>20.329999999999998</v>
      </c>
      <c r="AU16" s="7"/>
      <c r="AV16" s="45"/>
      <c r="AW16" s="66"/>
      <c r="AX16" s="11"/>
      <c r="AY16" s="11"/>
      <c r="AZ16" s="123"/>
      <c r="BA16" s="13"/>
      <c r="BB16" s="45"/>
      <c r="BC16" s="7"/>
      <c r="BD16" s="7"/>
      <c r="BE16" s="7"/>
      <c r="BF16" s="45"/>
      <c r="BG16" s="66"/>
      <c r="BH16" s="11"/>
      <c r="BI16" s="11"/>
      <c r="BJ16" s="123" t="s">
        <v>174</v>
      </c>
      <c r="BK16" s="13">
        <v>1</v>
      </c>
      <c r="BL16" s="45">
        <v>21.52</v>
      </c>
      <c r="BM16" s="7">
        <v>4.29</v>
      </c>
      <c r="BN16" s="7">
        <v>26.15</v>
      </c>
      <c r="BO16" s="7"/>
      <c r="BP16" s="45"/>
      <c r="BQ16" s="66"/>
      <c r="BR16" s="11"/>
      <c r="BS16" s="11"/>
      <c r="BT16" s="123"/>
      <c r="BU16" s="13"/>
      <c r="BV16" s="45"/>
      <c r="BW16" s="7"/>
      <c r="BX16" s="7"/>
      <c r="BY16" s="7"/>
      <c r="BZ16" s="45"/>
      <c r="CA16" s="66"/>
      <c r="CB16" s="11"/>
      <c r="CC16" s="11"/>
      <c r="CD16" s="123"/>
      <c r="CE16" s="13"/>
      <c r="CF16" s="45"/>
      <c r="CG16" s="7"/>
      <c r="CH16" s="7"/>
      <c r="CI16" s="7"/>
      <c r="CJ16" s="45"/>
      <c r="CK16" s="66"/>
      <c r="CL16" s="11"/>
      <c r="CM16" s="11"/>
      <c r="CN16" s="123" t="s">
        <v>174</v>
      </c>
      <c r="CO16" s="13">
        <v>1</v>
      </c>
      <c r="CP16" s="45">
        <v>17.97</v>
      </c>
      <c r="CQ16" s="7">
        <v>13.71</v>
      </c>
      <c r="CR16" s="7">
        <v>19.71</v>
      </c>
      <c r="CS16" s="7"/>
      <c r="CT16" s="45"/>
      <c r="CU16" s="66"/>
      <c r="CV16" s="11"/>
      <c r="CW16" s="11"/>
      <c r="CX16" s="123" t="s">
        <v>174</v>
      </c>
      <c r="CY16" s="13">
        <v>1</v>
      </c>
      <c r="CZ16" s="45">
        <v>16.829999999999998</v>
      </c>
      <c r="DA16" s="7">
        <v>1.64</v>
      </c>
      <c r="DB16" s="7">
        <v>23.13</v>
      </c>
      <c r="DC16" s="7"/>
      <c r="DD16" s="45"/>
      <c r="DE16" s="66"/>
      <c r="DF16" s="11"/>
      <c r="DG16" s="11"/>
      <c r="DH16" s="123"/>
      <c r="DI16" s="13"/>
      <c r="DJ16" s="45"/>
      <c r="DK16" s="7"/>
      <c r="DL16" s="7"/>
      <c r="DM16" s="7"/>
      <c r="DN16" s="45"/>
      <c r="DO16" s="66"/>
      <c r="DP16" s="11"/>
      <c r="DQ16" s="11"/>
      <c r="DR16" s="123"/>
      <c r="DS16" s="13"/>
      <c r="DT16" s="45"/>
      <c r="DU16" s="7"/>
      <c r="DV16" s="7"/>
      <c r="DW16" s="7"/>
      <c r="DX16" s="45"/>
      <c r="DY16" s="66"/>
      <c r="DZ16" s="11"/>
      <c r="EA16" s="11"/>
      <c r="EB16" s="123" t="s">
        <v>257</v>
      </c>
      <c r="EC16" s="13">
        <v>1</v>
      </c>
      <c r="ED16" s="45">
        <v>19.823789999999999</v>
      </c>
      <c r="EE16" s="7"/>
      <c r="EF16" s="7"/>
      <c r="EG16" s="7"/>
      <c r="EH16" s="45">
        <v>19.823789999999999</v>
      </c>
      <c r="EI16" s="66"/>
      <c r="EJ16" s="11"/>
      <c r="EK16" s="11"/>
      <c r="EL16" s="123"/>
      <c r="EM16" s="13"/>
      <c r="EN16" s="45"/>
      <c r="EO16" s="7"/>
      <c r="EP16" s="7"/>
      <c r="EQ16" s="7"/>
      <c r="ER16" s="45"/>
      <c r="ES16" s="66"/>
      <c r="ET16" s="11"/>
      <c r="EU16" s="11"/>
      <c r="EV16" s="123" t="s">
        <v>173</v>
      </c>
      <c r="EW16" s="199">
        <v>1</v>
      </c>
      <c r="EX16" s="45"/>
      <c r="EY16" s="196"/>
      <c r="EZ16" s="196">
        <v>59.770110000000003</v>
      </c>
      <c r="FA16" s="196"/>
      <c r="FB16" s="45"/>
      <c r="FC16" s="66"/>
      <c r="FD16" s="11"/>
      <c r="FE16" s="11"/>
      <c r="FF16" s="123" t="s">
        <v>257</v>
      </c>
      <c r="FG16" s="13">
        <v>1</v>
      </c>
      <c r="FH16" s="45">
        <v>13.043480000000001</v>
      </c>
      <c r="FI16" s="7"/>
      <c r="FJ16" s="7"/>
      <c r="FK16" s="7"/>
      <c r="FL16" s="45">
        <v>13.043480000000001</v>
      </c>
      <c r="FM16" s="66"/>
      <c r="FN16" s="11"/>
      <c r="FO16" s="11"/>
      <c r="FP16" s="123"/>
      <c r="FQ16" s="13"/>
      <c r="FR16" s="45"/>
      <c r="FS16" s="7"/>
      <c r="FT16" s="7"/>
      <c r="FU16" s="7"/>
      <c r="FV16" s="45"/>
      <c r="FW16" s="66"/>
      <c r="FX16" s="11"/>
      <c r="FY16" s="11"/>
      <c r="FZ16" s="123" t="s">
        <v>180</v>
      </c>
      <c r="GA16" s="13">
        <v>1</v>
      </c>
      <c r="GB16" s="45">
        <v>6.5671600000000003</v>
      </c>
      <c r="GC16" s="7"/>
      <c r="GD16" s="7"/>
      <c r="GE16" s="7"/>
      <c r="GF16" s="45">
        <v>6.5671600000000003</v>
      </c>
      <c r="GG16" s="66"/>
      <c r="GH16" s="11"/>
      <c r="GI16" s="11"/>
      <c r="GJ16" s="123"/>
      <c r="GK16" s="435"/>
      <c r="GL16" s="45"/>
      <c r="GM16" s="434"/>
      <c r="GN16" s="434"/>
      <c r="GO16" s="434"/>
      <c r="GP16" s="45"/>
      <c r="GQ16" s="26"/>
      <c r="GR16" s="11"/>
      <c r="GS16" s="11"/>
      <c r="GT16" s="135"/>
      <c r="HD16" s="135"/>
      <c r="HN16" s="135"/>
      <c r="HX16" s="135"/>
      <c r="IH16" s="135"/>
      <c r="IR16" s="135"/>
    </row>
    <row xmlns:x14ac="http://schemas.microsoft.com/office/spreadsheetml/2009/9/ac" r="17" s="2" customFormat="true" x14ac:dyDescent="0.25">
      <c r="A17" s="407" t="str">
        <f ca="true">IF(ISBLANK('Data Summary'!A19),"",'Data Summary'!A19)</f>
        <v>UGA_2016_UNPS</v>
      </c>
      <c r="B17" s="123" t="s">
        <v>256</v>
      </c>
      <c r="C17" s="13">
        <v>1</v>
      </c>
      <c r="D17" s="45">
        <v>19.399999999999999</v>
      </c>
      <c r="E17" s="7"/>
      <c r="F17" s="7"/>
      <c r="G17" s="7"/>
      <c r="H17" s="45"/>
      <c r="I17" s="26"/>
      <c r="J17" s="11"/>
      <c r="K17" s="11"/>
      <c r="L17" s="123" t="s">
        <v>256</v>
      </c>
      <c r="M17" s="13">
        <v>1</v>
      </c>
      <c r="N17" s="45">
        <f t="shared" si="28"/>
        <v>26.339027431421449</v>
      </c>
      <c r="O17" s="7"/>
      <c r="P17" s="7"/>
      <c r="Q17" s="7"/>
      <c r="R17" s="45">
        <v>25.3</v>
      </c>
      <c r="S17" s="26">
        <v>33.1</v>
      </c>
      <c r="T17" s="11"/>
      <c r="U17" s="11"/>
      <c r="V17" s="123" t="s">
        <v>176</v>
      </c>
      <c r="W17" s="13">
        <v>0</v>
      </c>
      <c r="X17" s="45">
        <v>4.24</v>
      </c>
      <c r="Y17" s="7">
        <v>1.37</v>
      </c>
      <c r="Z17" s="7">
        <v>5.24</v>
      </c>
      <c r="AA17" s="7"/>
      <c r="AB17" s="45"/>
      <c r="AC17" s="26"/>
      <c r="AD17" s="11"/>
      <c r="AE17" s="11"/>
      <c r="AF17" s="123" t="s">
        <v>175</v>
      </c>
      <c r="AG17" s="13">
        <v>0.5</v>
      </c>
      <c r="AH17" s="45">
        <f t="shared" si="29"/>
        <v>19.898745892914992</v>
      </c>
      <c r="AI17" s="7"/>
      <c r="AJ17" s="7"/>
      <c r="AK17" s="7">
        <f>65/AK31*100</f>
        <v>2.7530707327403645</v>
      </c>
      <c r="AL17" s="45">
        <v>24</v>
      </c>
      <c r="AM17" s="26">
        <v>9</v>
      </c>
      <c r="AN17" s="11"/>
      <c r="AO17" s="11"/>
      <c r="AP17" s="123" t="s">
        <v>176</v>
      </c>
      <c r="AQ17" s="13">
        <v>0</v>
      </c>
      <c r="AR17" s="45">
        <v>6.91</v>
      </c>
      <c r="AS17" s="7">
        <v>0</v>
      </c>
      <c r="AT17" s="7">
        <v>9.34</v>
      </c>
      <c r="AU17" s="7"/>
      <c r="AV17" s="7"/>
      <c r="AW17" s="26"/>
      <c r="AX17" s="11"/>
      <c r="AY17" s="11"/>
      <c r="AZ17" s="123"/>
      <c r="BA17" s="13"/>
      <c r="BB17" s="45"/>
      <c r="BC17" s="7"/>
      <c r="BD17" s="7"/>
      <c r="BE17" s="7"/>
      <c r="BF17" s="7"/>
      <c r="BG17" s="26"/>
      <c r="BH17" s="11"/>
      <c r="BI17" s="11"/>
      <c r="BJ17" s="123" t="s">
        <v>176</v>
      </c>
      <c r="BK17" s="13">
        <v>0</v>
      </c>
      <c r="BL17" s="45">
        <v>3.33</v>
      </c>
      <c r="BM17" s="7">
        <v>0</v>
      </c>
      <c r="BN17" s="7">
        <v>4.2300000000000004</v>
      </c>
      <c r="BO17" s="7"/>
      <c r="BP17" s="45"/>
      <c r="BQ17" s="26"/>
      <c r="BR17" s="11"/>
      <c r="BS17" s="11"/>
      <c r="BT17" s="123"/>
      <c r="BU17" s="13"/>
      <c r="BV17" s="45"/>
      <c r="BW17" s="7"/>
      <c r="BX17" s="7"/>
      <c r="BY17" s="7"/>
      <c r="BZ17" s="45"/>
      <c r="CA17" s="26"/>
      <c r="CB17" s="11"/>
      <c r="CC17" s="11"/>
      <c r="CD17" s="123"/>
      <c r="CE17" s="13"/>
      <c r="CF17" s="45"/>
      <c r="CG17" s="7"/>
      <c r="CH17" s="7"/>
      <c r="CI17" s="7"/>
      <c r="CJ17" s="45"/>
      <c r="CK17" s="26"/>
      <c r="CL17" s="11"/>
      <c r="CM17" s="11"/>
      <c r="CN17" s="123" t="s">
        <v>176</v>
      </c>
      <c r="CO17" s="13">
        <v>0</v>
      </c>
      <c r="CP17" s="45">
        <v>11.34</v>
      </c>
      <c r="CQ17" s="7">
        <v>4.57</v>
      </c>
      <c r="CR17" s="7">
        <v>14.11</v>
      </c>
      <c r="CS17" s="7"/>
      <c r="CT17" s="45"/>
      <c r="CU17" s="26"/>
      <c r="CV17" s="11"/>
      <c r="CW17" s="11"/>
      <c r="CX17" s="123" t="s">
        <v>176</v>
      </c>
      <c r="CY17" s="13">
        <v>0</v>
      </c>
      <c r="CZ17" s="45">
        <v>6.73</v>
      </c>
      <c r="DA17" s="7">
        <v>1.64</v>
      </c>
      <c r="DB17" s="7">
        <v>8.84</v>
      </c>
      <c r="DC17" s="7"/>
      <c r="DD17" s="45"/>
      <c r="DE17" s="26"/>
      <c r="DF17" s="11"/>
      <c r="DG17" s="11"/>
      <c r="DH17" s="123"/>
      <c r="DI17" s="13"/>
      <c r="DJ17" s="45"/>
      <c r="DK17" s="7"/>
      <c r="DL17" s="7"/>
      <c r="DM17" s="7"/>
      <c r="DN17" s="45"/>
      <c r="DO17" s="26"/>
      <c r="DP17" s="11"/>
      <c r="DQ17" s="11"/>
      <c r="DR17" s="123"/>
      <c r="DS17" s="13"/>
      <c r="DT17" s="45"/>
      <c r="DU17" s="7"/>
      <c r="DV17" s="7"/>
      <c r="DW17" s="7"/>
      <c r="DX17" s="45"/>
      <c r="DY17" s="26"/>
      <c r="DZ17" s="11"/>
      <c r="EA17" s="11"/>
      <c r="EB17" s="123" t="s">
        <v>176</v>
      </c>
      <c r="EC17" s="13">
        <v>0</v>
      </c>
      <c r="ED17" s="45">
        <v>4.4052899999999999</v>
      </c>
      <c r="EE17" s="7"/>
      <c r="EF17" s="7"/>
      <c r="EG17" s="7"/>
      <c r="EH17" s="45">
        <v>4.4052899999999999</v>
      </c>
      <c r="EI17" s="26"/>
      <c r="EJ17" s="11"/>
      <c r="EK17" s="11"/>
      <c r="EL17" s="123"/>
      <c r="EM17" s="13"/>
      <c r="EN17" s="45"/>
      <c r="EO17" s="7"/>
      <c r="EP17" s="7"/>
      <c r="EQ17" s="7"/>
      <c r="ER17" s="45"/>
      <c r="ES17" s="26"/>
      <c r="ET17" s="11"/>
      <c r="EU17" s="11"/>
      <c r="EV17" s="123" t="s">
        <v>287</v>
      </c>
      <c r="EW17" s="199">
        <v>1</v>
      </c>
      <c r="EX17" s="45"/>
      <c r="EY17" s="196"/>
      <c r="EZ17" s="196">
        <v>0</v>
      </c>
      <c r="FA17" s="196"/>
      <c r="FB17" s="196"/>
      <c r="FC17" s="26"/>
      <c r="FD17" s="11"/>
      <c r="FE17" s="11"/>
      <c r="FF17" s="123" t="s">
        <v>176</v>
      </c>
      <c r="FG17" s="13">
        <v>0</v>
      </c>
      <c r="FH17" s="45">
        <v>3.9130400000000001</v>
      </c>
      <c r="FI17" s="7"/>
      <c r="FJ17" s="7"/>
      <c r="FK17" s="7"/>
      <c r="FL17" s="45">
        <v>3.9130400000000001</v>
      </c>
      <c r="FM17" s="26"/>
      <c r="FN17" s="11"/>
      <c r="FO17" s="11"/>
      <c r="FP17" s="123"/>
      <c r="FQ17" s="13"/>
      <c r="FR17" s="45"/>
      <c r="FS17" s="7"/>
      <c r="FT17" s="7"/>
      <c r="FU17" s="7"/>
      <c r="FV17" s="45"/>
      <c r="FW17" s="26"/>
      <c r="FX17" s="11"/>
      <c r="FY17" s="11"/>
      <c r="FZ17" s="123" t="s">
        <v>256</v>
      </c>
      <c r="GA17" s="13">
        <v>1</v>
      </c>
      <c r="GB17" s="45">
        <v>12.437810000000001</v>
      </c>
      <c r="GC17" s="7"/>
      <c r="GD17" s="7"/>
      <c r="GE17" s="7"/>
      <c r="GF17" s="45">
        <v>12.437810000000001</v>
      </c>
      <c r="GG17" s="26"/>
      <c r="GH17" s="11"/>
      <c r="GI17" s="11"/>
      <c r="GJ17" s="123"/>
      <c r="GK17" s="435"/>
      <c r="GL17" s="45"/>
      <c r="GM17" s="434"/>
      <c r="GN17" s="434"/>
      <c r="GO17" s="434"/>
      <c r="GP17" s="45"/>
      <c r="GQ17" s="26"/>
      <c r="GR17" s="11"/>
      <c r="GS17" s="11"/>
      <c r="GT17" s="135"/>
      <c r="HD17" s="135"/>
      <c r="HN17" s="135"/>
      <c r="HX17" s="135"/>
      <c r="IH17" s="135"/>
      <c r="IR17" s="135"/>
    </row>
    <row xmlns:x14ac="http://schemas.microsoft.com/office/spreadsheetml/2009/9/ac" r="18" s="2" customFormat="true" x14ac:dyDescent="0.25">
      <c r="A18" s="407" t="str">
        <f ca="true">IF(ISBLANK('Data Summary'!A20),"",'Data Summary'!A20)</f>
        <v>UGA_2017_UIS</v>
      </c>
      <c r="B18" s="123" t="s">
        <v>257</v>
      </c>
      <c r="C18" s="13">
        <v>1</v>
      </c>
      <c r="D18" s="45">
        <v>19.600000000000001</v>
      </c>
      <c r="E18" s="67"/>
      <c r="F18" s="67"/>
      <c r="G18" s="7"/>
      <c r="H18" s="45"/>
      <c r="I18" s="26"/>
      <c r="J18" s="11"/>
      <c r="K18" s="11"/>
      <c r="L18" s="123" t="s">
        <v>257</v>
      </c>
      <c r="M18" s="13">
        <v>1</v>
      </c>
      <c r="N18" s="45">
        <f t="shared" si="28"/>
        <v>16.693433083956776</v>
      </c>
      <c r="O18" s="67"/>
      <c r="P18" s="67"/>
      <c r="Q18" s="7"/>
      <c r="R18" s="45">
        <v>16.8</v>
      </c>
      <c r="S18" s="26">
        <v>16</v>
      </c>
      <c r="T18" s="11"/>
      <c r="U18" s="11"/>
      <c r="V18" s="123" t="s">
        <v>178</v>
      </c>
      <c r="W18" s="13">
        <v>1</v>
      </c>
      <c r="X18" s="45">
        <v>21.2</v>
      </c>
      <c r="Y18" s="67">
        <v>61.64</v>
      </c>
      <c r="Z18" s="67">
        <v>7.14</v>
      </c>
      <c r="AA18" s="7"/>
      <c r="AB18" s="45"/>
      <c r="AC18" s="26"/>
      <c r="AD18" s="11"/>
      <c r="AE18" s="11"/>
      <c r="AF18" s="123" t="s">
        <v>177</v>
      </c>
      <c r="AG18" s="13">
        <v>1</v>
      </c>
      <c r="AH18" s="45">
        <f t="shared" si="29"/>
        <v>6.7577398306261278</v>
      </c>
      <c r="AI18" s="67"/>
      <c r="AJ18" s="67"/>
      <c r="AK18" s="7">
        <f>23/AK31*100</f>
        <v>0.97416349004659042</v>
      </c>
      <c r="AL18" s="45">
        <v>8</v>
      </c>
      <c r="AM18" s="26">
        <v>4</v>
      </c>
      <c r="AN18" s="11"/>
      <c r="AO18" s="11"/>
      <c r="AP18" s="123" t="s">
        <v>178</v>
      </c>
      <c r="AQ18" s="13">
        <v>1</v>
      </c>
      <c r="AR18" s="45">
        <v>19.920000000000002</v>
      </c>
      <c r="AS18" s="67">
        <v>57.81</v>
      </c>
      <c r="AT18" s="67">
        <v>6.59</v>
      </c>
      <c r="AU18" s="7"/>
      <c r="AV18" s="7"/>
      <c r="AW18" s="26"/>
      <c r="AX18" s="11"/>
      <c r="AY18" s="11"/>
      <c r="AZ18" s="123"/>
      <c r="BA18" s="13"/>
      <c r="BB18" s="45"/>
      <c r="BC18" s="67"/>
      <c r="BD18" s="67"/>
      <c r="BE18" s="7"/>
      <c r="BF18" s="7"/>
      <c r="BG18" s="26"/>
      <c r="BH18" s="11"/>
      <c r="BI18" s="11"/>
      <c r="BJ18" s="123" t="s">
        <v>178</v>
      </c>
      <c r="BK18" s="13">
        <v>1</v>
      </c>
      <c r="BL18" s="45">
        <v>18.18</v>
      </c>
      <c r="BM18" s="67">
        <v>62.86</v>
      </c>
      <c r="BN18" s="67">
        <v>6.15</v>
      </c>
      <c r="BO18" s="7"/>
      <c r="BP18" s="45"/>
      <c r="BQ18" s="26"/>
      <c r="BR18" s="11"/>
      <c r="BS18" s="11"/>
      <c r="BT18" s="123"/>
      <c r="BU18" s="13"/>
      <c r="BV18" s="107"/>
      <c r="BW18" s="67"/>
      <c r="BX18" s="67"/>
      <c r="BY18" s="7"/>
      <c r="BZ18" s="45"/>
      <c r="CA18" s="26"/>
      <c r="CB18" s="11"/>
      <c r="CC18" s="11"/>
      <c r="CD18" s="123"/>
      <c r="CE18" s="13"/>
      <c r="CF18" s="107"/>
      <c r="CG18" s="67"/>
      <c r="CH18" s="67"/>
      <c r="CI18" s="7"/>
      <c r="CJ18" s="45"/>
      <c r="CK18" s="26"/>
      <c r="CL18" s="11"/>
      <c r="CM18" s="11"/>
      <c r="CN18" s="123" t="s">
        <v>178</v>
      </c>
      <c r="CO18" s="13">
        <v>1</v>
      </c>
      <c r="CP18" s="45">
        <v>12.81</v>
      </c>
      <c r="CQ18" s="67">
        <v>30.46</v>
      </c>
      <c r="CR18" s="67">
        <v>5.6</v>
      </c>
      <c r="CS18" s="7"/>
      <c r="CT18" s="45"/>
      <c r="CU18" s="26"/>
      <c r="CV18" s="11"/>
      <c r="CW18" s="11"/>
      <c r="CX18" s="123" t="s">
        <v>178</v>
      </c>
      <c r="CY18" s="13">
        <v>1</v>
      </c>
      <c r="CZ18" s="45">
        <v>23.08</v>
      </c>
      <c r="DA18" s="67">
        <v>63.93</v>
      </c>
      <c r="DB18" s="67">
        <v>6.12</v>
      </c>
      <c r="DC18" s="7"/>
      <c r="DD18" s="45"/>
      <c r="DE18" s="26"/>
      <c r="DF18" s="11"/>
      <c r="DG18" s="11"/>
      <c r="DH18" s="123"/>
      <c r="DI18" s="13"/>
      <c r="DJ18" s="107"/>
      <c r="DK18" s="67"/>
      <c r="DL18" s="67"/>
      <c r="DM18" s="7"/>
      <c r="DN18" s="45"/>
      <c r="DO18" s="26"/>
      <c r="DP18" s="11"/>
      <c r="DQ18" s="11"/>
      <c r="DR18" s="123"/>
      <c r="DS18" s="13"/>
      <c r="DT18" s="107"/>
      <c r="DU18" s="67"/>
      <c r="DV18" s="67"/>
      <c r="DW18" s="7"/>
      <c r="DX18" s="45"/>
      <c r="DY18" s="26"/>
      <c r="DZ18" s="11"/>
      <c r="EA18" s="11"/>
      <c r="EB18" s="123" t="s">
        <v>282</v>
      </c>
      <c r="EC18" s="13">
        <v>0.5</v>
      </c>
      <c r="ED18" s="45">
        <v>3.5242300000000002</v>
      </c>
      <c r="EE18" s="67"/>
      <c r="EF18" s="67"/>
      <c r="EG18" s="7"/>
      <c r="EH18" s="45">
        <v>3.5242300000000002</v>
      </c>
      <c r="EI18" s="26"/>
      <c r="EJ18" s="11"/>
      <c r="EK18" s="11"/>
      <c r="EL18" s="123"/>
      <c r="EM18" s="13"/>
      <c r="EN18" s="107"/>
      <c r="EO18" s="67"/>
      <c r="EP18" s="67"/>
      <c r="EQ18" s="7"/>
      <c r="ER18" s="45"/>
      <c r="ES18" s="26"/>
      <c r="ET18" s="11"/>
      <c r="EU18" s="11"/>
      <c r="EV18" s="123" t="s">
        <v>288</v>
      </c>
      <c r="EW18" s="199">
        <v>0</v>
      </c>
      <c r="EX18" s="45"/>
      <c r="EY18" s="67"/>
      <c r="EZ18" s="67">
        <v>5.7471300000000003</v>
      </c>
      <c r="FA18" s="196"/>
      <c r="FB18" s="196"/>
      <c r="FC18" s="26"/>
      <c r="FD18" s="11"/>
      <c r="FE18" s="11"/>
      <c r="FF18" s="123" t="s">
        <v>178</v>
      </c>
      <c r="FG18" s="13">
        <v>1</v>
      </c>
      <c r="FH18" s="45">
        <v>29.56522</v>
      </c>
      <c r="FI18" s="67"/>
      <c r="FJ18" s="67"/>
      <c r="FK18" s="7"/>
      <c r="FL18" s="45">
        <v>29.56522</v>
      </c>
      <c r="FM18" s="26"/>
      <c r="FN18" s="11"/>
      <c r="FO18" s="11"/>
      <c r="FP18" s="123"/>
      <c r="FQ18" s="13"/>
      <c r="FR18" s="45"/>
      <c r="FS18" s="67"/>
      <c r="FT18" s="67"/>
      <c r="FU18" s="7"/>
      <c r="FV18" s="45"/>
      <c r="FW18" s="26"/>
      <c r="FX18" s="11"/>
      <c r="FY18" s="11"/>
      <c r="FZ18" s="123" t="s">
        <v>257</v>
      </c>
      <c r="GA18" s="13">
        <v>1</v>
      </c>
      <c r="GB18" s="45">
        <v>12.83582</v>
      </c>
      <c r="GC18" s="67"/>
      <c r="GD18" s="67"/>
      <c r="GE18" s="7"/>
      <c r="GF18" s="45">
        <v>12.83582</v>
      </c>
      <c r="GG18" s="26"/>
      <c r="GH18" s="11"/>
      <c r="GI18" s="11"/>
      <c r="GJ18" s="123"/>
      <c r="GK18" s="13"/>
      <c r="GL18" s="45"/>
      <c r="GM18" s="67"/>
      <c r="GN18" s="67"/>
      <c r="GO18" s="7"/>
      <c r="GP18" s="45"/>
      <c r="GQ18" s="26"/>
      <c r="GR18" s="11"/>
      <c r="GS18" s="11"/>
      <c r="GT18" s="135"/>
      <c r="HD18" s="135"/>
      <c r="HN18" s="135"/>
      <c r="HX18" s="135"/>
      <c r="IH18" s="135"/>
      <c r="IR18" s="135"/>
    </row>
    <row xmlns:x14ac="http://schemas.microsoft.com/office/spreadsheetml/2009/9/ac" r="19" s="2" customFormat="true" x14ac:dyDescent="0.25">
      <c r="A19" s="407" t="str">
        <f ca="true">IF(ISBLANK('Data Summary'!A21),"",'Data Summary'!A21)</f>
        <v>UGA_2017_WV</v>
      </c>
      <c r="B19" s="123" t="s">
        <v>258</v>
      </c>
      <c r="C19" s="6">
        <v>1</v>
      </c>
      <c r="D19" s="45">
        <v>9.3000000000000007</v>
      </c>
      <c r="E19" s="67"/>
      <c r="F19" s="67"/>
      <c r="G19" s="67"/>
      <c r="H19" s="45"/>
      <c r="I19" s="68"/>
      <c r="J19" s="11"/>
      <c r="K19" s="11"/>
      <c r="L19" s="123" t="s">
        <v>258</v>
      </c>
      <c r="M19" s="6">
        <v>1</v>
      </c>
      <c r="N19" s="45">
        <f t="shared" si="28"/>
        <v>11.593994181213633</v>
      </c>
      <c r="O19" s="67"/>
      <c r="P19" s="67"/>
      <c r="Q19" s="67"/>
      <c r="R19" s="45">
        <v>12.3</v>
      </c>
      <c r="S19" s="68">
        <v>7</v>
      </c>
      <c r="T19" s="11"/>
      <c r="U19" s="11"/>
      <c r="V19" s="123" t="s">
        <v>180</v>
      </c>
      <c r="W19" s="6">
        <v>1</v>
      </c>
      <c r="X19" s="45">
        <v>4.59</v>
      </c>
      <c r="Y19" s="67">
        <v>1.37</v>
      </c>
      <c r="Z19" s="67">
        <v>5.71</v>
      </c>
      <c r="AA19" s="67"/>
      <c r="AB19" s="45"/>
      <c r="AC19" s="68"/>
      <c r="AD19" s="11"/>
      <c r="AE19" s="11"/>
      <c r="AF19" s="123" t="s">
        <v>179</v>
      </c>
      <c r="AG19" s="6">
        <v>0</v>
      </c>
      <c r="AH19" s="45">
        <f t="shared" si="29"/>
        <v>3.1346198343282894</v>
      </c>
      <c r="AI19" s="67"/>
      <c r="AJ19" s="67"/>
      <c r="AK19" s="67">
        <f>10/AK31*100</f>
        <v>0.42354934349851753</v>
      </c>
      <c r="AL19" s="45">
        <v>4</v>
      </c>
      <c r="AM19" s="68"/>
      <c r="AN19" s="11"/>
      <c r="AO19" s="11"/>
      <c r="AP19" s="123" t="s">
        <v>180</v>
      </c>
      <c r="AQ19" s="6">
        <v>1</v>
      </c>
      <c r="AR19" s="45">
        <v>4.47</v>
      </c>
      <c r="AS19" s="67">
        <v>4.6900000000000004</v>
      </c>
      <c r="AT19" s="67">
        <v>4.4000000000000004</v>
      </c>
      <c r="AU19" s="67"/>
      <c r="AV19" s="67"/>
      <c r="AW19" s="68"/>
      <c r="AX19" s="11"/>
      <c r="AY19" s="11"/>
      <c r="AZ19" s="123"/>
      <c r="BA19" s="6"/>
      <c r="BB19" s="45"/>
      <c r="BC19" s="67"/>
      <c r="BD19" s="67"/>
      <c r="BE19" s="67"/>
      <c r="BF19" s="67"/>
      <c r="BG19" s="68"/>
      <c r="BH19" s="11"/>
      <c r="BI19" s="11"/>
      <c r="BJ19" s="123" t="s">
        <v>180</v>
      </c>
      <c r="BK19" s="6">
        <v>1</v>
      </c>
      <c r="BL19" s="45">
        <v>3.94</v>
      </c>
      <c r="BM19" s="67">
        <v>1.43</v>
      </c>
      <c r="BN19" s="67">
        <v>4.62</v>
      </c>
      <c r="BO19" s="67"/>
      <c r="BP19" s="45"/>
      <c r="BQ19" s="68"/>
      <c r="BR19" s="11"/>
      <c r="BS19" s="11"/>
      <c r="BT19" s="123"/>
      <c r="BU19" s="6"/>
      <c r="BV19" s="107"/>
      <c r="BW19" s="67"/>
      <c r="BX19" s="67"/>
      <c r="BY19" s="67"/>
      <c r="BZ19" s="45"/>
      <c r="CA19" s="68"/>
      <c r="CB19" s="11"/>
      <c r="CC19" s="11"/>
      <c r="CD19" s="123"/>
      <c r="CE19" s="6"/>
      <c r="CF19" s="107"/>
      <c r="CG19" s="67"/>
      <c r="CH19" s="67"/>
      <c r="CI19" s="67"/>
      <c r="CJ19" s="45"/>
      <c r="CK19" s="68"/>
      <c r="CL19" s="11"/>
      <c r="CM19" s="11"/>
      <c r="CN19" s="123" t="s">
        <v>180</v>
      </c>
      <c r="CO19" s="6">
        <v>1</v>
      </c>
      <c r="CP19" s="45">
        <v>2.06</v>
      </c>
      <c r="CQ19" s="67">
        <v>1.52</v>
      </c>
      <c r="CR19" s="67">
        <v>2.2799999999999998</v>
      </c>
      <c r="CS19" s="67"/>
      <c r="CT19" s="45"/>
      <c r="CU19" s="68"/>
      <c r="CV19" s="11"/>
      <c r="CW19" s="11"/>
      <c r="CX19" s="123" t="s">
        <v>180</v>
      </c>
      <c r="CY19" s="6">
        <v>1</v>
      </c>
      <c r="CZ19" s="45">
        <v>1.44</v>
      </c>
      <c r="DA19" s="67">
        <v>3.28</v>
      </c>
      <c r="DB19" s="67">
        <v>0.68</v>
      </c>
      <c r="DC19" s="67"/>
      <c r="DD19" s="45"/>
      <c r="DE19" s="68"/>
      <c r="DF19" s="11"/>
      <c r="DG19" s="11"/>
      <c r="DH19" s="123"/>
      <c r="DI19" s="6"/>
      <c r="DJ19" s="107"/>
      <c r="DK19" s="67"/>
      <c r="DL19" s="67"/>
      <c r="DM19" s="67"/>
      <c r="DN19" s="45"/>
      <c r="DO19" s="68"/>
      <c r="DP19" s="11"/>
      <c r="DQ19" s="11"/>
      <c r="DR19" s="123"/>
      <c r="DS19" s="6"/>
      <c r="DT19" s="107"/>
      <c r="DU19" s="67"/>
      <c r="DV19" s="67"/>
      <c r="DW19" s="67"/>
      <c r="DX19" s="45"/>
      <c r="DY19" s="68"/>
      <c r="DZ19" s="11"/>
      <c r="EA19" s="11"/>
      <c r="EB19" s="123" t="s">
        <v>178</v>
      </c>
      <c r="EC19" s="6">
        <v>1</v>
      </c>
      <c r="ED19" s="45">
        <v>24.669599999999999</v>
      </c>
      <c r="EE19" s="67"/>
      <c r="EF19" s="67"/>
      <c r="EG19" s="67"/>
      <c r="EH19" s="45">
        <v>24.669599999999999</v>
      </c>
      <c r="EI19" s="68"/>
      <c r="EJ19" s="11"/>
      <c r="EK19" s="11"/>
      <c r="EL19" s="123"/>
      <c r="EM19" s="6"/>
      <c r="EN19" s="107"/>
      <c r="EO19" s="67"/>
      <c r="EP19" s="67"/>
      <c r="EQ19" s="67"/>
      <c r="ER19" s="45"/>
      <c r="ES19" s="68"/>
      <c r="ET19" s="11"/>
      <c r="EU19" s="11"/>
      <c r="EV19" s="123" t="s">
        <v>259</v>
      </c>
      <c r="EW19" s="6">
        <v>1</v>
      </c>
      <c r="EX19" s="45"/>
      <c r="EY19" s="67"/>
      <c r="EZ19" s="67">
        <v>5.7471300000000003</v>
      </c>
      <c r="FA19" s="67"/>
      <c r="FB19" s="67"/>
      <c r="FC19" s="68"/>
      <c r="FD19" s="11"/>
      <c r="FE19" s="11"/>
      <c r="FF19" s="123" t="s">
        <v>180</v>
      </c>
      <c r="FG19" s="6">
        <v>1</v>
      </c>
      <c r="FH19" s="45">
        <v>3.9130400000000001</v>
      </c>
      <c r="FI19" s="67"/>
      <c r="FJ19" s="67"/>
      <c r="FK19" s="67"/>
      <c r="FL19" s="45">
        <v>3.9130400000000001</v>
      </c>
      <c r="FM19" s="68"/>
      <c r="FN19" s="11"/>
      <c r="FO19" s="11"/>
      <c r="FP19" s="123"/>
      <c r="FQ19" s="6"/>
      <c r="FR19" s="45"/>
      <c r="FS19" s="67"/>
      <c r="FT19" s="67"/>
      <c r="FU19" s="67"/>
      <c r="FV19" s="45"/>
      <c r="FW19" s="68"/>
      <c r="FX19" s="11"/>
      <c r="FY19" s="11"/>
      <c r="FZ19" s="123" t="s">
        <v>258</v>
      </c>
      <c r="GA19" s="6">
        <v>1</v>
      </c>
      <c r="GB19" s="45">
        <v>17.512440000000002</v>
      </c>
      <c r="GC19" s="67"/>
      <c r="GD19" s="67"/>
      <c r="GE19" s="67"/>
      <c r="GF19" s="45">
        <v>17.512440000000002</v>
      </c>
      <c r="GG19" s="68"/>
      <c r="GH19" s="11"/>
      <c r="GI19" s="11"/>
      <c r="GJ19" s="123"/>
      <c r="GK19" s="6"/>
      <c r="GL19" s="45"/>
      <c r="GM19" s="67"/>
      <c r="GN19" s="67"/>
      <c r="GO19" s="67"/>
      <c r="GP19" s="45"/>
      <c r="GQ19" s="68"/>
      <c r="GR19" s="11"/>
      <c r="GS19" s="11"/>
      <c r="GT19" s="135"/>
      <c r="HD19" s="135"/>
      <c r="HN19" s="135"/>
      <c r="HX19" s="135"/>
      <c r="IH19" s="135"/>
      <c r="IR19" s="135"/>
    </row>
    <row xmlns:x14ac="http://schemas.microsoft.com/office/spreadsheetml/2009/9/ac" r="20" s="2" customFormat="true" x14ac:dyDescent="0.25">
      <c r="A20" s="407" t="str">
        <f ca="true">IF(ISBLANK('Data Summary'!A22),"",'Data Summary'!A22)</f>
        <v>UGA_2019_UNPS</v>
      </c>
      <c r="B20" s="123" t="s">
        <v>259</v>
      </c>
      <c r="C20" s="6">
        <v>1</v>
      </c>
      <c r="D20" s="45">
        <v>14.9</v>
      </c>
      <c r="E20" s="67"/>
      <c r="F20" s="67"/>
      <c r="G20" s="67"/>
      <c r="H20" s="67"/>
      <c r="I20" s="69"/>
      <c r="J20" s="11"/>
      <c r="K20" s="11"/>
      <c r="L20" s="123" t="s">
        <v>182</v>
      </c>
      <c r="M20" s="6">
        <v>1</v>
      </c>
      <c r="N20" s="45">
        <f t="shared" si="28"/>
        <v>12.540523690773068</v>
      </c>
      <c r="O20" s="67"/>
      <c r="P20" s="67"/>
      <c r="Q20" s="67"/>
      <c r="R20" s="67">
        <v>13.1</v>
      </c>
      <c r="S20" s="69">
        <v>8.9</v>
      </c>
      <c r="T20" s="11"/>
      <c r="U20" s="11"/>
      <c r="V20" s="123" t="s">
        <v>182</v>
      </c>
      <c r="W20" s="6">
        <v>1</v>
      </c>
      <c r="X20" s="45">
        <v>10.6</v>
      </c>
      <c r="Y20" s="67">
        <v>5.48</v>
      </c>
      <c r="Z20" s="67">
        <v>12.38</v>
      </c>
      <c r="AA20" s="67"/>
      <c r="AB20" s="67"/>
      <c r="AC20" s="69"/>
      <c r="AD20" s="11"/>
      <c r="AE20" s="11"/>
      <c r="AF20" s="123" t="s">
        <v>181</v>
      </c>
      <c r="AG20" s="6">
        <v>0.5</v>
      </c>
      <c r="AH20" s="45">
        <f t="shared" si="29"/>
        <v>9.2554028414086706E-2</v>
      </c>
      <c r="AI20" s="67"/>
      <c r="AJ20" s="67"/>
      <c r="AK20" s="67">
        <f>20/AK31*100</f>
        <v>0.84709868699703506</v>
      </c>
      <c r="AL20" s="67"/>
      <c r="AM20" s="69"/>
      <c r="AN20" s="11"/>
      <c r="AO20" s="11"/>
      <c r="AP20" s="123" t="s">
        <v>182</v>
      </c>
      <c r="AQ20" s="6">
        <v>1</v>
      </c>
      <c r="AR20" s="67">
        <v>12.6</v>
      </c>
      <c r="AS20" s="67">
        <v>7.81</v>
      </c>
      <c r="AT20" s="67">
        <v>14.29</v>
      </c>
      <c r="AU20" s="67"/>
      <c r="AV20" s="67"/>
      <c r="AW20" s="69"/>
      <c r="AX20" s="11"/>
      <c r="AY20" s="11"/>
      <c r="AZ20" s="123"/>
      <c r="BA20" s="6"/>
      <c r="BB20" s="67"/>
      <c r="BC20" s="67"/>
      <c r="BD20" s="67"/>
      <c r="BE20" s="67"/>
      <c r="BF20" s="67"/>
      <c r="BG20" s="69"/>
      <c r="BH20" s="11"/>
      <c r="BI20" s="11"/>
      <c r="BJ20" s="123" t="s">
        <v>182</v>
      </c>
      <c r="BK20" s="6">
        <v>1</v>
      </c>
      <c r="BL20" s="67">
        <v>15.15</v>
      </c>
      <c r="BM20" s="67">
        <v>5.71</v>
      </c>
      <c r="BN20" s="67">
        <v>17.690000000000001</v>
      </c>
      <c r="BO20" s="67"/>
      <c r="BP20" s="67"/>
      <c r="BQ20" s="69"/>
      <c r="BR20" s="11"/>
      <c r="BS20" s="11"/>
      <c r="BT20" s="123"/>
      <c r="BU20" s="6"/>
      <c r="BV20" s="108"/>
      <c r="BW20" s="67"/>
      <c r="BX20" s="67"/>
      <c r="BY20" s="67"/>
      <c r="BZ20" s="67"/>
      <c r="CA20" s="69"/>
      <c r="CB20" s="11"/>
      <c r="CC20" s="11"/>
      <c r="CD20" s="123"/>
      <c r="CE20" s="6"/>
      <c r="CF20" s="108"/>
      <c r="CG20" s="67"/>
      <c r="CH20" s="67"/>
      <c r="CI20" s="67"/>
      <c r="CJ20" s="67"/>
      <c r="CK20" s="69"/>
      <c r="CL20" s="11"/>
      <c r="CM20" s="11"/>
      <c r="CN20" s="123" t="s">
        <v>182</v>
      </c>
      <c r="CO20" s="6">
        <v>1</v>
      </c>
      <c r="CP20" s="67">
        <v>15.17</v>
      </c>
      <c r="CQ20" s="67">
        <v>13.71</v>
      </c>
      <c r="CR20" s="67">
        <v>15.77</v>
      </c>
      <c r="CS20" s="67"/>
      <c r="CT20" s="67"/>
      <c r="CU20" s="69"/>
      <c r="CV20" s="11"/>
      <c r="CW20" s="11"/>
      <c r="CX20" s="123" t="s">
        <v>182</v>
      </c>
      <c r="CY20" s="6">
        <v>1</v>
      </c>
      <c r="CZ20" s="67">
        <v>12.02</v>
      </c>
      <c r="DA20" s="67">
        <v>3.28</v>
      </c>
      <c r="DB20" s="67">
        <v>15.65</v>
      </c>
      <c r="DC20" s="67"/>
      <c r="DD20" s="67"/>
      <c r="DE20" s="69"/>
      <c r="DF20" s="11"/>
      <c r="DG20" s="11"/>
      <c r="DH20" s="123"/>
      <c r="DI20" s="6"/>
      <c r="DJ20" s="108"/>
      <c r="DK20" s="67"/>
      <c r="DL20" s="67"/>
      <c r="DM20" s="67"/>
      <c r="DN20" s="67"/>
      <c r="DO20" s="69"/>
      <c r="DP20" s="11"/>
      <c r="DQ20" s="11"/>
      <c r="DR20" s="123"/>
      <c r="DS20" s="6"/>
      <c r="DT20" s="108"/>
      <c r="DU20" s="67"/>
      <c r="DV20" s="67"/>
      <c r="DW20" s="67"/>
      <c r="DX20" s="67"/>
      <c r="DY20" s="69"/>
      <c r="DZ20" s="11"/>
      <c r="EA20" s="11"/>
      <c r="EB20" s="123" t="s">
        <v>180</v>
      </c>
      <c r="EC20" s="6">
        <v>1</v>
      </c>
      <c r="ED20" s="67">
        <v>1.32159</v>
      </c>
      <c r="EE20" s="67"/>
      <c r="EF20" s="67"/>
      <c r="EG20" s="67"/>
      <c r="EH20" s="67">
        <v>1.32159</v>
      </c>
      <c r="EI20" s="69"/>
      <c r="EJ20" s="11"/>
      <c r="EK20" s="11"/>
      <c r="EL20" s="123"/>
      <c r="EM20" s="6"/>
      <c r="EN20" s="108"/>
      <c r="EO20" s="67"/>
      <c r="EP20" s="67"/>
      <c r="EQ20" s="67"/>
      <c r="ER20" s="67"/>
      <c r="ES20" s="69"/>
      <c r="ET20" s="11"/>
      <c r="EU20" s="11"/>
      <c r="EV20" s="123" t="s">
        <v>289</v>
      </c>
      <c r="EW20" s="6">
        <v>0</v>
      </c>
      <c r="EX20" s="67"/>
      <c r="EY20" s="67"/>
      <c r="EZ20" s="67">
        <v>2.2988499999999998</v>
      </c>
      <c r="FA20" s="67"/>
      <c r="FB20" s="67"/>
      <c r="FC20" s="69"/>
      <c r="FD20" s="11"/>
      <c r="FE20" s="11"/>
      <c r="FF20" s="123" t="s">
        <v>182</v>
      </c>
      <c r="FG20" s="6">
        <v>1</v>
      </c>
      <c r="FH20" s="67">
        <v>5.6521699999999999</v>
      </c>
      <c r="FI20" s="67"/>
      <c r="FJ20" s="67"/>
      <c r="FK20" s="67"/>
      <c r="FL20" s="67">
        <v>5.6521699999999999</v>
      </c>
      <c r="FM20" s="69"/>
      <c r="FN20" s="11"/>
      <c r="FO20" s="11"/>
      <c r="FP20" s="123"/>
      <c r="FQ20" s="6"/>
      <c r="FR20" s="67"/>
      <c r="FS20" s="67"/>
      <c r="FT20" s="67"/>
      <c r="FU20" s="67"/>
      <c r="FV20" s="67"/>
      <c r="FW20" s="69"/>
      <c r="FX20" s="11"/>
      <c r="FY20" s="11"/>
      <c r="FZ20" s="123" t="s">
        <v>182</v>
      </c>
      <c r="GA20" s="6">
        <v>1</v>
      </c>
      <c r="GB20" s="67">
        <v>11.243779999999999</v>
      </c>
      <c r="GC20" s="67"/>
      <c r="GD20" s="67"/>
      <c r="GE20" s="67"/>
      <c r="GF20" s="67">
        <v>11.243779999999999</v>
      </c>
      <c r="GG20" s="69"/>
      <c r="GH20" s="11"/>
      <c r="GI20" s="11"/>
      <c r="GJ20" s="123"/>
      <c r="GK20" s="6"/>
      <c r="GL20" s="67"/>
      <c r="GM20" s="67"/>
      <c r="GN20" s="67"/>
      <c r="GO20" s="67"/>
      <c r="GP20" s="67"/>
      <c r="GQ20" s="69"/>
      <c r="GR20" s="11"/>
      <c r="GS20" s="11"/>
      <c r="GT20" s="135"/>
      <c r="HD20" s="135"/>
      <c r="HN20" s="135"/>
      <c r="HX20" s="135"/>
      <c r="IH20" s="135"/>
      <c r="IR20" s="135"/>
    </row>
    <row xmlns:x14ac="http://schemas.microsoft.com/office/spreadsheetml/2009/9/ac" r="21" s="2" customFormat="true" x14ac:dyDescent="0.25">
      <c r="A21" s="407" t="str">
        <f ca="true">IF(ISBLANK('Data Summary'!A23),"",'Data Summary'!A23)</f>
        <v>UGA_2019_MPH</v>
      </c>
      <c r="B21" s="123" t="s">
        <v>176</v>
      </c>
      <c r="C21" s="13">
        <v>0</v>
      </c>
      <c r="D21" s="7">
        <v>11.1</v>
      </c>
      <c r="E21" s="7"/>
      <c r="F21" s="7"/>
      <c r="G21" s="7"/>
      <c r="H21" s="7"/>
      <c r="I21" s="69"/>
      <c r="J21" s="11"/>
      <c r="K21" s="11"/>
      <c r="L21" s="123" t="s">
        <v>176</v>
      </c>
      <c r="M21" s="13">
        <v>0</v>
      </c>
      <c r="N21" s="45">
        <f t="shared" si="28"/>
        <v>6.7273898586866165</v>
      </c>
      <c r="O21" s="7"/>
      <c r="P21" s="7"/>
      <c r="Q21" s="7"/>
      <c r="R21" s="7">
        <v>7.5</v>
      </c>
      <c r="S21" s="69">
        <v>1.7</v>
      </c>
      <c r="T21" s="11"/>
      <c r="U21" s="11"/>
      <c r="V21" s="123" t="s">
        <v>183</v>
      </c>
      <c r="W21" s="13">
        <v>1</v>
      </c>
      <c r="X21" s="7">
        <v>9.5399999999999991</v>
      </c>
      <c r="Y21" s="7">
        <v>2.74</v>
      </c>
      <c r="Z21" s="7">
        <v>11.9</v>
      </c>
      <c r="AA21" s="7"/>
      <c r="AB21" s="7"/>
      <c r="AC21" s="69"/>
      <c r="AD21" s="11"/>
      <c r="AE21" s="11"/>
      <c r="AF21" s="123"/>
      <c r="AG21" s="13"/>
      <c r="AH21" s="109"/>
      <c r="AI21" s="7"/>
      <c r="AJ21" s="7"/>
      <c r="AK21" s="7"/>
      <c r="AL21" s="7"/>
      <c r="AM21" s="69"/>
      <c r="AN21" s="11"/>
      <c r="AO21" s="11"/>
      <c r="AP21" s="123" t="s">
        <v>183</v>
      </c>
      <c r="AQ21" s="13">
        <v>1</v>
      </c>
      <c r="AR21" s="7">
        <v>8.5399999999999991</v>
      </c>
      <c r="AS21" s="7">
        <v>4.6900000000000004</v>
      </c>
      <c r="AT21" s="7">
        <v>9.89</v>
      </c>
      <c r="AU21" s="7"/>
      <c r="AV21" s="7"/>
      <c r="AW21" s="69"/>
      <c r="AX21" s="11"/>
      <c r="AY21" s="11"/>
      <c r="AZ21" s="123"/>
      <c r="BA21" s="13"/>
      <c r="BB21" s="7"/>
      <c r="BC21" s="7"/>
      <c r="BD21" s="7"/>
      <c r="BE21" s="7"/>
      <c r="BF21" s="7"/>
      <c r="BG21" s="69"/>
      <c r="BH21" s="11"/>
      <c r="BI21" s="11"/>
      <c r="BJ21" s="123" t="s">
        <v>183</v>
      </c>
      <c r="BK21" s="13">
        <v>1</v>
      </c>
      <c r="BL21" s="7">
        <v>7.27</v>
      </c>
      <c r="BM21" s="7">
        <v>8.57</v>
      </c>
      <c r="BN21" s="7">
        <v>6.92</v>
      </c>
      <c r="BO21" s="7"/>
      <c r="BP21" s="7"/>
      <c r="BQ21" s="69"/>
      <c r="BR21" s="11"/>
      <c r="BS21" s="11"/>
      <c r="BT21" s="123"/>
      <c r="BU21" s="13"/>
      <c r="BV21" s="109"/>
      <c r="BW21" s="7"/>
      <c r="BX21" s="7"/>
      <c r="BY21" s="7"/>
      <c r="BZ21" s="7"/>
      <c r="CA21" s="69"/>
      <c r="CB21" s="11"/>
      <c r="CC21" s="11"/>
      <c r="CD21" s="123"/>
      <c r="CE21" s="13"/>
      <c r="CF21" s="109"/>
      <c r="CG21" s="7"/>
      <c r="CH21" s="7"/>
      <c r="CI21" s="7"/>
      <c r="CJ21" s="7"/>
      <c r="CK21" s="69"/>
      <c r="CL21" s="11"/>
      <c r="CM21" s="11"/>
      <c r="CN21" s="123" t="s">
        <v>183</v>
      </c>
      <c r="CO21" s="13">
        <v>1</v>
      </c>
      <c r="CP21" s="7">
        <v>18.11</v>
      </c>
      <c r="CQ21" s="7">
        <v>21.32</v>
      </c>
      <c r="CR21" s="7">
        <v>16.8</v>
      </c>
      <c r="CS21" s="7"/>
      <c r="CT21" s="7"/>
      <c r="CU21" s="69"/>
      <c r="CV21" s="11"/>
      <c r="CW21" s="11"/>
      <c r="CX21" s="123" t="s">
        <v>183</v>
      </c>
      <c r="CY21" s="13">
        <v>1</v>
      </c>
      <c r="CZ21" s="7">
        <v>10.58</v>
      </c>
      <c r="DA21" s="7">
        <v>4.92</v>
      </c>
      <c r="DB21" s="7">
        <v>12.93</v>
      </c>
      <c r="DC21" s="7"/>
      <c r="DD21" s="7"/>
      <c r="DE21" s="69"/>
      <c r="DF21" s="11"/>
      <c r="DG21" s="11"/>
      <c r="DH21" s="123"/>
      <c r="DI21" s="13"/>
      <c r="DJ21" s="109"/>
      <c r="DK21" s="7"/>
      <c r="DL21" s="7"/>
      <c r="DM21" s="7"/>
      <c r="DN21" s="7"/>
      <c r="DO21" s="69"/>
      <c r="DP21" s="11"/>
      <c r="DQ21" s="11"/>
      <c r="DR21" s="123"/>
      <c r="DS21" s="13"/>
      <c r="DT21" s="109"/>
      <c r="DU21" s="7"/>
      <c r="DV21" s="7"/>
      <c r="DW21" s="7"/>
      <c r="DX21" s="7"/>
      <c r="DY21" s="69"/>
      <c r="DZ21" s="11"/>
      <c r="EA21" s="11"/>
      <c r="EB21" s="123" t="s">
        <v>182</v>
      </c>
      <c r="EC21" s="13">
        <v>1</v>
      </c>
      <c r="ED21" s="7">
        <v>9.69163</v>
      </c>
      <c r="EE21" s="7"/>
      <c r="EF21" s="7"/>
      <c r="EG21" s="7"/>
      <c r="EH21" s="7">
        <v>9.69163</v>
      </c>
      <c r="EI21" s="69"/>
      <c r="EJ21" s="11"/>
      <c r="EK21" s="11"/>
      <c r="EL21" s="123"/>
      <c r="EM21" s="13"/>
      <c r="EN21" s="109"/>
      <c r="EO21" s="7"/>
      <c r="EP21" s="7"/>
      <c r="EQ21" s="7"/>
      <c r="ER21" s="7"/>
      <c r="ES21" s="69"/>
      <c r="ET21" s="11"/>
      <c r="EU21" s="11"/>
      <c r="EV21" s="123" t="s">
        <v>183</v>
      </c>
      <c r="EW21" s="199">
        <v>1</v>
      </c>
      <c r="EX21" s="196"/>
      <c r="EY21" s="196"/>
      <c r="EZ21" s="196">
        <v>6.8965500000000004</v>
      </c>
      <c r="FA21" s="196"/>
      <c r="FB21" s="196"/>
      <c r="FC21" s="69"/>
      <c r="FD21" s="11"/>
      <c r="FE21" s="11"/>
      <c r="FF21" s="123" t="s">
        <v>258</v>
      </c>
      <c r="FG21" s="13">
        <v>1</v>
      </c>
      <c r="FH21" s="7">
        <v>16.086960000000001</v>
      </c>
      <c r="FI21" s="7"/>
      <c r="FJ21" s="7"/>
      <c r="FK21" s="7"/>
      <c r="FL21" s="7">
        <v>16.086960000000001</v>
      </c>
      <c r="FM21" s="69"/>
      <c r="FN21" s="11"/>
      <c r="FO21" s="11"/>
      <c r="FP21" s="123"/>
      <c r="FQ21" s="13"/>
      <c r="FR21" s="7"/>
      <c r="FS21" s="7"/>
      <c r="FT21" s="7"/>
      <c r="FU21" s="7"/>
      <c r="FV21" s="7"/>
      <c r="FW21" s="69"/>
      <c r="FX21" s="11"/>
      <c r="FY21" s="11"/>
      <c r="FZ21" s="123" t="s">
        <v>176</v>
      </c>
      <c r="GA21" s="13">
        <v>0</v>
      </c>
      <c r="GB21" s="7">
        <v>11.14428</v>
      </c>
      <c r="GC21" s="7"/>
      <c r="GD21" s="7"/>
      <c r="GE21" s="7"/>
      <c r="GF21" s="7">
        <v>11.14428</v>
      </c>
      <c r="GG21" s="69"/>
      <c r="GH21" s="11"/>
      <c r="GI21" s="11"/>
      <c r="GJ21" s="123"/>
      <c r="GK21" s="13"/>
      <c r="GL21" s="7"/>
      <c r="GM21" s="7"/>
      <c r="GN21" s="7"/>
      <c r="GO21" s="7"/>
      <c r="GP21" s="7"/>
      <c r="GQ21" s="69"/>
      <c r="GR21" s="11"/>
      <c r="GS21" s="11"/>
      <c r="GT21" s="135"/>
      <c r="HD21" s="135"/>
      <c r="HN21" s="135"/>
      <c r="HX21" s="135"/>
      <c r="IH21" s="135"/>
      <c r="IR21" s="135"/>
    </row>
    <row xmlns:x14ac="http://schemas.microsoft.com/office/spreadsheetml/2009/9/ac" r="22" s="2" customFormat="true" x14ac:dyDescent="0.25">
      <c r="A22" s="407" t="str">
        <f ca="true">IF(ISBLANK('Data Summary'!A24),"",'Data Summary'!A24)</f>
        <v>UGA_2020_UNPS</v>
      </c>
      <c r="B22" s="123" t="s">
        <v>181</v>
      </c>
      <c r="C22" s="13">
        <v>0.5</v>
      </c>
      <c r="D22" s="7">
        <v>4.2</v>
      </c>
      <c r="E22" s="7"/>
      <c r="F22" s="7"/>
      <c r="G22" s="7"/>
      <c r="H22" s="7"/>
      <c r="I22" s="26"/>
      <c r="J22" s="11"/>
      <c r="K22" s="11"/>
      <c r="L22" s="123" t="s">
        <v>181</v>
      </c>
      <c r="M22" s="13">
        <v>0.5</v>
      </c>
      <c r="N22" s="45">
        <f t="shared" si="28"/>
        <v>5.5731712385702412</v>
      </c>
      <c r="O22" s="7"/>
      <c r="P22" s="7"/>
      <c r="Q22" s="7"/>
      <c r="R22" s="7">
        <v>5.4</v>
      </c>
      <c r="S22" s="26">
        <v>6.7</v>
      </c>
      <c r="T22" s="11"/>
      <c r="U22" s="11"/>
      <c r="V22" s="123" t="s">
        <v>181</v>
      </c>
      <c r="W22" s="13">
        <v>0.5</v>
      </c>
      <c r="X22" s="7">
        <v>6</v>
      </c>
      <c r="Y22" s="7">
        <v>5.48</v>
      </c>
      <c r="Z22" s="7">
        <v>6.19</v>
      </c>
      <c r="AA22" s="7"/>
      <c r="AB22" s="7"/>
      <c r="AC22" s="26"/>
      <c r="AD22" s="11"/>
      <c r="AE22" s="11"/>
      <c r="AF22" s="123"/>
      <c r="AG22" s="13"/>
      <c r="AH22" s="109"/>
      <c r="AI22" s="7"/>
      <c r="AJ22" s="7"/>
      <c r="AK22" s="7"/>
      <c r="AL22" s="7"/>
      <c r="AM22" s="26"/>
      <c r="AN22" s="11"/>
      <c r="AO22" s="11"/>
      <c r="AP22" s="123" t="s">
        <v>181</v>
      </c>
      <c r="AQ22" s="13">
        <v>0.5</v>
      </c>
      <c r="AR22" s="7">
        <v>5.28</v>
      </c>
      <c r="AS22" s="7">
        <v>3.13</v>
      </c>
      <c r="AT22" s="7">
        <v>6.04</v>
      </c>
      <c r="AU22" s="7"/>
      <c r="AV22" s="7"/>
      <c r="AW22" s="26"/>
      <c r="AX22" s="11"/>
      <c r="AY22" s="11"/>
      <c r="AZ22" s="123"/>
      <c r="BA22" s="13"/>
      <c r="BB22" s="7"/>
      <c r="BC22" s="7"/>
      <c r="BD22" s="7"/>
      <c r="BE22" s="7"/>
      <c r="BF22" s="7"/>
      <c r="BG22" s="26"/>
      <c r="BH22" s="11"/>
      <c r="BI22" s="11"/>
      <c r="BJ22" s="123" t="s">
        <v>181</v>
      </c>
      <c r="BK22" s="13">
        <v>0.5</v>
      </c>
      <c r="BL22" s="7">
        <v>7.58</v>
      </c>
      <c r="BM22" s="7">
        <v>2.86</v>
      </c>
      <c r="BN22" s="7">
        <v>8.85</v>
      </c>
      <c r="BO22" s="7"/>
      <c r="BP22" s="7"/>
      <c r="BQ22" s="26"/>
      <c r="BR22" s="11"/>
      <c r="BS22" s="11"/>
      <c r="BT22" s="123"/>
      <c r="BU22" s="13"/>
      <c r="BV22" s="109"/>
      <c r="BW22" s="7"/>
      <c r="BX22" s="7"/>
      <c r="BY22" s="7"/>
      <c r="BZ22" s="7"/>
      <c r="CA22" s="26"/>
      <c r="CB22" s="11"/>
      <c r="CC22" s="11"/>
      <c r="CD22" s="123"/>
      <c r="CE22" s="13"/>
      <c r="CF22" s="109"/>
      <c r="CG22" s="7"/>
      <c r="CH22" s="7"/>
      <c r="CI22" s="7"/>
      <c r="CJ22" s="7"/>
      <c r="CK22" s="26"/>
      <c r="CL22" s="11"/>
      <c r="CM22" s="11"/>
      <c r="CN22" s="123" t="s">
        <v>181</v>
      </c>
      <c r="CO22" s="13">
        <v>0.5</v>
      </c>
      <c r="CP22" s="7">
        <v>1.33</v>
      </c>
      <c r="CQ22" s="7">
        <v>2.0299999999999998</v>
      </c>
      <c r="CR22" s="7">
        <v>1.04</v>
      </c>
      <c r="CS22" s="7"/>
      <c r="CT22" s="7"/>
      <c r="CU22" s="26"/>
      <c r="CV22" s="11"/>
      <c r="CW22" s="11"/>
      <c r="CX22" s="123" t="s">
        <v>181</v>
      </c>
      <c r="CY22" s="13">
        <v>0.5</v>
      </c>
      <c r="CZ22" s="7">
        <v>3.85</v>
      </c>
      <c r="DA22" s="7">
        <v>0</v>
      </c>
      <c r="DB22" s="7">
        <v>5.44</v>
      </c>
      <c r="DC22" s="7"/>
      <c r="DD22" s="7"/>
      <c r="DE22" s="26"/>
      <c r="DF22" s="11"/>
      <c r="DG22" s="11"/>
      <c r="DH22" s="123"/>
      <c r="DI22" s="13"/>
      <c r="DJ22" s="109"/>
      <c r="DK22" s="7"/>
      <c r="DL22" s="7"/>
      <c r="DM22" s="7"/>
      <c r="DN22" s="7"/>
      <c r="DO22" s="26"/>
      <c r="DP22" s="11"/>
      <c r="DQ22" s="11"/>
      <c r="DR22" s="123"/>
      <c r="DS22" s="13"/>
      <c r="DT22" s="109"/>
      <c r="DU22" s="7"/>
      <c r="DV22" s="7"/>
      <c r="DW22" s="7"/>
      <c r="DX22" s="7"/>
      <c r="DY22" s="26"/>
      <c r="DZ22" s="11"/>
      <c r="EA22" s="11"/>
      <c r="EB22" s="123" t="s">
        <v>258</v>
      </c>
      <c r="EC22" s="13">
        <v>1</v>
      </c>
      <c r="ED22" s="7">
        <v>12.77533</v>
      </c>
      <c r="EE22" s="7"/>
      <c r="EF22" s="7"/>
      <c r="EG22" s="7"/>
      <c r="EH22" s="7">
        <v>12.77533</v>
      </c>
      <c r="EI22" s="26"/>
      <c r="EJ22" s="11"/>
      <c r="EK22" s="11"/>
      <c r="EL22" s="123"/>
      <c r="EM22" s="13"/>
      <c r="EN22" s="109"/>
      <c r="EO22" s="7"/>
      <c r="EP22" s="7"/>
      <c r="EQ22" s="7"/>
      <c r="ER22" s="7"/>
      <c r="ES22" s="26"/>
      <c r="ET22" s="11"/>
      <c r="EU22" s="11"/>
      <c r="EV22" s="123" t="s">
        <v>290</v>
      </c>
      <c r="EW22" s="199">
        <v>1</v>
      </c>
      <c r="EX22" s="196"/>
      <c r="EY22" s="196"/>
      <c r="EZ22" s="196">
        <v>0</v>
      </c>
      <c r="FA22" s="196"/>
      <c r="FB22" s="196"/>
      <c r="FC22" s="26"/>
      <c r="FD22" s="11"/>
      <c r="FE22" s="11"/>
      <c r="FF22" s="123" t="s">
        <v>181</v>
      </c>
      <c r="FG22" s="13">
        <v>0.5</v>
      </c>
      <c r="FH22" s="7">
        <v>2.6086999999999998</v>
      </c>
      <c r="FI22" s="7"/>
      <c r="FJ22" s="7"/>
      <c r="FK22" s="7"/>
      <c r="FL22" s="7">
        <v>2.6086999999999998</v>
      </c>
      <c r="FM22" s="26"/>
      <c r="FN22" s="11"/>
      <c r="FO22" s="11"/>
      <c r="FP22" s="123"/>
      <c r="FQ22" s="13"/>
      <c r="FR22" s="7"/>
      <c r="FS22" s="7"/>
      <c r="FT22" s="7"/>
      <c r="FU22" s="7"/>
      <c r="FV22" s="7"/>
      <c r="FW22" s="26"/>
      <c r="FX22" s="11"/>
      <c r="FY22" s="11"/>
      <c r="FZ22" s="123" t="s">
        <v>181</v>
      </c>
      <c r="GA22" s="13">
        <v>0</v>
      </c>
      <c r="GB22" s="7">
        <v>7.4626900000000003</v>
      </c>
      <c r="GC22" s="7"/>
      <c r="GD22" s="7"/>
      <c r="GE22" s="7"/>
      <c r="GF22" s="7">
        <v>7.4626900000000003</v>
      </c>
      <c r="GG22" s="26"/>
      <c r="GH22" s="11"/>
      <c r="GI22" s="11"/>
      <c r="GJ22" s="123"/>
      <c r="GK22" s="13"/>
      <c r="GL22" s="7"/>
      <c r="GM22" s="7"/>
      <c r="GN22" s="7"/>
      <c r="GO22" s="7"/>
      <c r="GP22" s="7"/>
      <c r="GQ22" s="26"/>
      <c r="GR22" s="11"/>
      <c r="GS22" s="11"/>
      <c r="GT22" s="135"/>
      <c r="HD22" s="135"/>
      <c r="HN22" s="135"/>
      <c r="HX22" s="135"/>
      <c r="IH22" s="135"/>
      <c r="IR22" s="135"/>
    </row>
    <row xmlns:x14ac="http://schemas.microsoft.com/office/spreadsheetml/2009/9/ac" r="23" s="2" customFormat="true" x14ac:dyDescent="0.25">
      <c r="A23" s="407" t="str">
        <f ca="true">IF(ISBLANK('Data Summary'!A25),"",'Data Summary'!A25)</f>
        <v>UGA_2021_NSDS</v>
      </c>
      <c r="B23" s="123"/>
      <c r="C23" s="13"/>
      <c r="D23" s="7"/>
      <c r="E23" s="7"/>
      <c r="F23" s="7"/>
      <c r="G23" s="7"/>
      <c r="H23" s="7"/>
      <c r="I23" s="26"/>
      <c r="J23" s="11"/>
      <c r="K23" s="11"/>
      <c r="L23" s="123"/>
      <c r="M23" s="13"/>
      <c r="N23" s="7"/>
      <c r="O23" s="7"/>
      <c r="P23" s="7"/>
      <c r="Q23" s="7"/>
      <c r="R23" s="7"/>
      <c r="S23" s="26"/>
      <c r="T23" s="11"/>
      <c r="U23" s="11"/>
      <c r="V23" s="123"/>
      <c r="W23" s="13"/>
      <c r="X23" s="7"/>
      <c r="Y23" s="7"/>
      <c r="Z23" s="7"/>
      <c r="AA23" s="7"/>
      <c r="AB23" s="7"/>
      <c r="AC23" s="26"/>
      <c r="AD23" s="11"/>
      <c r="AE23" s="11"/>
      <c r="AF23" s="123"/>
      <c r="AG23" s="13"/>
      <c r="AH23" s="7"/>
      <c r="AI23" s="7"/>
      <c r="AJ23" s="7"/>
      <c r="AK23" s="7"/>
      <c r="AL23" s="7"/>
      <c r="AM23" s="26"/>
      <c r="AN23" s="11"/>
      <c r="AO23" s="11"/>
      <c r="AP23" s="123"/>
      <c r="AQ23" s="13"/>
      <c r="AR23" s="7"/>
      <c r="AS23" s="7"/>
      <c r="AT23" s="7"/>
      <c r="AU23" s="7"/>
      <c r="AV23" s="7"/>
      <c r="AW23" s="26"/>
      <c r="AX23" s="11"/>
      <c r="AY23" s="11"/>
      <c r="AZ23" s="123"/>
      <c r="BA23" s="13"/>
      <c r="BB23" s="7"/>
      <c r="BC23" s="7"/>
      <c r="BD23" s="7"/>
      <c r="BE23" s="7"/>
      <c r="BF23" s="7"/>
      <c r="BG23" s="26"/>
      <c r="BH23" s="11"/>
      <c r="BI23" s="11"/>
      <c r="BJ23" s="123"/>
      <c r="BK23" s="13"/>
      <c r="BL23" s="7"/>
      <c r="BM23" s="7"/>
      <c r="BN23" s="7"/>
      <c r="BO23" s="7"/>
      <c r="BP23" s="7"/>
      <c r="BQ23" s="26"/>
      <c r="BR23" s="11"/>
      <c r="BS23" s="11"/>
      <c r="BT23" s="123"/>
      <c r="BU23" s="13"/>
      <c r="BV23" s="7"/>
      <c r="BW23" s="7"/>
      <c r="BX23" s="7"/>
      <c r="BY23" s="7"/>
      <c r="BZ23" s="7"/>
      <c r="CA23" s="26"/>
      <c r="CB23" s="11"/>
      <c r="CC23" s="11"/>
      <c r="CD23" s="123"/>
      <c r="CE23" s="13"/>
      <c r="CF23" s="7"/>
      <c r="CG23" s="7"/>
      <c r="CH23" s="7"/>
      <c r="CI23" s="7"/>
      <c r="CJ23" s="7"/>
      <c r="CK23" s="26"/>
      <c r="CL23" s="11"/>
      <c r="CM23" s="11"/>
      <c r="CN23" s="123"/>
      <c r="CO23" s="13"/>
      <c r="CP23" s="7"/>
      <c r="CQ23" s="7"/>
      <c r="CR23" s="7"/>
      <c r="CS23" s="7"/>
      <c r="CT23" s="7"/>
      <c r="CU23" s="26"/>
      <c r="CV23" s="11"/>
      <c r="CW23" s="11"/>
      <c r="CX23" s="123"/>
      <c r="CY23" s="13"/>
      <c r="CZ23" s="7"/>
      <c r="DA23" s="7"/>
      <c r="DB23" s="7"/>
      <c r="DC23" s="7"/>
      <c r="DD23" s="7"/>
      <c r="DE23" s="26"/>
      <c r="DF23" s="11"/>
      <c r="DG23" s="11"/>
      <c r="DH23" s="123"/>
      <c r="DI23" s="13"/>
      <c r="DJ23" s="7"/>
      <c r="DK23" s="7"/>
      <c r="DL23" s="7"/>
      <c r="DM23" s="7"/>
      <c r="DN23" s="7"/>
      <c r="DO23" s="26"/>
      <c r="DP23" s="11"/>
      <c r="DQ23" s="11"/>
      <c r="DR23" s="123"/>
      <c r="DS23" s="13"/>
      <c r="DT23" s="7"/>
      <c r="DU23" s="7"/>
      <c r="DV23" s="7"/>
      <c r="DW23" s="7"/>
      <c r="DX23" s="7"/>
      <c r="DY23" s="26"/>
      <c r="DZ23" s="11"/>
      <c r="EA23" s="11"/>
      <c r="EB23" s="123"/>
      <c r="EC23" s="13"/>
      <c r="ED23" s="7"/>
      <c r="EE23" s="7"/>
      <c r="EF23" s="7"/>
      <c r="EG23" s="7"/>
      <c r="EH23" s="7"/>
      <c r="EI23" s="26"/>
      <c r="EJ23" s="11"/>
      <c r="EK23" s="11"/>
      <c r="EL23" s="123"/>
      <c r="EM23" s="13"/>
      <c r="EN23" s="7"/>
      <c r="EO23" s="7"/>
      <c r="EP23" s="7"/>
      <c r="EQ23" s="7"/>
      <c r="ER23" s="7"/>
      <c r="ES23" s="26"/>
      <c r="ET23" s="11"/>
      <c r="EU23" s="11"/>
      <c r="EV23" s="123" t="s">
        <v>291</v>
      </c>
      <c r="EW23" s="199">
        <v>1</v>
      </c>
      <c r="EX23" s="196"/>
      <c r="EY23" s="196"/>
      <c r="EZ23" s="196">
        <v>0</v>
      </c>
      <c r="FA23" s="196"/>
      <c r="FB23" s="196"/>
      <c r="FC23" s="26"/>
      <c r="FD23" s="11"/>
      <c r="FE23" s="11"/>
      <c r="FF23" s="123"/>
      <c r="FG23" s="13"/>
      <c r="FH23" s="7"/>
      <c r="FI23" s="7"/>
      <c r="FJ23" s="7"/>
      <c r="FK23" s="7"/>
      <c r="FL23" s="7"/>
      <c r="FM23" s="26"/>
      <c r="FN23" s="11"/>
      <c r="FO23" s="11"/>
      <c r="FP23" s="123"/>
      <c r="FQ23" s="13"/>
      <c r="FR23" s="7"/>
      <c r="FS23" s="7"/>
      <c r="FT23" s="7"/>
      <c r="FU23" s="7"/>
      <c r="FV23" s="7"/>
      <c r="FW23" s="26"/>
      <c r="FX23" s="11"/>
      <c r="FY23" s="11"/>
      <c r="FZ23" s="123"/>
      <c r="GA23" s="13"/>
      <c r="GB23" s="7"/>
      <c r="GC23" s="7"/>
      <c r="GD23" s="7"/>
      <c r="GE23" s="7"/>
      <c r="GF23" s="7"/>
      <c r="GG23" s="26"/>
      <c r="GH23" s="11"/>
      <c r="GI23" s="11"/>
      <c r="GJ23" s="123"/>
      <c r="GK23" s="13"/>
      <c r="GL23" s="7"/>
      <c r="GM23" s="7"/>
      <c r="GN23" s="7"/>
      <c r="GO23" s="7"/>
      <c r="GP23" s="7"/>
      <c r="GQ23" s="26"/>
      <c r="GR23" s="11"/>
      <c r="GS23" s="11"/>
      <c r="GT23" s="135"/>
      <c r="HD23" s="135"/>
      <c r="HN23" s="135"/>
      <c r="HX23" s="135"/>
      <c r="IH23" s="135"/>
      <c r="IR23" s="135"/>
    </row>
    <row xmlns:x14ac="http://schemas.microsoft.com/office/spreadsheetml/2009/9/ac" r="24" s="2" customFormat="true" x14ac:dyDescent="0.25">
      <c r="A24" s="408" t="str">
        <f ca="true">IF(ISBLANK('Data Summary'!A26),"",'Data Summary'!A26)</f>
        <v/>
      </c>
      <c r="B24" s="123"/>
      <c r="C24" s="13"/>
      <c r="D24" s="7"/>
      <c r="E24" s="7"/>
      <c r="F24" s="7"/>
      <c r="G24" s="7"/>
      <c r="H24" s="7"/>
      <c r="I24" s="26"/>
      <c r="J24" s="11"/>
      <c r="K24" s="11"/>
      <c r="L24" s="123"/>
      <c r="M24" s="13"/>
      <c r="N24" s="7"/>
      <c r="O24" s="7"/>
      <c r="P24" s="7"/>
      <c r="Q24" s="7"/>
      <c r="R24" s="7"/>
      <c r="S24" s="26"/>
      <c r="T24" s="11"/>
      <c r="U24" s="11"/>
      <c r="V24" s="123"/>
      <c r="W24" s="13"/>
      <c r="X24" s="7"/>
      <c r="Y24" s="7"/>
      <c r="Z24" s="7"/>
      <c r="AA24" s="7"/>
      <c r="AB24" s="7"/>
      <c r="AC24" s="26"/>
      <c r="AD24" s="11"/>
      <c r="AE24" s="11"/>
      <c r="AF24" s="123"/>
      <c r="AG24" s="13"/>
      <c r="AH24" s="7"/>
      <c r="AI24" s="7"/>
      <c r="AJ24" s="7"/>
      <c r="AK24" s="7"/>
      <c r="AL24" s="7"/>
      <c r="AM24" s="26"/>
      <c r="AN24" s="11"/>
      <c r="AO24" s="11"/>
      <c r="AP24" s="123"/>
      <c r="AQ24" s="13"/>
      <c r="AR24" s="7"/>
      <c r="AS24" s="7"/>
      <c r="AT24" s="7"/>
      <c r="AU24" s="7"/>
      <c r="AV24" s="7"/>
      <c r="AW24" s="26"/>
      <c r="AX24" s="11"/>
      <c r="AY24" s="11"/>
      <c r="AZ24" s="123"/>
      <c r="BA24" s="13"/>
      <c r="BB24" s="7"/>
      <c r="BC24" s="7"/>
      <c r="BD24" s="7"/>
      <c r="BE24" s="7"/>
      <c r="BF24" s="7"/>
      <c r="BG24" s="26"/>
      <c r="BH24" s="11"/>
      <c r="BI24" s="11"/>
      <c r="BJ24" s="123"/>
      <c r="BK24" s="13"/>
      <c r="BL24" s="7"/>
      <c r="BM24" s="7"/>
      <c r="BN24" s="7"/>
      <c r="BO24" s="7"/>
      <c r="BP24" s="7"/>
      <c r="BQ24" s="26"/>
      <c r="BR24" s="11"/>
      <c r="BS24" s="11"/>
      <c r="BT24" s="123"/>
      <c r="BU24" s="13"/>
      <c r="BV24" s="7"/>
      <c r="BW24" s="7"/>
      <c r="BX24" s="7"/>
      <c r="BY24" s="7"/>
      <c r="BZ24" s="7"/>
      <c r="CA24" s="26"/>
      <c r="CB24" s="11"/>
      <c r="CC24" s="11"/>
      <c r="CD24" s="123"/>
      <c r="CE24" s="13"/>
      <c r="CF24" s="7"/>
      <c r="CG24" s="7"/>
      <c r="CH24" s="7"/>
      <c r="CI24" s="7"/>
      <c r="CJ24" s="7"/>
      <c r="CK24" s="26"/>
      <c r="CL24" s="11"/>
      <c r="CM24" s="11"/>
      <c r="CN24" s="123"/>
      <c r="CO24" s="13"/>
      <c r="CP24" s="7"/>
      <c r="CQ24" s="7"/>
      <c r="CR24" s="7"/>
      <c r="CS24" s="7"/>
      <c r="CT24" s="7"/>
      <c r="CU24" s="26"/>
      <c r="CV24" s="11"/>
      <c r="CW24" s="11"/>
      <c r="CX24" s="123"/>
      <c r="CY24" s="13"/>
      <c r="CZ24" s="7"/>
      <c r="DA24" s="7"/>
      <c r="DB24" s="7"/>
      <c r="DC24" s="7"/>
      <c r="DD24" s="7"/>
      <c r="DE24" s="26"/>
      <c r="DF24" s="11"/>
      <c r="DG24" s="11"/>
      <c r="DH24" s="123"/>
      <c r="DI24" s="13"/>
      <c r="DJ24" s="7"/>
      <c r="DK24" s="7"/>
      <c r="DL24" s="7"/>
      <c r="DM24" s="7"/>
      <c r="DN24" s="7"/>
      <c r="DO24" s="26"/>
      <c r="DP24" s="11"/>
      <c r="DQ24" s="11"/>
      <c r="DR24" s="123"/>
      <c r="DS24" s="13"/>
      <c r="DT24" s="7"/>
      <c r="DU24" s="7"/>
      <c r="DV24" s="7"/>
      <c r="DW24" s="7"/>
      <c r="DX24" s="7"/>
      <c r="DY24" s="26"/>
      <c r="DZ24" s="11"/>
      <c r="EA24" s="11"/>
      <c r="EB24" s="123"/>
      <c r="EC24" s="13"/>
      <c r="ED24" s="7"/>
      <c r="EE24" s="7"/>
      <c r="EF24" s="7"/>
      <c r="EG24" s="7"/>
      <c r="EH24" s="7"/>
      <c r="EI24" s="26"/>
      <c r="EJ24" s="11"/>
      <c r="EK24" s="11"/>
      <c r="EL24" s="123"/>
      <c r="EM24" s="13"/>
      <c r="EN24" s="7"/>
      <c r="EO24" s="7"/>
      <c r="EP24" s="7"/>
      <c r="EQ24" s="7"/>
      <c r="ER24" s="7"/>
      <c r="ES24" s="26"/>
      <c r="ET24" s="11"/>
      <c r="EU24" s="11"/>
      <c r="EV24" s="123" t="s">
        <v>292</v>
      </c>
      <c r="EW24" s="199">
        <v>0</v>
      </c>
      <c r="EX24" s="196"/>
      <c r="EY24" s="196"/>
      <c r="EZ24" s="196">
        <v>0</v>
      </c>
      <c r="FA24" s="196"/>
      <c r="FB24" s="196"/>
      <c r="FC24" s="26"/>
      <c r="FD24" s="11"/>
      <c r="FE24" s="11"/>
      <c r="FF24" s="123"/>
      <c r="FG24" s="13"/>
      <c r="FH24" s="7"/>
      <c r="FI24" s="7"/>
      <c r="FJ24" s="7"/>
      <c r="FK24" s="7"/>
      <c r="FL24" s="7"/>
      <c r="FM24" s="26"/>
      <c r="FN24" s="11"/>
      <c r="FO24" s="11"/>
      <c r="FP24" s="123"/>
      <c r="FQ24" s="13"/>
      <c r="FR24" s="7"/>
      <c r="FS24" s="7"/>
      <c r="FT24" s="7"/>
      <c r="FU24" s="7"/>
      <c r="FV24" s="7"/>
      <c r="FW24" s="26"/>
      <c r="FX24" s="11"/>
      <c r="FY24" s="11"/>
      <c r="FZ24" s="123"/>
      <c r="GA24" s="13"/>
      <c r="GB24" s="7"/>
      <c r="GC24" s="7"/>
      <c r="GD24" s="7"/>
      <c r="GE24" s="7"/>
      <c r="GF24" s="7"/>
      <c r="GG24" s="26"/>
      <c r="GH24" s="11"/>
      <c r="GI24" s="11"/>
      <c r="GJ24" s="123"/>
      <c r="GK24" s="13"/>
      <c r="GL24" s="7"/>
      <c r="GM24" s="7"/>
      <c r="GN24" s="7"/>
      <c r="GO24" s="7"/>
      <c r="GP24" s="7"/>
      <c r="GQ24" s="26"/>
      <c r="GR24" s="11"/>
      <c r="GS24" s="11"/>
      <c r="GT24" s="135"/>
      <c r="HD24" s="135"/>
      <c r="HN24" s="135"/>
      <c r="HX24" s="135"/>
      <c r="IH24" s="135"/>
      <c r="IR24" s="135"/>
    </row>
    <row xmlns:x14ac="http://schemas.microsoft.com/office/spreadsheetml/2009/9/ac" r="25" s="2" customFormat="true" x14ac:dyDescent="0.25">
      <c r="A25" s="408" t="str">
        <f ca="true">IF(ISBLANK('Data Summary'!A27),"",'Data Summary'!A27)</f>
        <v/>
      </c>
      <c r="B25" s="123"/>
      <c r="C25" s="13"/>
      <c r="D25" s="7"/>
      <c r="E25" s="7"/>
      <c r="F25" s="7"/>
      <c r="G25" s="7"/>
      <c r="H25" s="7"/>
      <c r="I25" s="26"/>
      <c r="J25" s="11"/>
      <c r="K25" s="11"/>
      <c r="L25" s="123"/>
      <c r="M25" s="13"/>
      <c r="N25" s="7"/>
      <c r="O25" s="7"/>
      <c r="P25" s="7"/>
      <c r="Q25" s="7"/>
      <c r="R25" s="7"/>
      <c r="S25" s="26"/>
      <c r="T25" s="11"/>
      <c r="U25" s="11"/>
      <c r="V25" s="123"/>
      <c r="W25" s="13"/>
      <c r="X25" s="7"/>
      <c r="Y25" s="7"/>
      <c r="Z25" s="7"/>
      <c r="AA25" s="7"/>
      <c r="AB25" s="7"/>
      <c r="AC25" s="26"/>
      <c r="AD25" s="11"/>
      <c r="AE25" s="11"/>
      <c r="AF25" s="123"/>
      <c r="AG25" s="13"/>
      <c r="AH25" s="7"/>
      <c r="AI25" s="7"/>
      <c r="AJ25" s="7"/>
      <c r="AK25" s="7"/>
      <c r="AL25" s="7"/>
      <c r="AM25" s="26"/>
      <c r="AN25" s="11"/>
      <c r="AO25" s="11"/>
      <c r="AP25" s="123"/>
      <c r="AQ25" s="13"/>
      <c r="AR25" s="7"/>
      <c r="AS25" s="7"/>
      <c r="AT25" s="7"/>
      <c r="AU25" s="7"/>
      <c r="AV25" s="7"/>
      <c r="AW25" s="26"/>
      <c r="AX25" s="11"/>
      <c r="AY25" s="11"/>
      <c r="AZ25" s="123"/>
      <c r="BA25" s="13"/>
      <c r="BB25" s="7"/>
      <c r="BC25" s="7"/>
      <c r="BD25" s="7"/>
      <c r="BE25" s="7"/>
      <c r="BF25" s="7"/>
      <c r="BG25" s="26"/>
      <c r="BH25" s="11"/>
      <c r="BI25" s="11"/>
      <c r="BJ25" s="123"/>
      <c r="BK25" s="13"/>
      <c r="BL25" s="7"/>
      <c r="BM25" s="7"/>
      <c r="BN25" s="7"/>
      <c r="BO25" s="7"/>
      <c r="BP25" s="7"/>
      <c r="BQ25" s="26"/>
      <c r="BR25" s="11"/>
      <c r="BS25" s="11"/>
      <c r="BT25" s="123"/>
      <c r="BU25" s="13"/>
      <c r="BV25" s="7"/>
      <c r="BW25" s="7"/>
      <c r="BX25" s="7"/>
      <c r="BY25" s="7"/>
      <c r="BZ25" s="7"/>
      <c r="CA25" s="26"/>
      <c r="CB25" s="11"/>
      <c r="CC25" s="11"/>
      <c r="CD25" s="123"/>
      <c r="CE25" s="13"/>
      <c r="CF25" s="7"/>
      <c r="CG25" s="7"/>
      <c r="CH25" s="7"/>
      <c r="CI25" s="7"/>
      <c r="CJ25" s="7"/>
      <c r="CK25" s="26"/>
      <c r="CL25" s="11"/>
      <c r="CM25" s="11"/>
      <c r="CN25" s="123"/>
      <c r="CO25" s="13"/>
      <c r="CP25" s="7"/>
      <c r="CQ25" s="7"/>
      <c r="CR25" s="7"/>
      <c r="CS25" s="7"/>
      <c r="CT25" s="7"/>
      <c r="CU25" s="26"/>
      <c r="CV25" s="11"/>
      <c r="CW25" s="11"/>
      <c r="CX25" s="123"/>
      <c r="CY25" s="13"/>
      <c r="CZ25" s="7"/>
      <c r="DA25" s="7"/>
      <c r="DB25" s="7"/>
      <c r="DC25" s="7"/>
      <c r="DD25" s="7"/>
      <c r="DE25" s="26"/>
      <c r="DF25" s="11"/>
      <c r="DG25" s="11"/>
      <c r="DH25" s="123"/>
      <c r="DI25" s="13"/>
      <c r="DJ25" s="7"/>
      <c r="DK25" s="7"/>
      <c r="DL25" s="7"/>
      <c r="DM25" s="7"/>
      <c r="DN25" s="7"/>
      <c r="DO25" s="26"/>
      <c r="DP25" s="11"/>
      <c r="DQ25" s="11"/>
      <c r="DR25" s="123"/>
      <c r="DS25" s="13"/>
      <c r="DT25" s="7"/>
      <c r="DU25" s="7"/>
      <c r="DV25" s="7"/>
      <c r="DW25" s="7"/>
      <c r="DX25" s="7"/>
      <c r="DY25" s="26"/>
      <c r="DZ25" s="11"/>
      <c r="EA25" s="11"/>
      <c r="EB25" s="123"/>
      <c r="EC25" s="13"/>
      <c r="ED25" s="7"/>
      <c r="EE25" s="7"/>
      <c r="EF25" s="7"/>
      <c r="EG25" s="7"/>
      <c r="EH25" s="7"/>
      <c r="EI25" s="26"/>
      <c r="EJ25" s="11"/>
      <c r="EK25" s="11"/>
      <c r="EL25" s="123"/>
      <c r="EM25" s="13"/>
      <c r="EN25" s="7"/>
      <c r="EO25" s="7"/>
      <c r="EP25" s="7"/>
      <c r="EQ25" s="7"/>
      <c r="ER25" s="7"/>
      <c r="ES25" s="26"/>
      <c r="ET25" s="11"/>
      <c r="EU25" s="11"/>
      <c r="EV25" s="123" t="s">
        <v>181</v>
      </c>
      <c r="EW25" s="199">
        <v>0</v>
      </c>
      <c r="EX25" s="196"/>
      <c r="EY25" s="196"/>
      <c r="EZ25" s="196">
        <v>1.14943</v>
      </c>
      <c r="FA25" s="196"/>
      <c r="FB25" s="196"/>
      <c r="FC25" s="26"/>
      <c r="FD25" s="11"/>
      <c r="FE25" s="11"/>
      <c r="FF25" s="123"/>
      <c r="FG25" s="13"/>
      <c r="FH25" s="7"/>
      <c r="FI25" s="7"/>
      <c r="FJ25" s="7"/>
      <c r="FK25" s="7"/>
      <c r="FL25" s="7"/>
      <c r="FM25" s="26"/>
      <c r="FN25" s="11"/>
      <c r="FO25" s="11"/>
      <c r="FP25" s="123"/>
      <c r="FQ25" s="13"/>
      <c r="FR25" s="7"/>
      <c r="FS25" s="7"/>
      <c r="FT25" s="7"/>
      <c r="FU25" s="7"/>
      <c r="FV25" s="7"/>
      <c r="FW25" s="26"/>
      <c r="FX25" s="11"/>
      <c r="FY25" s="11"/>
      <c r="FZ25" s="123"/>
      <c r="GA25" s="13"/>
      <c r="GB25" s="7"/>
      <c r="GC25" s="7"/>
      <c r="GD25" s="7"/>
      <c r="GE25" s="7"/>
      <c r="GF25" s="7"/>
      <c r="GG25" s="26"/>
      <c r="GH25" s="11"/>
      <c r="GI25" s="11"/>
      <c r="GJ25" s="123"/>
      <c r="GK25" s="13"/>
      <c r="GL25" s="7"/>
      <c r="GM25" s="7"/>
      <c r="GN25" s="7"/>
      <c r="GO25" s="7"/>
      <c r="GP25" s="7"/>
      <c r="GQ25" s="26"/>
      <c r="GR25" s="11"/>
      <c r="GS25" s="11"/>
      <c r="GT25" s="135"/>
      <c r="HD25" s="135"/>
      <c r="HN25" s="135"/>
      <c r="HX25" s="135"/>
      <c r="IH25" s="135"/>
      <c r="IR25" s="135"/>
    </row>
    <row xmlns:x14ac="http://schemas.microsoft.com/office/spreadsheetml/2009/9/ac" r="26" s="2" customFormat="true" ht="83.25" customHeight="true" x14ac:dyDescent="0.25">
      <c r="A26" s="408" t="str">
        <f ca="true">IF(ISBLANK('Data Summary'!A28),"",'Data Summary'!A28)</f>
        <v/>
      </c>
      <c r="B26" s="124" t="s">
        <v>12</v>
      </c>
      <c r="C26" s="604" t="s">
        <v>255</v>
      </c>
      <c r="D26" s="605"/>
      <c r="E26" s="605"/>
      <c r="F26" s="605"/>
      <c r="G26" s="605"/>
      <c r="H26" s="605"/>
      <c r="I26" s="606"/>
      <c r="J26" s="11"/>
      <c r="K26" s="11"/>
      <c r="L26" s="124" t="s">
        <v>12</v>
      </c>
      <c r="M26" s="604" t="s">
        <v>265</v>
      </c>
      <c r="N26" s="605"/>
      <c r="O26" s="605"/>
      <c r="P26" s="605"/>
      <c r="Q26" s="605"/>
      <c r="R26" s="605"/>
      <c r="S26" s="606"/>
      <c r="T26" s="11"/>
      <c r="U26" s="11"/>
      <c r="V26" s="124" t="s">
        <v>12</v>
      </c>
      <c r="W26" s="604"/>
      <c r="X26" s="605"/>
      <c r="Y26" s="605"/>
      <c r="Z26" s="605"/>
      <c r="AA26" s="605"/>
      <c r="AB26" s="605"/>
      <c r="AC26" s="606"/>
      <c r="AD26" s="11"/>
      <c r="AE26" s="11"/>
      <c r="AF26" s="124" t="s">
        <v>12</v>
      </c>
      <c r="AG26" s="607" t="s">
        <v>184</v>
      </c>
      <c r="AH26" s="607"/>
      <c r="AI26" s="607"/>
      <c r="AJ26" s="607"/>
      <c r="AK26" s="607"/>
      <c r="AL26" s="607"/>
      <c r="AM26" s="608"/>
      <c r="AN26" s="11"/>
      <c r="AO26" s="11"/>
      <c r="AP26" s="124" t="s">
        <v>12</v>
      </c>
      <c r="AQ26" s="604" t="s">
        <v>210</v>
      </c>
      <c r="AR26" s="605"/>
      <c r="AS26" s="605"/>
      <c r="AT26" s="605"/>
      <c r="AU26" s="605"/>
      <c r="AV26" s="605"/>
      <c r="AW26" s="606"/>
      <c r="AX26" s="11"/>
      <c r="AY26" s="11"/>
      <c r="AZ26" s="124" t="s">
        <v>12</v>
      </c>
      <c r="BA26" s="604" t="s">
        <v>185</v>
      </c>
      <c r="BB26" s="605"/>
      <c r="BC26" s="605"/>
      <c r="BD26" s="605"/>
      <c r="BE26" s="605"/>
      <c r="BF26" s="605"/>
      <c r="BG26" s="606"/>
      <c r="BH26" s="11"/>
      <c r="BI26" s="11"/>
      <c r="BJ26" s="124" t="s">
        <v>12</v>
      </c>
      <c r="BK26" s="604" t="s">
        <v>199</v>
      </c>
      <c r="BL26" s="605"/>
      <c r="BM26" s="605"/>
      <c r="BN26" s="605"/>
      <c r="BO26" s="605"/>
      <c r="BP26" s="605"/>
      <c r="BQ26" s="606"/>
      <c r="BR26" s="11"/>
      <c r="BS26" s="11"/>
      <c r="BT26" s="124" t="s">
        <v>12</v>
      </c>
      <c r="BU26" s="604" t="s">
        <v>186</v>
      </c>
      <c r="BV26" s="605"/>
      <c r="BW26" s="605"/>
      <c r="BX26" s="605"/>
      <c r="BY26" s="605"/>
      <c r="BZ26" s="605"/>
      <c r="CA26" s="606"/>
      <c r="CB26" s="11"/>
      <c r="CC26" s="11"/>
      <c r="CD26" s="124" t="s">
        <v>12</v>
      </c>
      <c r="CE26" s="604"/>
      <c r="CF26" s="605"/>
      <c r="CG26" s="605"/>
      <c r="CH26" s="605"/>
      <c r="CI26" s="605"/>
      <c r="CJ26" s="605"/>
      <c r="CK26" s="606"/>
      <c r="CL26" s="11"/>
      <c r="CM26" s="11"/>
      <c r="CN26" s="124" t="s">
        <v>12</v>
      </c>
      <c r="CO26" s="604" t="s">
        <v>226</v>
      </c>
      <c r="CP26" s="605"/>
      <c r="CQ26" s="605"/>
      <c r="CR26" s="605"/>
      <c r="CS26" s="605"/>
      <c r="CT26" s="605"/>
      <c r="CU26" s="606"/>
      <c r="CV26" s="11"/>
      <c r="CW26" s="11"/>
      <c r="CX26" s="124" t="s">
        <v>12</v>
      </c>
      <c r="CY26" s="604" t="s">
        <v>199</v>
      </c>
      <c r="CZ26" s="605"/>
      <c r="DA26" s="605"/>
      <c r="DB26" s="605"/>
      <c r="DC26" s="605"/>
      <c r="DD26" s="605"/>
      <c r="DE26" s="606"/>
      <c r="DF26" s="11"/>
      <c r="DG26" s="11"/>
      <c r="DH26" s="124" t="s">
        <v>12</v>
      </c>
      <c r="DI26" s="604" t="s">
        <v>195</v>
      </c>
      <c r="DJ26" s="605"/>
      <c r="DK26" s="605"/>
      <c r="DL26" s="605"/>
      <c r="DM26" s="605"/>
      <c r="DN26" s="605"/>
      <c r="DO26" s="606"/>
      <c r="DP26" s="11"/>
      <c r="DQ26" s="11"/>
      <c r="DR26" s="124" t="s">
        <v>12</v>
      </c>
      <c r="DS26" s="604" t="s">
        <v>272</v>
      </c>
      <c r="DT26" s="605"/>
      <c r="DU26" s="605"/>
      <c r="DV26" s="605"/>
      <c r="DW26" s="605"/>
      <c r="DX26" s="605"/>
      <c r="DY26" s="606"/>
      <c r="DZ26" s="11"/>
      <c r="EA26" s="11"/>
      <c r="EB26" s="124" t="s">
        <v>12</v>
      </c>
      <c r="EC26" s="604" t="s">
        <v>283</v>
      </c>
      <c r="ED26" s="605"/>
      <c r="EE26" s="605"/>
      <c r="EF26" s="605"/>
      <c r="EG26" s="605"/>
      <c r="EH26" s="605"/>
      <c r="EI26" s="606"/>
      <c r="EJ26" s="11"/>
      <c r="EK26" s="11"/>
      <c r="EL26" s="124" t="s">
        <v>12</v>
      </c>
      <c r="EM26" s="604" t="s">
        <v>276</v>
      </c>
      <c r="EN26" s="605"/>
      <c r="EO26" s="605"/>
      <c r="EP26" s="605"/>
      <c r="EQ26" s="605"/>
      <c r="ER26" s="605"/>
      <c r="ES26" s="606"/>
      <c r="ET26" s="11"/>
      <c r="EU26" s="11"/>
      <c r="EV26" s="124" t="s">
        <v>12</v>
      </c>
      <c r="EW26" s="604" t="s">
        <v>293</v>
      </c>
      <c r="EX26" s="605"/>
      <c r="EY26" s="605"/>
      <c r="EZ26" s="605"/>
      <c r="FA26" s="605"/>
      <c r="FB26" s="605"/>
      <c r="FC26" s="606"/>
      <c r="FD26" s="11"/>
      <c r="FE26" s="11"/>
      <c r="FF26" s="124" t="s">
        <v>12</v>
      </c>
      <c r="FG26" s="604" t="s">
        <v>357</v>
      </c>
      <c r="FH26" s="605"/>
      <c r="FI26" s="605"/>
      <c r="FJ26" s="605"/>
      <c r="FK26" s="605"/>
      <c r="FL26" s="605"/>
      <c r="FM26" s="606"/>
      <c r="FN26" s="11"/>
      <c r="FO26" s="11"/>
      <c r="FP26" s="124" t="s">
        <v>12</v>
      </c>
      <c r="FQ26" s="604"/>
      <c r="FR26" s="605"/>
      <c r="FS26" s="605"/>
      <c r="FT26" s="605"/>
      <c r="FU26" s="605"/>
      <c r="FV26" s="605"/>
      <c r="FW26" s="606"/>
      <c r="FX26" s="11"/>
      <c r="FY26" s="11"/>
      <c r="FZ26" s="124" t="s">
        <v>12</v>
      </c>
      <c r="GA26" s="604" t="s">
        <v>388</v>
      </c>
      <c r="GB26" s="605"/>
      <c r="GC26" s="605"/>
      <c r="GD26" s="605"/>
      <c r="GE26" s="605"/>
      <c r="GF26" s="605"/>
      <c r="GG26" s="606"/>
      <c r="GH26" s="11"/>
      <c r="GI26" s="11"/>
      <c r="GJ26" s="124" t="s">
        <v>12</v>
      </c>
      <c r="GK26" s="604" t="s">
        <v>390</v>
      </c>
      <c r="GL26" s="605"/>
      <c r="GM26" s="605"/>
      <c r="GN26" s="605"/>
      <c r="GO26" s="605"/>
      <c r="GP26" s="605"/>
      <c r="GQ26" s="606"/>
      <c r="GR26" s="11"/>
      <c r="GS26" s="11"/>
      <c r="GT26" s="135"/>
      <c r="HD26" s="135"/>
      <c r="HN26" s="135"/>
      <c r="HX26" s="135"/>
      <c r="IH26" s="135"/>
      <c r="IR26" s="135"/>
    </row>
    <row xmlns:x14ac="http://schemas.microsoft.com/office/spreadsheetml/2009/9/ac" r="27" s="2" customFormat="true" ht="15.75" customHeight="true" x14ac:dyDescent="0.25">
      <c r="A27" s="408" t="str">
        <f ca="true">IF(ISBLANK('Data Summary'!A29),"",'Data Summary'!A29)</f>
        <v/>
      </c>
      <c r="B27" s="124"/>
      <c r="C27" s="64" t="s">
        <v>120</v>
      </c>
      <c r="D27" s="52" t="s">
        <v>188</v>
      </c>
      <c r="E27" s="52"/>
      <c r="F27" s="52"/>
      <c r="G27" s="52"/>
      <c r="H27" s="52"/>
      <c r="I27" s="100"/>
      <c r="J27" s="11"/>
      <c r="K27" s="11"/>
      <c r="L27" s="124"/>
      <c r="M27" s="64" t="s">
        <v>120</v>
      </c>
      <c r="N27" s="52"/>
      <c r="O27" s="52"/>
      <c r="P27" s="52"/>
      <c r="Q27" s="52"/>
      <c r="R27" s="52"/>
      <c r="S27" s="100"/>
      <c r="T27" s="11"/>
      <c r="U27" s="11"/>
      <c r="V27" s="124"/>
      <c r="W27" s="64" t="s">
        <v>120</v>
      </c>
      <c r="X27" s="52" t="s">
        <v>188</v>
      </c>
      <c r="Y27" s="52" t="s">
        <v>188</v>
      </c>
      <c r="Z27" s="52" t="s">
        <v>188</v>
      </c>
      <c r="AA27" s="52"/>
      <c r="AB27" s="52"/>
      <c r="AC27" s="100"/>
      <c r="AD27" s="11"/>
      <c r="AE27" s="11"/>
      <c r="AF27" s="124"/>
      <c r="AG27" s="64" t="s">
        <v>120</v>
      </c>
      <c r="AH27" s="52"/>
      <c r="AI27" s="52"/>
      <c r="AJ27" s="52"/>
      <c r="AK27" s="52"/>
      <c r="AL27" s="52"/>
      <c r="AM27" s="100"/>
      <c r="AN27" s="11"/>
      <c r="AO27" s="11"/>
      <c r="AP27" s="124"/>
      <c r="AQ27" s="64" t="s">
        <v>120</v>
      </c>
      <c r="AR27" s="52"/>
      <c r="AS27" s="52"/>
      <c r="AT27" s="52"/>
      <c r="AU27" s="52"/>
      <c r="AV27" s="52"/>
      <c r="AW27" s="100"/>
      <c r="AX27" s="11"/>
      <c r="AY27" s="11"/>
      <c r="AZ27" s="124"/>
      <c r="BA27" s="64" t="s">
        <v>120</v>
      </c>
      <c r="BB27" s="52"/>
      <c r="BC27" s="52"/>
      <c r="BD27" s="52"/>
      <c r="BE27" s="52"/>
      <c r="BF27" s="52"/>
      <c r="BG27" s="100"/>
      <c r="BH27" s="11"/>
      <c r="BI27" s="11"/>
      <c r="BJ27" s="124"/>
      <c r="BK27" s="64" t="s">
        <v>120</v>
      </c>
      <c r="BL27" s="52"/>
      <c r="BM27" s="52"/>
      <c r="BN27" s="52"/>
      <c r="BO27" s="52"/>
      <c r="BP27" s="52"/>
      <c r="BQ27" s="100"/>
      <c r="BR27" s="11"/>
      <c r="BS27" s="11"/>
      <c r="BT27" s="124"/>
      <c r="BU27" s="64" t="s">
        <v>120</v>
      </c>
      <c r="BV27" s="52"/>
      <c r="BW27" s="52"/>
      <c r="BX27" s="52"/>
      <c r="BY27" s="52"/>
      <c r="BZ27" s="52"/>
      <c r="CA27" s="100"/>
      <c r="CB27" s="11"/>
      <c r="CC27" s="11"/>
      <c r="CD27" s="124"/>
      <c r="CE27" s="64" t="s">
        <v>120</v>
      </c>
      <c r="CF27" s="52"/>
      <c r="CG27" s="52"/>
      <c r="CH27" s="52"/>
      <c r="CI27" s="52"/>
      <c r="CJ27" s="52" t="s">
        <v>188</v>
      </c>
      <c r="CK27" s="100"/>
      <c r="CL27" s="11"/>
      <c r="CM27" s="11"/>
      <c r="CN27" s="124"/>
      <c r="CO27" s="64" t="s">
        <v>120</v>
      </c>
      <c r="CP27" s="52" t="s">
        <v>187</v>
      </c>
      <c r="CQ27" s="52" t="s">
        <v>187</v>
      </c>
      <c r="CR27" s="52" t="s">
        <v>187</v>
      </c>
      <c r="CS27" s="52"/>
      <c r="CT27" s="52"/>
      <c r="CU27" s="100"/>
      <c r="CV27" s="11"/>
      <c r="CW27" s="11"/>
      <c r="CX27" s="124"/>
      <c r="CY27" s="64" t="s">
        <v>120</v>
      </c>
      <c r="CZ27" s="52"/>
      <c r="DA27" s="52"/>
      <c r="DB27" s="52"/>
      <c r="DC27" s="52"/>
      <c r="DD27" s="52"/>
      <c r="DE27" s="100"/>
      <c r="DF27" s="11"/>
      <c r="DG27" s="11"/>
      <c r="DH27" s="124"/>
      <c r="DI27" s="64" t="s">
        <v>120</v>
      </c>
      <c r="DJ27" s="52"/>
      <c r="DK27" s="52"/>
      <c r="DL27" s="52"/>
      <c r="DM27" s="52"/>
      <c r="DN27" s="52"/>
      <c r="DO27" s="100"/>
      <c r="DP27" s="11"/>
      <c r="DQ27" s="11"/>
      <c r="DR27" s="124"/>
      <c r="DS27" s="64" t="s">
        <v>120</v>
      </c>
      <c r="DT27" s="52"/>
      <c r="DU27" s="52"/>
      <c r="DV27" s="52"/>
      <c r="DW27" s="52"/>
      <c r="DX27" s="52"/>
      <c r="DY27" s="100"/>
      <c r="DZ27" s="11"/>
      <c r="EA27" s="11"/>
      <c r="EB27" s="124"/>
      <c r="EC27" s="64" t="s">
        <v>120</v>
      </c>
      <c r="ED27" s="52" t="s">
        <v>188</v>
      </c>
      <c r="EE27" s="52"/>
      <c r="EF27" s="52"/>
      <c r="EG27" s="52"/>
      <c r="EH27" s="52" t="s">
        <v>188</v>
      </c>
      <c r="EI27" s="100"/>
      <c r="EJ27" s="11"/>
      <c r="EK27" s="11"/>
      <c r="EL27" s="124"/>
      <c r="EM27" s="64" t="s">
        <v>120</v>
      </c>
      <c r="EN27" s="52"/>
      <c r="EO27" s="52"/>
      <c r="EP27" s="52"/>
      <c r="EQ27" s="52"/>
      <c r="ER27" s="52"/>
      <c r="ES27" s="100"/>
      <c r="ET27" s="11"/>
      <c r="EU27" s="11"/>
      <c r="EV27" s="124"/>
      <c r="EW27" s="64" t="s">
        <v>120</v>
      </c>
      <c r="EX27" s="200"/>
      <c r="EY27" s="200"/>
      <c r="EZ27" s="200" t="s">
        <v>188</v>
      </c>
      <c r="FA27" s="200"/>
      <c r="FB27" s="200"/>
      <c r="FC27" s="201"/>
      <c r="FD27" s="11"/>
      <c r="FE27" s="11"/>
      <c r="FF27" s="124"/>
      <c r="FG27" s="64" t="s">
        <v>120</v>
      </c>
      <c r="FH27" s="52" t="s">
        <v>188</v>
      </c>
      <c r="FI27" s="52"/>
      <c r="FJ27" s="52"/>
      <c r="FK27" s="52"/>
      <c r="FL27" s="52" t="s">
        <v>188</v>
      </c>
      <c r="FM27" s="100"/>
      <c r="FN27" s="11"/>
      <c r="FO27" s="11"/>
      <c r="FP27" s="124"/>
      <c r="FQ27" s="64" t="s">
        <v>120</v>
      </c>
      <c r="FR27" s="52"/>
      <c r="FS27" s="52"/>
      <c r="FT27" s="52"/>
      <c r="FU27" s="52"/>
      <c r="FV27" s="52"/>
      <c r="FW27" s="100"/>
      <c r="FX27" s="11"/>
      <c r="FY27" s="11"/>
      <c r="FZ27" s="124"/>
      <c r="GA27" s="64" t="s">
        <v>120</v>
      </c>
      <c r="GB27" s="52" t="s">
        <v>188</v>
      </c>
      <c r="GC27" s="52"/>
      <c r="GD27" s="52"/>
      <c r="GE27" s="52"/>
      <c r="GF27" s="52" t="s">
        <v>188</v>
      </c>
      <c r="GG27" s="100"/>
      <c r="GH27" s="11"/>
      <c r="GI27" s="11"/>
      <c r="GJ27" s="124"/>
      <c r="GK27" s="64" t="s">
        <v>120</v>
      </c>
      <c r="GL27" s="52"/>
      <c r="GM27" s="52" t="s">
        <v>188</v>
      </c>
      <c r="GN27" s="52" t="s">
        <v>188</v>
      </c>
      <c r="GO27" s="52"/>
      <c r="GP27" s="52" t="s">
        <v>188</v>
      </c>
      <c r="GQ27" s="100" t="s">
        <v>188</v>
      </c>
      <c r="GR27" s="11"/>
      <c r="GS27" s="11"/>
      <c r="GT27" s="135"/>
      <c r="HD27" s="135"/>
      <c r="HN27" s="135"/>
      <c r="HX27" s="135"/>
      <c r="IH27" s="135"/>
      <c r="IR27" s="135"/>
    </row>
    <row xmlns:x14ac="http://schemas.microsoft.com/office/spreadsheetml/2009/9/ac" r="28" s="2" customFormat="true" ht="15.75" customHeight="true" x14ac:dyDescent="0.25">
      <c r="A28" s="408" t="str">
        <f ca="true">IF(ISBLANK('Data Summary'!A30),"",'Data Summary'!A30)</f>
        <v/>
      </c>
      <c r="B28" s="124"/>
      <c r="C28" s="64" t="s">
        <v>102</v>
      </c>
      <c r="D28" s="52" t="s">
        <v>188</v>
      </c>
      <c r="E28" s="52"/>
      <c r="F28" s="52"/>
      <c r="G28" s="52"/>
      <c r="H28" s="52"/>
      <c r="I28" s="100"/>
      <c r="J28" s="11"/>
      <c r="K28" s="11"/>
      <c r="L28" s="124"/>
      <c r="M28" s="64" t="s">
        <v>102</v>
      </c>
      <c r="N28" s="52" t="s">
        <v>188</v>
      </c>
      <c r="O28" s="52"/>
      <c r="P28" s="52"/>
      <c r="Q28" s="52"/>
      <c r="R28" s="52" t="s">
        <v>188</v>
      </c>
      <c r="S28" s="100" t="s">
        <v>188</v>
      </c>
      <c r="T28" s="11"/>
      <c r="U28" s="11"/>
      <c r="V28" s="124"/>
      <c r="W28" s="64" t="s">
        <v>102</v>
      </c>
      <c r="X28" s="52" t="s">
        <v>188</v>
      </c>
      <c r="Y28" s="52" t="s">
        <v>188</v>
      </c>
      <c r="Z28" s="52" t="s">
        <v>188</v>
      </c>
      <c r="AA28" s="52"/>
      <c r="AB28" s="52"/>
      <c r="AC28" s="100"/>
      <c r="AD28" s="11"/>
      <c r="AE28" s="11"/>
      <c r="AF28" s="124"/>
      <c r="AG28" s="64" t="s">
        <v>102</v>
      </c>
      <c r="AH28" s="52" t="s">
        <v>188</v>
      </c>
      <c r="AI28" s="52"/>
      <c r="AJ28" s="52"/>
      <c r="AK28" s="52" t="s">
        <v>188</v>
      </c>
      <c r="AL28" s="52" t="s">
        <v>188</v>
      </c>
      <c r="AM28" s="100" t="s">
        <v>188</v>
      </c>
      <c r="AN28" s="11"/>
      <c r="AO28" s="11"/>
      <c r="AP28" s="124"/>
      <c r="AQ28" s="64" t="s">
        <v>102</v>
      </c>
      <c r="AR28" s="70" t="s">
        <v>188</v>
      </c>
      <c r="AS28" s="70" t="s">
        <v>188</v>
      </c>
      <c r="AT28" s="70" t="s">
        <v>188</v>
      </c>
      <c r="AU28" s="52"/>
      <c r="AV28" s="52"/>
      <c r="AW28" s="100"/>
      <c r="AX28" s="11"/>
      <c r="AY28" s="11"/>
      <c r="AZ28" s="124"/>
      <c r="BA28" s="64" t="s">
        <v>102</v>
      </c>
      <c r="BB28" s="70"/>
      <c r="BC28" s="52"/>
      <c r="BD28" s="52"/>
      <c r="BE28" s="52"/>
      <c r="BF28" s="52"/>
      <c r="BG28" s="100"/>
      <c r="BH28" s="11"/>
      <c r="BI28" s="11"/>
      <c r="BJ28" s="124"/>
      <c r="BK28" s="64" t="s">
        <v>102</v>
      </c>
      <c r="BL28" s="52" t="s">
        <v>188</v>
      </c>
      <c r="BM28" s="52" t="s">
        <v>188</v>
      </c>
      <c r="BN28" s="52" t="s">
        <v>188</v>
      </c>
      <c r="BO28" s="52"/>
      <c r="BP28" s="52"/>
      <c r="BQ28" s="100"/>
      <c r="BR28" s="11"/>
      <c r="BS28" s="11"/>
      <c r="BT28" s="124"/>
      <c r="BU28" s="64" t="s">
        <v>102</v>
      </c>
      <c r="BV28" s="52"/>
      <c r="BW28" s="52"/>
      <c r="BX28" s="52"/>
      <c r="BY28" s="52"/>
      <c r="BZ28" s="52"/>
      <c r="CA28" s="100"/>
      <c r="CB28" s="11"/>
      <c r="CC28" s="11"/>
      <c r="CD28" s="124"/>
      <c r="CE28" s="64" t="s">
        <v>102</v>
      </c>
      <c r="CF28" s="52"/>
      <c r="CG28" s="52"/>
      <c r="CH28" s="52"/>
      <c r="CI28" s="52"/>
      <c r="CJ28" s="52"/>
      <c r="CK28" s="100"/>
      <c r="CL28" s="11"/>
      <c r="CM28" s="11"/>
      <c r="CN28" s="124"/>
      <c r="CO28" s="64" t="s">
        <v>102</v>
      </c>
      <c r="CP28" s="52" t="s">
        <v>187</v>
      </c>
      <c r="CQ28" s="52" t="s">
        <v>187</v>
      </c>
      <c r="CR28" s="52" t="s">
        <v>187</v>
      </c>
      <c r="CS28" s="52"/>
      <c r="CT28" s="52"/>
      <c r="CU28" s="100"/>
      <c r="CV28" s="11"/>
      <c r="CW28" s="11"/>
      <c r="CX28" s="124"/>
      <c r="CY28" s="64" t="s">
        <v>102</v>
      </c>
      <c r="CZ28" s="52" t="s">
        <v>188</v>
      </c>
      <c r="DA28" s="52" t="s">
        <v>188</v>
      </c>
      <c r="DB28" s="52" t="s">
        <v>188</v>
      </c>
      <c r="DC28" s="52"/>
      <c r="DD28" s="52"/>
      <c r="DE28" s="100"/>
      <c r="DF28" s="11"/>
      <c r="DG28" s="11"/>
      <c r="DH28" s="124"/>
      <c r="DI28" s="64" t="s">
        <v>102</v>
      </c>
      <c r="DJ28" s="52" t="s">
        <v>187</v>
      </c>
      <c r="DK28" s="52"/>
      <c r="DL28" s="52"/>
      <c r="DM28" s="52"/>
      <c r="DN28" s="52" t="s">
        <v>187</v>
      </c>
      <c r="DO28" s="100" t="s">
        <v>187</v>
      </c>
      <c r="DP28" s="11"/>
      <c r="DQ28" s="11"/>
      <c r="DR28" s="124"/>
      <c r="DS28" s="64" t="s">
        <v>102</v>
      </c>
      <c r="DT28" s="52" t="s">
        <v>188</v>
      </c>
      <c r="DU28" s="52" t="s">
        <v>188</v>
      </c>
      <c r="DV28" s="52" t="s">
        <v>188</v>
      </c>
      <c r="DW28" s="52"/>
      <c r="DX28" s="52" t="s">
        <v>188</v>
      </c>
      <c r="DY28" s="100" t="s">
        <v>188</v>
      </c>
      <c r="DZ28" s="11"/>
      <c r="EA28" s="11"/>
      <c r="EB28" s="124"/>
      <c r="EC28" s="64" t="s">
        <v>102</v>
      </c>
      <c r="ED28" s="52" t="s">
        <v>188</v>
      </c>
      <c r="EE28" s="52"/>
      <c r="EF28" s="52"/>
      <c r="EG28" s="52"/>
      <c r="EH28" s="52" t="s">
        <v>188</v>
      </c>
      <c r="EI28" s="100"/>
      <c r="EJ28" s="11"/>
      <c r="EK28" s="11"/>
      <c r="EL28" s="124"/>
      <c r="EM28" s="64" t="s">
        <v>102</v>
      </c>
      <c r="EN28" s="52"/>
      <c r="EO28" s="52"/>
      <c r="EP28" s="52"/>
      <c r="EQ28" s="52"/>
      <c r="ER28" s="52"/>
      <c r="ES28" s="100"/>
      <c r="ET28" s="11"/>
      <c r="EU28" s="11"/>
      <c r="EV28" s="124"/>
      <c r="EW28" s="64" t="s">
        <v>102</v>
      </c>
      <c r="EX28" s="70"/>
      <c r="EY28" s="52"/>
      <c r="EZ28" s="52" t="s">
        <v>188</v>
      </c>
      <c r="FA28" s="52"/>
      <c r="FB28" s="52"/>
      <c r="FC28" s="100"/>
      <c r="FD28" s="11"/>
      <c r="FE28" s="11"/>
      <c r="FF28" s="124"/>
      <c r="FG28" s="64" t="s">
        <v>102</v>
      </c>
      <c r="FH28" s="52" t="s">
        <v>188</v>
      </c>
      <c r="FI28" s="52"/>
      <c r="FJ28" s="52"/>
      <c r="FK28" s="52"/>
      <c r="FL28" s="52" t="s">
        <v>188</v>
      </c>
      <c r="FM28" s="100"/>
      <c r="FN28" s="11"/>
      <c r="FO28" s="11"/>
      <c r="FP28" s="124"/>
      <c r="FQ28" s="64" t="s">
        <v>102</v>
      </c>
      <c r="FR28" s="52"/>
      <c r="FS28" s="52"/>
      <c r="FT28" s="52"/>
      <c r="FU28" s="52"/>
      <c r="FV28" s="52"/>
      <c r="FW28" s="100"/>
      <c r="FX28" s="11"/>
      <c r="FY28" s="11"/>
      <c r="FZ28" s="124"/>
      <c r="GA28" s="64" t="s">
        <v>102</v>
      </c>
      <c r="GB28" s="52" t="s">
        <v>188</v>
      </c>
      <c r="GC28" s="52"/>
      <c r="GD28" s="52"/>
      <c r="GE28" s="52"/>
      <c r="GF28" s="52" t="s">
        <v>188</v>
      </c>
      <c r="GG28" s="100"/>
      <c r="GH28" s="11"/>
      <c r="GI28" s="11"/>
      <c r="GJ28" s="124"/>
      <c r="GK28" s="64" t="s">
        <v>102</v>
      </c>
      <c r="GL28" s="52"/>
      <c r="GM28" s="52"/>
      <c r="GN28" s="52"/>
      <c r="GO28" s="52"/>
      <c r="GP28" s="52"/>
      <c r="GQ28" s="100"/>
      <c r="GR28" s="11"/>
      <c r="GS28" s="11"/>
      <c r="GT28" s="135"/>
      <c r="HD28" s="135"/>
      <c r="HN28" s="135"/>
      <c r="HX28" s="135"/>
      <c r="IH28" s="135"/>
      <c r="IR28" s="135"/>
    </row>
    <row xmlns:x14ac="http://schemas.microsoft.com/office/spreadsheetml/2009/9/ac" r="29" ht="15.75" customHeight="true" x14ac:dyDescent="0.25">
      <c r="A29" s="408" t="str">
        <f ca="true">IF(ISBLANK('Data Summary'!A31),"",'Data Summary'!A31)</f>
        <v/>
      </c>
      <c r="B29" s="124"/>
      <c r="C29" s="64" t="s">
        <v>189</v>
      </c>
      <c r="D29" s="52"/>
      <c r="E29" s="52"/>
      <c r="F29" s="52"/>
      <c r="G29" s="52"/>
      <c r="H29" s="52"/>
      <c r="I29" s="100"/>
      <c r="J29" s="11"/>
      <c r="K29" s="11"/>
      <c r="L29" s="124"/>
      <c r="M29" s="64" t="s">
        <v>189</v>
      </c>
      <c r="N29" s="52"/>
      <c r="O29" s="52"/>
      <c r="P29" s="52"/>
      <c r="Q29" s="52"/>
      <c r="R29" s="52"/>
      <c r="S29" s="100"/>
      <c r="T29" s="11"/>
      <c r="U29" s="11"/>
      <c r="V29" s="124"/>
      <c r="W29" s="64" t="s">
        <v>189</v>
      </c>
      <c r="X29" s="52" t="s">
        <v>188</v>
      </c>
      <c r="Y29" s="52" t="s">
        <v>188</v>
      </c>
      <c r="Z29" s="52" t="s">
        <v>188</v>
      </c>
      <c r="AA29" s="52"/>
      <c r="AB29" s="52"/>
      <c r="AC29" s="100"/>
      <c r="AD29" s="11"/>
      <c r="AE29" s="11"/>
      <c r="AF29" s="124"/>
      <c r="AG29" s="64" t="s">
        <v>189</v>
      </c>
      <c r="AH29" s="52"/>
      <c r="AI29" s="52"/>
      <c r="AJ29" s="52"/>
      <c r="AK29" s="52"/>
      <c r="AL29" s="52"/>
      <c r="AM29" s="100"/>
      <c r="AN29" s="11"/>
      <c r="AO29" s="11"/>
      <c r="AP29" s="124"/>
      <c r="AQ29" s="64" t="s">
        <v>103</v>
      </c>
      <c r="AR29" s="52" t="s">
        <v>188</v>
      </c>
      <c r="AS29" s="52" t="s">
        <v>188</v>
      </c>
      <c r="AT29" s="52" t="s">
        <v>188</v>
      </c>
      <c r="AU29" s="52"/>
      <c r="AV29" s="52"/>
      <c r="AW29" s="100"/>
      <c r="AX29" s="11"/>
      <c r="AY29" s="11"/>
      <c r="AZ29" s="124"/>
      <c r="BA29" s="64" t="s">
        <v>103</v>
      </c>
      <c r="BB29" s="52"/>
      <c r="BC29" s="52"/>
      <c r="BD29" s="52"/>
      <c r="BE29" s="52"/>
      <c r="BF29" s="52"/>
      <c r="BG29" s="100"/>
      <c r="BH29" s="11"/>
      <c r="BI29" s="11"/>
      <c r="BJ29" s="124"/>
      <c r="BK29" s="64" t="s">
        <v>189</v>
      </c>
      <c r="BL29" s="52" t="s">
        <v>188</v>
      </c>
      <c r="BM29" s="52" t="s">
        <v>188</v>
      </c>
      <c r="BN29" s="52" t="s">
        <v>188</v>
      </c>
      <c r="BO29" s="52"/>
      <c r="BP29" s="52"/>
      <c r="BQ29" s="100"/>
      <c r="BR29" s="11"/>
      <c r="BS29" s="11"/>
      <c r="BT29" s="124"/>
      <c r="BU29" s="64" t="s">
        <v>189</v>
      </c>
      <c r="BV29" s="52"/>
      <c r="BW29" s="52"/>
      <c r="BX29" s="52"/>
      <c r="BY29" s="52"/>
      <c r="BZ29" s="52"/>
      <c r="CA29" s="100"/>
      <c r="CB29" s="11"/>
      <c r="CC29" s="11"/>
      <c r="CD29" s="124"/>
      <c r="CE29" s="64" t="s">
        <v>189</v>
      </c>
      <c r="CF29" s="52"/>
      <c r="CG29" s="52"/>
      <c r="CH29" s="52"/>
      <c r="CI29" s="52"/>
      <c r="CJ29" s="52"/>
      <c r="CK29" s="100"/>
      <c r="CL29" s="11"/>
      <c r="CM29" s="11"/>
      <c r="CN29" s="124"/>
      <c r="CO29" s="64" t="s">
        <v>189</v>
      </c>
      <c r="CP29" s="52" t="s">
        <v>187</v>
      </c>
      <c r="CQ29" s="52" t="s">
        <v>187</v>
      </c>
      <c r="CR29" s="52" t="s">
        <v>187</v>
      </c>
      <c r="CS29" s="52"/>
      <c r="CT29" s="52"/>
      <c r="CU29" s="100"/>
      <c r="CV29" s="11"/>
      <c r="CW29" s="11"/>
      <c r="CX29" s="124"/>
      <c r="CY29" s="64" t="s">
        <v>189</v>
      </c>
      <c r="CZ29" s="52" t="s">
        <v>188</v>
      </c>
      <c r="DA29" s="52" t="s">
        <v>188</v>
      </c>
      <c r="DB29" s="52" t="s">
        <v>188</v>
      </c>
      <c r="DC29" s="52"/>
      <c r="DD29" s="52"/>
      <c r="DE29" s="100"/>
      <c r="DF29" s="11"/>
      <c r="DG29" s="11"/>
      <c r="DH29" s="124"/>
      <c r="DI29" s="64" t="s">
        <v>189</v>
      </c>
      <c r="DJ29" s="52"/>
      <c r="DK29" s="52"/>
      <c r="DL29" s="52"/>
      <c r="DM29" s="52"/>
      <c r="DN29" s="52"/>
      <c r="DO29" s="100"/>
      <c r="DP29" s="11"/>
      <c r="DQ29" s="11"/>
      <c r="DR29" s="124"/>
      <c r="DS29" s="64" t="s">
        <v>189</v>
      </c>
      <c r="DT29" s="52"/>
      <c r="DU29" s="52"/>
      <c r="DV29" s="52"/>
      <c r="DW29" s="52"/>
      <c r="DX29" s="52"/>
      <c r="DY29" s="100"/>
      <c r="DZ29" s="11"/>
      <c r="EA29" s="11"/>
      <c r="EB29" s="124"/>
      <c r="EC29" s="64" t="s">
        <v>189</v>
      </c>
      <c r="ED29" s="52" t="s">
        <v>188</v>
      </c>
      <c r="EE29" s="52"/>
      <c r="EF29" s="52"/>
      <c r="EG29" s="52"/>
      <c r="EH29" s="52" t="s">
        <v>188</v>
      </c>
      <c r="EI29" s="100"/>
      <c r="EJ29" s="11"/>
      <c r="EK29" s="11"/>
      <c r="EL29" s="124"/>
      <c r="EM29" s="64" t="s">
        <v>189</v>
      </c>
      <c r="EN29" s="52"/>
      <c r="EO29" s="52"/>
      <c r="EP29" s="52"/>
      <c r="EQ29" s="52"/>
      <c r="ER29" s="52"/>
      <c r="ES29" s="100"/>
      <c r="ET29" s="11"/>
      <c r="EU29" s="11"/>
      <c r="EV29" s="124"/>
      <c r="EW29" s="64" t="s">
        <v>103</v>
      </c>
      <c r="EX29" s="52"/>
      <c r="EY29" s="52"/>
      <c r="EZ29" s="52" t="s">
        <v>188</v>
      </c>
      <c r="FA29" s="52"/>
      <c r="FB29" s="52"/>
      <c r="FC29" s="100"/>
      <c r="FD29" s="11"/>
      <c r="FE29" s="11"/>
      <c r="FF29" s="124"/>
      <c r="FG29" s="64" t="s">
        <v>189</v>
      </c>
      <c r="FH29" s="52" t="s">
        <v>188</v>
      </c>
      <c r="FI29" s="52"/>
      <c r="FJ29" s="52"/>
      <c r="FK29" s="52"/>
      <c r="FL29" s="52" t="s">
        <v>188</v>
      </c>
      <c r="FM29" s="100"/>
      <c r="FN29" s="11"/>
      <c r="FO29" s="11"/>
      <c r="FP29" s="124"/>
      <c r="FQ29" s="64" t="s">
        <v>189</v>
      </c>
      <c r="FR29" s="52"/>
      <c r="FS29" s="52"/>
      <c r="FT29" s="52"/>
      <c r="FU29" s="52"/>
      <c r="FV29" s="52"/>
      <c r="FW29" s="100"/>
      <c r="FX29" s="11"/>
      <c r="FY29" s="11"/>
      <c r="FZ29" s="124"/>
      <c r="GA29" s="64" t="s">
        <v>189</v>
      </c>
      <c r="GB29" s="52" t="s">
        <v>188</v>
      </c>
      <c r="GC29" s="52"/>
      <c r="GD29" s="52"/>
      <c r="GE29" s="52"/>
      <c r="GF29" s="52" t="s">
        <v>188</v>
      </c>
      <c r="GG29" s="100"/>
      <c r="GH29" s="11"/>
      <c r="GI29" s="11"/>
      <c r="GJ29" s="124"/>
      <c r="GK29" s="64" t="s">
        <v>189</v>
      </c>
      <c r="GL29" s="52"/>
      <c r="GM29" s="52"/>
      <c r="GN29" s="52"/>
      <c r="GO29" s="52"/>
      <c r="GP29" s="52"/>
      <c r="GQ29" s="100"/>
      <c r="GR29" s="11"/>
      <c r="GS29" s="11"/>
    </row>
    <row xmlns:x14ac="http://schemas.microsoft.com/office/spreadsheetml/2009/9/ac" r="30" ht="15.75" customHeight="true" x14ac:dyDescent="0.25">
      <c r="A30" s="408" t="str">
        <f ca="true">IF(ISBLANK('Data Summary'!A32),"",'Data Summary'!A32)</f>
        <v/>
      </c>
      <c r="B30" s="125"/>
      <c r="C30" s="12" t="s">
        <v>23</v>
      </c>
      <c r="D30" s="71"/>
      <c r="E30" s="71"/>
      <c r="F30" s="71"/>
      <c r="G30" s="72"/>
      <c r="H30" s="73"/>
      <c r="I30" s="74"/>
      <c r="J30" s="11"/>
      <c r="K30" s="11"/>
      <c r="L30" s="125"/>
      <c r="M30" s="12" t="s">
        <v>23</v>
      </c>
      <c r="N30" s="71"/>
      <c r="O30" s="71"/>
      <c r="P30" s="71"/>
      <c r="Q30" s="72"/>
      <c r="R30" s="73"/>
      <c r="S30" s="74"/>
      <c r="T30" s="11"/>
      <c r="U30" s="11"/>
      <c r="V30" s="125"/>
      <c r="W30" s="12" t="s">
        <v>23</v>
      </c>
      <c r="X30" s="71"/>
      <c r="Y30" s="71"/>
      <c r="Z30" s="71"/>
      <c r="AA30" s="72"/>
      <c r="AB30" s="73"/>
      <c r="AC30" s="74"/>
      <c r="AD30" s="11"/>
      <c r="AE30" s="11"/>
      <c r="AF30" s="125"/>
      <c r="AG30" s="12" t="s">
        <v>23</v>
      </c>
      <c r="AH30" s="71"/>
      <c r="AI30" s="71"/>
      <c r="AJ30" s="71"/>
      <c r="AK30" s="72"/>
      <c r="AL30" s="73">
        <v>18500</v>
      </c>
      <c r="AM30" s="74"/>
      <c r="AN30" s="11"/>
      <c r="AO30" s="11"/>
      <c r="AP30" s="125"/>
      <c r="AQ30" s="12" t="s">
        <v>23</v>
      </c>
      <c r="AR30" s="71"/>
      <c r="AS30" s="71"/>
      <c r="AT30" s="71"/>
      <c r="AU30" s="72"/>
      <c r="AV30" s="73"/>
      <c r="AW30" s="74"/>
      <c r="AX30" s="11"/>
      <c r="AY30" s="11"/>
      <c r="AZ30" s="125"/>
      <c r="BA30" s="12" t="s">
        <v>23</v>
      </c>
      <c r="BB30" s="71"/>
      <c r="BC30" s="71"/>
      <c r="BD30" s="71"/>
      <c r="BE30" s="72"/>
      <c r="BF30" s="73"/>
      <c r="BG30" s="74"/>
      <c r="BH30" s="11"/>
      <c r="BI30" s="11"/>
      <c r="BJ30" s="125"/>
      <c r="BK30" s="12" t="s">
        <v>23</v>
      </c>
      <c r="BL30" s="71"/>
      <c r="BM30" s="71"/>
      <c r="BN30" s="71"/>
      <c r="BO30" s="72"/>
      <c r="BP30" s="73"/>
      <c r="BQ30" s="74"/>
      <c r="BR30" s="11"/>
      <c r="BS30" s="11"/>
      <c r="BT30" s="125"/>
      <c r="BU30" s="12" t="s">
        <v>23</v>
      </c>
      <c r="BV30" s="71"/>
      <c r="BW30" s="71"/>
      <c r="BX30" s="71"/>
      <c r="BY30" s="72"/>
      <c r="BZ30" s="73"/>
      <c r="CA30" s="74"/>
      <c r="CB30" s="11"/>
      <c r="CC30" s="11"/>
      <c r="CD30" s="125"/>
      <c r="CE30" s="12" t="s">
        <v>23</v>
      </c>
      <c r="CF30" s="71"/>
      <c r="CG30" s="71"/>
      <c r="CH30" s="71"/>
      <c r="CI30" s="72"/>
      <c r="CJ30" s="73"/>
      <c r="CK30" s="74"/>
      <c r="CL30" s="11"/>
      <c r="CM30" s="11"/>
      <c r="CN30" s="125"/>
      <c r="CO30" s="12" t="s">
        <v>23</v>
      </c>
      <c r="CP30" s="71"/>
      <c r="CQ30" s="71"/>
      <c r="CR30" s="71"/>
      <c r="CS30" s="72"/>
      <c r="CT30" s="73"/>
      <c r="CU30" s="74"/>
      <c r="CV30" s="11"/>
      <c r="CW30" s="11"/>
      <c r="CX30" s="125"/>
      <c r="CY30" s="12" t="s">
        <v>23</v>
      </c>
      <c r="CZ30" s="71"/>
      <c r="DA30" s="71"/>
      <c r="DB30" s="71"/>
      <c r="DC30" s="72"/>
      <c r="DD30" s="73"/>
      <c r="DE30" s="74"/>
      <c r="DF30" s="11"/>
      <c r="DG30" s="11"/>
      <c r="DH30" s="125"/>
      <c r="DI30" s="12" t="s">
        <v>23</v>
      </c>
      <c r="DJ30" s="71"/>
      <c r="DK30" s="71"/>
      <c r="DL30" s="71"/>
      <c r="DM30" s="72"/>
      <c r="DN30" s="73"/>
      <c r="DO30" s="74"/>
      <c r="DP30" s="11"/>
      <c r="DQ30" s="11"/>
      <c r="DR30" s="125"/>
      <c r="DS30" s="12" t="s">
        <v>23</v>
      </c>
      <c r="DT30" s="71"/>
      <c r="DU30" s="71"/>
      <c r="DV30" s="71"/>
      <c r="DW30" s="72"/>
      <c r="DX30" s="73"/>
      <c r="DY30" s="74"/>
      <c r="DZ30" s="11"/>
      <c r="EA30" s="11"/>
      <c r="EB30" s="125"/>
      <c r="EC30" s="12" t="s">
        <v>23</v>
      </c>
      <c r="ED30" s="71"/>
      <c r="EE30" s="71"/>
      <c r="EF30" s="71"/>
      <c r="EG30" s="72"/>
      <c r="EH30" s="71"/>
      <c r="EI30" s="74"/>
      <c r="EJ30" s="11"/>
      <c r="EK30" s="11"/>
      <c r="EL30" s="125"/>
      <c r="EM30" s="12" t="s">
        <v>23</v>
      </c>
      <c r="EN30" s="71"/>
      <c r="EO30" s="71"/>
      <c r="EP30" s="71"/>
      <c r="EQ30" s="72"/>
      <c r="ER30" s="73"/>
      <c r="ES30" s="74"/>
      <c r="ET30" s="11"/>
      <c r="EU30" s="11"/>
      <c r="EV30" s="125"/>
      <c r="EW30" s="12" t="s">
        <v>23</v>
      </c>
      <c r="EX30" s="202"/>
      <c r="EY30" s="202"/>
      <c r="EZ30" s="202"/>
      <c r="FA30" s="203"/>
      <c r="FB30" s="204"/>
      <c r="FC30" s="74"/>
      <c r="FD30" s="11"/>
      <c r="FE30" s="11"/>
      <c r="FF30" s="125"/>
      <c r="FG30" s="12" t="s">
        <v>23</v>
      </c>
      <c r="FH30" s="71" t="s">
        <v>349</v>
      </c>
      <c r="FI30" s="71" t="s">
        <v>349</v>
      </c>
      <c r="FJ30" s="71" t="s">
        <v>349</v>
      </c>
      <c r="FK30" s="72" t="s">
        <v>349</v>
      </c>
      <c r="FL30" s="71" t="s">
        <v>349</v>
      </c>
      <c r="FM30" s="74"/>
      <c r="FN30" s="11"/>
      <c r="FO30" s="11"/>
      <c r="FP30" s="125"/>
      <c r="FQ30" s="12" t="s">
        <v>23</v>
      </c>
      <c r="FR30" s="71" t="s">
        <v>349</v>
      </c>
      <c r="FS30" s="71" t="s">
        <v>349</v>
      </c>
      <c r="FT30" s="71" t="s">
        <v>349</v>
      </c>
      <c r="FU30" s="72" t="s">
        <v>349</v>
      </c>
      <c r="FV30" s="71" t="s">
        <v>349</v>
      </c>
      <c r="FW30" s="74" t="s">
        <v>349</v>
      </c>
      <c r="FX30" s="11"/>
      <c r="FY30" s="11"/>
      <c r="FZ30" s="125"/>
      <c r="GA30" s="12" t="s">
        <v>23</v>
      </c>
      <c r="GB30" s="71" t="s">
        <v>349</v>
      </c>
      <c r="GC30" s="71" t="s">
        <v>349</v>
      </c>
      <c r="GD30" s="71" t="s">
        <v>349</v>
      </c>
      <c r="GE30" s="72" t="s">
        <v>349</v>
      </c>
      <c r="GF30" s="71" t="s">
        <v>349</v>
      </c>
      <c r="GG30" s="74"/>
      <c r="GH30" s="11"/>
      <c r="GI30" s="11"/>
      <c r="GJ30" s="125"/>
      <c r="GK30" s="64" t="s">
        <v>23</v>
      </c>
      <c r="GL30" s="436" t="s">
        <v>349</v>
      </c>
      <c r="GM30" s="436" t="s">
        <v>349</v>
      </c>
      <c r="GN30" s="436" t="s">
        <v>349</v>
      </c>
      <c r="GO30" s="436" t="s">
        <v>349</v>
      </c>
      <c r="GP30" s="436" t="s">
        <v>349</v>
      </c>
      <c r="GQ30" s="437" t="s">
        <v>349</v>
      </c>
      <c r="GR30" s="11"/>
      <c r="GS30" s="11"/>
    </row>
    <row xmlns:x14ac="http://schemas.microsoft.com/office/spreadsheetml/2009/9/ac" r="31" s="3" customFormat="true" ht="17.25" customHeight="true" thickBot="true" x14ac:dyDescent="0.3">
      <c r="A31" s="408" t="str">
        <f ca="true">IF(ISBLANK('Data Summary'!A33),"",'Data Summary'!A33)</f>
        <v/>
      </c>
      <c r="B31" s="126"/>
      <c r="C31" s="75" t="s">
        <v>20</v>
      </c>
      <c r="D31" s="76"/>
      <c r="E31" s="76"/>
      <c r="F31" s="76"/>
      <c r="G31" s="76"/>
      <c r="H31" s="76"/>
      <c r="I31" s="77"/>
      <c r="J31" s="11"/>
      <c r="K31" s="11"/>
      <c r="L31" s="126"/>
      <c r="M31" s="75" t="s">
        <v>20</v>
      </c>
      <c r="N31" s="76"/>
      <c r="O31" s="76"/>
      <c r="P31" s="76"/>
      <c r="Q31" s="76"/>
      <c r="R31" s="76"/>
      <c r="S31" s="77"/>
      <c r="T31" s="11"/>
      <c r="U31" s="11"/>
      <c r="V31" s="126"/>
      <c r="W31" s="75" t="s">
        <v>20</v>
      </c>
      <c r="X31" s="76">
        <v>283</v>
      </c>
      <c r="Y31" s="76">
        <v>73</v>
      </c>
      <c r="Z31" s="76">
        <v>210</v>
      </c>
      <c r="AA31" s="76"/>
      <c r="AB31" s="76"/>
      <c r="AC31" s="77"/>
      <c r="AD31" s="11"/>
      <c r="AE31" s="11"/>
      <c r="AF31" s="126"/>
      <c r="AG31" s="75" t="s">
        <v>20</v>
      </c>
      <c r="AH31" s="76"/>
      <c r="AI31" s="76">
        <f>766+1583+538+941</f>
        <v>3828</v>
      </c>
      <c r="AJ31" s="76">
        <f>2037+10819</f>
        <v>12856</v>
      </c>
      <c r="AK31" s="76">
        <v>2361</v>
      </c>
      <c r="AL31" s="76">
        <v>16684</v>
      </c>
      <c r="AM31" s="77">
        <v>2564</v>
      </c>
      <c r="AN31" s="11"/>
      <c r="AO31" s="11"/>
      <c r="AP31" s="126"/>
      <c r="AQ31" s="75" t="s">
        <v>20</v>
      </c>
      <c r="AR31" s="76">
        <v>246</v>
      </c>
      <c r="AS31" s="76">
        <v>64</v>
      </c>
      <c r="AT31" s="76">
        <v>182</v>
      </c>
      <c r="AU31" s="76"/>
      <c r="AV31" s="76"/>
      <c r="AW31" s="77"/>
      <c r="AX31" s="11"/>
      <c r="AY31" s="11"/>
      <c r="AZ31" s="126"/>
      <c r="BA31" s="75" t="s">
        <v>20</v>
      </c>
      <c r="BB31" s="76"/>
      <c r="BC31" s="76"/>
      <c r="BD31" s="76"/>
      <c r="BE31" s="76"/>
      <c r="BF31" s="76"/>
      <c r="BG31" s="77"/>
      <c r="BH31" s="11"/>
      <c r="BI31" s="11"/>
      <c r="BJ31" s="126"/>
      <c r="BK31" s="75" t="s">
        <v>20</v>
      </c>
      <c r="BL31" s="110">
        <v>330</v>
      </c>
      <c r="BM31" s="110">
        <v>70</v>
      </c>
      <c r="BN31" s="110">
        <v>260</v>
      </c>
      <c r="BO31" s="76"/>
      <c r="BP31" s="76"/>
      <c r="BQ31" s="77"/>
      <c r="BR31" s="11"/>
      <c r="BS31" s="11"/>
      <c r="BT31" s="126"/>
      <c r="BU31" s="75" t="s">
        <v>20</v>
      </c>
      <c r="BV31" s="76"/>
      <c r="BW31" s="76"/>
      <c r="BX31" s="76"/>
      <c r="BY31" s="76"/>
      <c r="BZ31" s="76"/>
      <c r="CA31" s="77"/>
      <c r="CB31" s="11"/>
      <c r="CC31" s="11"/>
      <c r="CD31" s="126"/>
      <c r="CE31" s="75" t="s">
        <v>20</v>
      </c>
      <c r="CF31" s="76"/>
      <c r="CG31" s="76"/>
      <c r="CH31" s="76"/>
      <c r="CI31" s="76"/>
      <c r="CJ31" s="76">
        <v>245</v>
      </c>
      <c r="CK31" s="77"/>
      <c r="CL31" s="11"/>
      <c r="CM31" s="11"/>
      <c r="CN31" s="126"/>
      <c r="CO31" s="75" t="s">
        <v>20</v>
      </c>
      <c r="CP31" s="76">
        <v>679</v>
      </c>
      <c r="CQ31" s="76">
        <v>197</v>
      </c>
      <c r="CR31" s="76">
        <v>482</v>
      </c>
      <c r="CS31" s="76"/>
      <c r="CT31" s="76"/>
      <c r="CU31" s="77"/>
      <c r="CV31" s="11"/>
      <c r="CW31" s="11"/>
      <c r="CX31" s="126"/>
      <c r="CY31" s="75" t="s">
        <v>20</v>
      </c>
      <c r="CZ31" s="110">
        <v>208</v>
      </c>
      <c r="DA31" s="110">
        <v>61</v>
      </c>
      <c r="DB31" s="110">
        <v>147</v>
      </c>
      <c r="DC31" s="76"/>
      <c r="DD31" s="76"/>
      <c r="DE31" s="77"/>
      <c r="DF31" s="11"/>
      <c r="DG31" s="11"/>
      <c r="DH31" s="126"/>
      <c r="DI31" s="75" t="s">
        <v>20</v>
      </c>
      <c r="DJ31" s="76"/>
      <c r="DK31" s="76"/>
      <c r="DL31" s="76"/>
      <c r="DM31" s="76"/>
      <c r="DN31" s="76"/>
      <c r="DO31" s="77"/>
      <c r="DP31" s="11"/>
      <c r="DQ31" s="11"/>
      <c r="DR31" s="126"/>
      <c r="DS31" s="75" t="s">
        <v>20</v>
      </c>
      <c r="DT31" s="76"/>
      <c r="DU31" s="76"/>
      <c r="DV31" s="76"/>
      <c r="DW31" s="76"/>
      <c r="DX31" s="76"/>
      <c r="DY31" s="77"/>
      <c r="DZ31" s="11"/>
      <c r="EA31" s="11"/>
      <c r="EB31" s="126"/>
      <c r="EC31" s="75" t="s">
        <v>20</v>
      </c>
      <c r="ED31" s="110">
        <v>227</v>
      </c>
      <c r="EE31" s="110"/>
      <c r="EF31" s="110"/>
      <c r="EG31" s="76"/>
      <c r="EH31" s="110">
        <v>227</v>
      </c>
      <c r="EI31" s="77"/>
      <c r="EJ31" s="11"/>
      <c r="EK31" s="11"/>
      <c r="EL31" s="126"/>
      <c r="EM31" s="75" t="s">
        <v>20</v>
      </c>
      <c r="EN31" s="76"/>
      <c r="EO31" s="76"/>
      <c r="EP31" s="76"/>
      <c r="EQ31" s="76"/>
      <c r="ER31" s="76"/>
      <c r="ES31" s="77"/>
      <c r="ET31" s="11"/>
      <c r="EU31" s="11"/>
      <c r="EV31" s="126"/>
      <c r="EW31" s="75" t="s">
        <v>20</v>
      </c>
      <c r="EX31" s="76"/>
      <c r="EY31" s="76"/>
      <c r="EZ31" s="76">
        <v>87</v>
      </c>
      <c r="FA31" s="76"/>
      <c r="FB31" s="76"/>
      <c r="FC31" s="77"/>
      <c r="FD31" s="11"/>
      <c r="FE31" s="11"/>
      <c r="FF31" s="126"/>
      <c r="FG31" s="75" t="s">
        <v>20</v>
      </c>
      <c r="FH31" s="110">
        <v>230</v>
      </c>
      <c r="FI31" s="110" t="s">
        <v>349</v>
      </c>
      <c r="FJ31" s="110" t="s">
        <v>349</v>
      </c>
      <c r="FK31" s="76" t="s">
        <v>349</v>
      </c>
      <c r="FL31" s="110">
        <v>230</v>
      </c>
      <c r="FM31" s="77"/>
      <c r="FN31" s="11"/>
      <c r="FO31" s="11"/>
      <c r="FP31" s="126"/>
      <c r="FQ31" s="75" t="s">
        <v>20</v>
      </c>
      <c r="FR31" s="110" t="s">
        <v>349</v>
      </c>
      <c r="FS31" s="110" t="s">
        <v>349</v>
      </c>
      <c r="FT31" s="110" t="s">
        <v>349</v>
      </c>
      <c r="FU31" s="76" t="s">
        <v>349</v>
      </c>
      <c r="FV31" s="110">
        <v>12408</v>
      </c>
      <c r="FW31" s="77">
        <v>1169</v>
      </c>
      <c r="FX31" s="11"/>
      <c r="FY31" s="11"/>
      <c r="FZ31" s="126"/>
      <c r="GA31" s="75" t="s">
        <v>20</v>
      </c>
      <c r="GB31" s="110">
        <v>1000</v>
      </c>
      <c r="GC31" s="110" t="s">
        <v>349</v>
      </c>
      <c r="GD31" s="110" t="s">
        <v>349</v>
      </c>
      <c r="GE31" s="76" t="s">
        <v>349</v>
      </c>
      <c r="GF31" s="110">
        <v>1000</v>
      </c>
      <c r="GG31" s="77"/>
      <c r="GH31" s="11"/>
      <c r="GI31" s="11"/>
      <c r="GJ31" s="126"/>
      <c r="GK31" s="438" t="s">
        <v>20</v>
      </c>
      <c r="GL31" s="439" t="s">
        <v>349</v>
      </c>
      <c r="GM31" s="439" t="s">
        <v>349</v>
      </c>
      <c r="GN31" s="439" t="s">
        <v>349</v>
      </c>
      <c r="GO31" s="439" t="s">
        <v>349</v>
      </c>
      <c r="GP31" s="439"/>
      <c r="GQ31" s="440"/>
      <c r="GR31" s="11"/>
      <c r="GS31" s="11"/>
      <c r="GT31" s="127"/>
      <c r="HD31" s="127"/>
      <c r="HN31" s="127"/>
      <c r="HX31" s="127"/>
      <c r="IH31" s="127"/>
      <c r="IR31" s="127"/>
    </row>
    <row xmlns:x14ac="http://schemas.microsoft.com/office/spreadsheetml/2009/9/ac" r="32" s="3" customFormat="true" x14ac:dyDescent="0.25">
      <c r="A32" s="408" t="str">
        <f ca="true">IF(ISBLANK('Data Summary'!A34),"",'Data Summary'!A34)</f>
        <v/>
      </c>
      <c r="B32" s="127"/>
      <c r="L32" s="127"/>
      <c r="V32" s="127"/>
      <c r="AF32" s="127"/>
      <c r="AP32" s="127"/>
      <c r="AZ32" s="127"/>
      <c r="BA32" s="127"/>
      <c r="BB32" s="127"/>
      <c r="BC32" s="127"/>
      <c r="BD32" s="127"/>
      <c r="BE32" s="127"/>
      <c r="BF32" s="127"/>
      <c r="BG32" s="127"/>
      <c r="BJ32" s="127"/>
      <c r="BT32" s="127"/>
      <c r="CD32" s="127"/>
      <c r="CN32" s="127"/>
      <c r="CX32" s="127"/>
      <c r="DH32" s="127"/>
      <c r="DR32" s="127"/>
      <c r="EB32" s="127"/>
      <c r="EL32" s="127"/>
      <c r="EV32" s="127"/>
      <c r="FF32" s="127"/>
      <c r="FP32" s="127"/>
      <c r="FZ32" s="127"/>
      <c r="GJ32" s="127"/>
      <c r="GT32" s="127"/>
      <c r="HD32" s="127"/>
      <c r="HN32" s="127"/>
      <c r="HX32" s="127"/>
      <c r="IH32" s="127"/>
      <c r="IR32" s="127"/>
    </row>
    <row xmlns:x14ac="http://schemas.microsoft.com/office/spreadsheetml/2009/9/ac" r="33" s="3" customFormat="true" x14ac:dyDescent="0.25">
      <c r="A33" s="408" t="str">
        <f ca="true">IF(ISBLANK('Data Summary'!A35),"",'Data Summary'!A35)</f>
        <v/>
      </c>
      <c r="B33" s="127"/>
      <c r="L33" s="127"/>
      <c r="V33" s="127"/>
      <c r="AF33" s="127"/>
      <c r="AP33" s="127"/>
      <c r="AZ33" s="127"/>
      <c r="BA33" s="127"/>
      <c r="BB33" s="127"/>
      <c r="BC33" s="127"/>
      <c r="BD33" s="127"/>
      <c r="BE33" s="127"/>
      <c r="BF33" s="127"/>
      <c r="BG33" s="127"/>
      <c r="BJ33" s="127"/>
      <c r="BT33" s="127"/>
      <c r="CD33" s="127"/>
      <c r="CN33" s="127"/>
      <c r="CX33" s="127"/>
      <c r="DH33" s="127"/>
      <c r="DR33" s="127"/>
      <c r="EB33" s="127"/>
      <c r="EL33" s="127"/>
      <c r="EV33" s="127"/>
      <c r="FF33" s="127"/>
      <c r="FP33" s="127"/>
      <c r="FZ33" s="127"/>
      <c r="GJ33" s="127"/>
      <c r="GT33" s="127"/>
      <c r="HD33" s="127"/>
      <c r="HN33" s="127"/>
      <c r="HX33" s="127"/>
      <c r="IH33" s="127"/>
      <c r="IR33" s="127"/>
    </row>
    <row xmlns:x14ac="http://schemas.microsoft.com/office/spreadsheetml/2009/9/ac" r="34" s="3" customFormat="true" x14ac:dyDescent="0.25">
      <c r="A34" s="408" t="str">
        <f ca="true">IF(ISBLANK('Data Summary'!A36),"",'Data Summary'!A36)</f>
        <v/>
      </c>
      <c r="B34" s="127"/>
      <c r="L34" s="127"/>
      <c r="V34" s="127"/>
      <c r="AF34" s="127"/>
      <c r="AP34" s="127"/>
      <c r="AZ34" s="127"/>
      <c r="BA34" s="127"/>
      <c r="BB34" s="127"/>
      <c r="BC34" s="127"/>
      <c r="BD34" s="127"/>
      <c r="BE34" s="127"/>
      <c r="BF34" s="127"/>
      <c r="BG34" s="127"/>
      <c r="BJ34" s="127"/>
      <c r="BT34" s="127"/>
      <c r="CD34" s="127"/>
      <c r="CN34" s="127"/>
      <c r="CX34" s="127"/>
      <c r="DH34" s="127"/>
      <c r="DR34" s="127"/>
      <c r="EB34" s="127"/>
      <c r="EL34" s="127"/>
      <c r="EV34" s="127"/>
      <c r="FF34" s="127"/>
      <c r="FP34" s="127"/>
      <c r="FZ34" s="127"/>
      <c r="GJ34" s="127"/>
      <c r="GT34" s="127"/>
      <c r="HD34" s="127"/>
      <c r="HN34" s="127"/>
      <c r="HX34" s="127"/>
      <c r="IH34" s="127"/>
      <c r="IR34" s="127"/>
    </row>
    <row xmlns:x14ac="http://schemas.microsoft.com/office/spreadsheetml/2009/9/ac" r="35" s="3" customFormat="true" x14ac:dyDescent="0.25">
      <c r="A35" s="408" t="str">
        <f ca="true">IF(ISBLANK('Data Summary'!A37),"",'Data Summary'!A37)</f>
        <v/>
      </c>
      <c r="B35" s="127"/>
      <c r="L35" s="127"/>
      <c r="V35" s="127"/>
      <c r="AF35" s="127"/>
      <c r="AP35" s="127"/>
      <c r="AZ35" s="127"/>
      <c r="BA35" s="127"/>
      <c r="BB35" s="127"/>
      <c r="BC35" s="127"/>
      <c r="BD35" s="127"/>
      <c r="BE35" s="127"/>
      <c r="BF35" s="127"/>
      <c r="BG35" s="127"/>
      <c r="BJ35" s="127"/>
      <c r="BT35" s="127"/>
      <c r="CD35" s="127"/>
      <c r="CN35" s="127"/>
      <c r="CX35" s="127"/>
      <c r="DH35" s="127"/>
      <c r="DR35" s="127"/>
      <c r="EB35" s="127"/>
      <c r="EL35" s="127"/>
      <c r="EV35" s="127"/>
      <c r="FF35" s="127"/>
      <c r="FP35" s="127"/>
      <c r="FZ35" s="127"/>
      <c r="GJ35" s="127"/>
      <c r="GT35" s="127"/>
      <c r="HD35" s="127"/>
      <c r="HN35" s="127"/>
      <c r="HX35" s="127"/>
      <c r="IH35" s="127"/>
      <c r="IR35" s="127"/>
    </row>
    <row xmlns:x14ac="http://schemas.microsoft.com/office/spreadsheetml/2009/9/ac" r="36" s="3" customFormat="true" x14ac:dyDescent="0.25">
      <c r="A36" s="408" t="str">
        <f ca="true">IF(ISBLANK('Data Summary'!A38),"",'Data Summary'!A38)</f>
        <v/>
      </c>
      <c r="B36" s="127"/>
      <c r="L36" s="127"/>
      <c r="V36" s="127"/>
      <c r="AF36" s="127"/>
      <c r="AP36" s="127"/>
      <c r="AZ36" s="127"/>
      <c r="BA36" s="127"/>
      <c r="BB36" s="127"/>
      <c r="BC36" s="127"/>
      <c r="BD36" s="127"/>
      <c r="BE36" s="127"/>
      <c r="BF36" s="127"/>
      <c r="BG36" s="127"/>
      <c r="BJ36" s="127"/>
      <c r="BT36" s="127"/>
      <c r="CD36" s="127"/>
      <c r="CN36" s="127"/>
      <c r="CX36" s="127"/>
      <c r="DH36" s="127"/>
      <c r="DR36" s="127"/>
      <c r="EB36" s="127"/>
      <c r="EL36" s="127"/>
      <c r="EV36" s="127"/>
      <c r="FF36" s="127"/>
      <c r="FP36" s="127"/>
      <c r="FZ36" s="127"/>
      <c r="GJ36" s="127"/>
      <c r="GT36" s="127"/>
      <c r="HD36" s="127"/>
      <c r="HN36" s="127"/>
      <c r="HX36" s="127"/>
      <c r="IH36" s="127"/>
      <c r="IR36" s="127"/>
    </row>
    <row xmlns:x14ac="http://schemas.microsoft.com/office/spreadsheetml/2009/9/ac" r="37" s="3" customFormat="true" x14ac:dyDescent="0.25">
      <c r="A37" s="408" t="str">
        <f ca="true">IF(ISBLANK('Data Summary'!A39),"",'Data Summary'!A39)</f>
        <v/>
      </c>
      <c r="B37" s="127"/>
      <c r="L37" s="127"/>
      <c r="V37" s="127"/>
      <c r="AF37" s="127"/>
      <c r="AP37" s="127"/>
      <c r="AZ37" s="127"/>
      <c r="BA37" s="127"/>
      <c r="BB37" s="127"/>
      <c r="BC37" s="127"/>
      <c r="BD37" s="127"/>
      <c r="BE37" s="127"/>
      <c r="BF37" s="127"/>
      <c r="BG37" s="127"/>
      <c r="BJ37" s="127"/>
      <c r="BT37" s="127"/>
      <c r="CD37" s="127"/>
      <c r="CN37" s="127"/>
      <c r="CX37" s="127"/>
      <c r="DH37" s="127"/>
      <c r="DR37" s="127"/>
      <c r="EB37" s="127"/>
      <c r="EL37" s="127"/>
      <c r="EV37" s="127"/>
      <c r="FF37" s="127"/>
      <c r="FP37" s="127"/>
      <c r="FZ37" s="127"/>
      <c r="GJ37" s="127"/>
      <c r="GT37" s="127"/>
      <c r="HD37" s="127"/>
      <c r="HN37" s="127"/>
      <c r="HX37" s="127"/>
      <c r="IH37" s="127"/>
      <c r="IR37" s="127"/>
    </row>
    <row xmlns:x14ac="http://schemas.microsoft.com/office/spreadsheetml/2009/9/ac" r="38" s="3" customFormat="true" x14ac:dyDescent="0.25">
      <c r="A38" s="408" t="str">
        <f ca="true">IF(ISBLANK('Data Summary'!A40),"",'Data Summary'!A40)</f>
        <v/>
      </c>
      <c r="B38" s="127"/>
      <c r="L38" s="127"/>
      <c r="V38" s="127"/>
      <c r="AF38" s="127"/>
      <c r="AP38" s="127"/>
      <c r="AZ38" s="127"/>
      <c r="BA38" s="127"/>
      <c r="BB38" s="127"/>
      <c r="BC38" s="127"/>
      <c r="BD38" s="127"/>
      <c r="BE38" s="127"/>
      <c r="BF38" s="127"/>
      <c r="BG38" s="127"/>
      <c r="BJ38" s="127"/>
      <c r="BT38" s="127"/>
      <c r="CD38" s="127"/>
      <c r="CN38" s="127"/>
      <c r="CX38" s="127"/>
      <c r="DH38" s="127"/>
      <c r="DR38" s="127"/>
      <c r="EB38" s="127"/>
      <c r="EL38" s="127"/>
      <c r="EV38" s="127"/>
      <c r="FF38" s="127"/>
      <c r="FP38" s="127"/>
      <c r="FZ38" s="127"/>
      <c r="GJ38" s="127"/>
      <c r="GT38" s="127"/>
      <c r="HD38" s="127"/>
      <c r="HN38" s="127"/>
      <c r="HX38" s="127"/>
      <c r="IH38" s="127"/>
      <c r="IR38" s="127"/>
    </row>
    <row xmlns:x14ac="http://schemas.microsoft.com/office/spreadsheetml/2009/9/ac" r="39" s="3" customFormat="true" x14ac:dyDescent="0.25">
      <c r="A39" s="408" t="str">
        <f ca="true">IF(ISBLANK('Data Summary'!A41),"",'Data Summary'!A41)</f>
        <v/>
      </c>
      <c r="B39" s="127"/>
      <c r="L39" s="127"/>
      <c r="V39" s="127"/>
      <c r="AF39" s="127"/>
      <c r="AP39" s="127"/>
      <c r="AZ39" s="127"/>
      <c r="BA39" s="127"/>
      <c r="BB39" s="127"/>
      <c r="BC39" s="127"/>
      <c r="BD39" s="127"/>
      <c r="BE39" s="127"/>
      <c r="BF39" s="127"/>
      <c r="BG39" s="127"/>
      <c r="BJ39" s="127"/>
      <c r="BT39" s="127"/>
      <c r="CD39" s="127"/>
      <c r="CN39" s="127"/>
      <c r="CX39" s="127"/>
      <c r="DH39" s="127"/>
      <c r="DR39" s="127"/>
      <c r="EB39" s="127"/>
      <c r="EL39" s="127"/>
      <c r="EV39" s="127"/>
      <c r="FF39" s="127"/>
      <c r="FP39" s="127"/>
      <c r="FZ39" s="127"/>
      <c r="GJ39" s="127"/>
      <c r="GT39" s="127"/>
      <c r="HD39" s="127"/>
      <c r="HN39" s="127"/>
      <c r="HX39" s="127"/>
      <c r="IH39" s="127"/>
      <c r="IR39" s="127"/>
    </row>
    <row xmlns:x14ac="http://schemas.microsoft.com/office/spreadsheetml/2009/9/ac" r="40" s="3" customFormat="true" x14ac:dyDescent="0.25">
      <c r="A40" s="408" t="str">
        <f ca="true">IF(ISBLANK('Data Summary'!A42),"",'Data Summary'!A42)</f>
        <v/>
      </c>
      <c r="B40" s="127"/>
      <c r="L40" s="127"/>
      <c r="V40" s="127"/>
      <c r="AF40" s="127"/>
      <c r="AP40" s="127"/>
      <c r="AZ40" s="127"/>
      <c r="BA40" s="127"/>
      <c r="BB40" s="127"/>
      <c r="BC40" s="127"/>
      <c r="BD40" s="127"/>
      <c r="BE40" s="127"/>
      <c r="BF40" s="127"/>
      <c r="BG40" s="127"/>
      <c r="BJ40" s="127"/>
      <c r="BT40" s="127"/>
      <c r="CD40" s="127"/>
      <c r="CN40" s="127"/>
      <c r="CX40" s="127"/>
      <c r="DH40" s="127"/>
      <c r="DR40" s="127"/>
      <c r="EB40" s="127"/>
      <c r="EL40" s="127"/>
      <c r="EV40" s="127"/>
      <c r="FF40" s="127"/>
      <c r="FP40" s="127"/>
      <c r="FZ40" s="127"/>
      <c r="GJ40" s="127"/>
      <c r="GT40" s="127"/>
      <c r="HD40" s="127"/>
      <c r="HN40" s="127"/>
      <c r="HX40" s="127"/>
      <c r="IH40" s="127"/>
      <c r="IR40" s="127"/>
    </row>
    <row xmlns:x14ac="http://schemas.microsoft.com/office/spreadsheetml/2009/9/ac" r="41" s="3" customFormat="true" x14ac:dyDescent="0.25">
      <c r="A41" s="408" t="str">
        <f ca="true">IF(ISBLANK('Data Summary'!A43),"",'Data Summary'!A43)</f>
        <v/>
      </c>
      <c r="B41" s="127"/>
      <c r="L41" s="127"/>
      <c r="V41" s="127"/>
      <c r="AF41" s="127"/>
      <c r="AP41" s="127"/>
      <c r="AZ41" s="127"/>
      <c r="BA41" s="127"/>
      <c r="BB41" s="127"/>
      <c r="BC41" s="127"/>
      <c r="BD41" s="127"/>
      <c r="BE41" s="127"/>
      <c r="BF41" s="127"/>
      <c r="BG41" s="127"/>
      <c r="BJ41" s="127"/>
      <c r="BT41" s="127"/>
      <c r="CD41" s="127"/>
      <c r="CN41" s="127"/>
      <c r="CX41" s="127"/>
      <c r="DH41" s="127"/>
      <c r="DR41" s="127"/>
      <c r="EB41" s="127"/>
      <c r="EL41" s="127"/>
      <c r="EV41" s="127"/>
      <c r="FF41" s="127"/>
      <c r="FP41" s="127"/>
      <c r="FZ41" s="127"/>
      <c r="GJ41" s="127"/>
      <c r="GT41" s="127"/>
      <c r="HD41" s="127"/>
      <c r="HN41" s="127"/>
      <c r="HX41" s="127"/>
      <c r="IH41" s="127"/>
      <c r="IR41" s="127"/>
    </row>
    <row xmlns:x14ac="http://schemas.microsoft.com/office/spreadsheetml/2009/9/ac" r="42" s="3" customFormat="true" x14ac:dyDescent="0.25">
      <c r="A42" s="408" t="str">
        <f ca="true">IF(ISBLANK('Data Summary'!A44),"",'Data Summary'!A44)</f>
        <v/>
      </c>
      <c r="B42" s="127"/>
      <c r="L42" s="127"/>
      <c r="V42" s="127"/>
      <c r="AF42" s="127"/>
      <c r="AP42" s="127"/>
      <c r="AZ42" s="127"/>
      <c r="BA42" s="127"/>
      <c r="BB42" s="127"/>
      <c r="BC42" s="127"/>
      <c r="BD42" s="127"/>
      <c r="BE42" s="127"/>
      <c r="BF42" s="127"/>
      <c r="BG42" s="127"/>
      <c r="BJ42" s="127"/>
      <c r="BT42" s="127"/>
      <c r="CD42" s="127"/>
      <c r="CN42" s="127"/>
      <c r="CX42" s="127"/>
      <c r="DH42" s="127"/>
      <c r="DR42" s="127"/>
      <c r="EB42" s="127"/>
      <c r="EL42" s="127"/>
      <c r="EV42" s="127"/>
      <c r="FF42" s="127"/>
      <c r="FP42" s="127"/>
      <c r="FZ42" s="127"/>
      <c r="GJ42" s="127"/>
      <c r="GT42" s="127"/>
      <c r="HD42" s="127"/>
      <c r="HN42" s="127"/>
      <c r="HX42" s="127"/>
      <c r="IH42" s="127"/>
      <c r="IR42" s="127"/>
    </row>
    <row xmlns:x14ac="http://schemas.microsoft.com/office/spreadsheetml/2009/9/ac" r="43" s="3" customFormat="true" x14ac:dyDescent="0.25">
      <c r="A43" s="408" t="str">
        <f ca="true">IF(ISBLANK('Data Summary'!A45),"",'Data Summary'!A45)</f>
        <v/>
      </c>
      <c r="B43" s="127"/>
      <c r="L43" s="127"/>
      <c r="V43" s="127"/>
      <c r="AF43" s="127"/>
      <c r="AP43" s="127"/>
      <c r="AZ43" s="127"/>
      <c r="BA43" s="127"/>
      <c r="BB43" s="127"/>
      <c r="BC43" s="127"/>
      <c r="BD43" s="127"/>
      <c r="BE43" s="127"/>
      <c r="BF43" s="127"/>
      <c r="BG43" s="127"/>
      <c r="BJ43" s="127"/>
      <c r="BT43" s="127"/>
      <c r="CD43" s="127"/>
      <c r="CN43" s="127"/>
      <c r="CX43" s="127"/>
      <c r="DH43" s="127"/>
      <c r="DR43" s="127"/>
      <c r="EB43" s="127"/>
      <c r="EL43" s="127"/>
      <c r="EV43" s="127"/>
      <c r="FF43" s="127"/>
      <c r="FP43" s="127"/>
      <c r="FZ43" s="127"/>
      <c r="GJ43" s="127"/>
      <c r="GT43" s="127"/>
      <c r="HD43" s="127"/>
      <c r="HN43" s="127"/>
      <c r="HX43" s="127"/>
      <c r="IH43" s="127"/>
      <c r="IR43" s="127"/>
    </row>
    <row xmlns:x14ac="http://schemas.microsoft.com/office/spreadsheetml/2009/9/ac" r="44" s="3" customFormat="true" x14ac:dyDescent="0.25">
      <c r="A44" s="408" t="str">
        <f ca="true">IF(ISBLANK('Data Summary'!A46),"",'Data Summary'!A46)</f>
        <v/>
      </c>
      <c r="B44" s="127"/>
      <c r="L44" s="127"/>
      <c r="V44" s="127"/>
      <c r="AF44" s="127"/>
      <c r="AP44" s="127"/>
      <c r="AZ44" s="127"/>
      <c r="BA44" s="127"/>
      <c r="BB44" s="127"/>
      <c r="BC44" s="127"/>
      <c r="BD44" s="127"/>
      <c r="BE44" s="127"/>
      <c r="BF44" s="127"/>
      <c r="BG44" s="127"/>
      <c r="BJ44" s="127"/>
      <c r="BT44" s="127"/>
      <c r="CD44" s="127"/>
      <c r="CN44" s="127"/>
      <c r="CX44" s="127"/>
      <c r="DH44" s="127"/>
      <c r="DR44" s="127"/>
      <c r="EB44" s="127"/>
      <c r="EL44" s="127"/>
      <c r="EV44" s="127"/>
      <c r="FF44" s="127"/>
      <c r="FP44" s="127"/>
      <c r="FZ44" s="127"/>
      <c r="GJ44" s="127"/>
      <c r="GT44" s="127"/>
      <c r="HD44" s="127"/>
      <c r="HN44" s="127"/>
      <c r="HX44" s="127"/>
      <c r="IH44" s="127"/>
      <c r="IR44" s="127"/>
    </row>
    <row xmlns:x14ac="http://schemas.microsoft.com/office/spreadsheetml/2009/9/ac" r="45" s="3" customFormat="true" x14ac:dyDescent="0.25">
      <c r="A45" s="408" t="str">
        <f ca="true">IF(ISBLANK('Data Summary'!A47),"",'Data Summary'!A47)</f>
        <v/>
      </c>
      <c r="B45" s="127"/>
      <c r="L45" s="127"/>
      <c r="V45" s="127"/>
      <c r="AF45" s="127"/>
      <c r="AP45" s="127"/>
      <c r="AZ45" s="127"/>
      <c r="BA45" s="127"/>
      <c r="BB45" s="127"/>
      <c r="BC45" s="127"/>
      <c r="BD45" s="127"/>
      <c r="BE45" s="127"/>
      <c r="BF45" s="127"/>
      <c r="BG45" s="127"/>
      <c r="BJ45" s="127"/>
      <c r="BT45" s="127"/>
      <c r="CD45" s="127"/>
      <c r="CN45" s="127"/>
      <c r="CX45" s="127"/>
      <c r="DH45" s="127"/>
      <c r="DR45" s="127"/>
      <c r="EB45" s="127"/>
      <c r="EL45" s="127"/>
      <c r="EV45" s="127"/>
      <c r="FF45" s="127"/>
      <c r="FP45" s="127"/>
      <c r="FZ45" s="127"/>
      <c r="GJ45" s="127"/>
      <c r="GT45" s="127"/>
      <c r="HD45" s="127"/>
      <c r="HN45" s="127"/>
      <c r="HX45" s="127"/>
      <c r="IH45" s="127"/>
      <c r="IR45" s="127"/>
    </row>
    <row xmlns:x14ac="http://schemas.microsoft.com/office/spreadsheetml/2009/9/ac" r="46" s="3" customFormat="true" x14ac:dyDescent="0.25">
      <c r="A46" s="408" t="str">
        <f ca="true">IF(ISBLANK('Data Summary'!A48),"",'Data Summary'!A48)</f>
        <v/>
      </c>
      <c r="B46" s="127"/>
      <c r="L46" s="127"/>
      <c r="V46" s="127"/>
      <c r="AF46" s="127"/>
      <c r="AP46" s="127"/>
      <c r="AZ46" s="127"/>
      <c r="BA46" s="127"/>
      <c r="BB46" s="127"/>
      <c r="BC46" s="127"/>
      <c r="BD46" s="127"/>
      <c r="BE46" s="127"/>
      <c r="BF46" s="127"/>
      <c r="BG46" s="127"/>
      <c r="BJ46" s="127"/>
      <c r="BT46" s="127"/>
      <c r="CD46" s="127"/>
      <c r="CN46" s="127"/>
      <c r="CX46" s="127"/>
      <c r="DH46" s="127"/>
      <c r="DR46" s="127"/>
      <c r="EB46" s="127"/>
      <c r="EL46" s="127"/>
      <c r="EV46" s="127"/>
      <c r="FF46" s="127"/>
      <c r="FP46" s="127"/>
      <c r="FZ46" s="127"/>
      <c r="GJ46" s="127"/>
      <c r="GT46" s="127"/>
      <c r="HD46" s="127"/>
      <c r="HN46" s="127"/>
      <c r="HX46" s="127"/>
      <c r="IH46" s="127"/>
      <c r="IR46" s="127"/>
    </row>
    <row xmlns:x14ac="http://schemas.microsoft.com/office/spreadsheetml/2009/9/ac" r="47" s="3" customFormat="true" x14ac:dyDescent="0.25">
      <c r="A47" s="408" t="str">
        <f ca="true">IF(ISBLANK('Data Summary'!A49),"",'Data Summary'!A49)</f>
        <v/>
      </c>
      <c r="B47" s="127"/>
      <c r="L47" s="127"/>
      <c r="V47" s="127"/>
      <c r="AF47" s="127"/>
      <c r="AP47" s="127"/>
      <c r="AZ47" s="127"/>
      <c r="BA47" s="127"/>
      <c r="BB47" s="127"/>
      <c r="BC47" s="127"/>
      <c r="BD47" s="127"/>
      <c r="BE47" s="127"/>
      <c r="BF47" s="127"/>
      <c r="BG47" s="127"/>
      <c r="BJ47" s="127"/>
      <c r="BT47" s="127"/>
      <c r="CD47" s="127"/>
      <c r="CN47" s="127"/>
      <c r="CX47" s="127"/>
      <c r="DH47" s="127"/>
      <c r="DR47" s="127"/>
      <c r="EB47" s="127"/>
      <c r="EL47" s="127"/>
      <c r="EV47" s="127"/>
      <c r="FF47" s="127"/>
      <c r="FP47" s="127"/>
      <c r="FZ47" s="127"/>
      <c r="GJ47" s="127"/>
      <c r="GT47" s="127"/>
      <c r="HD47" s="127"/>
      <c r="HN47" s="127"/>
      <c r="HX47" s="127"/>
      <c r="IH47" s="127"/>
      <c r="IR47" s="127"/>
    </row>
    <row xmlns:x14ac="http://schemas.microsoft.com/office/spreadsheetml/2009/9/ac" r="48" s="3" customFormat="true" x14ac:dyDescent="0.25">
      <c r="A48" s="408" t="str">
        <f ca="true">IF(ISBLANK('Data Summary'!A50),"",'Data Summary'!A50)</f>
        <v/>
      </c>
      <c r="B48" s="127"/>
      <c r="L48" s="127"/>
      <c r="V48" s="127"/>
      <c r="AF48" s="127"/>
      <c r="AP48" s="127"/>
      <c r="AZ48" s="127"/>
      <c r="BA48" s="127"/>
      <c r="BB48" s="127"/>
      <c r="BC48" s="127"/>
      <c r="BD48" s="127"/>
      <c r="BE48" s="127"/>
      <c r="BF48" s="127"/>
      <c r="BG48" s="127"/>
      <c r="BJ48" s="127"/>
      <c r="BT48" s="127"/>
      <c r="CD48" s="127"/>
      <c r="CN48" s="127"/>
      <c r="CX48" s="127"/>
      <c r="DH48" s="127"/>
      <c r="DR48" s="127"/>
      <c r="EB48" s="127"/>
      <c r="EL48" s="127"/>
      <c r="EV48" s="127"/>
      <c r="FF48" s="127"/>
      <c r="FP48" s="127"/>
      <c r="FZ48" s="127"/>
      <c r="GJ48" s="127"/>
      <c r="GT48" s="127"/>
      <c r="HD48" s="127"/>
      <c r="HN48" s="127"/>
      <c r="HX48" s="127"/>
      <c r="IH48" s="127"/>
      <c r="IR48" s="127"/>
    </row>
    <row xmlns:x14ac="http://schemas.microsoft.com/office/spreadsheetml/2009/9/ac" r="49" s="3" customFormat="true" x14ac:dyDescent="0.25">
      <c r="A49" s="408" t="str">
        <f ca="true">IF(ISBLANK('Data Summary'!A51),"",'Data Summary'!A51)</f>
        <v/>
      </c>
      <c r="B49" s="127"/>
      <c r="L49" s="127"/>
      <c r="V49" s="127"/>
      <c r="AF49" s="127"/>
      <c r="AP49" s="127"/>
      <c r="AZ49" s="127"/>
      <c r="BA49" s="127"/>
      <c r="BB49" s="127"/>
      <c r="BC49" s="127"/>
      <c r="BD49" s="127"/>
      <c r="BE49" s="127"/>
      <c r="BF49" s="127"/>
      <c r="BG49" s="127"/>
      <c r="BJ49" s="127"/>
      <c r="BT49" s="127"/>
      <c r="CD49" s="127"/>
      <c r="CN49" s="127"/>
      <c r="CX49" s="127"/>
      <c r="DH49" s="127"/>
      <c r="DR49" s="127"/>
      <c r="EB49" s="127"/>
      <c r="EL49" s="127"/>
      <c r="EV49" s="127"/>
      <c r="FF49" s="127"/>
      <c r="FP49" s="127"/>
      <c r="FZ49" s="127"/>
      <c r="GJ49" s="127"/>
      <c r="GT49" s="127"/>
      <c r="HD49" s="127"/>
      <c r="HN49" s="127"/>
      <c r="HX49" s="127"/>
      <c r="IH49" s="127"/>
      <c r="IR49" s="127"/>
    </row>
    <row xmlns:x14ac="http://schemas.microsoft.com/office/spreadsheetml/2009/9/ac" r="50" s="3" customFormat="true" x14ac:dyDescent="0.25">
      <c r="A50" s="408" t="str">
        <f ca="true">IF(ISBLANK('Data Summary'!A52),"",'Data Summary'!A52)</f>
        <v/>
      </c>
      <c r="B50" s="127"/>
      <c r="L50" s="127"/>
      <c r="V50" s="127"/>
      <c r="AF50" s="127"/>
      <c r="AP50" s="127"/>
      <c r="AZ50" s="127"/>
      <c r="BA50" s="127"/>
      <c r="BB50" s="127"/>
      <c r="BC50" s="127"/>
      <c r="BD50" s="127"/>
      <c r="BE50" s="127"/>
      <c r="BF50" s="127"/>
      <c r="BG50" s="127"/>
      <c r="BJ50" s="127"/>
      <c r="BT50" s="127"/>
      <c r="CD50" s="127"/>
      <c r="CN50" s="127"/>
      <c r="CX50" s="127"/>
      <c r="DH50" s="127"/>
      <c r="DR50" s="127"/>
      <c r="EB50" s="127"/>
      <c r="EL50" s="127"/>
      <c r="EV50" s="127"/>
      <c r="FF50" s="127"/>
      <c r="FP50" s="127"/>
      <c r="FZ50" s="127"/>
      <c r="GJ50" s="127"/>
      <c r="GT50" s="127"/>
      <c r="HD50" s="127"/>
      <c r="HN50" s="127"/>
      <c r="HX50" s="127"/>
      <c r="IH50" s="127"/>
      <c r="IR50" s="127"/>
    </row>
    <row xmlns:x14ac="http://schemas.microsoft.com/office/spreadsheetml/2009/9/ac" r="51" s="3" customFormat="true" x14ac:dyDescent="0.25">
      <c r="A51" s="408" t="str">
        <f ca="true">IF(ISBLANK('Data Summary'!A53),"",'Data Summary'!A53)</f>
        <v/>
      </c>
      <c r="B51" s="127"/>
      <c r="L51" s="127"/>
      <c r="V51" s="127"/>
      <c r="AF51" s="127"/>
      <c r="AP51" s="127"/>
      <c r="AZ51" s="127"/>
      <c r="BA51" s="127"/>
      <c r="BB51" s="127"/>
      <c r="BC51" s="127"/>
      <c r="BD51" s="127"/>
      <c r="BE51" s="127"/>
      <c r="BF51" s="127"/>
      <c r="BG51" s="127"/>
      <c r="BJ51" s="127"/>
      <c r="BT51" s="127"/>
      <c r="CD51" s="127"/>
      <c r="CN51" s="127"/>
      <c r="CX51" s="127"/>
      <c r="DH51" s="127"/>
      <c r="DR51" s="127"/>
      <c r="EB51" s="127"/>
      <c r="EL51" s="127"/>
      <c r="EV51" s="127"/>
      <c r="FF51" s="127"/>
      <c r="FP51" s="127"/>
      <c r="FZ51" s="127"/>
      <c r="GJ51" s="127"/>
      <c r="GT51" s="127"/>
      <c r="HD51" s="127"/>
      <c r="HN51" s="127"/>
      <c r="HX51" s="127"/>
      <c r="IH51" s="127"/>
      <c r="IR51" s="127"/>
    </row>
    <row xmlns:x14ac="http://schemas.microsoft.com/office/spreadsheetml/2009/9/ac" r="52" s="3" customFormat="true" x14ac:dyDescent="0.25">
      <c r="A52" s="408" t="str">
        <f ca="true">IF(ISBLANK('Data Summary'!A54),"",'Data Summary'!A54)</f>
        <v/>
      </c>
      <c r="B52" s="127"/>
      <c r="L52" s="127"/>
      <c r="V52" s="127"/>
      <c r="AF52" s="127"/>
      <c r="AP52" s="127"/>
      <c r="AZ52" s="127"/>
      <c r="BA52" s="127"/>
      <c r="BB52" s="127"/>
      <c r="BC52" s="127"/>
      <c r="BD52" s="127"/>
      <c r="BE52" s="127"/>
      <c r="BF52" s="127"/>
      <c r="BG52" s="127"/>
      <c r="BJ52" s="127"/>
      <c r="BT52" s="127"/>
      <c r="CD52" s="127"/>
      <c r="CN52" s="127"/>
      <c r="CX52" s="127"/>
      <c r="DH52" s="127"/>
      <c r="DR52" s="127"/>
      <c r="EB52" s="127"/>
      <c r="EL52" s="127"/>
      <c r="EV52" s="127"/>
      <c r="FF52" s="127"/>
      <c r="FP52" s="127"/>
      <c r="FZ52" s="127"/>
      <c r="GJ52" s="127"/>
      <c r="GT52" s="127"/>
      <c r="HD52" s="127"/>
      <c r="HN52" s="127"/>
      <c r="HX52" s="127"/>
      <c r="IH52" s="127"/>
      <c r="IR52" s="127"/>
    </row>
    <row xmlns:x14ac="http://schemas.microsoft.com/office/spreadsheetml/2009/9/ac" r="53" s="3" customFormat="true" x14ac:dyDescent="0.25">
      <c r="A53" s="408" t="str">
        <f ca="true">IF(ISBLANK('Data Summary'!A55),"",'Data Summary'!A55)</f>
        <v/>
      </c>
      <c r="B53" s="127"/>
      <c r="L53" s="127"/>
      <c r="V53" s="127"/>
      <c r="AF53" s="127"/>
      <c r="AP53" s="127"/>
      <c r="AZ53" s="127"/>
      <c r="BA53" s="127"/>
      <c r="BB53" s="127"/>
      <c r="BC53" s="127"/>
      <c r="BD53" s="127"/>
      <c r="BE53" s="127"/>
      <c r="BF53" s="127"/>
      <c r="BG53" s="127"/>
      <c r="BJ53" s="127"/>
      <c r="BT53" s="127"/>
      <c r="CD53" s="127"/>
      <c r="CN53" s="127"/>
      <c r="CX53" s="127"/>
      <c r="DH53" s="127"/>
      <c r="DR53" s="127"/>
      <c r="EB53" s="127"/>
      <c r="EL53" s="127"/>
      <c r="EV53" s="127"/>
      <c r="FF53" s="127"/>
      <c r="FP53" s="127"/>
      <c r="FZ53" s="127"/>
      <c r="GJ53" s="127"/>
      <c r="GT53" s="127"/>
      <c r="HD53" s="127"/>
      <c r="HN53" s="127"/>
      <c r="HX53" s="127"/>
      <c r="IH53" s="127"/>
      <c r="IR53" s="127"/>
    </row>
    <row xmlns:x14ac="http://schemas.microsoft.com/office/spreadsheetml/2009/9/ac" r="54" s="3" customFormat="true" x14ac:dyDescent="0.25">
      <c r="A54" s="408" t="str">
        <f ca="true">IF(ISBLANK('Data Summary'!A56),"",'Data Summary'!A56)</f>
        <v/>
      </c>
      <c r="B54" s="127"/>
      <c r="L54" s="127"/>
      <c r="V54" s="127"/>
      <c r="AF54" s="127"/>
      <c r="AP54" s="127"/>
      <c r="AZ54" s="127"/>
      <c r="BA54" s="127"/>
      <c r="BB54" s="127"/>
      <c r="BC54" s="127"/>
      <c r="BD54" s="127"/>
      <c r="BE54" s="127"/>
      <c r="BF54" s="127"/>
      <c r="BG54" s="127"/>
      <c r="BJ54" s="127"/>
      <c r="BT54" s="127"/>
      <c r="CD54" s="127"/>
      <c r="CN54" s="127"/>
      <c r="CX54" s="127"/>
      <c r="DH54" s="127"/>
      <c r="DR54" s="127"/>
      <c r="EB54" s="127"/>
      <c r="EL54" s="127"/>
      <c r="EV54" s="127"/>
      <c r="FF54" s="127"/>
      <c r="FP54" s="127"/>
      <c r="FZ54" s="127"/>
      <c r="GJ54" s="127"/>
      <c r="GT54" s="127"/>
      <c r="HD54" s="127"/>
      <c r="HN54" s="127"/>
      <c r="HX54" s="127"/>
      <c r="IH54" s="127"/>
      <c r="IR54" s="127"/>
    </row>
    <row xmlns:x14ac="http://schemas.microsoft.com/office/spreadsheetml/2009/9/ac" r="55" s="3" customFormat="true" x14ac:dyDescent="0.25">
      <c r="A55" s="408" t="str">
        <f ca="true">IF(ISBLANK('Data Summary'!A57),"",'Data Summary'!A57)</f>
        <v/>
      </c>
      <c r="B55" s="127"/>
      <c r="L55" s="127"/>
      <c r="V55" s="127"/>
      <c r="AF55" s="127"/>
      <c r="AP55" s="127"/>
      <c r="AZ55" s="127"/>
      <c r="BA55" s="127"/>
      <c r="BB55" s="127"/>
      <c r="BC55" s="127"/>
      <c r="BD55" s="127"/>
      <c r="BE55" s="127"/>
      <c r="BF55" s="127"/>
      <c r="BG55" s="127"/>
      <c r="BJ55" s="127"/>
      <c r="BT55" s="127"/>
      <c r="CD55" s="127"/>
      <c r="CN55" s="127"/>
      <c r="CX55" s="127"/>
      <c r="DH55" s="127"/>
      <c r="DR55" s="127"/>
      <c r="EB55" s="127"/>
      <c r="EL55" s="127"/>
      <c r="EV55" s="127"/>
      <c r="FF55" s="127"/>
      <c r="FP55" s="127"/>
      <c r="FZ55" s="127"/>
      <c r="GJ55" s="127"/>
      <c r="GT55" s="127"/>
      <c r="HD55" s="127"/>
      <c r="HN55" s="127"/>
      <c r="HX55" s="127"/>
      <c r="IH55" s="127"/>
      <c r="IR55" s="127"/>
    </row>
    <row xmlns:x14ac="http://schemas.microsoft.com/office/spreadsheetml/2009/9/ac" r="56" s="3" customFormat="true" x14ac:dyDescent="0.25">
      <c r="A56" s="408" t="str">
        <f ca="true">IF(ISBLANK('Data Summary'!A58),"",'Data Summary'!A58)</f>
        <v/>
      </c>
      <c r="B56" s="127"/>
      <c r="L56" s="127"/>
      <c r="V56" s="127"/>
      <c r="AF56" s="127"/>
      <c r="AP56" s="127"/>
      <c r="AZ56" s="127"/>
      <c r="BA56" s="127"/>
      <c r="BB56" s="127"/>
      <c r="BC56" s="127"/>
      <c r="BD56" s="127"/>
      <c r="BE56" s="127"/>
      <c r="BF56" s="127"/>
      <c r="BG56" s="127"/>
      <c r="BJ56" s="127"/>
      <c r="BT56" s="127"/>
      <c r="CD56" s="127"/>
      <c r="CN56" s="127"/>
      <c r="CX56" s="127"/>
      <c r="DH56" s="127"/>
      <c r="DR56" s="127"/>
      <c r="EB56" s="127"/>
      <c r="EL56" s="127"/>
      <c r="EV56" s="127"/>
      <c r="FF56" s="127"/>
      <c r="FP56" s="127"/>
      <c r="FZ56" s="127"/>
      <c r="GJ56" s="127"/>
      <c r="GT56" s="127"/>
      <c r="HD56" s="127"/>
      <c r="HN56" s="127"/>
      <c r="HX56" s="127"/>
      <c r="IH56" s="127"/>
      <c r="IR56" s="127"/>
    </row>
    <row xmlns:x14ac="http://schemas.microsoft.com/office/spreadsheetml/2009/9/ac" r="57" s="3" customFormat="true" x14ac:dyDescent="0.25">
      <c r="A57" s="408" t="str">
        <f ca="true">IF(ISBLANK('Data Summary'!A59),"",'Data Summary'!A59)</f>
        <v/>
      </c>
      <c r="B57" s="127"/>
      <c r="L57" s="127"/>
      <c r="V57" s="127"/>
      <c r="AF57" s="127"/>
      <c r="AP57" s="127"/>
      <c r="AZ57" s="127"/>
      <c r="BA57" s="127"/>
      <c r="BB57" s="127"/>
      <c r="BC57" s="127"/>
      <c r="BD57" s="127"/>
      <c r="BE57" s="127"/>
      <c r="BF57" s="127"/>
      <c r="BG57" s="127"/>
      <c r="BJ57" s="127"/>
      <c r="BT57" s="127"/>
      <c r="CD57" s="127"/>
      <c r="CN57" s="127"/>
      <c r="CX57" s="127"/>
      <c r="DH57" s="127"/>
      <c r="DR57" s="127"/>
      <c r="EB57" s="127"/>
      <c r="EL57" s="127"/>
      <c r="EV57" s="127"/>
      <c r="FF57" s="127"/>
      <c r="FP57" s="127"/>
      <c r="FZ57" s="127"/>
      <c r="GJ57" s="127"/>
      <c r="GT57" s="127"/>
      <c r="HD57" s="127"/>
      <c r="HN57" s="127"/>
      <c r="HX57" s="127"/>
      <c r="IH57" s="127"/>
      <c r="IR57" s="127"/>
    </row>
    <row xmlns:x14ac="http://schemas.microsoft.com/office/spreadsheetml/2009/9/ac" r="58" s="3" customFormat="true" x14ac:dyDescent="0.25">
      <c r="A58" s="408" t="str">
        <f ca="true">IF(ISBLANK('Data Summary'!A60),"",'Data Summary'!A60)</f>
        <v/>
      </c>
      <c r="B58" s="127"/>
      <c r="L58" s="127"/>
      <c r="V58" s="127"/>
      <c r="AF58" s="127"/>
      <c r="AP58" s="127"/>
      <c r="AZ58" s="127"/>
      <c r="BA58" s="127"/>
      <c r="BB58" s="127"/>
      <c r="BC58" s="127"/>
      <c r="BD58" s="127"/>
      <c r="BE58" s="127"/>
      <c r="BF58" s="127"/>
      <c r="BG58" s="127"/>
      <c r="BJ58" s="127"/>
      <c r="BT58" s="127"/>
      <c r="CD58" s="127"/>
      <c r="CN58" s="127"/>
      <c r="CX58" s="127"/>
      <c r="DH58" s="127"/>
      <c r="DR58" s="127"/>
      <c r="EB58" s="127"/>
      <c r="EL58" s="127"/>
      <c r="EV58" s="127"/>
      <c r="FF58" s="127"/>
      <c r="FP58" s="127"/>
      <c r="FZ58" s="127"/>
      <c r="GJ58" s="127"/>
      <c r="GT58" s="127"/>
      <c r="HD58" s="127"/>
      <c r="HN58" s="127"/>
      <c r="HX58" s="127"/>
      <c r="IH58" s="127"/>
      <c r="IR58" s="127"/>
    </row>
    <row xmlns:x14ac="http://schemas.microsoft.com/office/spreadsheetml/2009/9/ac" r="59" s="3" customFormat="true" x14ac:dyDescent="0.25">
      <c r="A59" s="408" t="str">
        <f ca="true">IF(ISBLANK('Data Summary'!A61),"",'Data Summary'!A61)</f>
        <v/>
      </c>
      <c r="B59" s="127"/>
      <c r="L59" s="127"/>
      <c r="V59" s="127"/>
      <c r="AF59" s="127"/>
      <c r="AP59" s="127"/>
      <c r="AZ59" s="127"/>
      <c r="BA59" s="127"/>
      <c r="BB59" s="127"/>
      <c r="BC59" s="127"/>
      <c r="BD59" s="127"/>
      <c r="BE59" s="127"/>
      <c r="BF59" s="127"/>
      <c r="BG59" s="127"/>
      <c r="BJ59" s="127"/>
      <c r="BT59" s="127"/>
      <c r="CD59" s="127"/>
      <c r="CN59" s="127"/>
      <c r="CX59" s="127"/>
      <c r="DH59" s="127"/>
      <c r="DR59" s="127"/>
      <c r="EB59" s="127"/>
      <c r="EL59" s="127"/>
      <c r="EV59" s="127"/>
      <c r="FF59" s="127"/>
      <c r="FP59" s="127"/>
      <c r="FZ59" s="127"/>
      <c r="GJ59" s="127"/>
      <c r="GT59" s="127"/>
      <c r="HD59" s="127"/>
      <c r="HN59" s="127"/>
      <c r="HX59" s="127"/>
      <c r="IH59" s="127"/>
      <c r="IR59" s="127"/>
    </row>
    <row xmlns:x14ac="http://schemas.microsoft.com/office/spreadsheetml/2009/9/ac" r="60" s="3" customFormat="true" x14ac:dyDescent="0.25">
      <c r="A60" s="408" t="str">
        <f ca="true">IF(ISBLANK('Data Summary'!A62),"",'Data Summary'!A62)</f>
        <v/>
      </c>
      <c r="B60" s="127"/>
      <c r="L60" s="127"/>
      <c r="V60" s="127"/>
      <c r="AF60" s="127"/>
      <c r="AP60" s="127"/>
      <c r="AZ60" s="127"/>
      <c r="BA60" s="127"/>
      <c r="BB60" s="127"/>
      <c r="BC60" s="127"/>
      <c r="BD60" s="127"/>
      <c r="BE60" s="127"/>
      <c r="BF60" s="127"/>
      <c r="BG60" s="127"/>
      <c r="BJ60" s="127"/>
      <c r="BT60" s="127"/>
      <c r="CD60" s="127"/>
      <c r="CN60" s="127"/>
      <c r="CX60" s="127"/>
      <c r="DH60" s="127"/>
      <c r="DR60" s="127"/>
      <c r="EB60" s="127"/>
      <c r="EL60" s="127"/>
      <c r="EV60" s="127"/>
      <c r="FF60" s="127"/>
      <c r="FP60" s="127"/>
      <c r="FZ60" s="127"/>
      <c r="GJ60" s="127"/>
      <c r="GT60" s="127"/>
      <c r="HD60" s="127"/>
      <c r="HN60" s="127"/>
      <c r="HX60" s="127"/>
      <c r="IH60" s="127"/>
      <c r="IR60" s="127"/>
    </row>
    <row xmlns:x14ac="http://schemas.microsoft.com/office/spreadsheetml/2009/9/ac" r="61" s="3" customFormat="true" x14ac:dyDescent="0.25">
      <c r="A61" s="408" t="str">
        <f ca="true">IF(ISBLANK('Data Summary'!A63),"",'Data Summary'!A63)</f>
        <v/>
      </c>
      <c r="B61" s="127"/>
      <c r="L61" s="127"/>
      <c r="V61" s="127"/>
      <c r="AF61" s="127"/>
      <c r="AP61" s="127"/>
      <c r="AZ61" s="127"/>
      <c r="BA61" s="127"/>
      <c r="BB61" s="127"/>
      <c r="BC61" s="127"/>
      <c r="BD61" s="127"/>
      <c r="BE61" s="127"/>
      <c r="BF61" s="127"/>
      <c r="BG61" s="127"/>
      <c r="BJ61" s="127"/>
      <c r="BT61" s="127"/>
      <c r="CD61" s="127"/>
      <c r="CN61" s="127"/>
      <c r="CX61" s="127"/>
      <c r="DH61" s="127"/>
      <c r="DR61" s="127"/>
      <c r="EB61" s="127"/>
      <c r="EL61" s="127"/>
      <c r="EV61" s="127"/>
      <c r="FF61" s="127"/>
      <c r="FP61" s="127"/>
      <c r="FZ61" s="127"/>
      <c r="GJ61" s="127"/>
      <c r="GT61" s="127"/>
      <c r="HD61" s="127"/>
      <c r="HN61" s="127"/>
      <c r="HX61" s="127"/>
      <c r="IH61" s="127"/>
      <c r="IR61" s="127"/>
    </row>
    <row xmlns:x14ac="http://schemas.microsoft.com/office/spreadsheetml/2009/9/ac" r="62" s="3" customFormat="true" x14ac:dyDescent="0.25">
      <c r="A62" s="408" t="str">
        <f ca="true">IF(ISBLANK('Data Summary'!A64),"",'Data Summary'!A64)</f>
        <v/>
      </c>
      <c r="B62" s="127"/>
      <c r="L62" s="127"/>
      <c r="V62" s="127"/>
      <c r="AF62" s="127"/>
      <c r="AP62" s="127"/>
      <c r="AZ62" s="127"/>
      <c r="BA62" s="127"/>
      <c r="BB62" s="127"/>
      <c r="BC62" s="127"/>
      <c r="BD62" s="127"/>
      <c r="BE62" s="127"/>
      <c r="BF62" s="127"/>
      <c r="BG62" s="127"/>
      <c r="BJ62" s="127"/>
      <c r="BT62" s="127"/>
      <c r="CD62" s="127"/>
      <c r="CN62" s="127"/>
      <c r="CX62" s="127"/>
      <c r="DH62" s="127"/>
      <c r="DR62" s="127"/>
      <c r="EB62" s="127"/>
      <c r="EL62" s="127"/>
      <c r="EV62" s="127"/>
      <c r="FF62" s="127"/>
      <c r="FP62" s="127"/>
      <c r="FZ62" s="127"/>
      <c r="GJ62" s="127"/>
      <c r="GT62" s="127"/>
      <c r="HD62" s="127"/>
      <c r="HN62" s="127"/>
      <c r="HX62" s="127"/>
      <c r="IH62" s="127"/>
      <c r="IR62" s="127"/>
    </row>
    <row xmlns:x14ac="http://schemas.microsoft.com/office/spreadsheetml/2009/9/ac" r="63" s="3" customFormat="true" x14ac:dyDescent="0.25">
      <c r="A63" s="408" t="str">
        <f ca="true">IF(ISBLANK('Data Summary'!A65),"",'Data Summary'!A65)</f>
        <v/>
      </c>
      <c r="B63" s="127"/>
      <c r="L63" s="127"/>
      <c r="V63" s="127"/>
      <c r="AF63" s="127"/>
      <c r="AP63" s="127"/>
      <c r="AZ63" s="127"/>
      <c r="BA63" s="127"/>
      <c r="BB63" s="127"/>
      <c r="BC63" s="127"/>
      <c r="BD63" s="127"/>
      <c r="BE63" s="127"/>
      <c r="BF63" s="127"/>
      <c r="BG63" s="127"/>
      <c r="BJ63" s="127"/>
      <c r="BT63" s="127"/>
      <c r="CD63" s="127"/>
      <c r="CN63" s="127"/>
      <c r="CX63" s="127"/>
      <c r="DH63" s="127"/>
      <c r="DR63" s="127"/>
      <c r="EB63" s="127"/>
      <c r="EL63" s="127"/>
      <c r="EV63" s="127"/>
      <c r="FF63" s="127"/>
      <c r="FP63" s="127"/>
      <c r="FZ63" s="127"/>
      <c r="GJ63" s="127"/>
      <c r="GT63" s="127"/>
      <c r="HD63" s="127"/>
      <c r="HN63" s="127"/>
      <c r="HX63" s="127"/>
      <c r="IH63" s="127"/>
      <c r="IR63" s="127"/>
    </row>
    <row xmlns:x14ac="http://schemas.microsoft.com/office/spreadsheetml/2009/9/ac" r="64" s="3" customFormat="true" x14ac:dyDescent="0.25">
      <c r="A64" s="408" t="str">
        <f ca="true">IF(ISBLANK('Data Summary'!A66),"",'Data Summary'!A66)</f>
        <v/>
      </c>
      <c r="B64" s="127"/>
      <c r="L64" s="127"/>
      <c r="V64" s="127"/>
      <c r="AF64" s="127"/>
      <c r="AP64" s="127"/>
      <c r="AZ64" s="127"/>
      <c r="BA64" s="127"/>
      <c r="BB64" s="127"/>
      <c r="BC64" s="127"/>
      <c r="BD64" s="127"/>
      <c r="BE64" s="127"/>
      <c r="BF64" s="127"/>
      <c r="BG64" s="127"/>
      <c r="BJ64" s="127"/>
      <c r="BT64" s="127"/>
      <c r="CD64" s="127"/>
      <c r="CN64" s="127"/>
      <c r="CX64" s="127"/>
      <c r="DH64" s="127"/>
      <c r="DR64" s="127"/>
      <c r="EB64" s="127"/>
      <c r="EL64" s="127"/>
      <c r="EV64" s="127"/>
      <c r="FF64" s="127"/>
      <c r="FP64" s="127"/>
      <c r="FZ64" s="127"/>
      <c r="GJ64" s="127"/>
      <c r="GT64" s="127"/>
      <c r="HD64" s="127"/>
      <c r="HN64" s="127"/>
      <c r="HX64" s="127"/>
      <c r="IH64" s="127"/>
      <c r="IR64" s="127"/>
    </row>
    <row xmlns:x14ac="http://schemas.microsoft.com/office/spreadsheetml/2009/9/ac" r="65" s="3" customFormat="true" x14ac:dyDescent="0.25">
      <c r="A65" s="408" t="str">
        <f ca="true">IF(ISBLANK('Data Summary'!A67),"",'Data Summary'!A67)</f>
        <v/>
      </c>
      <c r="B65" s="127"/>
      <c r="L65" s="127"/>
      <c r="V65" s="127"/>
      <c r="AF65" s="127"/>
      <c r="AP65" s="127"/>
      <c r="AZ65" s="127"/>
      <c r="BA65" s="127"/>
      <c r="BB65" s="127"/>
      <c r="BC65" s="127"/>
      <c r="BD65" s="127"/>
      <c r="BE65" s="127"/>
      <c r="BF65" s="127"/>
      <c r="BG65" s="127"/>
      <c r="BJ65" s="127"/>
      <c r="BT65" s="127"/>
      <c r="CD65" s="127"/>
      <c r="CN65" s="127"/>
      <c r="CX65" s="127"/>
      <c r="DH65" s="127"/>
      <c r="DR65" s="127"/>
      <c r="EB65" s="127"/>
      <c r="EL65" s="127"/>
      <c r="EV65" s="127"/>
      <c r="FF65" s="127"/>
      <c r="FP65" s="127"/>
      <c r="FZ65" s="127"/>
      <c r="GJ65" s="127"/>
      <c r="GT65" s="127"/>
      <c r="HD65" s="127"/>
      <c r="HN65" s="127"/>
      <c r="HX65" s="127"/>
      <c r="IH65" s="127"/>
      <c r="IR65" s="127"/>
    </row>
    <row xmlns:x14ac="http://schemas.microsoft.com/office/spreadsheetml/2009/9/ac" r="66" s="3" customFormat="true" x14ac:dyDescent="0.25">
      <c r="A66" s="408" t="str">
        <f ca="true">IF(ISBLANK('Data Summary'!A68),"",'Data Summary'!A68)</f>
        <v/>
      </c>
      <c r="B66" s="127"/>
      <c r="L66" s="127"/>
      <c r="V66" s="127"/>
      <c r="AF66" s="127"/>
      <c r="AP66" s="127"/>
      <c r="AZ66" s="127"/>
      <c r="BA66" s="127"/>
      <c r="BB66" s="127"/>
      <c r="BC66" s="127"/>
      <c r="BD66" s="127"/>
      <c r="BE66" s="127"/>
      <c r="BF66" s="127"/>
      <c r="BG66" s="127"/>
      <c r="BJ66" s="127"/>
      <c r="BT66" s="127"/>
      <c r="CD66" s="127"/>
      <c r="CN66" s="127"/>
      <c r="CX66" s="127"/>
      <c r="DH66" s="127"/>
      <c r="DR66" s="127"/>
      <c r="EB66" s="127"/>
      <c r="EL66" s="127"/>
      <c r="EV66" s="127"/>
      <c r="FF66" s="127"/>
      <c r="FP66" s="127"/>
      <c r="FZ66" s="127"/>
      <c r="GJ66" s="127"/>
      <c r="GT66" s="127"/>
      <c r="HD66" s="127"/>
      <c r="HN66" s="127"/>
      <c r="HX66" s="127"/>
      <c r="IH66" s="127"/>
      <c r="IR66" s="127"/>
    </row>
    <row xmlns:x14ac="http://schemas.microsoft.com/office/spreadsheetml/2009/9/ac" r="67" s="3" customFormat="true" x14ac:dyDescent="0.25">
      <c r="A67" s="408" t="str">
        <f ca="true">IF(ISBLANK('Data Summary'!A69),"",'Data Summary'!A69)</f>
        <v/>
      </c>
      <c r="B67" s="127"/>
      <c r="L67" s="127"/>
      <c r="V67" s="127"/>
      <c r="AF67" s="127"/>
      <c r="AP67" s="127"/>
      <c r="AZ67" s="127"/>
      <c r="BA67" s="127"/>
      <c r="BB67" s="127"/>
      <c r="BC67" s="127"/>
      <c r="BD67" s="127"/>
      <c r="BE67" s="127"/>
      <c r="BF67" s="127"/>
      <c r="BG67" s="127"/>
      <c r="BJ67" s="127"/>
      <c r="BT67" s="127"/>
      <c r="CD67" s="127"/>
      <c r="CN67" s="127"/>
      <c r="CX67" s="127"/>
      <c r="DH67" s="127"/>
      <c r="DR67" s="127"/>
      <c r="EB67" s="127"/>
      <c r="EL67" s="127"/>
      <c r="EV67" s="127"/>
      <c r="FF67" s="127"/>
      <c r="FP67" s="127"/>
      <c r="FZ67" s="127"/>
      <c r="GJ67" s="127"/>
      <c r="GT67" s="127"/>
      <c r="HD67" s="127"/>
      <c r="HN67" s="127"/>
      <c r="HX67" s="127"/>
      <c r="IH67" s="127"/>
      <c r="IR67" s="127"/>
    </row>
    <row xmlns:x14ac="http://schemas.microsoft.com/office/spreadsheetml/2009/9/ac" r="68" s="3" customFormat="true" x14ac:dyDescent="0.25">
      <c r="A68" s="408" t="str">
        <f ca="true">IF(ISBLANK('Data Summary'!A70),"",'Data Summary'!A70)</f>
        <v/>
      </c>
      <c r="B68" s="127"/>
      <c r="L68" s="127"/>
      <c r="V68" s="127"/>
      <c r="AF68" s="127"/>
      <c r="AP68" s="127"/>
      <c r="AZ68" s="127"/>
      <c r="BA68" s="127"/>
      <c r="BB68" s="127"/>
      <c r="BC68" s="127"/>
      <c r="BD68" s="127"/>
      <c r="BE68" s="127"/>
      <c r="BF68" s="127"/>
      <c r="BG68" s="127"/>
      <c r="BJ68" s="127"/>
      <c r="BT68" s="127"/>
      <c r="CD68" s="127"/>
      <c r="CN68" s="127"/>
      <c r="CX68" s="127"/>
      <c r="DH68" s="127"/>
      <c r="DR68" s="127"/>
      <c r="EB68" s="127"/>
      <c r="EL68" s="127"/>
      <c r="EV68" s="127"/>
      <c r="FF68" s="127"/>
      <c r="FP68" s="127"/>
      <c r="FZ68" s="127"/>
      <c r="GJ68" s="127"/>
      <c r="GT68" s="127"/>
      <c r="HD68" s="127"/>
      <c r="HN68" s="127"/>
      <c r="HX68" s="127"/>
      <c r="IH68" s="127"/>
      <c r="IR68" s="127"/>
    </row>
    <row xmlns:x14ac="http://schemas.microsoft.com/office/spreadsheetml/2009/9/ac" r="69" s="3" customFormat="true" x14ac:dyDescent="0.25">
      <c r="A69" s="408" t="str">
        <f ca="true">IF(ISBLANK('Data Summary'!A71),"",'Data Summary'!A71)</f>
        <v/>
      </c>
      <c r="B69" s="127"/>
      <c r="L69" s="127"/>
      <c r="V69" s="127"/>
      <c r="AF69" s="127"/>
      <c r="AP69" s="127"/>
      <c r="AZ69" s="127"/>
      <c r="BA69" s="127"/>
      <c r="BB69" s="127"/>
      <c r="BC69" s="127"/>
      <c r="BD69" s="127"/>
      <c r="BE69" s="127"/>
      <c r="BF69" s="127"/>
      <c r="BG69" s="127"/>
      <c r="BJ69" s="127"/>
      <c r="BT69" s="127"/>
      <c r="CD69" s="127"/>
      <c r="CN69" s="127"/>
      <c r="CX69" s="127"/>
      <c r="DH69" s="127"/>
      <c r="DR69" s="127"/>
      <c r="EB69" s="127"/>
      <c r="EL69" s="127"/>
      <c r="EV69" s="127"/>
      <c r="FF69" s="127"/>
      <c r="FP69" s="127"/>
      <c r="FZ69" s="127"/>
      <c r="GJ69" s="127"/>
      <c r="GT69" s="127"/>
      <c r="HD69" s="127"/>
      <c r="HN69" s="127"/>
      <c r="HX69" s="127"/>
      <c r="IH69" s="127"/>
      <c r="IR69" s="127"/>
    </row>
    <row xmlns:x14ac="http://schemas.microsoft.com/office/spreadsheetml/2009/9/ac" r="70" s="3" customFormat="true" x14ac:dyDescent="0.25">
      <c r="A70" s="408" t="str">
        <f ca="true">IF(ISBLANK('Data Summary'!A72),"",'Data Summary'!A72)</f>
        <v/>
      </c>
      <c r="B70" s="127"/>
      <c r="L70" s="127"/>
      <c r="V70" s="127"/>
      <c r="AF70" s="127"/>
      <c r="AP70" s="127"/>
      <c r="AZ70" s="127"/>
      <c r="BA70" s="127"/>
      <c r="BB70" s="127"/>
      <c r="BC70" s="127"/>
      <c r="BD70" s="127"/>
      <c r="BE70" s="127"/>
      <c r="BF70" s="127"/>
      <c r="BG70" s="127"/>
      <c r="BJ70" s="127"/>
      <c r="BT70" s="127"/>
      <c r="CD70" s="127"/>
      <c r="CN70" s="127"/>
      <c r="CX70" s="127"/>
      <c r="DH70" s="127"/>
      <c r="DR70" s="127"/>
      <c r="EB70" s="127"/>
      <c r="EL70" s="127"/>
      <c r="EV70" s="127"/>
      <c r="FF70" s="127"/>
      <c r="FP70" s="127"/>
      <c r="FZ70" s="127"/>
      <c r="GJ70" s="127"/>
      <c r="GT70" s="127"/>
      <c r="HD70" s="127"/>
      <c r="HN70" s="127"/>
      <c r="HX70" s="127"/>
      <c r="IH70" s="127"/>
      <c r="IR70" s="127"/>
    </row>
    <row xmlns:x14ac="http://schemas.microsoft.com/office/spreadsheetml/2009/9/ac" r="71" s="3" customFormat="true" x14ac:dyDescent="0.25">
      <c r="A71" s="408" t="str">
        <f ca="true">IF(ISBLANK('Data Summary'!A73),"",'Data Summary'!A73)</f>
        <v/>
      </c>
      <c r="B71" s="127"/>
      <c r="L71" s="127"/>
      <c r="V71" s="127"/>
      <c r="AF71" s="127"/>
      <c r="AP71" s="127"/>
      <c r="AZ71" s="127"/>
      <c r="BA71" s="127"/>
      <c r="BB71" s="127"/>
      <c r="BC71" s="127"/>
      <c r="BD71" s="127"/>
      <c r="BE71" s="127"/>
      <c r="BF71" s="127"/>
      <c r="BG71" s="127"/>
      <c r="BJ71" s="127"/>
      <c r="BT71" s="127"/>
      <c r="CD71" s="127"/>
      <c r="CN71" s="127"/>
      <c r="CX71" s="127"/>
      <c r="DH71" s="127"/>
      <c r="DR71" s="127"/>
      <c r="EB71" s="127"/>
      <c r="EL71" s="127"/>
      <c r="EV71" s="127"/>
      <c r="FF71" s="127"/>
      <c r="FP71" s="127"/>
      <c r="FZ71" s="127"/>
      <c r="GJ71" s="127"/>
      <c r="GT71" s="127"/>
      <c r="HD71" s="127"/>
      <c r="HN71" s="127"/>
      <c r="HX71" s="127"/>
      <c r="IH71" s="127"/>
      <c r="IR71" s="127"/>
    </row>
    <row xmlns:x14ac="http://schemas.microsoft.com/office/spreadsheetml/2009/9/ac" r="72" s="3" customFormat="true" x14ac:dyDescent="0.25">
      <c r="A72" s="408" t="str">
        <f ca="true">IF(ISBLANK('Data Summary'!A74),"",'Data Summary'!A74)</f>
        <v/>
      </c>
      <c r="B72" s="127"/>
      <c r="L72" s="127"/>
      <c r="V72" s="127"/>
      <c r="AF72" s="127"/>
      <c r="AP72" s="127"/>
      <c r="AZ72" s="127"/>
      <c r="BA72" s="127"/>
      <c r="BB72" s="127"/>
      <c r="BC72" s="127"/>
      <c r="BD72" s="127"/>
      <c r="BE72" s="127"/>
      <c r="BF72" s="127"/>
      <c r="BG72" s="127"/>
      <c r="BJ72" s="127"/>
      <c r="BT72" s="127"/>
      <c r="CD72" s="127"/>
      <c r="CN72" s="127"/>
      <c r="CX72" s="127"/>
      <c r="DH72" s="127"/>
      <c r="DR72" s="127"/>
      <c r="EB72" s="127"/>
      <c r="EL72" s="127"/>
      <c r="EV72" s="127"/>
      <c r="FF72" s="127"/>
      <c r="FP72" s="127"/>
      <c r="FZ72" s="127"/>
      <c r="GJ72" s="127"/>
      <c r="GT72" s="127"/>
      <c r="HD72" s="127"/>
      <c r="HN72" s="127"/>
      <c r="HX72" s="127"/>
      <c r="IH72" s="127"/>
      <c r="IR72" s="127"/>
    </row>
    <row xmlns:x14ac="http://schemas.microsoft.com/office/spreadsheetml/2009/9/ac" r="73" s="3" customFormat="true" x14ac:dyDescent="0.25">
      <c r="A73" s="408" t="str">
        <f ca="true">IF(ISBLANK('Data Summary'!A75),"",'Data Summary'!A75)</f>
        <v/>
      </c>
      <c r="B73" s="127"/>
      <c r="L73" s="127"/>
      <c r="V73" s="127"/>
      <c r="AF73" s="127"/>
      <c r="AP73" s="127"/>
      <c r="AZ73" s="127"/>
      <c r="BA73" s="127"/>
      <c r="BB73" s="127"/>
      <c r="BC73" s="127"/>
      <c r="BD73" s="127"/>
      <c r="BE73" s="127"/>
      <c r="BF73" s="127"/>
      <c r="BG73" s="127"/>
      <c r="BJ73" s="127"/>
      <c r="BT73" s="127"/>
      <c r="CD73" s="127"/>
      <c r="CN73" s="127"/>
      <c r="CX73" s="127"/>
      <c r="DH73" s="127"/>
      <c r="DR73" s="127"/>
      <c r="EB73" s="127"/>
      <c r="EL73" s="127"/>
      <c r="EV73" s="127"/>
      <c r="FF73" s="127"/>
      <c r="FP73" s="127"/>
      <c r="FZ73" s="127"/>
      <c r="GJ73" s="127"/>
      <c r="GT73" s="127"/>
      <c r="HD73" s="127"/>
      <c r="HN73" s="127"/>
      <c r="HX73" s="127"/>
      <c r="IH73" s="127"/>
      <c r="IR73" s="127"/>
    </row>
    <row xmlns:x14ac="http://schemas.microsoft.com/office/spreadsheetml/2009/9/ac" r="74" s="3" customFormat="true" x14ac:dyDescent="0.25">
      <c r="A74" s="408" t="str">
        <f ca="true">IF(ISBLANK('Data Summary'!A76),"",'Data Summary'!A76)</f>
        <v/>
      </c>
      <c r="B74" s="127"/>
      <c r="L74" s="127"/>
      <c r="V74" s="127"/>
      <c r="AF74" s="127"/>
      <c r="AP74" s="127"/>
      <c r="AZ74" s="127"/>
      <c r="BA74" s="127"/>
      <c r="BB74" s="127"/>
      <c r="BC74" s="127"/>
      <c r="BD74" s="127"/>
      <c r="BE74" s="127"/>
      <c r="BF74" s="127"/>
      <c r="BG74" s="127"/>
      <c r="BJ74" s="127"/>
      <c r="BT74" s="127"/>
      <c r="CD74" s="127"/>
      <c r="CN74" s="127"/>
      <c r="CX74" s="127"/>
      <c r="DH74" s="127"/>
      <c r="DR74" s="127"/>
      <c r="EB74" s="127"/>
      <c r="EL74" s="127"/>
      <c r="EV74" s="127"/>
      <c r="FF74" s="127"/>
      <c r="FP74" s="127"/>
      <c r="FZ74" s="127"/>
      <c r="GJ74" s="127"/>
      <c r="GT74" s="127"/>
      <c r="HD74" s="127"/>
      <c r="HN74" s="127"/>
      <c r="HX74" s="127"/>
      <c r="IH74" s="127"/>
      <c r="IR74" s="127"/>
    </row>
    <row xmlns:x14ac="http://schemas.microsoft.com/office/spreadsheetml/2009/9/ac" r="75" s="3" customFormat="true" x14ac:dyDescent="0.25">
      <c r="A75" s="408" t="str">
        <f ca="true">IF(ISBLANK('Data Summary'!A77),"",'Data Summary'!A77)</f>
        <v/>
      </c>
      <c r="B75" s="127"/>
      <c r="L75" s="127"/>
      <c r="V75" s="127"/>
      <c r="AF75" s="127"/>
      <c r="AP75" s="127"/>
      <c r="AZ75" s="127"/>
      <c r="BA75" s="127"/>
      <c r="BB75" s="127"/>
      <c r="BC75" s="127"/>
      <c r="BD75" s="127"/>
      <c r="BE75" s="127"/>
      <c r="BF75" s="127"/>
      <c r="BG75" s="127"/>
      <c r="BJ75" s="127"/>
      <c r="BT75" s="127"/>
      <c r="CD75" s="127"/>
      <c r="CN75" s="127"/>
      <c r="CX75" s="127"/>
      <c r="DH75" s="127"/>
      <c r="DR75" s="127"/>
      <c r="EB75" s="127"/>
      <c r="EL75" s="127"/>
      <c r="EV75" s="127"/>
      <c r="FF75" s="127"/>
      <c r="FP75" s="127"/>
      <c r="FZ75" s="127"/>
      <c r="GJ75" s="127"/>
      <c r="GT75" s="127"/>
      <c r="HD75" s="127"/>
      <c r="HN75" s="127"/>
      <c r="HX75" s="127"/>
      <c r="IH75" s="127"/>
      <c r="IR75" s="127"/>
    </row>
    <row xmlns:x14ac="http://schemas.microsoft.com/office/spreadsheetml/2009/9/ac" r="76" s="3" customFormat="true" x14ac:dyDescent="0.25">
      <c r="A76" s="408" t="str">
        <f ca="true">IF(ISBLANK('Data Summary'!A78),"",'Data Summary'!A78)</f>
        <v/>
      </c>
      <c r="B76" s="127"/>
      <c r="L76" s="127"/>
      <c r="V76" s="127"/>
      <c r="AF76" s="127"/>
      <c r="AP76" s="127"/>
      <c r="AZ76" s="127"/>
      <c r="BA76" s="127"/>
      <c r="BB76" s="127"/>
      <c r="BC76" s="127"/>
      <c r="BD76" s="127"/>
      <c r="BE76" s="127"/>
      <c r="BF76" s="127"/>
      <c r="BG76" s="127"/>
      <c r="BJ76" s="127"/>
      <c r="BT76" s="127"/>
      <c r="CD76" s="127"/>
      <c r="CN76" s="127"/>
      <c r="CX76" s="127"/>
      <c r="DH76" s="127"/>
      <c r="DR76" s="127"/>
      <c r="EB76" s="127"/>
      <c r="EL76" s="127"/>
      <c r="EV76" s="127"/>
      <c r="FF76" s="127"/>
      <c r="FP76" s="127"/>
      <c r="FZ76" s="127"/>
      <c r="GJ76" s="127"/>
      <c r="GT76" s="127"/>
      <c r="HD76" s="127"/>
      <c r="HN76" s="127"/>
      <c r="HX76" s="127"/>
      <c r="IH76" s="127"/>
      <c r="IR76" s="127"/>
    </row>
    <row xmlns:x14ac="http://schemas.microsoft.com/office/spreadsheetml/2009/9/ac" r="77" s="3" customFormat="true" x14ac:dyDescent="0.25">
      <c r="A77" s="408" t="str">
        <f ca="true">IF(ISBLANK('Data Summary'!A79),"",'Data Summary'!A79)</f>
        <v/>
      </c>
      <c r="B77" s="127"/>
      <c r="L77" s="127"/>
      <c r="V77" s="127"/>
      <c r="AF77" s="127"/>
      <c r="AP77" s="127"/>
      <c r="AZ77" s="127"/>
      <c r="BA77" s="127"/>
      <c r="BB77" s="127"/>
      <c r="BC77" s="127"/>
      <c r="BD77" s="127"/>
      <c r="BE77" s="127"/>
      <c r="BF77" s="127"/>
      <c r="BG77" s="127"/>
      <c r="BJ77" s="127"/>
      <c r="BT77" s="127"/>
      <c r="CD77" s="127"/>
      <c r="CN77" s="127"/>
      <c r="CX77" s="127"/>
      <c r="DH77" s="127"/>
      <c r="DR77" s="127"/>
      <c r="EB77" s="127"/>
      <c r="EL77" s="127"/>
      <c r="EV77" s="127"/>
      <c r="FF77" s="127"/>
      <c r="FP77" s="127"/>
      <c r="FZ77" s="127"/>
      <c r="GJ77" s="127"/>
      <c r="GT77" s="127"/>
      <c r="HD77" s="127"/>
      <c r="HN77" s="127"/>
      <c r="HX77" s="127"/>
      <c r="IH77" s="127"/>
      <c r="IR77" s="127"/>
    </row>
    <row xmlns:x14ac="http://schemas.microsoft.com/office/spreadsheetml/2009/9/ac" r="78" s="3" customFormat="true" x14ac:dyDescent="0.25">
      <c r="A78" s="408" t="str">
        <f ca="true">IF(ISBLANK('Data Summary'!A80),"",'Data Summary'!A80)</f>
        <v/>
      </c>
      <c r="B78" s="127"/>
      <c r="L78" s="127"/>
      <c r="V78" s="127"/>
      <c r="AF78" s="127"/>
      <c r="AP78" s="127"/>
      <c r="AZ78" s="127"/>
      <c r="BA78" s="127"/>
      <c r="BB78" s="127"/>
      <c r="BC78" s="127"/>
      <c r="BD78" s="127"/>
      <c r="BE78" s="127"/>
      <c r="BF78" s="127"/>
      <c r="BG78" s="127"/>
      <c r="BJ78" s="127"/>
      <c r="BT78" s="127"/>
      <c r="CD78" s="127"/>
      <c r="CN78" s="127"/>
      <c r="CX78" s="127"/>
      <c r="DH78" s="127"/>
      <c r="DR78" s="127"/>
      <c r="EB78" s="127"/>
      <c r="EL78" s="127"/>
      <c r="EV78" s="127"/>
      <c r="FF78" s="127"/>
      <c r="FP78" s="127"/>
      <c r="FZ78" s="127"/>
      <c r="GJ78" s="127"/>
      <c r="GT78" s="127"/>
      <c r="HD78" s="127"/>
      <c r="HN78" s="127"/>
      <c r="HX78" s="127"/>
      <c r="IH78" s="127"/>
      <c r="IR78" s="127"/>
    </row>
    <row xmlns:x14ac="http://schemas.microsoft.com/office/spreadsheetml/2009/9/ac" r="79" s="3" customFormat="true" x14ac:dyDescent="0.25">
      <c r="A79" s="408" t="str">
        <f ca="true">IF(ISBLANK('Data Summary'!A81),"",'Data Summary'!A81)</f>
        <v/>
      </c>
      <c r="B79" s="127"/>
      <c r="L79" s="127"/>
      <c r="V79" s="127"/>
      <c r="AF79" s="127"/>
      <c r="AP79" s="127"/>
      <c r="AZ79" s="127"/>
      <c r="BA79" s="127"/>
      <c r="BB79" s="127"/>
      <c r="BC79" s="127"/>
      <c r="BD79" s="127"/>
      <c r="BE79" s="127"/>
      <c r="BF79" s="127"/>
      <c r="BG79" s="127"/>
      <c r="BJ79" s="127"/>
      <c r="BT79" s="127"/>
      <c r="CD79" s="127"/>
      <c r="CN79" s="127"/>
      <c r="CX79" s="127"/>
      <c r="DH79" s="127"/>
      <c r="DR79" s="127"/>
      <c r="EB79" s="127"/>
      <c r="EL79" s="127"/>
      <c r="EV79" s="127"/>
      <c r="FF79" s="127"/>
      <c r="FP79" s="127"/>
      <c r="FZ79" s="127"/>
      <c r="GJ79" s="127"/>
      <c r="GT79" s="127"/>
      <c r="HD79" s="127"/>
      <c r="HN79" s="127"/>
      <c r="HX79" s="127"/>
      <c r="IH79" s="127"/>
      <c r="IR79" s="127"/>
    </row>
    <row xmlns:x14ac="http://schemas.microsoft.com/office/spreadsheetml/2009/9/ac" r="80" s="3" customFormat="true" x14ac:dyDescent="0.25">
      <c r="A80" s="408" t="str">
        <f ca="true">IF(ISBLANK('Data Summary'!A82),"",'Data Summary'!A82)</f>
        <v/>
      </c>
      <c r="B80" s="127"/>
      <c r="L80" s="127"/>
      <c r="V80" s="127"/>
      <c r="AF80" s="127"/>
      <c r="AP80" s="127"/>
      <c r="AZ80" s="127"/>
      <c r="BA80" s="127"/>
      <c r="BB80" s="127"/>
      <c r="BC80" s="127"/>
      <c r="BD80" s="127"/>
      <c r="BE80" s="127"/>
      <c r="BF80" s="127"/>
      <c r="BG80" s="127"/>
      <c r="BJ80" s="127"/>
      <c r="BT80" s="127"/>
      <c r="CD80" s="127"/>
      <c r="CN80" s="127"/>
      <c r="CX80" s="127"/>
      <c r="DH80" s="127"/>
      <c r="DR80" s="127"/>
      <c r="EB80" s="127"/>
      <c r="EL80" s="127"/>
      <c r="EV80" s="127"/>
      <c r="FF80" s="127"/>
      <c r="FP80" s="127"/>
      <c r="FZ80" s="127"/>
      <c r="GJ80" s="127"/>
      <c r="GT80" s="127"/>
      <c r="HD80" s="127"/>
      <c r="HN80" s="127"/>
      <c r="HX80" s="127"/>
      <c r="IH80" s="127"/>
      <c r="IR80" s="127"/>
    </row>
    <row xmlns:x14ac="http://schemas.microsoft.com/office/spreadsheetml/2009/9/ac" r="81" s="3" customFormat="true" x14ac:dyDescent="0.25">
      <c r="A81" s="408" t="str">
        <f ca="true">IF(ISBLANK('Data Summary'!A83),"",'Data Summary'!A83)</f>
        <v/>
      </c>
      <c r="B81" s="127"/>
      <c r="L81" s="127"/>
      <c r="V81" s="127"/>
      <c r="AF81" s="127"/>
      <c r="AP81" s="127"/>
      <c r="AZ81" s="127"/>
      <c r="BA81" s="127"/>
      <c r="BB81" s="127"/>
      <c r="BC81" s="127"/>
      <c r="BD81" s="127"/>
      <c r="BE81" s="127"/>
      <c r="BF81" s="127"/>
      <c r="BG81" s="127"/>
      <c r="BJ81" s="127"/>
      <c r="BT81" s="127"/>
      <c r="CD81" s="127"/>
      <c r="CN81" s="127"/>
      <c r="CX81" s="127"/>
      <c r="DH81" s="127"/>
      <c r="DR81" s="127"/>
      <c r="EB81" s="127"/>
      <c r="EL81" s="127"/>
      <c r="EV81" s="127"/>
      <c r="FF81" s="127"/>
      <c r="FP81" s="127"/>
      <c r="FZ81" s="127"/>
      <c r="GJ81" s="127"/>
      <c r="GT81" s="127"/>
      <c r="HD81" s="127"/>
      <c r="HN81" s="127"/>
      <c r="HX81" s="127"/>
      <c r="IH81" s="127"/>
      <c r="IR81" s="127"/>
    </row>
    <row xmlns:x14ac="http://schemas.microsoft.com/office/spreadsheetml/2009/9/ac" r="82" s="3" customFormat="true" x14ac:dyDescent="0.25">
      <c r="A82" s="408" t="str">
        <f ca="true">IF(ISBLANK('Data Summary'!A84),"",'Data Summary'!A84)</f>
        <v/>
      </c>
      <c r="B82" s="127"/>
      <c r="L82" s="127"/>
      <c r="V82" s="127"/>
      <c r="AF82" s="127"/>
      <c r="AP82" s="127"/>
      <c r="AZ82" s="127"/>
      <c r="BA82" s="127"/>
      <c r="BB82" s="127"/>
      <c r="BC82" s="127"/>
      <c r="BD82" s="127"/>
      <c r="BE82" s="127"/>
      <c r="BF82" s="127"/>
      <c r="BG82" s="127"/>
      <c r="BJ82" s="127"/>
      <c r="BT82" s="127"/>
      <c r="CD82" s="127"/>
      <c r="CN82" s="127"/>
      <c r="CX82" s="127"/>
      <c r="DH82" s="127"/>
      <c r="DR82" s="127"/>
      <c r="EB82" s="127"/>
      <c r="EL82" s="127"/>
      <c r="EV82" s="127"/>
      <c r="FF82" s="127"/>
      <c r="FP82" s="127"/>
      <c r="FZ82" s="127"/>
      <c r="GJ82" s="127"/>
      <c r="GT82" s="127"/>
      <c r="HD82" s="127"/>
      <c r="HN82" s="127"/>
      <c r="HX82" s="127"/>
      <c r="IH82" s="127"/>
      <c r="IR82" s="127"/>
    </row>
    <row xmlns:x14ac="http://schemas.microsoft.com/office/spreadsheetml/2009/9/ac" r="83" s="3" customFormat="true" x14ac:dyDescent="0.25">
      <c r="A83" s="408" t="str">
        <f ca="true">IF(ISBLANK('Data Summary'!A85),"",'Data Summary'!A85)</f>
        <v/>
      </c>
      <c r="B83" s="127"/>
      <c r="L83" s="127"/>
      <c r="V83" s="127"/>
      <c r="AF83" s="127"/>
      <c r="AP83" s="127"/>
      <c r="AZ83" s="127"/>
      <c r="BA83" s="127"/>
      <c r="BB83" s="127"/>
      <c r="BC83" s="127"/>
      <c r="BD83" s="127"/>
      <c r="BE83" s="127"/>
      <c r="BF83" s="127"/>
      <c r="BG83" s="127"/>
      <c r="BJ83" s="127"/>
      <c r="BT83" s="127"/>
      <c r="CD83" s="127"/>
      <c r="CN83" s="127"/>
      <c r="CX83" s="127"/>
      <c r="DH83" s="127"/>
      <c r="DR83" s="127"/>
      <c r="EB83" s="127"/>
      <c r="EL83" s="127"/>
      <c r="EV83" s="127"/>
      <c r="FF83" s="127"/>
      <c r="FP83" s="127"/>
      <c r="FZ83" s="127"/>
      <c r="GJ83" s="127"/>
      <c r="GT83" s="127"/>
      <c r="HD83" s="127"/>
      <c r="HN83" s="127"/>
      <c r="HX83" s="127"/>
      <c r="IH83" s="127"/>
      <c r="IR83" s="127"/>
    </row>
    <row xmlns:x14ac="http://schemas.microsoft.com/office/spreadsheetml/2009/9/ac" r="84" s="3" customFormat="true" x14ac:dyDescent="0.25">
      <c r="A84" s="408" t="str">
        <f ca="true">IF(ISBLANK('Data Summary'!A86),"",'Data Summary'!A86)</f>
        <v/>
      </c>
      <c r="B84" s="127"/>
      <c r="L84" s="127"/>
      <c r="V84" s="127"/>
      <c r="AF84" s="127"/>
      <c r="AP84" s="127"/>
      <c r="AZ84" s="127"/>
      <c r="BA84" s="127"/>
      <c r="BB84" s="127"/>
      <c r="BC84" s="127"/>
      <c r="BD84" s="127"/>
      <c r="BE84" s="127"/>
      <c r="BF84" s="127"/>
      <c r="BG84" s="127"/>
      <c r="BJ84" s="127"/>
      <c r="BT84" s="127"/>
      <c r="CD84" s="127"/>
      <c r="CN84" s="127"/>
      <c r="CX84" s="127"/>
      <c r="DH84" s="127"/>
      <c r="DR84" s="127"/>
      <c r="EB84" s="127"/>
      <c r="EL84" s="127"/>
      <c r="EV84" s="127"/>
      <c r="FF84" s="127"/>
      <c r="FP84" s="127"/>
      <c r="FZ84" s="127"/>
      <c r="GJ84" s="127"/>
      <c r="GT84" s="127"/>
      <c r="HD84" s="127"/>
      <c r="HN84" s="127"/>
      <c r="HX84" s="127"/>
      <c r="IH84" s="127"/>
      <c r="IR84" s="127"/>
    </row>
    <row xmlns:x14ac="http://schemas.microsoft.com/office/spreadsheetml/2009/9/ac" r="85" s="3" customFormat="true" x14ac:dyDescent="0.25">
      <c r="A85" s="408" t="str">
        <f ca="true">IF(ISBLANK('Data Summary'!A87),"",'Data Summary'!A87)</f>
        <v/>
      </c>
      <c r="B85" s="127"/>
      <c r="L85" s="127"/>
      <c r="V85" s="127"/>
      <c r="AF85" s="127"/>
      <c r="AP85" s="127"/>
      <c r="AZ85" s="127"/>
      <c r="BA85" s="127"/>
      <c r="BB85" s="127"/>
      <c r="BC85" s="127"/>
      <c r="BD85" s="127"/>
      <c r="BE85" s="127"/>
      <c r="BF85" s="127"/>
      <c r="BG85" s="127"/>
      <c r="BJ85" s="127"/>
      <c r="BT85" s="127"/>
      <c r="CD85" s="127"/>
      <c r="CN85" s="127"/>
      <c r="CX85" s="127"/>
      <c r="DH85" s="127"/>
      <c r="DR85" s="127"/>
      <c r="EB85" s="127"/>
      <c r="EL85" s="127"/>
      <c r="EV85" s="127"/>
      <c r="FF85" s="127"/>
      <c r="FP85" s="127"/>
      <c r="FZ85" s="127"/>
      <c r="GJ85" s="127"/>
      <c r="GT85" s="127"/>
      <c r="HD85" s="127"/>
      <c r="HN85" s="127"/>
      <c r="HX85" s="127"/>
      <c r="IH85" s="127"/>
      <c r="IR85" s="127"/>
    </row>
    <row xmlns:x14ac="http://schemas.microsoft.com/office/spreadsheetml/2009/9/ac" r="86" s="3" customFormat="true" x14ac:dyDescent="0.25">
      <c r="A86" s="408" t="str">
        <f ca="true">IF(ISBLANK('Data Summary'!A88),"",'Data Summary'!A88)</f>
        <v/>
      </c>
      <c r="B86" s="127"/>
      <c r="L86" s="127"/>
      <c r="V86" s="127"/>
      <c r="AF86" s="127"/>
      <c r="AP86" s="127"/>
      <c r="AZ86" s="127"/>
      <c r="BA86" s="127"/>
      <c r="BB86" s="127"/>
      <c r="BC86" s="127"/>
      <c r="BD86" s="127"/>
      <c r="BE86" s="127"/>
      <c r="BF86" s="127"/>
      <c r="BG86" s="127"/>
      <c r="BJ86" s="127"/>
      <c r="BT86" s="127"/>
      <c r="CD86" s="127"/>
      <c r="CN86" s="127"/>
      <c r="CX86" s="127"/>
      <c r="DH86" s="127"/>
      <c r="DR86" s="127"/>
      <c r="EB86" s="127"/>
      <c r="EL86" s="127"/>
      <c r="EV86" s="127"/>
      <c r="FF86" s="127"/>
      <c r="FP86" s="127"/>
      <c r="FZ86" s="127"/>
      <c r="GJ86" s="127"/>
      <c r="GT86" s="127"/>
      <c r="HD86" s="127"/>
      <c r="HN86" s="127"/>
      <c r="HX86" s="127"/>
      <c r="IH86" s="127"/>
      <c r="IR86" s="127"/>
    </row>
    <row xmlns:x14ac="http://schemas.microsoft.com/office/spreadsheetml/2009/9/ac" r="87" s="3" customFormat="true" x14ac:dyDescent="0.25">
      <c r="A87" s="408" t="str">
        <f ca="true">IF(ISBLANK('Data Summary'!A89),"",'Data Summary'!A89)</f>
        <v/>
      </c>
      <c r="B87" s="127"/>
      <c r="L87" s="127"/>
      <c r="V87" s="127"/>
      <c r="AF87" s="127"/>
      <c r="AP87" s="127"/>
      <c r="AZ87" s="127"/>
      <c r="BA87" s="127"/>
      <c r="BB87" s="127"/>
      <c r="BC87" s="127"/>
      <c r="BD87" s="127"/>
      <c r="BE87" s="127"/>
      <c r="BF87" s="127"/>
      <c r="BG87" s="127"/>
      <c r="BJ87" s="127"/>
      <c r="BT87" s="127"/>
      <c r="CD87" s="127"/>
      <c r="CN87" s="127"/>
      <c r="CX87" s="127"/>
      <c r="DH87" s="127"/>
      <c r="DR87" s="127"/>
      <c r="EB87" s="127"/>
      <c r="EL87" s="127"/>
      <c r="EV87" s="127"/>
      <c r="FF87" s="127"/>
      <c r="FP87" s="127"/>
      <c r="FZ87" s="127"/>
      <c r="GJ87" s="127"/>
      <c r="GT87" s="127"/>
      <c r="HD87" s="127"/>
      <c r="HN87" s="127"/>
      <c r="HX87" s="127"/>
      <c r="IH87" s="127"/>
      <c r="IR87" s="127"/>
    </row>
    <row xmlns:x14ac="http://schemas.microsoft.com/office/spreadsheetml/2009/9/ac" r="88" s="3" customFormat="true" x14ac:dyDescent="0.25">
      <c r="A88" s="408" t="str">
        <f ca="true">IF(ISBLANK('Data Summary'!A90),"",'Data Summary'!A90)</f>
        <v/>
      </c>
      <c r="B88" s="127"/>
      <c r="L88" s="127"/>
      <c r="V88" s="127"/>
      <c r="AF88" s="127"/>
      <c r="AP88" s="127"/>
      <c r="AZ88" s="127"/>
      <c r="BA88" s="127"/>
      <c r="BB88" s="127"/>
      <c r="BC88" s="127"/>
      <c r="BD88" s="127"/>
      <c r="BE88" s="127"/>
      <c r="BF88" s="127"/>
      <c r="BG88" s="127"/>
      <c r="BJ88" s="127"/>
      <c r="BT88" s="127"/>
      <c r="CD88" s="127"/>
      <c r="CN88" s="127"/>
      <c r="CX88" s="127"/>
      <c r="DH88" s="127"/>
      <c r="DR88" s="127"/>
      <c r="EB88" s="127"/>
      <c r="EL88" s="127"/>
      <c r="EV88" s="127"/>
      <c r="FF88" s="127"/>
      <c r="FP88" s="127"/>
      <c r="FZ88" s="127"/>
      <c r="GJ88" s="127"/>
      <c r="GT88" s="127"/>
      <c r="HD88" s="127"/>
      <c r="HN88" s="127"/>
      <c r="HX88" s="127"/>
      <c r="IH88" s="127"/>
      <c r="IR88" s="127"/>
    </row>
    <row xmlns:x14ac="http://schemas.microsoft.com/office/spreadsheetml/2009/9/ac" r="89" s="3" customFormat="true" x14ac:dyDescent="0.25">
      <c r="A89" s="408" t="str">
        <f ca="true">IF(ISBLANK('Data Summary'!A91),"",'Data Summary'!A91)</f>
        <v/>
      </c>
      <c r="B89" s="127"/>
      <c r="L89" s="127"/>
      <c r="V89" s="127"/>
      <c r="AF89" s="127"/>
      <c r="AP89" s="127"/>
      <c r="AZ89" s="127"/>
      <c r="BA89" s="127"/>
      <c r="BB89" s="127"/>
      <c r="BC89" s="127"/>
      <c r="BD89" s="127"/>
      <c r="BE89" s="127"/>
      <c r="BF89" s="127"/>
      <c r="BG89" s="127"/>
      <c r="BJ89" s="127"/>
      <c r="BT89" s="127"/>
      <c r="CD89" s="127"/>
      <c r="CN89" s="127"/>
      <c r="CX89" s="127"/>
      <c r="DH89" s="127"/>
      <c r="DR89" s="127"/>
      <c r="EB89" s="127"/>
      <c r="EL89" s="127"/>
      <c r="EV89" s="127"/>
      <c r="FF89" s="127"/>
      <c r="FP89" s="127"/>
      <c r="FZ89" s="127"/>
      <c r="GJ89" s="127"/>
      <c r="GT89" s="127"/>
      <c r="HD89" s="127"/>
      <c r="HN89" s="127"/>
      <c r="HX89" s="127"/>
      <c r="IH89" s="127"/>
      <c r="IR89" s="127"/>
    </row>
    <row xmlns:x14ac="http://schemas.microsoft.com/office/spreadsheetml/2009/9/ac" r="90" s="3" customFormat="true" x14ac:dyDescent="0.25">
      <c r="A90" s="408" t="str">
        <f ca="true">IF(ISBLANK('Data Summary'!A92),"",'Data Summary'!A92)</f>
        <v/>
      </c>
      <c r="B90" s="127"/>
      <c r="L90" s="127"/>
      <c r="V90" s="127"/>
      <c r="AF90" s="127"/>
      <c r="AP90" s="127"/>
      <c r="AZ90" s="127"/>
      <c r="BA90" s="127"/>
      <c r="BB90" s="127"/>
      <c r="BC90" s="127"/>
      <c r="BD90" s="127"/>
      <c r="BE90" s="127"/>
      <c r="BF90" s="127"/>
      <c r="BG90" s="127"/>
      <c r="BJ90" s="127"/>
      <c r="BT90" s="127"/>
      <c r="CD90" s="127"/>
      <c r="CN90" s="127"/>
      <c r="CX90" s="127"/>
      <c r="DH90" s="127"/>
      <c r="DR90" s="127"/>
      <c r="EB90" s="127"/>
      <c r="EL90" s="127"/>
      <c r="EV90" s="127"/>
      <c r="FF90" s="127"/>
      <c r="FP90" s="127"/>
      <c r="FZ90" s="127"/>
      <c r="GJ90" s="127"/>
      <c r="GT90" s="127"/>
      <c r="HD90" s="127"/>
      <c r="HN90" s="127"/>
      <c r="HX90" s="127"/>
      <c r="IH90" s="127"/>
      <c r="IR90" s="127"/>
    </row>
    <row xmlns:x14ac="http://schemas.microsoft.com/office/spreadsheetml/2009/9/ac" r="91" s="3" customFormat="true" x14ac:dyDescent="0.25">
      <c r="A91" s="408" t="str">
        <f ca="true">IF(ISBLANK('Data Summary'!A93),"",'Data Summary'!A93)</f>
        <v/>
      </c>
      <c r="B91" s="127"/>
      <c r="L91" s="127"/>
      <c r="V91" s="127"/>
      <c r="AF91" s="127"/>
      <c r="AP91" s="127"/>
      <c r="AZ91" s="127"/>
      <c r="BA91" s="127"/>
      <c r="BB91" s="127"/>
      <c r="BC91" s="127"/>
      <c r="BD91" s="127"/>
      <c r="BE91" s="127"/>
      <c r="BF91" s="127"/>
      <c r="BG91" s="127"/>
      <c r="BJ91" s="127"/>
      <c r="BT91" s="127"/>
      <c r="CD91" s="127"/>
      <c r="CN91" s="127"/>
      <c r="CX91" s="127"/>
      <c r="DH91" s="127"/>
      <c r="DR91" s="127"/>
      <c r="EB91" s="127"/>
      <c r="EL91" s="127"/>
      <c r="EV91" s="127"/>
      <c r="FF91" s="127"/>
      <c r="FP91" s="127"/>
      <c r="FZ91" s="127"/>
      <c r="GJ91" s="127"/>
      <c r="GT91" s="127"/>
      <c r="HD91" s="127"/>
      <c r="HN91" s="127"/>
      <c r="HX91" s="127"/>
      <c r="IH91" s="127"/>
      <c r="IR91" s="127"/>
    </row>
    <row xmlns:x14ac="http://schemas.microsoft.com/office/spreadsheetml/2009/9/ac" r="92" s="3" customFormat="true" x14ac:dyDescent="0.25">
      <c r="A92" s="408" t="str">
        <f ca="true">IF(ISBLANK('Data Summary'!A94),"",'Data Summary'!A94)</f>
        <v/>
      </c>
      <c r="B92" s="127"/>
      <c r="L92" s="127"/>
      <c r="V92" s="127"/>
      <c r="AF92" s="127"/>
      <c r="AP92" s="127"/>
      <c r="AZ92" s="127"/>
      <c r="BA92" s="127"/>
      <c r="BB92" s="127"/>
      <c r="BC92" s="127"/>
      <c r="BD92" s="127"/>
      <c r="BE92" s="127"/>
      <c r="BF92" s="127"/>
      <c r="BG92" s="127"/>
      <c r="BJ92" s="127"/>
      <c r="BT92" s="127"/>
      <c r="CD92" s="127"/>
      <c r="CN92" s="127"/>
      <c r="CX92" s="127"/>
      <c r="DH92" s="127"/>
      <c r="DR92" s="127"/>
      <c r="EB92" s="127"/>
      <c r="EL92" s="127"/>
      <c r="EV92" s="127"/>
      <c r="FF92" s="127"/>
      <c r="FP92" s="127"/>
      <c r="FZ92" s="127"/>
      <c r="GJ92" s="127"/>
      <c r="GT92" s="127"/>
      <c r="HD92" s="127"/>
      <c r="HN92" s="127"/>
      <c r="HX92" s="127"/>
      <c r="IH92" s="127"/>
      <c r="IR92" s="127"/>
    </row>
    <row xmlns:x14ac="http://schemas.microsoft.com/office/spreadsheetml/2009/9/ac" r="93" s="3" customFormat="true" x14ac:dyDescent="0.25">
      <c r="A93" s="408" t="str">
        <f ca="true">IF(ISBLANK('Data Summary'!A95),"",'Data Summary'!A95)</f>
        <v/>
      </c>
      <c r="B93" s="127"/>
      <c r="L93" s="127"/>
      <c r="V93" s="127"/>
      <c r="AF93" s="127"/>
      <c r="AP93" s="127"/>
      <c r="AZ93" s="127"/>
      <c r="BA93" s="127"/>
      <c r="BB93" s="127"/>
      <c r="BC93" s="127"/>
      <c r="BD93" s="127"/>
      <c r="BE93" s="127"/>
      <c r="BF93" s="127"/>
      <c r="BG93" s="127"/>
      <c r="BJ93" s="127"/>
      <c r="BT93" s="127"/>
      <c r="CD93" s="127"/>
      <c r="CN93" s="127"/>
      <c r="CX93" s="127"/>
      <c r="DH93" s="127"/>
      <c r="DR93" s="127"/>
      <c r="EB93" s="127"/>
      <c r="EL93" s="127"/>
      <c r="EV93" s="127"/>
      <c r="FF93" s="127"/>
      <c r="FP93" s="127"/>
      <c r="FZ93" s="127"/>
      <c r="GJ93" s="127"/>
      <c r="GT93" s="127"/>
      <c r="HD93" s="127"/>
      <c r="HN93" s="127"/>
      <c r="HX93" s="127"/>
      <c r="IH93" s="127"/>
      <c r="IR93" s="127"/>
    </row>
    <row xmlns:x14ac="http://schemas.microsoft.com/office/spreadsheetml/2009/9/ac" r="94" s="3" customFormat="true" x14ac:dyDescent="0.25">
      <c r="A94" s="408" t="str">
        <f ca="true">IF(ISBLANK('Data Summary'!A96),"",'Data Summary'!A96)</f>
        <v/>
      </c>
      <c r="B94" s="127"/>
      <c r="L94" s="127"/>
      <c r="V94" s="127"/>
      <c r="AF94" s="127"/>
      <c r="AP94" s="127"/>
      <c r="AZ94" s="127"/>
      <c r="BA94" s="127"/>
      <c r="BB94" s="127"/>
      <c r="BC94" s="127"/>
      <c r="BD94" s="127"/>
      <c r="BE94" s="127"/>
      <c r="BF94" s="127"/>
      <c r="BG94" s="127"/>
      <c r="BJ94" s="127"/>
      <c r="BT94" s="127"/>
      <c r="CD94" s="127"/>
      <c r="CN94" s="127"/>
      <c r="CX94" s="127"/>
      <c r="DH94" s="127"/>
      <c r="DR94" s="127"/>
      <c r="EB94" s="127"/>
      <c r="EL94" s="127"/>
      <c r="EV94" s="127"/>
      <c r="FF94" s="127"/>
      <c r="FP94" s="127"/>
      <c r="FZ94" s="127"/>
      <c r="GJ94" s="127"/>
      <c r="GT94" s="127"/>
      <c r="HD94" s="127"/>
      <c r="HN94" s="127"/>
      <c r="HX94" s="127"/>
      <c r="IH94" s="127"/>
      <c r="IR94" s="127"/>
    </row>
    <row xmlns:x14ac="http://schemas.microsoft.com/office/spreadsheetml/2009/9/ac" r="95" s="3" customFormat="true" x14ac:dyDescent="0.25">
      <c r="A95" s="408" t="str">
        <f ca="true">IF(ISBLANK('Data Summary'!A97),"",'Data Summary'!A97)</f>
        <v/>
      </c>
      <c r="B95" s="127"/>
      <c r="L95" s="127"/>
      <c r="V95" s="127"/>
      <c r="AF95" s="127"/>
      <c r="AP95" s="127"/>
      <c r="AZ95" s="127"/>
      <c r="BA95" s="127"/>
      <c r="BB95" s="127"/>
      <c r="BC95" s="127"/>
      <c r="BD95" s="127"/>
      <c r="BE95" s="127"/>
      <c r="BF95" s="127"/>
      <c r="BG95" s="127"/>
      <c r="BJ95" s="127"/>
      <c r="BT95" s="127"/>
      <c r="CD95" s="127"/>
      <c r="CN95" s="127"/>
      <c r="CX95" s="127"/>
      <c r="DH95" s="127"/>
      <c r="DR95" s="127"/>
      <c r="EB95" s="127"/>
      <c r="EL95" s="127"/>
      <c r="EV95" s="127"/>
      <c r="FF95" s="127"/>
      <c r="FP95" s="127"/>
      <c r="FZ95" s="127"/>
      <c r="GJ95" s="127"/>
      <c r="GT95" s="127"/>
      <c r="HD95" s="127"/>
      <c r="HN95" s="127"/>
      <c r="HX95" s="127"/>
      <c r="IH95" s="127"/>
      <c r="IR95" s="127"/>
    </row>
    <row xmlns:x14ac="http://schemas.microsoft.com/office/spreadsheetml/2009/9/ac" r="96" s="3" customFormat="true" x14ac:dyDescent="0.25">
      <c r="A96" s="408" t="str">
        <f ca="true">IF(ISBLANK('Data Summary'!A98),"",'Data Summary'!A98)</f>
        <v/>
      </c>
      <c r="B96" s="127"/>
      <c r="L96" s="127"/>
      <c r="V96" s="127"/>
      <c r="AF96" s="127"/>
      <c r="AP96" s="127"/>
      <c r="AZ96" s="127"/>
      <c r="BA96" s="127"/>
      <c r="BB96" s="127"/>
      <c r="BC96" s="127"/>
      <c r="BD96" s="127"/>
      <c r="BE96" s="127"/>
      <c r="BF96" s="127"/>
      <c r="BG96" s="127"/>
      <c r="BJ96" s="127"/>
      <c r="BT96" s="127"/>
      <c r="CD96" s="127"/>
      <c r="CN96" s="127"/>
      <c r="CX96" s="127"/>
      <c r="DH96" s="127"/>
      <c r="DR96" s="127"/>
      <c r="EB96" s="127"/>
      <c r="EL96" s="127"/>
      <c r="EV96" s="127"/>
      <c r="FF96" s="127"/>
      <c r="FP96" s="127"/>
      <c r="FZ96" s="127"/>
      <c r="GJ96" s="127"/>
      <c r="GT96" s="127"/>
      <c r="HD96" s="127"/>
      <c r="HN96" s="127"/>
      <c r="HX96" s="127"/>
      <c r="IH96" s="127"/>
      <c r="IR96" s="127"/>
    </row>
    <row xmlns:x14ac="http://schemas.microsoft.com/office/spreadsheetml/2009/9/ac" r="97" s="3" customFormat="true" x14ac:dyDescent="0.25">
      <c r="A97" s="408" t="str">
        <f ca="true">IF(ISBLANK('Data Summary'!A99),"",'Data Summary'!A99)</f>
        <v/>
      </c>
      <c r="B97" s="127"/>
      <c r="L97" s="127"/>
      <c r="V97" s="127"/>
      <c r="AF97" s="127"/>
      <c r="AP97" s="127"/>
      <c r="AZ97" s="127"/>
      <c r="BA97" s="127"/>
      <c r="BB97" s="127"/>
      <c r="BC97" s="127"/>
      <c r="BD97" s="127"/>
      <c r="BE97" s="127"/>
      <c r="BF97" s="127"/>
      <c r="BG97" s="127"/>
      <c r="BJ97" s="127"/>
      <c r="BT97" s="127"/>
      <c r="CD97" s="127"/>
      <c r="CN97" s="127"/>
      <c r="CX97" s="127"/>
      <c r="DH97" s="127"/>
      <c r="DR97" s="127"/>
      <c r="EB97" s="127"/>
      <c r="EL97" s="127"/>
      <c r="EV97" s="127"/>
      <c r="FF97" s="127"/>
      <c r="FP97" s="127"/>
      <c r="FZ97" s="127"/>
      <c r="GJ97" s="127"/>
      <c r="GT97" s="127"/>
      <c r="HD97" s="127"/>
      <c r="HN97" s="127"/>
      <c r="HX97" s="127"/>
      <c r="IH97" s="127"/>
      <c r="IR97" s="127"/>
    </row>
    <row xmlns:x14ac="http://schemas.microsoft.com/office/spreadsheetml/2009/9/ac" r="98" s="3" customFormat="true" x14ac:dyDescent="0.25">
      <c r="A98" s="408" t="str">
        <f ca="true">IF(ISBLANK('Data Summary'!A100),"",'Data Summary'!A100)</f>
        <v/>
      </c>
      <c r="B98" s="127"/>
      <c r="L98" s="127"/>
      <c r="V98" s="127"/>
      <c r="AF98" s="127"/>
      <c r="AP98" s="127"/>
      <c r="AZ98" s="127"/>
      <c r="BA98" s="127"/>
      <c r="BB98" s="127"/>
      <c r="BC98" s="127"/>
      <c r="BD98" s="127"/>
      <c r="BE98" s="127"/>
      <c r="BF98" s="127"/>
      <c r="BG98" s="127"/>
      <c r="BJ98" s="127"/>
      <c r="BT98" s="127"/>
      <c r="CD98" s="127"/>
      <c r="CN98" s="127"/>
      <c r="CX98" s="127"/>
      <c r="DH98" s="127"/>
      <c r="DR98" s="127"/>
      <c r="EB98" s="127"/>
      <c r="EL98" s="127"/>
      <c r="EV98" s="127"/>
      <c r="FF98" s="127"/>
      <c r="FP98" s="127"/>
      <c r="FZ98" s="127"/>
      <c r="GJ98" s="127"/>
      <c r="GT98" s="127"/>
      <c r="HD98" s="127"/>
      <c r="HN98" s="127"/>
      <c r="HX98" s="127"/>
      <c r="IH98" s="127"/>
      <c r="IR98" s="127"/>
    </row>
    <row xmlns:x14ac="http://schemas.microsoft.com/office/spreadsheetml/2009/9/ac" r="99" s="3" customFormat="true" x14ac:dyDescent="0.25">
      <c r="A99" s="408" t="str">
        <f ca="true">IF(ISBLANK('Data Summary'!A101),"",'Data Summary'!A101)</f>
        <v/>
      </c>
      <c r="B99" s="127"/>
      <c r="L99" s="127"/>
      <c r="V99" s="127"/>
      <c r="AF99" s="127"/>
      <c r="AP99" s="127"/>
      <c r="AZ99" s="127"/>
      <c r="BA99" s="127"/>
      <c r="BB99" s="127"/>
      <c r="BC99" s="127"/>
      <c r="BD99" s="127"/>
      <c r="BE99" s="127"/>
      <c r="BF99" s="127"/>
      <c r="BG99" s="127"/>
      <c r="BJ99" s="127"/>
      <c r="BT99" s="127"/>
      <c r="CD99" s="127"/>
      <c r="CN99" s="127"/>
      <c r="CX99" s="127"/>
      <c r="DH99" s="127"/>
      <c r="DR99" s="127"/>
      <c r="EB99" s="127"/>
      <c r="EL99" s="127"/>
      <c r="EV99" s="127"/>
      <c r="FF99" s="127"/>
      <c r="FP99" s="127"/>
      <c r="FZ99" s="127"/>
      <c r="GJ99" s="127"/>
      <c r="GT99" s="127"/>
      <c r="HD99" s="127"/>
      <c r="HN99" s="127"/>
      <c r="HX99" s="127"/>
      <c r="IH99" s="127"/>
      <c r="IR99" s="127"/>
    </row>
    <row xmlns:x14ac="http://schemas.microsoft.com/office/spreadsheetml/2009/9/ac" r="100" s="3" customFormat="true" x14ac:dyDescent="0.25">
      <c r="A100" s="408" t="str">
        <f ca="true">IF(ISBLANK('Data Summary'!A102),"",'Data Summary'!A102)</f>
        <v/>
      </c>
      <c r="B100" s="127"/>
      <c r="L100" s="127"/>
      <c r="V100" s="127"/>
      <c r="AF100" s="127"/>
      <c r="AP100" s="127"/>
      <c r="AZ100" s="127"/>
      <c r="BA100" s="127"/>
      <c r="BB100" s="127"/>
      <c r="BC100" s="127"/>
      <c r="BD100" s="127"/>
      <c r="BE100" s="127"/>
      <c r="BF100" s="127"/>
      <c r="BG100" s="127"/>
      <c r="BJ100" s="127"/>
      <c r="BT100" s="127"/>
      <c r="CD100" s="127"/>
      <c r="CN100" s="127"/>
      <c r="CX100" s="127"/>
      <c r="DH100" s="127"/>
      <c r="DR100" s="127"/>
      <c r="EB100" s="127"/>
      <c r="EL100" s="127"/>
      <c r="EV100" s="127"/>
      <c r="FF100" s="127"/>
      <c r="FP100" s="127"/>
      <c r="FZ100" s="127"/>
      <c r="GJ100" s="127"/>
      <c r="GT100" s="127"/>
      <c r="HD100" s="127"/>
      <c r="HN100" s="127"/>
      <c r="HX100" s="127"/>
      <c r="IH100" s="127"/>
      <c r="IR100" s="127"/>
    </row>
    <row xmlns:x14ac="http://schemas.microsoft.com/office/spreadsheetml/2009/9/ac" r="101" s="3" customFormat="true" x14ac:dyDescent="0.25">
      <c r="A101" s="408" t="str">
        <f ca="true">IF(ISBLANK('Data Summary'!A103),"",'Data Summary'!A103)</f>
        <v/>
      </c>
      <c r="B101" s="127"/>
      <c r="L101" s="127"/>
      <c r="V101" s="127"/>
      <c r="AF101" s="127"/>
      <c r="AP101" s="127"/>
      <c r="AZ101" s="127"/>
      <c r="BA101" s="127"/>
      <c r="BB101" s="127"/>
      <c r="BC101" s="127"/>
      <c r="BD101" s="127"/>
      <c r="BE101" s="127"/>
      <c r="BF101" s="127"/>
      <c r="BG101" s="127"/>
      <c r="BJ101" s="127"/>
      <c r="BT101" s="127"/>
      <c r="CD101" s="127"/>
      <c r="CN101" s="127"/>
      <c r="CX101" s="127"/>
      <c r="DH101" s="127"/>
      <c r="DR101" s="127"/>
      <c r="EB101" s="127"/>
      <c r="EL101" s="127"/>
      <c r="EV101" s="127"/>
      <c r="FF101" s="127"/>
      <c r="FP101" s="127"/>
      <c r="FZ101" s="127"/>
      <c r="GJ101" s="127"/>
      <c r="GT101" s="127"/>
      <c r="HD101" s="127"/>
      <c r="HN101" s="127"/>
      <c r="HX101" s="127"/>
      <c r="IH101" s="127"/>
      <c r="IR101" s="127"/>
    </row>
    <row xmlns:x14ac="http://schemas.microsoft.com/office/spreadsheetml/2009/9/ac" r="102" s="3" customFormat="true" x14ac:dyDescent="0.25">
      <c r="A102" s="408" t="str">
        <f ca="true">IF(ISBLANK('Data Summary'!A104),"",'Data Summary'!A104)</f>
        <v/>
      </c>
      <c r="B102" s="127"/>
      <c r="L102" s="127"/>
      <c r="V102" s="127"/>
      <c r="AF102" s="127"/>
      <c r="AP102" s="127"/>
      <c r="AZ102" s="127"/>
      <c r="BA102" s="127"/>
      <c r="BB102" s="127"/>
      <c r="BC102" s="127"/>
      <c r="BD102" s="127"/>
      <c r="BE102" s="127"/>
      <c r="BF102" s="127"/>
      <c r="BG102" s="127"/>
      <c r="BJ102" s="127"/>
      <c r="BT102" s="127"/>
      <c r="CD102" s="127"/>
      <c r="CN102" s="127"/>
      <c r="CX102" s="127"/>
      <c r="DH102" s="127"/>
      <c r="DR102" s="127"/>
      <c r="EB102" s="127"/>
      <c r="EL102" s="127"/>
      <c r="EV102" s="127"/>
      <c r="FF102" s="127"/>
      <c r="FP102" s="127"/>
      <c r="FZ102" s="127"/>
      <c r="GJ102" s="127"/>
      <c r="GT102" s="127"/>
      <c r="HD102" s="127"/>
      <c r="HN102" s="127"/>
      <c r="HX102" s="127"/>
      <c r="IH102" s="127"/>
      <c r="IR102" s="127"/>
    </row>
    <row xmlns:x14ac="http://schemas.microsoft.com/office/spreadsheetml/2009/9/ac" r="103" s="3" customFormat="true" x14ac:dyDescent="0.25">
      <c r="A103" s="408" t="str">
        <f ca="true">IF(ISBLANK('Data Summary'!A105),"",'Data Summary'!A105)</f>
        <v/>
      </c>
      <c r="B103" s="127"/>
      <c r="L103" s="127"/>
      <c r="V103" s="127"/>
      <c r="AF103" s="127"/>
      <c r="AP103" s="127"/>
      <c r="AZ103" s="127"/>
      <c r="BA103" s="127"/>
      <c r="BB103" s="127"/>
      <c r="BC103" s="127"/>
      <c r="BD103" s="127"/>
      <c r="BE103" s="127"/>
      <c r="BF103" s="127"/>
      <c r="BG103" s="127"/>
      <c r="BJ103" s="127"/>
      <c r="BT103" s="127"/>
      <c r="CD103" s="127"/>
      <c r="CN103" s="127"/>
      <c r="CX103" s="127"/>
      <c r="DH103" s="127"/>
      <c r="DR103" s="127"/>
      <c r="EB103" s="127"/>
      <c r="EL103" s="127"/>
      <c r="EV103" s="127"/>
      <c r="FF103" s="127"/>
      <c r="FP103" s="127"/>
      <c r="FZ103" s="127"/>
      <c r="GJ103" s="127"/>
      <c r="GT103" s="127"/>
      <c r="HD103" s="127"/>
      <c r="HN103" s="127"/>
      <c r="HX103" s="127"/>
      <c r="IH103" s="127"/>
      <c r="IR103" s="127"/>
    </row>
    <row xmlns:x14ac="http://schemas.microsoft.com/office/spreadsheetml/2009/9/ac" r="104" s="3" customFormat="true" x14ac:dyDescent="0.25">
      <c r="A104" s="408" t="str">
        <f ca="true">IF(ISBLANK('Data Summary'!A106),"",'Data Summary'!A106)</f>
        <v/>
      </c>
      <c r="B104" s="127"/>
      <c r="L104" s="127"/>
      <c r="V104" s="127"/>
      <c r="AF104" s="127"/>
      <c r="AP104" s="127"/>
      <c r="AZ104" s="127"/>
      <c r="BA104" s="127"/>
      <c r="BB104" s="127"/>
      <c r="BC104" s="127"/>
      <c r="BD104" s="127"/>
      <c r="BE104" s="127"/>
      <c r="BF104" s="127"/>
      <c r="BG104" s="127"/>
      <c r="BJ104" s="127"/>
      <c r="BT104" s="127"/>
      <c r="CD104" s="127"/>
      <c r="CN104" s="127"/>
      <c r="CX104" s="127"/>
      <c r="DH104" s="127"/>
      <c r="DR104" s="127"/>
      <c r="EB104" s="127"/>
      <c r="EL104" s="127"/>
      <c r="EV104" s="127"/>
      <c r="FF104" s="127"/>
      <c r="FP104" s="127"/>
      <c r="FZ104" s="127"/>
      <c r="GJ104" s="127"/>
      <c r="GT104" s="127"/>
      <c r="HD104" s="127"/>
      <c r="HN104" s="127"/>
      <c r="HX104" s="127"/>
      <c r="IH104" s="127"/>
      <c r="IR104" s="127"/>
    </row>
    <row xmlns:x14ac="http://schemas.microsoft.com/office/spreadsheetml/2009/9/ac" r="105" s="3" customFormat="true" x14ac:dyDescent="0.25">
      <c r="A105" s="408" t="str">
        <f ca="true">IF(ISBLANK('Data Summary'!A107),"",'Data Summary'!A107)</f>
        <v/>
      </c>
      <c r="B105" s="127"/>
      <c r="L105" s="127"/>
      <c r="V105" s="127"/>
      <c r="AF105" s="127"/>
      <c r="AP105" s="127"/>
      <c r="AZ105" s="127"/>
      <c r="BA105" s="127"/>
      <c r="BB105" s="127"/>
      <c r="BC105" s="127"/>
      <c r="BD105" s="127"/>
      <c r="BE105" s="127"/>
      <c r="BF105" s="127"/>
      <c r="BG105" s="127"/>
      <c r="BJ105" s="127"/>
      <c r="BT105" s="127"/>
      <c r="CD105" s="127"/>
      <c r="CN105" s="127"/>
      <c r="CX105" s="127"/>
      <c r="DH105" s="127"/>
      <c r="DR105" s="127"/>
      <c r="EB105" s="127"/>
      <c r="EL105" s="127"/>
      <c r="EV105" s="127"/>
      <c r="FF105" s="127"/>
      <c r="FP105" s="127"/>
      <c r="FZ105" s="127"/>
      <c r="GJ105" s="127"/>
      <c r="GT105" s="127"/>
      <c r="HD105" s="127"/>
      <c r="HN105" s="127"/>
      <c r="HX105" s="127"/>
      <c r="IH105" s="127"/>
      <c r="IR105" s="127"/>
    </row>
    <row xmlns:x14ac="http://schemas.microsoft.com/office/spreadsheetml/2009/9/ac" r="106" s="3" customFormat="true" x14ac:dyDescent="0.25">
      <c r="A106" s="408" t="str">
        <f ca="true">IF(ISBLANK('Data Summary'!A108),"",'Data Summary'!A108)</f>
        <v/>
      </c>
      <c r="B106" s="127"/>
      <c r="L106" s="127"/>
      <c r="V106" s="127"/>
      <c r="AF106" s="127"/>
      <c r="AP106" s="127"/>
      <c r="AZ106" s="127"/>
      <c r="BA106" s="127"/>
      <c r="BB106" s="127"/>
      <c r="BC106" s="127"/>
      <c r="BD106" s="127"/>
      <c r="BE106" s="127"/>
      <c r="BF106" s="127"/>
      <c r="BG106" s="127"/>
      <c r="BJ106" s="127"/>
      <c r="BT106" s="127"/>
      <c r="CD106" s="127"/>
      <c r="CN106" s="127"/>
      <c r="CX106" s="127"/>
      <c r="DH106" s="127"/>
      <c r="DR106" s="127"/>
      <c r="EB106" s="127"/>
      <c r="EL106" s="127"/>
      <c r="EV106" s="127"/>
      <c r="FF106" s="127"/>
      <c r="FP106" s="127"/>
      <c r="FZ106" s="127"/>
      <c r="GJ106" s="127"/>
      <c r="GT106" s="127"/>
      <c r="HD106" s="127"/>
      <c r="HN106" s="127"/>
      <c r="HX106" s="127"/>
      <c r="IH106" s="127"/>
      <c r="IR106" s="127"/>
    </row>
    <row xmlns:x14ac="http://schemas.microsoft.com/office/spreadsheetml/2009/9/ac" r="107" s="3" customFormat="true" x14ac:dyDescent="0.25">
      <c r="A107" s="408" t="str">
        <f ca="true">IF(ISBLANK('Data Summary'!A109),"",'Data Summary'!A109)</f>
        <v/>
      </c>
      <c r="B107" s="127"/>
      <c r="L107" s="127"/>
      <c r="V107" s="127"/>
      <c r="AF107" s="127"/>
      <c r="AP107" s="127"/>
      <c r="AZ107" s="127"/>
      <c r="BA107" s="127"/>
      <c r="BB107" s="127"/>
      <c r="BC107" s="127"/>
      <c r="BD107" s="127"/>
      <c r="BE107" s="127"/>
      <c r="BF107" s="127"/>
      <c r="BG107" s="127"/>
      <c r="BJ107" s="127"/>
      <c r="BT107" s="127"/>
      <c r="CD107" s="127"/>
      <c r="CN107" s="127"/>
      <c r="CX107" s="127"/>
      <c r="DH107" s="127"/>
      <c r="DR107" s="127"/>
      <c r="EB107" s="127"/>
      <c r="EL107" s="127"/>
      <c r="EV107" s="127"/>
      <c r="FF107" s="127"/>
      <c r="FP107" s="127"/>
      <c r="FZ107" s="127"/>
      <c r="GJ107" s="127"/>
      <c r="GT107" s="127"/>
      <c r="HD107" s="127"/>
      <c r="HN107" s="127"/>
      <c r="HX107" s="127"/>
      <c r="IH107" s="127"/>
      <c r="IR107" s="127"/>
    </row>
    <row xmlns:x14ac="http://schemas.microsoft.com/office/spreadsheetml/2009/9/ac" r="108" s="3" customFormat="true" x14ac:dyDescent="0.25">
      <c r="A108" s="408" t="str">
        <f ca="true">IF(ISBLANK('Data Summary'!A110),"",'Data Summary'!A110)</f>
        <v/>
      </c>
      <c r="B108" s="127"/>
      <c r="L108" s="127"/>
      <c r="V108" s="127"/>
      <c r="AF108" s="127"/>
      <c r="AP108" s="127"/>
      <c r="AZ108" s="127"/>
      <c r="BA108" s="127"/>
      <c r="BB108" s="127"/>
      <c r="BC108" s="127"/>
      <c r="BD108" s="127"/>
      <c r="BE108" s="127"/>
      <c r="BF108" s="127"/>
      <c r="BG108" s="127"/>
      <c r="BJ108" s="127"/>
      <c r="BT108" s="127"/>
      <c r="CD108" s="127"/>
      <c r="CN108" s="127"/>
      <c r="CX108" s="127"/>
      <c r="DH108" s="127"/>
      <c r="DR108" s="127"/>
      <c r="EB108" s="127"/>
      <c r="EL108" s="127"/>
      <c r="EV108" s="127"/>
      <c r="FF108" s="127"/>
      <c r="FP108" s="127"/>
      <c r="FZ108" s="127"/>
      <c r="GJ108" s="127"/>
      <c r="GT108" s="127"/>
      <c r="HD108" s="127"/>
      <c r="HN108" s="127"/>
      <c r="HX108" s="127"/>
      <c r="IH108" s="127"/>
      <c r="IR108" s="127"/>
    </row>
    <row xmlns:x14ac="http://schemas.microsoft.com/office/spreadsheetml/2009/9/ac" r="109" s="3" customFormat="true" x14ac:dyDescent="0.25">
      <c r="A109" s="408" t="str">
        <f ca="true">IF(ISBLANK('Data Summary'!A111),"",'Data Summary'!A111)</f>
        <v/>
      </c>
      <c r="B109" s="127"/>
      <c r="L109" s="127"/>
      <c r="V109" s="127"/>
      <c r="AF109" s="127"/>
      <c r="AP109" s="127"/>
      <c r="AZ109" s="127"/>
      <c r="BA109" s="127"/>
      <c r="BB109" s="127"/>
      <c r="BC109" s="127"/>
      <c r="BD109" s="127"/>
      <c r="BE109" s="127"/>
      <c r="BF109" s="127"/>
      <c r="BG109" s="127"/>
      <c r="BJ109" s="127"/>
      <c r="BT109" s="127"/>
      <c r="CD109" s="127"/>
      <c r="CN109" s="127"/>
      <c r="CX109" s="127"/>
      <c r="DH109" s="127"/>
      <c r="DR109" s="127"/>
      <c r="EB109" s="127"/>
      <c r="EL109" s="127"/>
      <c r="EV109" s="127"/>
      <c r="FF109" s="127"/>
      <c r="FP109" s="127"/>
      <c r="FZ109" s="127"/>
      <c r="GJ109" s="127"/>
      <c r="GT109" s="127"/>
      <c r="HD109" s="127"/>
      <c r="HN109" s="127"/>
      <c r="HX109" s="127"/>
      <c r="IH109" s="127"/>
      <c r="IR109" s="127"/>
    </row>
    <row xmlns:x14ac="http://schemas.microsoft.com/office/spreadsheetml/2009/9/ac" r="110" s="3" customFormat="true" x14ac:dyDescent="0.25">
      <c r="A110" s="408" t="str">
        <f ca="true">IF(ISBLANK('Data Summary'!A112),"",'Data Summary'!A112)</f>
        <v/>
      </c>
      <c r="B110" s="127"/>
      <c r="L110" s="127"/>
      <c r="V110" s="127"/>
      <c r="AF110" s="127"/>
      <c r="AP110" s="127"/>
      <c r="AZ110" s="127"/>
      <c r="BA110" s="127"/>
      <c r="BB110" s="127"/>
      <c r="BC110" s="127"/>
      <c r="BD110" s="127"/>
      <c r="BE110" s="127"/>
      <c r="BF110" s="127"/>
      <c r="BG110" s="127"/>
      <c r="BJ110" s="127"/>
      <c r="BT110" s="127"/>
      <c r="CD110" s="127"/>
      <c r="CN110" s="127"/>
      <c r="CX110" s="127"/>
      <c r="DH110" s="127"/>
      <c r="DR110" s="127"/>
      <c r="EB110" s="127"/>
      <c r="EL110" s="127"/>
      <c r="EV110" s="127"/>
      <c r="FF110" s="127"/>
      <c r="FP110" s="127"/>
      <c r="FZ110" s="127"/>
      <c r="GJ110" s="127"/>
      <c r="GT110" s="127"/>
      <c r="HD110" s="127"/>
      <c r="HN110" s="127"/>
      <c r="HX110" s="127"/>
      <c r="IH110" s="127"/>
      <c r="IR110" s="127"/>
    </row>
    <row xmlns:x14ac="http://schemas.microsoft.com/office/spreadsheetml/2009/9/ac" r="111" s="3" customFormat="true" x14ac:dyDescent="0.25">
      <c r="A111" s="408" t="str">
        <f ca="true">IF(ISBLANK('Data Summary'!A113),"",'Data Summary'!A113)</f>
        <v/>
      </c>
      <c r="B111" s="127"/>
      <c r="L111" s="127"/>
      <c r="V111" s="127"/>
      <c r="AF111" s="127"/>
      <c r="AP111" s="127"/>
      <c r="AZ111" s="127"/>
      <c r="BA111" s="127"/>
      <c r="BB111" s="127"/>
      <c r="BC111" s="127"/>
      <c r="BD111" s="127"/>
      <c r="BE111" s="127"/>
      <c r="BF111" s="127"/>
      <c r="BG111" s="127"/>
      <c r="BJ111" s="127"/>
      <c r="BT111" s="127"/>
      <c r="CD111" s="127"/>
      <c r="CN111" s="127"/>
      <c r="CX111" s="127"/>
      <c r="DH111" s="127"/>
      <c r="DR111" s="127"/>
      <c r="EB111" s="127"/>
      <c r="EL111" s="127"/>
      <c r="EV111" s="127"/>
      <c r="FF111" s="127"/>
      <c r="FP111" s="127"/>
      <c r="FZ111" s="127"/>
      <c r="GJ111" s="127"/>
      <c r="GT111" s="127"/>
      <c r="HD111" s="127"/>
      <c r="HN111" s="127"/>
      <c r="HX111" s="127"/>
      <c r="IH111" s="127"/>
      <c r="IR111" s="127"/>
    </row>
    <row xmlns:x14ac="http://schemas.microsoft.com/office/spreadsheetml/2009/9/ac" r="112" s="3" customFormat="true" x14ac:dyDescent="0.25">
      <c r="A112" s="408" t="str">
        <f ca="true">IF(ISBLANK('Data Summary'!A114),"",'Data Summary'!A114)</f>
        <v/>
      </c>
      <c r="B112" s="127"/>
      <c r="L112" s="127"/>
      <c r="V112" s="127"/>
      <c r="AF112" s="127"/>
      <c r="AP112" s="127"/>
      <c r="AZ112" s="127"/>
      <c r="BA112" s="127"/>
      <c r="BB112" s="127"/>
      <c r="BC112" s="127"/>
      <c r="BD112" s="127"/>
      <c r="BE112" s="127"/>
      <c r="BF112" s="127"/>
      <c r="BG112" s="127"/>
      <c r="BJ112" s="127"/>
      <c r="BT112" s="127"/>
      <c r="CD112" s="127"/>
      <c r="CN112" s="127"/>
      <c r="CX112" s="127"/>
      <c r="DH112" s="127"/>
      <c r="DR112" s="127"/>
      <c r="EB112" s="127"/>
      <c r="EL112" s="127"/>
      <c r="EV112" s="127"/>
      <c r="FF112" s="127"/>
      <c r="FP112" s="127"/>
      <c r="FZ112" s="127"/>
      <c r="GJ112" s="127"/>
      <c r="GT112" s="127"/>
      <c r="HD112" s="127"/>
      <c r="HN112" s="127"/>
      <c r="HX112" s="127"/>
      <c r="IH112" s="127"/>
      <c r="IR112" s="127"/>
    </row>
    <row xmlns:x14ac="http://schemas.microsoft.com/office/spreadsheetml/2009/9/ac" r="113" s="3" customFormat="true" x14ac:dyDescent="0.25">
      <c r="A113" s="408" t="str">
        <f ca="true">IF(ISBLANK('Data Summary'!A115),"",'Data Summary'!A115)</f>
        <v/>
      </c>
      <c r="B113" s="127"/>
      <c r="L113" s="127"/>
      <c r="V113" s="127"/>
      <c r="AF113" s="127"/>
      <c r="AP113" s="127"/>
      <c r="AZ113" s="127"/>
      <c r="BA113" s="127"/>
      <c r="BB113" s="127"/>
      <c r="BC113" s="127"/>
      <c r="BD113" s="127"/>
      <c r="BE113" s="127"/>
      <c r="BF113" s="127"/>
      <c r="BG113" s="127"/>
      <c r="BJ113" s="127"/>
      <c r="BT113" s="127"/>
      <c r="CD113" s="127"/>
      <c r="CN113" s="127"/>
      <c r="CX113" s="127"/>
      <c r="DH113" s="127"/>
      <c r="DR113" s="127"/>
      <c r="EB113" s="127"/>
      <c r="EL113" s="127"/>
      <c r="EV113" s="127"/>
      <c r="FF113" s="127"/>
      <c r="FP113" s="127"/>
      <c r="FZ113" s="127"/>
      <c r="GJ113" s="127"/>
      <c r="GT113" s="127"/>
      <c r="HD113" s="127"/>
      <c r="HN113" s="127"/>
      <c r="HX113" s="127"/>
      <c r="IH113" s="127"/>
      <c r="IR113" s="127"/>
    </row>
    <row xmlns:x14ac="http://schemas.microsoft.com/office/spreadsheetml/2009/9/ac" r="114" s="3" customFormat="true" x14ac:dyDescent="0.25">
      <c r="A114" s="408" t="str">
        <f ca="true">IF(ISBLANK('Data Summary'!A116),"",'Data Summary'!A116)</f>
        <v/>
      </c>
      <c r="B114" s="127"/>
      <c r="L114" s="127"/>
      <c r="V114" s="127"/>
      <c r="AF114" s="127"/>
      <c r="AP114" s="127"/>
      <c r="AZ114" s="127"/>
      <c r="BA114" s="127"/>
      <c r="BB114" s="127"/>
      <c r="BC114" s="127"/>
      <c r="BD114" s="127"/>
      <c r="BE114" s="127"/>
      <c r="BF114" s="127"/>
      <c r="BG114" s="127"/>
      <c r="BJ114" s="127"/>
      <c r="BT114" s="127"/>
      <c r="CD114" s="127"/>
      <c r="CN114" s="127"/>
      <c r="CX114" s="127"/>
      <c r="DH114" s="127"/>
      <c r="DR114" s="127"/>
      <c r="EB114" s="127"/>
      <c r="EL114" s="127"/>
      <c r="EV114" s="127"/>
      <c r="FF114" s="127"/>
      <c r="FP114" s="127"/>
      <c r="FZ114" s="127"/>
      <c r="GJ114" s="127"/>
      <c r="GT114" s="127"/>
      <c r="HD114" s="127"/>
      <c r="HN114" s="127"/>
      <c r="HX114" s="127"/>
      <c r="IH114" s="127"/>
      <c r="IR114" s="127"/>
    </row>
    <row xmlns:x14ac="http://schemas.microsoft.com/office/spreadsheetml/2009/9/ac" r="115" s="3" customFormat="true" x14ac:dyDescent="0.25">
      <c r="A115" s="408" t="str">
        <f ca="true">IF(ISBLANK('Data Summary'!A117),"",'Data Summary'!A117)</f>
        <v/>
      </c>
      <c r="B115" s="127"/>
      <c r="L115" s="127"/>
      <c r="V115" s="127"/>
      <c r="AF115" s="127"/>
      <c r="AP115" s="127"/>
      <c r="AZ115" s="127"/>
      <c r="BA115" s="127"/>
      <c r="BB115" s="127"/>
      <c r="BC115" s="127"/>
      <c r="BD115" s="127"/>
      <c r="BE115" s="127"/>
      <c r="BF115" s="127"/>
      <c r="BG115" s="127"/>
      <c r="BJ115" s="127"/>
      <c r="BT115" s="127"/>
      <c r="CD115" s="127"/>
      <c r="CN115" s="127"/>
      <c r="CX115" s="127"/>
      <c r="DH115" s="127"/>
      <c r="DR115" s="127"/>
      <c r="EB115" s="127"/>
      <c r="EL115" s="127"/>
      <c r="EV115" s="127"/>
      <c r="FF115" s="127"/>
      <c r="FP115" s="127"/>
      <c r="FZ115" s="127"/>
      <c r="GJ115" s="127"/>
      <c r="GT115" s="127"/>
      <c r="HD115" s="127"/>
      <c r="HN115" s="127"/>
      <c r="HX115" s="127"/>
      <c r="IH115" s="127"/>
      <c r="IR115" s="127"/>
    </row>
    <row xmlns:x14ac="http://schemas.microsoft.com/office/spreadsheetml/2009/9/ac" r="116" s="3" customFormat="true" x14ac:dyDescent="0.25">
      <c r="A116" s="408" t="str">
        <f ca="true">IF(ISBLANK('Data Summary'!A118),"",'Data Summary'!A118)</f>
        <v/>
      </c>
      <c r="B116" s="127"/>
      <c r="L116" s="127"/>
      <c r="V116" s="127"/>
      <c r="AF116" s="127"/>
      <c r="AP116" s="127"/>
      <c r="AZ116" s="127"/>
      <c r="BA116" s="127"/>
      <c r="BB116" s="127"/>
      <c r="BC116" s="127"/>
      <c r="BD116" s="127"/>
      <c r="BE116" s="127"/>
      <c r="BF116" s="127"/>
      <c r="BG116" s="127"/>
      <c r="BJ116" s="127"/>
      <c r="BT116" s="127"/>
      <c r="CD116" s="127"/>
      <c r="CN116" s="127"/>
      <c r="CX116" s="127"/>
      <c r="DH116" s="127"/>
      <c r="DR116" s="127"/>
      <c r="EB116" s="127"/>
      <c r="EL116" s="127"/>
      <c r="EV116" s="127"/>
      <c r="FF116" s="127"/>
      <c r="FP116" s="127"/>
      <c r="FZ116" s="127"/>
      <c r="GJ116" s="127"/>
      <c r="GT116" s="127"/>
      <c r="HD116" s="127"/>
      <c r="HN116" s="127"/>
      <c r="HX116" s="127"/>
      <c r="IH116" s="127"/>
      <c r="IR116" s="127"/>
    </row>
    <row xmlns:x14ac="http://schemas.microsoft.com/office/spreadsheetml/2009/9/ac" r="117" s="3" customFormat="true" x14ac:dyDescent="0.25">
      <c r="A117" s="408" t="str">
        <f ca="true">IF(ISBLANK('Data Summary'!A119),"",'Data Summary'!A119)</f>
        <v/>
      </c>
      <c r="B117" s="127"/>
      <c r="L117" s="127"/>
      <c r="V117" s="127"/>
      <c r="AF117" s="127"/>
      <c r="AP117" s="127"/>
      <c r="AZ117" s="127"/>
      <c r="BA117" s="127"/>
      <c r="BB117" s="127"/>
      <c r="BC117" s="127"/>
      <c r="BD117" s="127"/>
      <c r="BE117" s="127"/>
      <c r="BF117" s="127"/>
      <c r="BG117" s="127"/>
      <c r="BJ117" s="127"/>
      <c r="BT117" s="127"/>
      <c r="CD117" s="127"/>
      <c r="CN117" s="127"/>
      <c r="CX117" s="127"/>
      <c r="DH117" s="127"/>
      <c r="DR117" s="127"/>
      <c r="EB117" s="127"/>
      <c r="EL117" s="127"/>
      <c r="EV117" s="127"/>
      <c r="FF117" s="127"/>
      <c r="FP117" s="127"/>
      <c r="FZ117" s="127"/>
      <c r="GJ117" s="127"/>
      <c r="GT117" s="127"/>
      <c r="HD117" s="127"/>
      <c r="HN117" s="127"/>
      <c r="HX117" s="127"/>
      <c r="IH117" s="127"/>
      <c r="IR117" s="127"/>
    </row>
    <row xmlns:x14ac="http://schemas.microsoft.com/office/spreadsheetml/2009/9/ac" r="118" s="3" customFormat="true" x14ac:dyDescent="0.25">
      <c r="A118" s="408" t="str">
        <f ca="true">IF(ISBLANK('Data Summary'!A120),"",'Data Summary'!A120)</f>
        <v/>
      </c>
      <c r="B118" s="127"/>
      <c r="L118" s="127"/>
      <c r="V118" s="127"/>
      <c r="AF118" s="127"/>
      <c r="AP118" s="127"/>
      <c r="AZ118" s="127"/>
      <c r="BA118" s="127"/>
      <c r="BB118" s="127"/>
      <c r="BC118" s="127"/>
      <c r="BD118" s="127"/>
      <c r="BE118" s="127"/>
      <c r="BF118" s="127"/>
      <c r="BG118" s="127"/>
      <c r="BJ118" s="127"/>
      <c r="BT118" s="127"/>
      <c r="CD118" s="127"/>
      <c r="CN118" s="127"/>
      <c r="CX118" s="127"/>
      <c r="DH118" s="127"/>
      <c r="DR118" s="127"/>
      <c r="EB118" s="127"/>
      <c r="EL118" s="127"/>
      <c r="EV118" s="127"/>
      <c r="FF118" s="127"/>
      <c r="FP118" s="127"/>
      <c r="FZ118" s="127"/>
      <c r="GJ118" s="127"/>
      <c r="GT118" s="127"/>
      <c r="HD118" s="127"/>
      <c r="HN118" s="127"/>
      <c r="HX118" s="127"/>
      <c r="IH118" s="127"/>
      <c r="IR118" s="127"/>
    </row>
    <row xmlns:x14ac="http://schemas.microsoft.com/office/spreadsheetml/2009/9/ac" r="119" s="3" customFormat="true" x14ac:dyDescent="0.25">
      <c r="A119" s="408" t="str">
        <f ca="true">IF(ISBLANK('Data Summary'!A121),"",'Data Summary'!A121)</f>
        <v/>
      </c>
      <c r="B119" s="127"/>
      <c r="L119" s="127"/>
      <c r="V119" s="127"/>
      <c r="AF119" s="127"/>
      <c r="AP119" s="127"/>
      <c r="AZ119" s="127"/>
      <c r="BA119" s="127"/>
      <c r="BB119" s="127"/>
      <c r="BC119" s="127"/>
      <c r="BD119" s="127"/>
      <c r="BE119" s="127"/>
      <c r="BF119" s="127"/>
      <c r="BG119" s="127"/>
      <c r="BJ119" s="127"/>
      <c r="BT119" s="127"/>
      <c r="CD119" s="127"/>
      <c r="CN119" s="127"/>
      <c r="CX119" s="127"/>
      <c r="DH119" s="127"/>
      <c r="DR119" s="127"/>
      <c r="EB119" s="127"/>
      <c r="EL119" s="127"/>
      <c r="EV119" s="127"/>
      <c r="FF119" s="127"/>
      <c r="FP119" s="127"/>
      <c r="FZ119" s="127"/>
      <c r="GJ119" s="127"/>
      <c r="GT119" s="127"/>
      <c r="HD119" s="127"/>
      <c r="HN119" s="127"/>
      <c r="HX119" s="127"/>
      <c r="IH119" s="127"/>
      <c r="IR119" s="127"/>
    </row>
    <row xmlns:x14ac="http://schemas.microsoft.com/office/spreadsheetml/2009/9/ac" r="120" s="3" customFormat="true" x14ac:dyDescent="0.25">
      <c r="A120" s="408" t="str">
        <f ca="true">IF(ISBLANK('Data Summary'!A122),"",'Data Summary'!A122)</f>
        <v/>
      </c>
      <c r="B120" s="127"/>
      <c r="L120" s="127"/>
      <c r="V120" s="127"/>
      <c r="AF120" s="127"/>
      <c r="AP120" s="127"/>
      <c r="AZ120" s="127"/>
      <c r="BA120" s="127"/>
      <c r="BB120" s="127"/>
      <c r="BC120" s="127"/>
      <c r="BD120" s="127"/>
      <c r="BE120" s="127"/>
      <c r="BF120" s="127"/>
      <c r="BG120" s="127"/>
      <c r="BJ120" s="127"/>
      <c r="BT120" s="127"/>
      <c r="CD120" s="127"/>
      <c r="CN120" s="127"/>
      <c r="CX120" s="127"/>
      <c r="DH120" s="127"/>
      <c r="DR120" s="127"/>
      <c r="EB120" s="127"/>
      <c r="EL120" s="127"/>
      <c r="EV120" s="127"/>
      <c r="FF120" s="127"/>
      <c r="FP120" s="127"/>
      <c r="FZ120" s="127"/>
      <c r="GJ120" s="127"/>
      <c r="GT120" s="127"/>
      <c r="HD120" s="127"/>
      <c r="HN120" s="127"/>
      <c r="HX120" s="127"/>
      <c r="IH120" s="127"/>
      <c r="IR120" s="127"/>
    </row>
    <row xmlns:x14ac="http://schemas.microsoft.com/office/spreadsheetml/2009/9/ac" r="121" s="3" customFormat="true" x14ac:dyDescent="0.25">
      <c r="A121" s="408" t="str">
        <f ca="true">IF(ISBLANK('Data Summary'!A123),"",'Data Summary'!A123)</f>
        <v/>
      </c>
      <c r="B121" s="127"/>
      <c r="L121" s="127"/>
      <c r="V121" s="127"/>
      <c r="AF121" s="127"/>
      <c r="AP121" s="127"/>
      <c r="AZ121" s="127"/>
      <c r="BA121" s="127"/>
      <c r="BB121" s="127"/>
      <c r="BC121" s="127"/>
      <c r="BD121" s="127"/>
      <c r="BE121" s="127"/>
      <c r="BF121" s="127"/>
      <c r="BG121" s="127"/>
      <c r="BJ121" s="127"/>
      <c r="BT121" s="127"/>
      <c r="CD121" s="127"/>
      <c r="CN121" s="127"/>
      <c r="CX121" s="127"/>
      <c r="DH121" s="127"/>
      <c r="DR121" s="127"/>
      <c r="EB121" s="127"/>
      <c r="EL121" s="127"/>
      <c r="EV121" s="127"/>
      <c r="FF121" s="127"/>
      <c r="FP121" s="127"/>
      <c r="FZ121" s="127"/>
      <c r="GJ121" s="127"/>
      <c r="GT121" s="127"/>
      <c r="HD121" s="127"/>
      <c r="HN121" s="127"/>
      <c r="HX121" s="127"/>
      <c r="IH121" s="127"/>
      <c r="IR121" s="127"/>
    </row>
    <row xmlns:x14ac="http://schemas.microsoft.com/office/spreadsheetml/2009/9/ac" r="122" s="3" customFormat="true" x14ac:dyDescent="0.25">
      <c r="A122" s="408" t="str">
        <f ca="true">IF(ISBLANK('Data Summary'!A124),"",'Data Summary'!A124)</f>
        <v/>
      </c>
      <c r="B122" s="127"/>
      <c r="L122" s="127"/>
      <c r="V122" s="127"/>
      <c r="AF122" s="127"/>
      <c r="AP122" s="127"/>
      <c r="AZ122" s="127"/>
      <c r="BA122" s="127"/>
      <c r="BB122" s="127"/>
      <c r="BC122" s="127"/>
      <c r="BD122" s="127"/>
      <c r="BE122" s="127"/>
      <c r="BF122" s="127"/>
      <c r="BG122" s="127"/>
      <c r="BJ122" s="127"/>
      <c r="BT122" s="127"/>
      <c r="CD122" s="127"/>
      <c r="CN122" s="127"/>
      <c r="CX122" s="127"/>
      <c r="DH122" s="127"/>
      <c r="DR122" s="127"/>
      <c r="EB122" s="127"/>
      <c r="EL122" s="127"/>
      <c r="EV122" s="127"/>
      <c r="FF122" s="127"/>
      <c r="FP122" s="127"/>
      <c r="FZ122" s="127"/>
      <c r="GJ122" s="127"/>
      <c r="GT122" s="127"/>
      <c r="HD122" s="127"/>
      <c r="HN122" s="127"/>
      <c r="HX122" s="127"/>
      <c r="IH122" s="127"/>
      <c r="IR122" s="127"/>
    </row>
    <row xmlns:x14ac="http://schemas.microsoft.com/office/spreadsheetml/2009/9/ac" r="123" s="3" customFormat="true" x14ac:dyDescent="0.25">
      <c r="A123" s="408" t="str">
        <f ca="true">IF(ISBLANK('Data Summary'!A125),"",'Data Summary'!A125)</f>
        <v/>
      </c>
      <c r="B123" s="127"/>
      <c r="L123" s="127"/>
      <c r="V123" s="127"/>
      <c r="AF123" s="127"/>
      <c r="AP123" s="127"/>
      <c r="AZ123" s="127"/>
      <c r="BA123" s="127"/>
      <c r="BB123" s="127"/>
      <c r="BC123" s="127"/>
      <c r="BD123" s="127"/>
      <c r="BE123" s="127"/>
      <c r="BF123" s="127"/>
      <c r="BG123" s="127"/>
      <c r="BJ123" s="127"/>
      <c r="BT123" s="127"/>
      <c r="CD123" s="127"/>
      <c r="CN123" s="127"/>
      <c r="CX123" s="127"/>
      <c r="DH123" s="127"/>
      <c r="DR123" s="127"/>
      <c r="EB123" s="127"/>
      <c r="EL123" s="127"/>
      <c r="EV123" s="127"/>
      <c r="FF123" s="127"/>
      <c r="FP123" s="127"/>
      <c r="FZ123" s="127"/>
      <c r="GJ123" s="127"/>
      <c r="GT123" s="127"/>
      <c r="HD123" s="127"/>
      <c r="HN123" s="127"/>
      <c r="HX123" s="127"/>
      <c r="IH123" s="127"/>
      <c r="IR123" s="127"/>
    </row>
    <row xmlns:x14ac="http://schemas.microsoft.com/office/spreadsheetml/2009/9/ac" r="124" s="3" customFormat="true" x14ac:dyDescent="0.25">
      <c r="A124" s="408" t="str">
        <f ca="true">IF(ISBLANK('Data Summary'!A126),"",'Data Summary'!A126)</f>
        <v/>
      </c>
      <c r="B124" s="127"/>
      <c r="L124" s="127"/>
      <c r="V124" s="127"/>
      <c r="AF124" s="127"/>
      <c r="AP124" s="127"/>
      <c r="AZ124" s="127"/>
      <c r="BA124" s="127"/>
      <c r="BB124" s="127"/>
      <c r="BC124" s="127"/>
      <c r="BD124" s="127"/>
      <c r="BE124" s="127"/>
      <c r="BF124" s="127"/>
      <c r="BG124" s="127"/>
      <c r="BJ124" s="127"/>
      <c r="BT124" s="127"/>
      <c r="CD124" s="127"/>
      <c r="CN124" s="127"/>
      <c r="CX124" s="127"/>
      <c r="DH124" s="127"/>
      <c r="DR124" s="127"/>
      <c r="EB124" s="127"/>
      <c r="EL124" s="127"/>
      <c r="EV124" s="127"/>
      <c r="FF124" s="127"/>
      <c r="FP124" s="127"/>
      <c r="FZ124" s="127"/>
      <c r="GJ124" s="127"/>
      <c r="GT124" s="127"/>
      <c r="HD124" s="127"/>
      <c r="HN124" s="127"/>
      <c r="HX124" s="127"/>
      <c r="IH124" s="127"/>
      <c r="IR124" s="127"/>
    </row>
    <row xmlns:x14ac="http://schemas.microsoft.com/office/spreadsheetml/2009/9/ac" r="125" s="3" customFormat="true" x14ac:dyDescent="0.25">
      <c r="A125" s="408" t="str">
        <f ca="true">IF(ISBLANK('Data Summary'!A127),"",'Data Summary'!A127)</f>
        <v/>
      </c>
      <c r="B125" s="127"/>
      <c r="L125" s="127"/>
      <c r="V125" s="127"/>
      <c r="AF125" s="127"/>
      <c r="AP125" s="127"/>
      <c r="AZ125" s="127"/>
      <c r="BA125" s="127"/>
      <c r="BB125" s="127"/>
      <c r="BC125" s="127"/>
      <c r="BD125" s="127"/>
      <c r="BE125" s="127"/>
      <c r="BF125" s="127"/>
      <c r="BG125" s="127"/>
      <c r="BJ125" s="127"/>
      <c r="BT125" s="127"/>
      <c r="CD125" s="127"/>
      <c r="CN125" s="127"/>
      <c r="CX125" s="127"/>
      <c r="DH125" s="127"/>
      <c r="DR125" s="127"/>
      <c r="EB125" s="127"/>
      <c r="EL125" s="127"/>
      <c r="EV125" s="127"/>
      <c r="FF125" s="127"/>
      <c r="FP125" s="127"/>
      <c r="FZ125" s="127"/>
      <c r="GJ125" s="127"/>
      <c r="GT125" s="127"/>
      <c r="HD125" s="127"/>
      <c r="HN125" s="127"/>
      <c r="HX125" s="127"/>
      <c r="IH125" s="127"/>
      <c r="IR125" s="127"/>
    </row>
    <row xmlns:x14ac="http://schemas.microsoft.com/office/spreadsheetml/2009/9/ac" r="126" s="3" customFormat="true" x14ac:dyDescent="0.25">
      <c r="A126" s="408" t="str">
        <f ca="true">IF(ISBLANK('Data Summary'!A128),"",'Data Summary'!A128)</f>
        <v/>
      </c>
      <c r="B126" s="127"/>
      <c r="L126" s="127"/>
      <c r="V126" s="127"/>
      <c r="AF126" s="127"/>
      <c r="AP126" s="127"/>
      <c r="AZ126" s="127"/>
      <c r="BA126" s="127"/>
      <c r="BB126" s="127"/>
      <c r="BC126" s="127"/>
      <c r="BD126" s="127"/>
      <c r="BE126" s="127"/>
      <c r="BF126" s="127"/>
      <c r="BG126" s="127"/>
      <c r="BJ126" s="127"/>
      <c r="BT126" s="127"/>
      <c r="CD126" s="127"/>
      <c r="CN126" s="127"/>
      <c r="CX126" s="127"/>
      <c r="DH126" s="127"/>
      <c r="DR126" s="127"/>
      <c r="EB126" s="127"/>
      <c r="EL126" s="127"/>
      <c r="EV126" s="127"/>
      <c r="FF126" s="127"/>
      <c r="FP126" s="127"/>
      <c r="FZ126" s="127"/>
      <c r="GJ126" s="127"/>
      <c r="GT126" s="127"/>
      <c r="HD126" s="127"/>
      <c r="HN126" s="127"/>
      <c r="HX126" s="127"/>
      <c r="IH126" s="127"/>
      <c r="IR126" s="127"/>
    </row>
    <row xmlns:x14ac="http://schemas.microsoft.com/office/spreadsheetml/2009/9/ac" r="127" s="3" customFormat="true" x14ac:dyDescent="0.25">
      <c r="A127" s="408" t="str">
        <f ca="true">IF(ISBLANK('Data Summary'!A129),"",'Data Summary'!A129)</f>
        <v/>
      </c>
      <c r="B127" s="127"/>
      <c r="L127" s="127"/>
      <c r="V127" s="127"/>
      <c r="AF127" s="127"/>
      <c r="AP127" s="127"/>
      <c r="AZ127" s="127"/>
      <c r="BA127" s="127"/>
      <c r="BB127" s="127"/>
      <c r="BC127" s="127"/>
      <c r="BD127" s="127"/>
      <c r="BE127" s="127"/>
      <c r="BF127" s="127"/>
      <c r="BG127" s="127"/>
      <c r="BJ127" s="127"/>
      <c r="BT127" s="127"/>
      <c r="CD127" s="127"/>
      <c r="CN127" s="127"/>
      <c r="CX127" s="127"/>
      <c r="DH127" s="127"/>
      <c r="DR127" s="127"/>
      <c r="EB127" s="127"/>
      <c r="EL127" s="127"/>
      <c r="EV127" s="127"/>
      <c r="FF127" s="127"/>
      <c r="FP127" s="127"/>
      <c r="FZ127" s="127"/>
      <c r="GJ127" s="127"/>
      <c r="GT127" s="127"/>
      <c r="HD127" s="127"/>
      <c r="HN127" s="127"/>
      <c r="HX127" s="127"/>
      <c r="IH127" s="127"/>
      <c r="IR127" s="127"/>
    </row>
    <row xmlns:x14ac="http://schemas.microsoft.com/office/spreadsheetml/2009/9/ac" r="128" s="3" customFormat="true" x14ac:dyDescent="0.25">
      <c r="A128" s="408" t="str">
        <f ca="true">IF(ISBLANK('Data Summary'!A130),"",'Data Summary'!A130)</f>
        <v/>
      </c>
      <c r="B128" s="127"/>
      <c r="L128" s="127"/>
      <c r="V128" s="127"/>
      <c r="AF128" s="127"/>
      <c r="AP128" s="127"/>
      <c r="AZ128" s="127"/>
      <c r="BA128" s="127"/>
      <c r="BB128" s="127"/>
      <c r="BC128" s="127"/>
      <c r="BD128" s="127"/>
      <c r="BE128" s="127"/>
      <c r="BF128" s="127"/>
      <c r="BG128" s="127"/>
      <c r="BJ128" s="127"/>
      <c r="BT128" s="127"/>
      <c r="CD128" s="127"/>
      <c r="CN128" s="127"/>
      <c r="CX128" s="127"/>
      <c r="DH128" s="127"/>
      <c r="DR128" s="127"/>
      <c r="EB128" s="127"/>
      <c r="EL128" s="127"/>
      <c r="EV128" s="127"/>
      <c r="FF128" s="127"/>
      <c r="FP128" s="127"/>
      <c r="FZ128" s="127"/>
      <c r="GJ128" s="127"/>
      <c r="GT128" s="127"/>
      <c r="HD128" s="127"/>
      <c r="HN128" s="127"/>
      <c r="HX128" s="127"/>
      <c r="IH128" s="127"/>
      <c r="IR128" s="127"/>
    </row>
    <row xmlns:x14ac="http://schemas.microsoft.com/office/spreadsheetml/2009/9/ac" r="129" s="3" customFormat="true" x14ac:dyDescent="0.25">
      <c r="A129" s="408" t="str">
        <f ca="true">IF(ISBLANK('Data Summary'!A131),"",'Data Summary'!A131)</f>
        <v/>
      </c>
      <c r="B129" s="127"/>
      <c r="L129" s="127"/>
      <c r="V129" s="127"/>
      <c r="AF129" s="127"/>
      <c r="AP129" s="127"/>
      <c r="AZ129" s="127"/>
      <c r="BA129" s="127"/>
      <c r="BB129" s="127"/>
      <c r="BC129" s="127"/>
      <c r="BD129" s="127"/>
      <c r="BE129" s="127"/>
      <c r="BF129" s="127"/>
      <c r="BG129" s="127"/>
      <c r="BJ129" s="127"/>
      <c r="BT129" s="127"/>
      <c r="CD129" s="127"/>
      <c r="CN129" s="127"/>
      <c r="CX129" s="127"/>
      <c r="DH129" s="127"/>
      <c r="DR129" s="127"/>
      <c r="EB129" s="127"/>
      <c r="EL129" s="127"/>
      <c r="EV129" s="127"/>
      <c r="FF129" s="127"/>
      <c r="FP129" s="127"/>
      <c r="FZ129" s="127"/>
      <c r="GJ129" s="127"/>
      <c r="GT129" s="127"/>
      <c r="HD129" s="127"/>
      <c r="HN129" s="127"/>
      <c r="HX129" s="127"/>
      <c r="IH129" s="127"/>
      <c r="IR129" s="127"/>
    </row>
    <row xmlns:x14ac="http://schemas.microsoft.com/office/spreadsheetml/2009/9/ac" r="130" s="3" customFormat="true" x14ac:dyDescent="0.25">
      <c r="A130" s="408" t="str">
        <f ca="true">IF(ISBLANK('Data Summary'!A132),"",'Data Summary'!A132)</f>
        <v/>
      </c>
      <c r="B130" s="127"/>
      <c r="L130" s="127"/>
      <c r="V130" s="127"/>
      <c r="AF130" s="127"/>
      <c r="AP130" s="127"/>
      <c r="AZ130" s="127"/>
      <c r="BA130" s="127"/>
      <c r="BB130" s="127"/>
      <c r="BC130" s="127"/>
      <c r="BD130" s="127"/>
      <c r="BE130" s="127"/>
      <c r="BF130" s="127"/>
      <c r="BG130" s="127"/>
      <c r="BJ130" s="127"/>
      <c r="BT130" s="127"/>
      <c r="CD130" s="127"/>
      <c r="CN130" s="127"/>
      <c r="CX130" s="127"/>
      <c r="DH130" s="127"/>
      <c r="DR130" s="127"/>
      <c r="EB130" s="127"/>
      <c r="EL130" s="127"/>
      <c r="EV130" s="127"/>
      <c r="FF130" s="127"/>
      <c r="FP130" s="127"/>
      <c r="FZ130" s="127"/>
      <c r="GJ130" s="127"/>
      <c r="GT130" s="127"/>
      <c r="HD130" s="127"/>
      <c r="HN130" s="127"/>
      <c r="HX130" s="127"/>
      <c r="IH130" s="127"/>
      <c r="IR130" s="127"/>
    </row>
    <row xmlns:x14ac="http://schemas.microsoft.com/office/spreadsheetml/2009/9/ac" r="131" s="3" customFormat="true" x14ac:dyDescent="0.25">
      <c r="A131" s="408" t="str">
        <f ca="true">IF(ISBLANK('Data Summary'!A133),"",'Data Summary'!A133)</f>
        <v/>
      </c>
      <c r="B131" s="127"/>
      <c r="L131" s="127"/>
      <c r="V131" s="127"/>
      <c r="AF131" s="127"/>
      <c r="AP131" s="127"/>
      <c r="AZ131" s="127"/>
      <c r="BA131" s="127"/>
      <c r="BB131" s="127"/>
      <c r="BC131" s="127"/>
      <c r="BD131" s="127"/>
      <c r="BE131" s="127"/>
      <c r="BF131" s="127"/>
      <c r="BG131" s="127"/>
      <c r="BJ131" s="127"/>
      <c r="BT131" s="127"/>
      <c r="CD131" s="127"/>
      <c r="CN131" s="127"/>
      <c r="CX131" s="127"/>
      <c r="DH131" s="127"/>
      <c r="DR131" s="127"/>
      <c r="EB131" s="127"/>
      <c r="EL131" s="127"/>
      <c r="EV131" s="127"/>
      <c r="FF131" s="127"/>
      <c r="FP131" s="127"/>
      <c r="FZ131" s="127"/>
      <c r="GJ131" s="127"/>
      <c r="GT131" s="127"/>
      <c r="HD131" s="127"/>
      <c r="HN131" s="127"/>
      <c r="HX131" s="127"/>
      <c r="IH131" s="127"/>
      <c r="IR131" s="127"/>
    </row>
    <row xmlns:x14ac="http://schemas.microsoft.com/office/spreadsheetml/2009/9/ac" r="132" s="3" customFormat="true" x14ac:dyDescent="0.25">
      <c r="A132" s="408" t="str">
        <f ca="true">IF(ISBLANK('Data Summary'!A134),"",'Data Summary'!A134)</f>
        <v/>
      </c>
      <c r="B132" s="127"/>
      <c r="L132" s="127"/>
      <c r="V132" s="127"/>
      <c r="AF132" s="127"/>
      <c r="AP132" s="127"/>
      <c r="AZ132" s="127"/>
      <c r="BA132" s="127"/>
      <c r="BB132" s="127"/>
      <c r="BC132" s="127"/>
      <c r="BD132" s="127"/>
      <c r="BE132" s="127"/>
      <c r="BF132" s="127"/>
      <c r="BG132" s="127"/>
      <c r="BJ132" s="127"/>
      <c r="BT132" s="127"/>
      <c r="CD132" s="127"/>
      <c r="CN132" s="127"/>
      <c r="CX132" s="127"/>
      <c r="DH132" s="127"/>
      <c r="DR132" s="127"/>
      <c r="EB132" s="127"/>
      <c r="EL132" s="127"/>
      <c r="EV132" s="127"/>
      <c r="FF132" s="127"/>
      <c r="FP132" s="127"/>
      <c r="FZ132" s="127"/>
      <c r="GJ132" s="127"/>
      <c r="GT132" s="127"/>
      <c r="HD132" s="127"/>
      <c r="HN132" s="127"/>
      <c r="HX132" s="127"/>
      <c r="IH132" s="127"/>
      <c r="IR132" s="127"/>
    </row>
    <row xmlns:x14ac="http://schemas.microsoft.com/office/spreadsheetml/2009/9/ac" r="133" s="3" customFormat="true" x14ac:dyDescent="0.25">
      <c r="A133" s="408" t="str">
        <f ca="true">IF(ISBLANK('Data Summary'!A135),"",'Data Summary'!A135)</f>
        <v/>
      </c>
      <c r="B133" s="127"/>
      <c r="L133" s="127"/>
      <c r="V133" s="127"/>
      <c r="AF133" s="127"/>
      <c r="AP133" s="127"/>
      <c r="AZ133" s="127"/>
      <c r="BA133" s="127"/>
      <c r="BB133" s="127"/>
      <c r="BC133" s="127"/>
      <c r="BD133" s="127"/>
      <c r="BE133" s="127"/>
      <c r="BF133" s="127"/>
      <c r="BG133" s="127"/>
      <c r="BJ133" s="127"/>
      <c r="BT133" s="127"/>
      <c r="CD133" s="127"/>
      <c r="CN133" s="127"/>
      <c r="CX133" s="127"/>
      <c r="DH133" s="127"/>
      <c r="DR133" s="127"/>
      <c r="EB133" s="127"/>
      <c r="EL133" s="127"/>
      <c r="EV133" s="127"/>
      <c r="FF133" s="127"/>
      <c r="FP133" s="127"/>
      <c r="FZ133" s="127"/>
      <c r="GJ133" s="127"/>
      <c r="GT133" s="127"/>
      <c r="HD133" s="127"/>
      <c r="HN133" s="127"/>
      <c r="HX133" s="127"/>
      <c r="IH133" s="127"/>
      <c r="IR133" s="127"/>
    </row>
    <row xmlns:x14ac="http://schemas.microsoft.com/office/spreadsheetml/2009/9/ac" r="134" s="3" customFormat="true" x14ac:dyDescent="0.25">
      <c r="A134" s="408" t="str">
        <f ca="true">IF(ISBLANK('Data Summary'!A136),"",'Data Summary'!A136)</f>
        <v/>
      </c>
      <c r="B134" s="127"/>
      <c r="L134" s="127"/>
      <c r="V134" s="127"/>
      <c r="AF134" s="127"/>
      <c r="AP134" s="127"/>
      <c r="AZ134" s="127"/>
      <c r="BA134" s="127"/>
      <c r="BB134" s="127"/>
      <c r="BC134" s="127"/>
      <c r="BD134" s="127"/>
      <c r="BE134" s="127"/>
      <c r="BF134" s="127"/>
      <c r="BG134" s="127"/>
      <c r="BJ134" s="127"/>
      <c r="BT134" s="127"/>
      <c r="CD134" s="127"/>
      <c r="CN134" s="127"/>
      <c r="CX134" s="127"/>
      <c r="DH134" s="127"/>
      <c r="DR134" s="127"/>
      <c r="EB134" s="127"/>
      <c r="EL134" s="127"/>
      <c r="EV134" s="127"/>
      <c r="FF134" s="127"/>
      <c r="FP134" s="127"/>
      <c r="FZ134" s="127"/>
      <c r="GJ134" s="127"/>
      <c r="GT134" s="127"/>
      <c r="HD134" s="127"/>
      <c r="HN134" s="127"/>
      <c r="HX134" s="127"/>
      <c r="IH134" s="127"/>
      <c r="IR134" s="127"/>
    </row>
    <row xmlns:x14ac="http://schemas.microsoft.com/office/spreadsheetml/2009/9/ac" r="135" s="3" customFormat="true" x14ac:dyDescent="0.25">
      <c r="A135" s="408" t="str">
        <f ca="true">IF(ISBLANK('Data Summary'!A137),"",'Data Summary'!A137)</f>
        <v/>
      </c>
      <c r="B135" s="127"/>
      <c r="L135" s="127"/>
      <c r="V135" s="127"/>
      <c r="AF135" s="127"/>
      <c r="AP135" s="127"/>
      <c r="AZ135" s="127"/>
      <c r="BA135" s="127"/>
      <c r="BB135" s="127"/>
      <c r="BC135" s="127"/>
      <c r="BD135" s="127"/>
      <c r="BE135" s="127"/>
      <c r="BF135" s="127"/>
      <c r="BG135" s="127"/>
      <c r="BJ135" s="127"/>
      <c r="BT135" s="127"/>
      <c r="CD135" s="127"/>
      <c r="CN135" s="127"/>
      <c r="CX135" s="127"/>
      <c r="DH135" s="127"/>
      <c r="DR135" s="127"/>
      <c r="EB135" s="127"/>
      <c r="EL135" s="127"/>
      <c r="EV135" s="127"/>
      <c r="FF135" s="127"/>
      <c r="FP135" s="127"/>
      <c r="FZ135" s="127"/>
      <c r="GJ135" s="127"/>
      <c r="GT135" s="127"/>
      <c r="HD135" s="127"/>
      <c r="HN135" s="127"/>
      <c r="HX135" s="127"/>
      <c r="IH135" s="127"/>
      <c r="IR135" s="127"/>
    </row>
    <row xmlns:x14ac="http://schemas.microsoft.com/office/spreadsheetml/2009/9/ac" r="136" s="3" customFormat="true" x14ac:dyDescent="0.25">
      <c r="A136" s="408" t="str">
        <f ca="true">IF(ISBLANK('Data Summary'!A138),"",'Data Summary'!A138)</f>
        <v/>
      </c>
      <c r="B136" s="127"/>
      <c r="L136" s="127"/>
      <c r="V136" s="127"/>
      <c r="AF136" s="127"/>
      <c r="AP136" s="127"/>
      <c r="AZ136" s="127"/>
      <c r="BA136" s="127"/>
      <c r="BB136" s="127"/>
      <c r="BC136" s="127"/>
      <c r="BD136" s="127"/>
      <c r="BE136" s="127"/>
      <c r="BF136" s="127"/>
      <c r="BG136" s="127"/>
      <c r="BJ136" s="127"/>
      <c r="BT136" s="127"/>
      <c r="CD136" s="127"/>
      <c r="CN136" s="127"/>
      <c r="CX136" s="127"/>
      <c r="DH136" s="127"/>
      <c r="DR136" s="127"/>
      <c r="EB136" s="127"/>
      <c r="EL136" s="127"/>
      <c r="EV136" s="127"/>
      <c r="FF136" s="127"/>
      <c r="FP136" s="127"/>
      <c r="FZ136" s="127"/>
      <c r="GJ136" s="127"/>
      <c r="GT136" s="127"/>
      <c r="HD136" s="127"/>
      <c r="HN136" s="127"/>
      <c r="HX136" s="127"/>
      <c r="IH136" s="127"/>
      <c r="IR136" s="127"/>
    </row>
    <row xmlns:x14ac="http://schemas.microsoft.com/office/spreadsheetml/2009/9/ac" r="137" s="3" customFormat="true" x14ac:dyDescent="0.25">
      <c r="A137" s="408" t="str">
        <f ca="true">IF(ISBLANK('Data Summary'!A139),"",'Data Summary'!A139)</f>
        <v/>
      </c>
      <c r="B137" s="127"/>
      <c r="L137" s="127"/>
      <c r="V137" s="127"/>
      <c r="AF137" s="127"/>
      <c r="AP137" s="127"/>
      <c r="AZ137" s="127"/>
      <c r="BA137" s="127"/>
      <c r="BB137" s="127"/>
      <c r="BC137" s="127"/>
      <c r="BD137" s="127"/>
      <c r="BE137" s="127"/>
      <c r="BF137" s="127"/>
      <c r="BG137" s="127"/>
      <c r="BJ137" s="127"/>
      <c r="BT137" s="127"/>
      <c r="CD137" s="127"/>
      <c r="CN137" s="127"/>
      <c r="CX137" s="127"/>
      <c r="DH137" s="127"/>
      <c r="DR137" s="127"/>
      <c r="EB137" s="127"/>
      <c r="EL137" s="127"/>
      <c r="EV137" s="127"/>
      <c r="FF137" s="127"/>
      <c r="FP137" s="127"/>
      <c r="FZ137" s="127"/>
      <c r="GJ137" s="127"/>
      <c r="GT137" s="127"/>
      <c r="HD137" s="127"/>
      <c r="HN137" s="127"/>
      <c r="HX137" s="127"/>
      <c r="IH137" s="127"/>
      <c r="IR137" s="127"/>
    </row>
    <row xmlns:x14ac="http://schemas.microsoft.com/office/spreadsheetml/2009/9/ac" r="138" s="3" customFormat="true" x14ac:dyDescent="0.25">
      <c r="A138" s="408" t="str">
        <f ca="true">IF(ISBLANK('Data Summary'!A140),"",'Data Summary'!A140)</f>
        <v/>
      </c>
      <c r="B138" s="127"/>
      <c r="L138" s="127"/>
      <c r="V138" s="127"/>
      <c r="AF138" s="127"/>
      <c r="AP138" s="127"/>
      <c r="AZ138" s="127"/>
      <c r="BA138" s="127"/>
      <c r="BB138" s="127"/>
      <c r="BC138" s="127"/>
      <c r="BD138" s="127"/>
      <c r="BE138" s="127"/>
      <c r="BF138" s="127"/>
      <c r="BG138" s="127"/>
      <c r="BJ138" s="127"/>
      <c r="BT138" s="127"/>
      <c r="CD138" s="127"/>
      <c r="CN138" s="127"/>
      <c r="CX138" s="127"/>
      <c r="DH138" s="127"/>
      <c r="DR138" s="127"/>
      <c r="EB138" s="127"/>
      <c r="EL138" s="127"/>
      <c r="EV138" s="127"/>
      <c r="FF138" s="127"/>
      <c r="FP138" s="127"/>
      <c r="FZ138" s="127"/>
      <c r="GJ138" s="127"/>
      <c r="GT138" s="127"/>
      <c r="HD138" s="127"/>
      <c r="HN138" s="127"/>
      <c r="HX138" s="127"/>
      <c r="IH138" s="127"/>
      <c r="IR138" s="127"/>
    </row>
    <row xmlns:x14ac="http://schemas.microsoft.com/office/spreadsheetml/2009/9/ac" r="139" s="3" customFormat="true" x14ac:dyDescent="0.25">
      <c r="A139" s="408" t="str">
        <f ca="true">IF(ISBLANK('Data Summary'!A141),"",'Data Summary'!A141)</f>
        <v/>
      </c>
      <c r="B139" s="127"/>
      <c r="L139" s="127"/>
      <c r="V139" s="127"/>
      <c r="AF139" s="127"/>
      <c r="AP139" s="127"/>
      <c r="AZ139" s="127"/>
      <c r="BA139" s="127"/>
      <c r="BB139" s="127"/>
      <c r="BC139" s="127"/>
      <c r="BD139" s="127"/>
      <c r="BE139" s="127"/>
      <c r="BF139" s="127"/>
      <c r="BG139" s="127"/>
      <c r="BJ139" s="127"/>
      <c r="BT139" s="127"/>
      <c r="CD139" s="127"/>
      <c r="CN139" s="127"/>
      <c r="CX139" s="127"/>
      <c r="DH139" s="127"/>
      <c r="DR139" s="127"/>
      <c r="EB139" s="127"/>
      <c r="EL139" s="127"/>
      <c r="EV139" s="127"/>
      <c r="FF139" s="127"/>
      <c r="FP139" s="127"/>
      <c r="FZ139" s="127"/>
      <c r="GJ139" s="127"/>
      <c r="GT139" s="127"/>
      <c r="HD139" s="127"/>
      <c r="HN139" s="127"/>
      <c r="HX139" s="127"/>
      <c r="IH139" s="127"/>
      <c r="IR139" s="127"/>
    </row>
    <row xmlns:x14ac="http://schemas.microsoft.com/office/spreadsheetml/2009/9/ac" r="140" s="3" customFormat="true" x14ac:dyDescent="0.25">
      <c r="A140" s="408" t="str">
        <f ca="true">IF(ISBLANK('Data Summary'!A142),"",'Data Summary'!A142)</f>
        <v/>
      </c>
      <c r="B140" s="127"/>
      <c r="L140" s="127"/>
      <c r="V140" s="127"/>
      <c r="AF140" s="127"/>
      <c r="AP140" s="127"/>
      <c r="AZ140" s="127"/>
      <c r="BA140" s="127"/>
      <c r="BB140" s="127"/>
      <c r="BC140" s="127"/>
      <c r="BD140" s="127"/>
      <c r="BE140" s="127"/>
      <c r="BF140" s="127"/>
      <c r="BG140" s="127"/>
      <c r="BJ140" s="127"/>
      <c r="BT140" s="127"/>
      <c r="CD140" s="127"/>
      <c r="CN140" s="127"/>
      <c r="CX140" s="127"/>
      <c r="DH140" s="127"/>
      <c r="DR140" s="127"/>
      <c r="EB140" s="127"/>
      <c r="EL140" s="127"/>
      <c r="EV140" s="127"/>
      <c r="FF140" s="127"/>
      <c r="FP140" s="127"/>
      <c r="FZ140" s="127"/>
      <c r="GJ140" s="127"/>
      <c r="GT140" s="127"/>
      <c r="HD140" s="127"/>
      <c r="HN140" s="127"/>
      <c r="HX140" s="127"/>
      <c r="IH140" s="127"/>
      <c r="IR140" s="127"/>
    </row>
    <row xmlns:x14ac="http://schemas.microsoft.com/office/spreadsheetml/2009/9/ac" r="141" s="3" customFormat="true" x14ac:dyDescent="0.25">
      <c r="A141" s="408" t="str">
        <f ca="true">IF(ISBLANK('Data Summary'!A143),"",'Data Summary'!A143)</f>
        <v/>
      </c>
      <c r="B141" s="127"/>
      <c r="L141" s="127"/>
      <c r="V141" s="127"/>
      <c r="AF141" s="127"/>
      <c r="AP141" s="127"/>
      <c r="AZ141" s="127"/>
      <c r="BA141" s="127"/>
      <c r="BB141" s="127"/>
      <c r="BC141" s="127"/>
      <c r="BD141" s="127"/>
      <c r="BE141" s="127"/>
      <c r="BF141" s="127"/>
      <c r="BG141" s="127"/>
      <c r="BJ141" s="127"/>
      <c r="BT141" s="127"/>
      <c r="CD141" s="127"/>
      <c r="CN141" s="127"/>
      <c r="CX141" s="127"/>
      <c r="DH141" s="127"/>
      <c r="DR141" s="127"/>
      <c r="EB141" s="127"/>
      <c r="EL141" s="127"/>
      <c r="EV141" s="127"/>
      <c r="FF141" s="127"/>
      <c r="FP141" s="127"/>
      <c r="FZ141" s="127"/>
      <c r="GJ141" s="127"/>
      <c r="GT141" s="127"/>
      <c r="HD141" s="127"/>
      <c r="HN141" s="127"/>
      <c r="HX141" s="127"/>
      <c r="IH141" s="127"/>
      <c r="IR141" s="127"/>
    </row>
    <row xmlns:x14ac="http://schemas.microsoft.com/office/spreadsheetml/2009/9/ac" r="142" s="3" customFormat="true" x14ac:dyDescent="0.25">
      <c r="A142" s="408" t="str">
        <f ca="true">IF(ISBLANK('Data Summary'!A144),"",'Data Summary'!A144)</f>
        <v/>
      </c>
      <c r="B142" s="127"/>
      <c r="L142" s="127"/>
      <c r="V142" s="127"/>
      <c r="AF142" s="127"/>
      <c r="AP142" s="127"/>
      <c r="AZ142" s="127"/>
      <c r="BA142" s="127"/>
      <c r="BB142" s="127"/>
      <c r="BC142" s="127"/>
      <c r="BD142" s="127"/>
      <c r="BE142" s="127"/>
      <c r="BF142" s="127"/>
      <c r="BG142" s="127"/>
      <c r="BJ142" s="127"/>
      <c r="BT142" s="127"/>
      <c r="CD142" s="127"/>
      <c r="CN142" s="127"/>
      <c r="CX142" s="127"/>
      <c r="DH142" s="127"/>
      <c r="DR142" s="127"/>
      <c r="EB142" s="127"/>
      <c r="EL142" s="127"/>
      <c r="EV142" s="127"/>
      <c r="FF142" s="127"/>
      <c r="FP142" s="127"/>
      <c r="FZ142" s="127"/>
      <c r="GJ142" s="127"/>
      <c r="GT142" s="127"/>
      <c r="HD142" s="127"/>
      <c r="HN142" s="127"/>
      <c r="HX142" s="127"/>
      <c r="IH142" s="127"/>
      <c r="IR142" s="127"/>
    </row>
    <row xmlns:x14ac="http://schemas.microsoft.com/office/spreadsheetml/2009/9/ac" r="143" s="3" customFormat="true" x14ac:dyDescent="0.25">
      <c r="A143" s="408" t="str">
        <f ca="true">IF(ISBLANK('Data Summary'!A145),"",'Data Summary'!A145)</f>
        <v/>
      </c>
      <c r="B143" s="127"/>
      <c r="L143" s="127"/>
      <c r="V143" s="127"/>
      <c r="AF143" s="127"/>
      <c r="AP143" s="127"/>
      <c r="AZ143" s="127"/>
      <c r="BA143" s="127"/>
      <c r="BB143" s="127"/>
      <c r="BC143" s="127"/>
      <c r="BD143" s="127"/>
      <c r="BE143" s="127"/>
      <c r="BF143" s="127"/>
      <c r="BG143" s="127"/>
      <c r="BJ143" s="127"/>
      <c r="BT143" s="127"/>
      <c r="CD143" s="127"/>
      <c r="CN143" s="127"/>
      <c r="CX143" s="127"/>
      <c r="DH143" s="127"/>
      <c r="DR143" s="127"/>
      <c r="EB143" s="127"/>
      <c r="EL143" s="127"/>
      <c r="EV143" s="127"/>
      <c r="FF143" s="127"/>
      <c r="FP143" s="127"/>
      <c r="FZ143" s="127"/>
      <c r="GJ143" s="127"/>
      <c r="GT143" s="127"/>
      <c r="HD143" s="127"/>
      <c r="HN143" s="127"/>
      <c r="HX143" s="127"/>
      <c r="IH143" s="127"/>
      <c r="IR143" s="127"/>
    </row>
    <row xmlns:x14ac="http://schemas.microsoft.com/office/spreadsheetml/2009/9/ac" r="144" s="3" customFormat="true" x14ac:dyDescent="0.25">
      <c r="A144" s="408" t="str">
        <f ca="true">IF(ISBLANK('Data Summary'!A146),"",'Data Summary'!A146)</f>
        <v/>
      </c>
      <c r="B144" s="127"/>
      <c r="L144" s="127"/>
      <c r="V144" s="127"/>
      <c r="AF144" s="127"/>
      <c r="AP144" s="127"/>
      <c r="AZ144" s="127"/>
      <c r="BA144" s="127"/>
      <c r="BB144" s="127"/>
      <c r="BC144" s="127"/>
      <c r="BD144" s="127"/>
      <c r="BE144" s="127"/>
      <c r="BF144" s="127"/>
      <c r="BG144" s="127"/>
      <c r="BJ144" s="127"/>
      <c r="BT144" s="127"/>
      <c r="CD144" s="127"/>
      <c r="CN144" s="127"/>
      <c r="CX144" s="127"/>
      <c r="DH144" s="127"/>
      <c r="DR144" s="127"/>
      <c r="EB144" s="127"/>
      <c r="EL144" s="127"/>
      <c r="EV144" s="127"/>
      <c r="FF144" s="127"/>
      <c r="FP144" s="127"/>
      <c r="FZ144" s="127"/>
      <c r="GJ144" s="127"/>
      <c r="GT144" s="127"/>
      <c r="HD144" s="127"/>
      <c r="HN144" s="127"/>
      <c r="HX144" s="127"/>
      <c r="IH144" s="127"/>
      <c r="IR144" s="127"/>
    </row>
    <row xmlns:x14ac="http://schemas.microsoft.com/office/spreadsheetml/2009/9/ac" r="145" s="3" customFormat="true" x14ac:dyDescent="0.25">
      <c r="A145" s="408" t="str">
        <f ca="true">IF(ISBLANK('Data Summary'!A147),"",'Data Summary'!A147)</f>
        <v/>
      </c>
      <c r="B145" s="127"/>
      <c r="L145" s="127"/>
      <c r="V145" s="127"/>
      <c r="AF145" s="127"/>
      <c r="AP145" s="127"/>
      <c r="AZ145" s="127"/>
      <c r="BA145" s="127"/>
      <c r="BB145" s="127"/>
      <c r="BC145" s="127"/>
      <c r="BD145" s="127"/>
      <c r="BE145" s="127"/>
      <c r="BF145" s="127"/>
      <c r="BG145" s="127"/>
      <c r="BJ145" s="127"/>
      <c r="BT145" s="127"/>
      <c r="CD145" s="127"/>
      <c r="CN145" s="127"/>
      <c r="CX145" s="127"/>
      <c r="DH145" s="127"/>
      <c r="DR145" s="127"/>
      <c r="EB145" s="127"/>
      <c r="EL145" s="127"/>
      <c r="EV145" s="127"/>
      <c r="FF145" s="127"/>
      <c r="FP145" s="127"/>
      <c r="FZ145" s="127"/>
      <c r="GJ145" s="127"/>
      <c r="GT145" s="127"/>
      <c r="HD145" s="127"/>
      <c r="HN145" s="127"/>
      <c r="HX145" s="127"/>
      <c r="IH145" s="127"/>
      <c r="IR145" s="127"/>
    </row>
    <row xmlns:x14ac="http://schemas.microsoft.com/office/spreadsheetml/2009/9/ac" r="146" s="3" customFormat="true" x14ac:dyDescent="0.25">
      <c r="A146" s="408" t="str">
        <f ca="true">IF(ISBLANK('Data Summary'!A148),"",'Data Summary'!A148)</f>
        <v/>
      </c>
      <c r="B146" s="127"/>
      <c r="L146" s="127"/>
      <c r="V146" s="127"/>
      <c r="AF146" s="127"/>
      <c r="AP146" s="127"/>
      <c r="AZ146" s="127"/>
      <c r="BA146" s="127"/>
      <c r="BB146" s="127"/>
      <c r="BC146" s="127"/>
      <c r="BD146" s="127"/>
      <c r="BE146" s="127"/>
      <c r="BF146" s="127"/>
      <c r="BG146" s="127"/>
      <c r="BJ146" s="127"/>
      <c r="BT146" s="127"/>
      <c r="CD146" s="127"/>
      <c r="CN146" s="127"/>
      <c r="CX146" s="127"/>
      <c r="DH146" s="127"/>
      <c r="DR146" s="127"/>
      <c r="EB146" s="127"/>
      <c r="EL146" s="127"/>
      <c r="EV146" s="127"/>
      <c r="FF146" s="127"/>
      <c r="FP146" s="127"/>
      <c r="FZ146" s="127"/>
      <c r="GJ146" s="127"/>
      <c r="GT146" s="127"/>
      <c r="HD146" s="127"/>
      <c r="HN146" s="127"/>
      <c r="HX146" s="127"/>
      <c r="IH146" s="127"/>
      <c r="IR146" s="127"/>
    </row>
    <row xmlns:x14ac="http://schemas.microsoft.com/office/spreadsheetml/2009/9/ac" r="147" s="3" customFormat="true" x14ac:dyDescent="0.25">
      <c r="A147" s="408" t="str">
        <f ca="true">IF(ISBLANK('Data Summary'!A149),"",'Data Summary'!A149)</f>
        <v/>
      </c>
      <c r="B147" s="127"/>
      <c r="L147" s="127"/>
      <c r="V147" s="127"/>
      <c r="AF147" s="127"/>
      <c r="AP147" s="127"/>
      <c r="AZ147" s="127"/>
      <c r="BA147" s="127"/>
      <c r="BB147" s="127"/>
      <c r="BC147" s="127"/>
      <c r="BD147" s="127"/>
      <c r="BE147" s="127"/>
      <c r="BF147" s="127"/>
      <c r="BG147" s="127"/>
      <c r="BJ147" s="127"/>
      <c r="BT147" s="127"/>
      <c r="CD147" s="127"/>
      <c r="CN147" s="127"/>
      <c r="CX147" s="127"/>
      <c r="DH147" s="127"/>
      <c r="DR147" s="127"/>
      <c r="EB147" s="127"/>
      <c r="EL147" s="127"/>
      <c r="EV147" s="127"/>
      <c r="FF147" s="127"/>
      <c r="FP147" s="127"/>
      <c r="FZ147" s="127"/>
      <c r="GJ147" s="127"/>
      <c r="GT147" s="127"/>
      <c r="HD147" s="127"/>
      <c r="HN147" s="127"/>
      <c r="HX147" s="127"/>
      <c r="IH147" s="127"/>
      <c r="IR147" s="127"/>
    </row>
    <row xmlns:x14ac="http://schemas.microsoft.com/office/spreadsheetml/2009/9/ac" r="148" s="3" customFormat="true" x14ac:dyDescent="0.25">
      <c r="A148" s="408" t="str">
        <f ca="true">IF(ISBLANK('Data Summary'!A150),"",'Data Summary'!A150)</f>
        <v/>
      </c>
      <c r="B148" s="127"/>
      <c r="L148" s="127"/>
      <c r="V148" s="127"/>
      <c r="AF148" s="127"/>
      <c r="AP148" s="127"/>
      <c r="AZ148" s="127"/>
      <c r="BA148" s="127"/>
      <c r="BB148" s="127"/>
      <c r="BC148" s="127"/>
      <c r="BD148" s="127"/>
      <c r="BE148" s="127"/>
      <c r="BF148" s="127"/>
      <c r="BG148" s="127"/>
      <c r="BJ148" s="127"/>
      <c r="BT148" s="127"/>
      <c r="CD148" s="127"/>
      <c r="CN148" s="127"/>
      <c r="CX148" s="127"/>
      <c r="DH148" s="127"/>
      <c r="DR148" s="127"/>
      <c r="EB148" s="127"/>
      <c r="EL148" s="127"/>
      <c r="EV148" s="127"/>
      <c r="FF148" s="127"/>
      <c r="FP148" s="127"/>
      <c r="FZ148" s="127"/>
      <c r="GJ148" s="127"/>
      <c r="GT148" s="127"/>
      <c r="HD148" s="127"/>
      <c r="HN148" s="127"/>
      <c r="HX148" s="127"/>
      <c r="IH148" s="127"/>
      <c r="IR148" s="127"/>
    </row>
    <row xmlns:x14ac="http://schemas.microsoft.com/office/spreadsheetml/2009/9/ac" r="149" s="3" customFormat="true" x14ac:dyDescent="0.25">
      <c r="A149" s="408" t="str">
        <f ca="true">IF(ISBLANK('Data Summary'!A151),"",'Data Summary'!A151)</f>
        <v/>
      </c>
      <c r="B149" s="127"/>
      <c r="L149" s="127"/>
      <c r="V149" s="127"/>
      <c r="AF149" s="127"/>
      <c r="AP149" s="127"/>
      <c r="AZ149" s="127"/>
      <c r="BA149" s="127"/>
      <c r="BB149" s="127"/>
      <c r="BC149" s="127"/>
      <c r="BD149" s="127"/>
      <c r="BE149" s="127"/>
      <c r="BF149" s="127"/>
      <c r="BG149" s="127"/>
      <c r="BJ149" s="127"/>
      <c r="BT149" s="127"/>
      <c r="CD149" s="127"/>
      <c r="CN149" s="127"/>
      <c r="CX149" s="127"/>
      <c r="DH149" s="127"/>
      <c r="DR149" s="127"/>
      <c r="EB149" s="127"/>
      <c r="EL149" s="127"/>
      <c r="EV149" s="127"/>
      <c r="FF149" s="127"/>
      <c r="FP149" s="127"/>
      <c r="FZ149" s="127"/>
      <c r="GJ149" s="127"/>
      <c r="GT149" s="127"/>
      <c r="HD149" s="127"/>
      <c r="HN149" s="127"/>
      <c r="HX149" s="127"/>
      <c r="IH149" s="127"/>
      <c r="IR149" s="127"/>
    </row>
    <row xmlns:x14ac="http://schemas.microsoft.com/office/spreadsheetml/2009/9/ac" r="150" s="3" customFormat="true" x14ac:dyDescent="0.25">
      <c r="A150" s="408" t="str">
        <f ca="true">IF(ISBLANK('Data Summary'!A152),"",'Data Summary'!A152)</f>
        <v/>
      </c>
      <c r="B150" s="127"/>
      <c r="L150" s="127"/>
      <c r="V150" s="127"/>
      <c r="AF150" s="127"/>
      <c r="AP150" s="127"/>
      <c r="AZ150" s="127"/>
      <c r="BA150" s="127"/>
      <c r="BB150" s="127"/>
      <c r="BC150" s="127"/>
      <c r="BD150" s="127"/>
      <c r="BE150" s="127"/>
      <c r="BF150" s="127"/>
      <c r="BG150" s="127"/>
      <c r="BJ150" s="127"/>
      <c r="BT150" s="127"/>
      <c r="CD150" s="127"/>
      <c r="CN150" s="127"/>
      <c r="CX150" s="127"/>
      <c r="DH150" s="127"/>
      <c r="DR150" s="127"/>
      <c r="EB150" s="127"/>
      <c r="EL150" s="127"/>
      <c r="EV150" s="127"/>
      <c r="FF150" s="127"/>
      <c r="FP150" s="127"/>
      <c r="FZ150" s="127"/>
      <c r="GJ150" s="127"/>
      <c r="GT150" s="127"/>
      <c r="HD150" s="127"/>
      <c r="HN150" s="127"/>
      <c r="HX150" s="127"/>
      <c r="IH150" s="127"/>
      <c r="IR150" s="127"/>
    </row>
    <row xmlns:x14ac="http://schemas.microsoft.com/office/spreadsheetml/2009/9/ac" r="151" s="3" customFormat="true" x14ac:dyDescent="0.25">
      <c r="A151" s="408" t="str">
        <f ca="true">IF(ISBLANK('Data Summary'!A153),"",'Data Summary'!A153)</f>
        <v/>
      </c>
      <c r="B151" s="127"/>
      <c r="L151" s="127"/>
      <c r="V151" s="127"/>
      <c r="AF151" s="127"/>
      <c r="AP151" s="127"/>
      <c r="AZ151" s="127"/>
      <c r="BA151" s="127"/>
      <c r="BB151" s="127"/>
      <c r="BC151" s="127"/>
      <c r="BD151" s="127"/>
      <c r="BE151" s="127"/>
      <c r="BF151" s="127"/>
      <c r="BG151" s="127"/>
      <c r="BJ151" s="127"/>
      <c r="BT151" s="127"/>
      <c r="CD151" s="127"/>
      <c r="CN151" s="127"/>
      <c r="CX151" s="127"/>
      <c r="DH151" s="127"/>
      <c r="DR151" s="127"/>
      <c r="EB151" s="127"/>
      <c r="EL151" s="127"/>
      <c r="EV151" s="127"/>
      <c r="FF151" s="127"/>
      <c r="FP151" s="127"/>
      <c r="FZ151" s="127"/>
      <c r="GJ151" s="127"/>
      <c r="GT151" s="127"/>
      <c r="HD151" s="127"/>
      <c r="HN151" s="127"/>
      <c r="HX151" s="127"/>
      <c r="IH151" s="127"/>
      <c r="IR151" s="127"/>
    </row>
    <row xmlns:x14ac="http://schemas.microsoft.com/office/spreadsheetml/2009/9/ac" r="152" s="3" customFormat="true" x14ac:dyDescent="0.25">
      <c r="A152" s="406"/>
      <c r="B152" s="127"/>
      <c r="L152" s="127"/>
      <c r="V152" s="127"/>
      <c r="AF152" s="127"/>
      <c r="AP152" s="127"/>
      <c r="AZ152" s="127"/>
      <c r="BA152" s="127"/>
      <c r="BB152" s="127"/>
      <c r="BC152" s="127"/>
      <c r="BD152" s="127"/>
      <c r="BE152" s="127"/>
      <c r="BF152" s="127"/>
      <c r="BG152" s="127"/>
      <c r="BJ152" s="127"/>
      <c r="BT152" s="127"/>
      <c r="CD152" s="127"/>
      <c r="CN152" s="127"/>
      <c r="CX152" s="127"/>
      <c r="DH152" s="127"/>
      <c r="DR152" s="127"/>
      <c r="EB152" s="127"/>
      <c r="EL152" s="127"/>
      <c r="EV152" s="127"/>
      <c r="FF152" s="127"/>
      <c r="FP152" s="127"/>
      <c r="FZ152" s="127"/>
      <c r="GJ152" s="127"/>
      <c r="GT152" s="127"/>
      <c r="HD152" s="127"/>
      <c r="HN152" s="127"/>
      <c r="HX152" s="127"/>
      <c r="IH152" s="127"/>
      <c r="IR152" s="127"/>
    </row>
    <row xmlns:x14ac="http://schemas.microsoft.com/office/spreadsheetml/2009/9/ac" r="153" s="3" customFormat="true" x14ac:dyDescent="0.25">
      <c r="A153" s="406"/>
      <c r="B153" s="127"/>
      <c r="L153" s="127"/>
      <c r="V153" s="127"/>
      <c r="AF153" s="127"/>
      <c r="AP153" s="127"/>
      <c r="AZ153" s="127"/>
      <c r="BA153" s="127"/>
      <c r="BB153" s="127"/>
      <c r="BC153" s="127"/>
      <c r="BD153" s="127"/>
      <c r="BE153" s="127"/>
      <c r="BF153" s="127"/>
      <c r="BG153" s="127"/>
      <c r="BJ153" s="127"/>
      <c r="BT153" s="127"/>
      <c r="CD153" s="127"/>
      <c r="CN153" s="127"/>
      <c r="CX153" s="127"/>
      <c r="DH153" s="127"/>
      <c r="DR153" s="127"/>
      <c r="EB153" s="127"/>
      <c r="EL153" s="127"/>
      <c r="EV153" s="127"/>
      <c r="FF153" s="127"/>
      <c r="FP153" s="127"/>
      <c r="FZ153" s="127"/>
      <c r="GJ153" s="127"/>
      <c r="GT153" s="127"/>
      <c r="HD153" s="127"/>
      <c r="HN153" s="127"/>
      <c r="HX153" s="127"/>
      <c r="IH153" s="127"/>
      <c r="IR153" s="127"/>
    </row>
    <row xmlns:x14ac="http://schemas.microsoft.com/office/spreadsheetml/2009/9/ac" r="154" s="3" customFormat="true" x14ac:dyDescent="0.25">
      <c r="A154" s="406"/>
      <c r="B154" s="127"/>
      <c r="L154" s="127"/>
      <c r="V154" s="127"/>
      <c r="AF154" s="127"/>
      <c r="AP154" s="127"/>
      <c r="AZ154" s="127"/>
      <c r="BA154" s="127"/>
      <c r="BB154" s="127"/>
      <c r="BC154" s="127"/>
      <c r="BD154" s="127"/>
      <c r="BE154" s="127"/>
      <c r="BF154" s="127"/>
      <c r="BG154" s="127"/>
      <c r="BJ154" s="127"/>
      <c r="BT154" s="127"/>
      <c r="CD154" s="127"/>
      <c r="CN154" s="127"/>
      <c r="CX154" s="127"/>
      <c r="DH154" s="127"/>
      <c r="DR154" s="127"/>
      <c r="EB154" s="127"/>
      <c r="EL154" s="127"/>
      <c r="EV154" s="127"/>
      <c r="FF154" s="127"/>
      <c r="FP154" s="127"/>
      <c r="FZ154" s="127"/>
      <c r="GJ154" s="127"/>
      <c r="GT154" s="127"/>
      <c r="HD154" s="127"/>
      <c r="HN154" s="127"/>
      <c r="HX154" s="127"/>
      <c r="IH154" s="127"/>
      <c r="IR154" s="127"/>
    </row>
    <row xmlns:x14ac="http://schemas.microsoft.com/office/spreadsheetml/2009/9/ac" r="155" s="3" customFormat="true" x14ac:dyDescent="0.25">
      <c r="A155" s="406"/>
      <c r="B155" s="127"/>
      <c r="L155" s="127"/>
      <c r="V155" s="127"/>
      <c r="AF155" s="127"/>
      <c r="AP155" s="127"/>
      <c r="AZ155" s="127"/>
      <c r="BA155" s="127"/>
      <c r="BB155" s="127"/>
      <c r="BC155" s="127"/>
      <c r="BD155" s="127"/>
      <c r="BE155" s="127"/>
      <c r="BF155" s="127"/>
      <c r="BG155" s="127"/>
      <c r="BJ155" s="127"/>
      <c r="BT155" s="127"/>
      <c r="CD155" s="127"/>
      <c r="CN155" s="127"/>
      <c r="CX155" s="127"/>
      <c r="DH155" s="127"/>
      <c r="DR155" s="127"/>
      <c r="EB155" s="127"/>
      <c r="EL155" s="127"/>
      <c r="EV155" s="127"/>
      <c r="FF155" s="127"/>
      <c r="FP155" s="127"/>
      <c r="FZ155" s="127"/>
      <c r="GJ155" s="127"/>
      <c r="GT155" s="127"/>
      <c r="HD155" s="127"/>
      <c r="HN155" s="127"/>
      <c r="HX155" s="127"/>
      <c r="IH155" s="127"/>
      <c r="IR155" s="127"/>
    </row>
    <row xmlns:x14ac="http://schemas.microsoft.com/office/spreadsheetml/2009/9/ac" r="156" s="3" customFormat="true" x14ac:dyDescent="0.25">
      <c r="A156" s="406"/>
      <c r="B156" s="127"/>
      <c r="L156" s="127"/>
      <c r="V156" s="127"/>
      <c r="AF156" s="127"/>
      <c r="AP156" s="127"/>
      <c r="AZ156" s="127"/>
      <c r="BA156" s="127"/>
      <c r="BB156" s="127"/>
      <c r="BC156" s="127"/>
      <c r="BD156" s="127"/>
      <c r="BE156" s="127"/>
      <c r="BF156" s="127"/>
      <c r="BG156" s="127"/>
      <c r="BJ156" s="127"/>
      <c r="BT156" s="127"/>
      <c r="CD156" s="127"/>
      <c r="CN156" s="127"/>
      <c r="CX156" s="127"/>
      <c r="DH156" s="127"/>
      <c r="DR156" s="127"/>
      <c r="EB156" s="127"/>
      <c r="EL156" s="127"/>
      <c r="EV156" s="127"/>
      <c r="FF156" s="127"/>
      <c r="FP156" s="127"/>
      <c r="FZ156" s="127"/>
      <c r="GJ156" s="127"/>
      <c r="GT156" s="127"/>
      <c r="HD156" s="127"/>
      <c r="HN156" s="127"/>
      <c r="HX156" s="127"/>
      <c r="IH156" s="127"/>
      <c r="IR156" s="127"/>
    </row>
    <row xmlns:x14ac="http://schemas.microsoft.com/office/spreadsheetml/2009/9/ac" r="157" s="3" customFormat="true" x14ac:dyDescent="0.25">
      <c r="A157" s="406"/>
      <c r="B157" s="127"/>
      <c r="L157" s="127"/>
      <c r="V157" s="127"/>
      <c r="AF157" s="127"/>
      <c r="AP157" s="127"/>
      <c r="AZ157" s="127"/>
      <c r="BA157" s="127"/>
      <c r="BB157" s="127"/>
      <c r="BC157" s="127"/>
      <c r="BD157" s="127"/>
      <c r="BE157" s="127"/>
      <c r="BF157" s="127"/>
      <c r="BG157" s="127"/>
      <c r="BJ157" s="127"/>
      <c r="BT157" s="127"/>
      <c r="CD157" s="127"/>
      <c r="CN157" s="127"/>
      <c r="CX157" s="127"/>
      <c r="DH157" s="127"/>
      <c r="DR157" s="127"/>
      <c r="EB157" s="127"/>
      <c r="EL157" s="127"/>
      <c r="EV157" s="127"/>
      <c r="FF157" s="127"/>
      <c r="FP157" s="127"/>
      <c r="FZ157" s="127"/>
      <c r="GJ157" s="127"/>
      <c r="GT157" s="127"/>
      <c r="HD157" s="127"/>
      <c r="HN157" s="127"/>
      <c r="HX157" s="127"/>
      <c r="IH157" s="127"/>
      <c r="IR157" s="127"/>
    </row>
    <row xmlns:x14ac="http://schemas.microsoft.com/office/spreadsheetml/2009/9/ac" r="158" s="3" customFormat="true" x14ac:dyDescent="0.25">
      <c r="A158" s="406"/>
      <c r="B158" s="127"/>
      <c r="L158" s="127"/>
      <c r="V158" s="127"/>
      <c r="AF158" s="127"/>
      <c r="AP158" s="127"/>
      <c r="AZ158" s="127"/>
      <c r="BA158" s="127"/>
      <c r="BB158" s="127"/>
      <c r="BC158" s="127"/>
      <c r="BD158" s="127"/>
      <c r="BE158" s="127"/>
      <c r="BF158" s="127"/>
      <c r="BG158" s="127"/>
      <c r="BJ158" s="127"/>
      <c r="BT158" s="127"/>
      <c r="CD158" s="127"/>
      <c r="CN158" s="127"/>
      <c r="CX158" s="127"/>
      <c r="DH158" s="127"/>
      <c r="DR158" s="127"/>
      <c r="EB158" s="127"/>
      <c r="EL158" s="127"/>
      <c r="EV158" s="127"/>
      <c r="FF158" s="127"/>
      <c r="FP158" s="127"/>
      <c r="FZ158" s="127"/>
      <c r="GJ158" s="127"/>
      <c r="GT158" s="127"/>
      <c r="HD158" s="127"/>
      <c r="HN158" s="127"/>
      <c r="HX158" s="127"/>
      <c r="IH158" s="127"/>
      <c r="IR158" s="127"/>
    </row>
    <row xmlns:x14ac="http://schemas.microsoft.com/office/spreadsheetml/2009/9/ac" r="159" s="3" customFormat="true" x14ac:dyDescent="0.25">
      <c r="A159" s="406"/>
      <c r="B159" s="127"/>
      <c r="L159" s="127"/>
      <c r="V159" s="127"/>
      <c r="AF159" s="127"/>
      <c r="AP159" s="127"/>
      <c r="AZ159" s="127"/>
      <c r="BA159" s="127"/>
      <c r="BB159" s="127"/>
      <c r="BC159" s="127"/>
      <c r="BD159" s="127"/>
      <c r="BE159" s="127"/>
      <c r="BF159" s="127"/>
      <c r="BG159" s="127"/>
      <c r="BJ159" s="127"/>
      <c r="BT159" s="127"/>
      <c r="CD159" s="127"/>
      <c r="CN159" s="127"/>
      <c r="CX159" s="127"/>
      <c r="DH159" s="127"/>
      <c r="DR159" s="127"/>
      <c r="EB159" s="127"/>
      <c r="EL159" s="127"/>
      <c r="EV159" s="127"/>
      <c r="FF159" s="127"/>
      <c r="FP159" s="127"/>
      <c r="FZ159" s="127"/>
      <c r="GJ159" s="127"/>
      <c r="GT159" s="127"/>
      <c r="HD159" s="127"/>
      <c r="HN159" s="127"/>
      <c r="HX159" s="127"/>
      <c r="IH159" s="127"/>
      <c r="IR159" s="127"/>
    </row>
    <row xmlns:x14ac="http://schemas.microsoft.com/office/spreadsheetml/2009/9/ac" r="160" s="3" customFormat="true" x14ac:dyDescent="0.25">
      <c r="A160" s="406"/>
      <c r="B160" s="127"/>
      <c r="L160" s="127"/>
      <c r="V160" s="127"/>
      <c r="AF160" s="127"/>
      <c r="AP160" s="127"/>
      <c r="AZ160" s="127"/>
      <c r="BA160" s="127"/>
      <c r="BB160" s="127"/>
      <c r="BC160" s="127"/>
      <c r="BD160" s="127"/>
      <c r="BE160" s="127"/>
      <c r="BF160" s="127"/>
      <c r="BG160" s="127"/>
      <c r="BJ160" s="127"/>
      <c r="BT160" s="127"/>
      <c r="CD160" s="127"/>
      <c r="CN160" s="127"/>
      <c r="CX160" s="127"/>
      <c r="DH160" s="127"/>
      <c r="DR160" s="127"/>
      <c r="EB160" s="127"/>
      <c r="EL160" s="127"/>
      <c r="EV160" s="127"/>
      <c r="FF160" s="127"/>
      <c r="FP160" s="127"/>
      <c r="FZ160" s="127"/>
      <c r="GJ160" s="127"/>
      <c r="GT160" s="127"/>
      <c r="HD160" s="127"/>
      <c r="HN160" s="127"/>
      <c r="HX160" s="127"/>
      <c r="IH160" s="127"/>
      <c r="IR160" s="127"/>
    </row>
    <row xmlns:x14ac="http://schemas.microsoft.com/office/spreadsheetml/2009/9/ac" r="161" s="3" customFormat="true" x14ac:dyDescent="0.25">
      <c r="A161" s="406"/>
      <c r="B161" s="127"/>
      <c r="L161" s="127"/>
      <c r="V161" s="127"/>
      <c r="AF161" s="127"/>
      <c r="AP161" s="127"/>
      <c r="AZ161" s="127"/>
      <c r="BA161" s="127"/>
      <c r="BB161" s="127"/>
      <c r="BC161" s="127"/>
      <c r="BD161" s="127"/>
      <c r="BE161" s="127"/>
      <c r="BF161" s="127"/>
      <c r="BG161" s="127"/>
      <c r="BJ161" s="127"/>
      <c r="BT161" s="127"/>
      <c r="CD161" s="127"/>
      <c r="CN161" s="127"/>
      <c r="CX161" s="127"/>
      <c r="DH161" s="127"/>
      <c r="DR161" s="127"/>
      <c r="EB161" s="127"/>
      <c r="EL161" s="127"/>
      <c r="EV161" s="127"/>
      <c r="FF161" s="127"/>
      <c r="FP161" s="127"/>
      <c r="FZ161" s="127"/>
      <c r="GJ161" s="127"/>
      <c r="GT161" s="127"/>
      <c r="HD161" s="127"/>
      <c r="HN161" s="127"/>
      <c r="HX161" s="127"/>
      <c r="IH161" s="127"/>
      <c r="IR161" s="127"/>
    </row>
    <row xmlns:x14ac="http://schemas.microsoft.com/office/spreadsheetml/2009/9/ac" r="162" s="3" customFormat="true" x14ac:dyDescent="0.25">
      <c r="A162" s="406"/>
      <c r="B162" s="127"/>
      <c r="L162" s="127"/>
      <c r="V162" s="127"/>
      <c r="AF162" s="127"/>
      <c r="AP162" s="127"/>
      <c r="AZ162" s="127"/>
      <c r="BA162" s="127"/>
      <c r="BB162" s="127"/>
      <c r="BC162" s="127"/>
      <c r="BD162" s="127"/>
      <c r="BE162" s="127"/>
      <c r="BF162" s="127"/>
      <c r="BG162" s="127"/>
      <c r="BJ162" s="127"/>
      <c r="BT162" s="127"/>
      <c r="CD162" s="127"/>
      <c r="CN162" s="127"/>
      <c r="CX162" s="127"/>
      <c r="DH162" s="127"/>
      <c r="DR162" s="127"/>
      <c r="EB162" s="127"/>
      <c r="EL162" s="127"/>
      <c r="EV162" s="127"/>
      <c r="FF162" s="127"/>
      <c r="FP162" s="127"/>
      <c r="FZ162" s="127"/>
      <c r="GJ162" s="127"/>
      <c r="GT162" s="127"/>
      <c r="HD162" s="127"/>
      <c r="HN162" s="127"/>
      <c r="HX162" s="127"/>
      <c r="IH162" s="127"/>
      <c r="IR162" s="127"/>
    </row>
    <row xmlns:x14ac="http://schemas.microsoft.com/office/spreadsheetml/2009/9/ac" r="163" s="3" customFormat="true" x14ac:dyDescent="0.25">
      <c r="A163" s="406"/>
      <c r="B163" s="127"/>
      <c r="L163" s="127"/>
      <c r="V163" s="127"/>
      <c r="AF163" s="127"/>
      <c r="AP163" s="127"/>
      <c r="AZ163" s="127"/>
      <c r="BA163" s="127"/>
      <c r="BB163" s="127"/>
      <c r="BC163" s="127"/>
      <c r="BD163" s="127"/>
      <c r="BE163" s="127"/>
      <c r="BF163" s="127"/>
      <c r="BG163" s="127"/>
      <c r="BJ163" s="127"/>
      <c r="BT163" s="127"/>
      <c r="CD163" s="127"/>
      <c r="CN163" s="127"/>
      <c r="CX163" s="127"/>
      <c r="DH163" s="127"/>
      <c r="DR163" s="127"/>
      <c r="EB163" s="127"/>
      <c r="EL163" s="127"/>
      <c r="EV163" s="127"/>
      <c r="FF163" s="127"/>
      <c r="FP163" s="127"/>
      <c r="FZ163" s="127"/>
      <c r="GJ163" s="127"/>
      <c r="GT163" s="127"/>
      <c r="HD163" s="127"/>
      <c r="HN163" s="127"/>
      <c r="HX163" s="127"/>
      <c r="IH163" s="127"/>
      <c r="IR163" s="127"/>
    </row>
    <row xmlns:x14ac="http://schemas.microsoft.com/office/spreadsheetml/2009/9/ac" r="164" s="3" customFormat="true" x14ac:dyDescent="0.25">
      <c r="A164" s="406"/>
      <c r="B164" s="127"/>
      <c r="L164" s="127"/>
      <c r="V164" s="127"/>
      <c r="AF164" s="127"/>
      <c r="AP164" s="127"/>
      <c r="AZ164" s="127"/>
      <c r="BA164" s="127"/>
      <c r="BB164" s="127"/>
      <c r="BC164" s="127"/>
      <c r="BD164" s="127"/>
      <c r="BE164" s="127"/>
      <c r="BF164" s="127"/>
      <c r="BG164" s="127"/>
      <c r="BJ164" s="127"/>
      <c r="BT164" s="127"/>
      <c r="CD164" s="127"/>
      <c r="CN164" s="127"/>
      <c r="CX164" s="127"/>
      <c r="DH164" s="127"/>
      <c r="DR164" s="127"/>
      <c r="EB164" s="127"/>
      <c r="EL164" s="127"/>
      <c r="EV164" s="127"/>
      <c r="FF164" s="127"/>
      <c r="FP164" s="127"/>
      <c r="FZ164" s="127"/>
      <c r="GJ164" s="127"/>
      <c r="GT164" s="127"/>
      <c r="HD164" s="127"/>
      <c r="HN164" s="127"/>
      <c r="HX164" s="127"/>
      <c r="IH164" s="127"/>
      <c r="IR164" s="127"/>
    </row>
    <row xmlns:x14ac="http://schemas.microsoft.com/office/spreadsheetml/2009/9/ac" r="165" s="3" customFormat="true" x14ac:dyDescent="0.25">
      <c r="A165" s="406"/>
      <c r="B165" s="127"/>
      <c r="L165" s="127"/>
      <c r="V165" s="127"/>
      <c r="AF165" s="127"/>
      <c r="AP165" s="127"/>
      <c r="AZ165" s="127"/>
      <c r="BA165" s="127"/>
      <c r="BB165" s="127"/>
      <c r="BC165" s="127"/>
      <c r="BD165" s="127"/>
      <c r="BE165" s="127"/>
      <c r="BF165" s="127"/>
      <c r="BG165" s="127"/>
      <c r="BJ165" s="127"/>
      <c r="BT165" s="127"/>
      <c r="CD165" s="127"/>
      <c r="CN165" s="127"/>
      <c r="CX165" s="127"/>
      <c r="DH165" s="127"/>
      <c r="DR165" s="127"/>
      <c r="EB165" s="127"/>
      <c r="EL165" s="127"/>
      <c r="EV165" s="127"/>
      <c r="FF165" s="127"/>
      <c r="FP165" s="127"/>
      <c r="FZ165" s="127"/>
      <c r="GJ165" s="127"/>
      <c r="GT165" s="127"/>
      <c r="HD165" s="127"/>
      <c r="HN165" s="127"/>
      <c r="HX165" s="127"/>
      <c r="IH165" s="127"/>
      <c r="IR165" s="127"/>
    </row>
    <row xmlns:x14ac="http://schemas.microsoft.com/office/spreadsheetml/2009/9/ac" r="166" s="3" customFormat="true" x14ac:dyDescent="0.25">
      <c r="A166" s="406"/>
      <c r="B166" s="127"/>
      <c r="L166" s="127"/>
      <c r="V166" s="127"/>
      <c r="AF166" s="127"/>
      <c r="AP166" s="127"/>
      <c r="AZ166" s="127"/>
      <c r="BA166" s="127"/>
      <c r="BB166" s="127"/>
      <c r="BC166" s="127"/>
      <c r="BD166" s="127"/>
      <c r="BE166" s="127"/>
      <c r="BF166" s="127"/>
      <c r="BG166" s="127"/>
      <c r="BJ166" s="127"/>
      <c r="BT166" s="127"/>
      <c r="CD166" s="127"/>
      <c r="CN166" s="127"/>
      <c r="CX166" s="127"/>
      <c r="DH166" s="127"/>
      <c r="DR166" s="127"/>
      <c r="EB166" s="127"/>
      <c r="EL166" s="127"/>
      <c r="EV166" s="127"/>
      <c r="FF166" s="127"/>
      <c r="FP166" s="127"/>
      <c r="FZ166" s="127"/>
      <c r="GJ166" s="127"/>
      <c r="GT166" s="127"/>
      <c r="HD166" s="127"/>
      <c r="HN166" s="127"/>
      <c r="HX166" s="127"/>
      <c r="IH166" s="127"/>
      <c r="IR166" s="127"/>
    </row>
    <row xmlns:x14ac="http://schemas.microsoft.com/office/spreadsheetml/2009/9/ac" r="167" s="3" customFormat="true" x14ac:dyDescent="0.25">
      <c r="A167" s="406"/>
      <c r="B167" s="127"/>
      <c r="L167" s="127"/>
      <c r="V167" s="127"/>
      <c r="AF167" s="127"/>
      <c r="AP167" s="127"/>
      <c r="AZ167" s="127"/>
      <c r="BA167" s="127"/>
      <c r="BB167" s="127"/>
      <c r="BC167" s="127"/>
      <c r="BD167" s="127"/>
      <c r="BE167" s="127"/>
      <c r="BF167" s="127"/>
      <c r="BG167" s="127"/>
      <c r="BJ167" s="127"/>
      <c r="BT167" s="127"/>
      <c r="CD167" s="127"/>
      <c r="CN167" s="127"/>
      <c r="CX167" s="127"/>
      <c r="DH167" s="127"/>
      <c r="DR167" s="127"/>
      <c r="EB167" s="127"/>
      <c r="EL167" s="127"/>
      <c r="EV167" s="127"/>
      <c r="FF167" s="127"/>
      <c r="FP167" s="127"/>
      <c r="FZ167" s="127"/>
      <c r="GJ167" s="127"/>
      <c r="GT167" s="127"/>
      <c r="HD167" s="127"/>
      <c r="HN167" s="127"/>
      <c r="HX167" s="127"/>
      <c r="IH167" s="127"/>
      <c r="IR167" s="127"/>
    </row>
    <row xmlns:x14ac="http://schemas.microsoft.com/office/spreadsheetml/2009/9/ac" r="168" s="3" customFormat="true" x14ac:dyDescent="0.25">
      <c r="A168" s="406"/>
      <c r="B168" s="127"/>
      <c r="L168" s="127"/>
      <c r="V168" s="127"/>
      <c r="AF168" s="127"/>
      <c r="AP168" s="127"/>
      <c r="AZ168" s="127"/>
      <c r="BA168" s="127"/>
      <c r="BB168" s="127"/>
      <c r="BC168" s="127"/>
      <c r="BD168" s="127"/>
      <c r="BE168" s="127"/>
      <c r="BF168" s="127"/>
      <c r="BG168" s="127"/>
      <c r="BJ168" s="127"/>
      <c r="BT168" s="127"/>
      <c r="CD168" s="127"/>
      <c r="CN168" s="127"/>
      <c r="CX168" s="127"/>
      <c r="DH168" s="127"/>
      <c r="DR168" s="127"/>
      <c r="EB168" s="127"/>
      <c r="EL168" s="127"/>
      <c r="EV168" s="127"/>
      <c r="FF168" s="127"/>
      <c r="FP168" s="127"/>
      <c r="FZ168" s="127"/>
      <c r="GJ168" s="127"/>
      <c r="GT168" s="127"/>
      <c r="HD168" s="127"/>
      <c r="HN168" s="127"/>
      <c r="HX168" s="127"/>
      <c r="IH168" s="127"/>
      <c r="IR168" s="127"/>
    </row>
    <row xmlns:x14ac="http://schemas.microsoft.com/office/spreadsheetml/2009/9/ac" r="169" s="3" customFormat="true" x14ac:dyDescent="0.25">
      <c r="A169" s="406"/>
      <c r="B169" s="127"/>
      <c r="L169" s="127"/>
      <c r="V169" s="127"/>
      <c r="AF169" s="127"/>
      <c r="AP169" s="127"/>
      <c r="AZ169" s="127"/>
      <c r="BA169" s="127"/>
      <c r="BB169" s="127"/>
      <c r="BC169" s="127"/>
      <c r="BD169" s="127"/>
      <c r="BE169" s="127"/>
      <c r="BF169" s="127"/>
      <c r="BG169" s="127"/>
      <c r="BJ169" s="127"/>
      <c r="BT169" s="127"/>
      <c r="CD169" s="127"/>
      <c r="CN169" s="127"/>
      <c r="CX169" s="127"/>
      <c r="DH169" s="127"/>
      <c r="DR169" s="127"/>
      <c r="EB169" s="127"/>
      <c r="EL169" s="127"/>
      <c r="EV169" s="127"/>
      <c r="FF169" s="127"/>
      <c r="FP169" s="127"/>
      <c r="FZ169" s="127"/>
      <c r="GJ169" s="127"/>
      <c r="GT169" s="127"/>
      <c r="HD169" s="127"/>
      <c r="HN169" s="127"/>
      <c r="HX169" s="127"/>
      <c r="IH169" s="127"/>
      <c r="IR169" s="127"/>
    </row>
    <row xmlns:x14ac="http://schemas.microsoft.com/office/spreadsheetml/2009/9/ac" r="170" s="3" customFormat="true" x14ac:dyDescent="0.25">
      <c r="A170" s="406"/>
      <c r="B170" s="127"/>
      <c r="L170" s="127"/>
      <c r="V170" s="127"/>
      <c r="AF170" s="127"/>
      <c r="AP170" s="127"/>
      <c r="AZ170" s="127"/>
      <c r="BA170" s="127"/>
      <c r="BB170" s="127"/>
      <c r="BC170" s="127"/>
      <c r="BD170" s="127"/>
      <c r="BE170" s="127"/>
      <c r="BF170" s="127"/>
      <c r="BG170" s="127"/>
      <c r="BJ170" s="127"/>
      <c r="BT170" s="127"/>
      <c r="CD170" s="127"/>
      <c r="CN170" s="127"/>
      <c r="CX170" s="127"/>
      <c r="DH170" s="127"/>
      <c r="DR170" s="127"/>
      <c r="EB170" s="127"/>
      <c r="EL170" s="127"/>
      <c r="EV170" s="127"/>
      <c r="FF170" s="127"/>
      <c r="FP170" s="127"/>
      <c r="FZ170" s="127"/>
      <c r="GJ170" s="127"/>
      <c r="GT170" s="127"/>
      <c r="HD170" s="127"/>
      <c r="HN170" s="127"/>
      <c r="HX170" s="127"/>
      <c r="IH170" s="127"/>
      <c r="IR170" s="127"/>
    </row>
    <row xmlns:x14ac="http://schemas.microsoft.com/office/spreadsheetml/2009/9/ac" r="171" s="3" customFormat="true" x14ac:dyDescent="0.25">
      <c r="A171" s="406"/>
      <c r="B171" s="127"/>
      <c r="L171" s="127"/>
      <c r="V171" s="127"/>
      <c r="AF171" s="127"/>
      <c r="AP171" s="127"/>
      <c r="AZ171" s="127"/>
      <c r="BA171" s="127"/>
      <c r="BB171" s="127"/>
      <c r="BC171" s="127"/>
      <c r="BD171" s="127"/>
      <c r="BE171" s="127"/>
      <c r="BF171" s="127"/>
      <c r="BG171" s="127"/>
      <c r="BJ171" s="127"/>
      <c r="BT171" s="127"/>
      <c r="CD171" s="127"/>
      <c r="CN171" s="127"/>
      <c r="CX171" s="127"/>
      <c r="DH171" s="127"/>
      <c r="DR171" s="127"/>
      <c r="EB171" s="127"/>
      <c r="EL171" s="127"/>
      <c r="EV171" s="127"/>
      <c r="FF171" s="127"/>
      <c r="FP171" s="127"/>
      <c r="FZ171" s="127"/>
      <c r="GJ171" s="127"/>
      <c r="GT171" s="127"/>
      <c r="HD171" s="127"/>
      <c r="HN171" s="127"/>
      <c r="HX171" s="127"/>
      <c r="IH171" s="127"/>
      <c r="IR171" s="127"/>
    </row>
    <row xmlns:x14ac="http://schemas.microsoft.com/office/spreadsheetml/2009/9/ac" r="172" s="3" customFormat="true" x14ac:dyDescent="0.25">
      <c r="A172" s="406"/>
      <c r="B172" s="127"/>
      <c r="L172" s="127"/>
      <c r="V172" s="127"/>
      <c r="AF172" s="127"/>
      <c r="AP172" s="127"/>
      <c r="AZ172" s="127"/>
      <c r="BA172" s="127"/>
      <c r="BB172" s="127"/>
      <c r="BC172" s="127"/>
      <c r="BD172" s="127"/>
      <c r="BE172" s="127"/>
      <c r="BF172" s="127"/>
      <c r="BG172" s="127"/>
      <c r="BJ172" s="127"/>
      <c r="BT172" s="127"/>
      <c r="CD172" s="127"/>
      <c r="CN172" s="127"/>
      <c r="CX172" s="127"/>
      <c r="DH172" s="127"/>
      <c r="DR172" s="127"/>
      <c r="EB172" s="127"/>
      <c r="EL172" s="127"/>
      <c r="EV172" s="127"/>
      <c r="FF172" s="127"/>
      <c r="FP172" s="127"/>
      <c r="FZ172" s="127"/>
      <c r="GJ172" s="127"/>
      <c r="GT172" s="127"/>
      <c r="HD172" s="127"/>
      <c r="HN172" s="127"/>
      <c r="HX172" s="127"/>
      <c r="IH172" s="127"/>
      <c r="IR172" s="127"/>
    </row>
    <row xmlns:x14ac="http://schemas.microsoft.com/office/spreadsheetml/2009/9/ac" r="173" s="3" customFormat="true" x14ac:dyDescent="0.25">
      <c r="A173" s="406"/>
      <c r="B173" s="127"/>
      <c r="L173" s="127"/>
      <c r="V173" s="127"/>
      <c r="AF173" s="127"/>
      <c r="AP173" s="127"/>
      <c r="AZ173" s="127"/>
      <c r="BA173" s="127"/>
      <c r="BB173" s="127"/>
      <c r="BC173" s="127"/>
      <c r="BD173" s="127"/>
      <c r="BE173" s="127"/>
      <c r="BF173" s="127"/>
      <c r="BG173" s="127"/>
      <c r="BJ173" s="127"/>
      <c r="BT173" s="127"/>
      <c r="CD173" s="127"/>
      <c r="CN173" s="127"/>
      <c r="CX173" s="127"/>
      <c r="DH173" s="127"/>
      <c r="DR173" s="127"/>
      <c r="EB173" s="127"/>
      <c r="EL173" s="127"/>
      <c r="EV173" s="127"/>
      <c r="FF173" s="127"/>
      <c r="FP173" s="127"/>
      <c r="FZ173" s="127"/>
      <c r="GJ173" s="127"/>
      <c r="GT173" s="127"/>
      <c r="HD173" s="127"/>
      <c r="HN173" s="127"/>
      <c r="HX173" s="127"/>
      <c r="IH173" s="127"/>
      <c r="IR173" s="127"/>
    </row>
    <row xmlns:x14ac="http://schemas.microsoft.com/office/spreadsheetml/2009/9/ac" r="174" s="3" customFormat="true" x14ac:dyDescent="0.25">
      <c r="A174" s="406"/>
      <c r="B174" s="127"/>
      <c r="L174" s="127"/>
      <c r="V174" s="127"/>
      <c r="AF174" s="127"/>
      <c r="AP174" s="127"/>
      <c r="AZ174" s="127"/>
      <c r="BA174" s="127"/>
      <c r="BB174" s="127"/>
      <c r="BC174" s="127"/>
      <c r="BD174" s="127"/>
      <c r="BE174" s="127"/>
      <c r="BF174" s="127"/>
      <c r="BG174" s="127"/>
      <c r="BJ174" s="127"/>
      <c r="BT174" s="127"/>
      <c r="CD174" s="127"/>
      <c r="CN174" s="127"/>
      <c r="CX174" s="127"/>
      <c r="DH174" s="127"/>
      <c r="DR174" s="127"/>
      <c r="EB174" s="127"/>
      <c r="EL174" s="127"/>
      <c r="EV174" s="127"/>
      <c r="FF174" s="127"/>
      <c r="FP174" s="127"/>
      <c r="FZ174" s="127"/>
      <c r="GJ174" s="127"/>
      <c r="GT174" s="127"/>
      <c r="HD174" s="127"/>
      <c r="HN174" s="127"/>
      <c r="HX174" s="127"/>
      <c r="IH174" s="127"/>
      <c r="IR174" s="127"/>
    </row>
    <row xmlns:x14ac="http://schemas.microsoft.com/office/spreadsheetml/2009/9/ac" r="175" s="3" customFormat="true" x14ac:dyDescent="0.25">
      <c r="A175" s="406"/>
      <c r="B175" s="127"/>
      <c r="L175" s="127"/>
      <c r="V175" s="127"/>
      <c r="AF175" s="127"/>
      <c r="AP175" s="127"/>
      <c r="AZ175" s="127"/>
      <c r="BA175" s="127"/>
      <c r="BB175" s="127"/>
      <c r="BC175" s="127"/>
      <c r="BD175" s="127"/>
      <c r="BE175" s="127"/>
      <c r="BF175" s="127"/>
      <c r="BG175" s="127"/>
      <c r="BJ175" s="127"/>
      <c r="BT175" s="127"/>
      <c r="CD175" s="127"/>
      <c r="CN175" s="127"/>
      <c r="CX175" s="127"/>
      <c r="DH175" s="127"/>
      <c r="DR175" s="127"/>
      <c r="EB175" s="127"/>
      <c r="EL175" s="127"/>
      <c r="EV175" s="127"/>
      <c r="FF175" s="127"/>
      <c r="FP175" s="127"/>
      <c r="FZ175" s="127"/>
      <c r="GJ175" s="127"/>
      <c r="GT175" s="127"/>
      <c r="HD175" s="127"/>
      <c r="HN175" s="127"/>
      <c r="HX175" s="127"/>
      <c r="IH175" s="127"/>
      <c r="IR175" s="127"/>
    </row>
    <row xmlns:x14ac="http://schemas.microsoft.com/office/spreadsheetml/2009/9/ac" r="176" s="3" customFormat="true" x14ac:dyDescent="0.25">
      <c r="A176" s="406"/>
      <c r="B176" s="127"/>
      <c r="L176" s="127"/>
      <c r="V176" s="127"/>
      <c r="AF176" s="127"/>
      <c r="AP176" s="127"/>
      <c r="AZ176" s="127"/>
      <c r="BA176" s="127"/>
      <c r="BB176" s="127"/>
      <c r="BC176" s="127"/>
      <c r="BD176" s="127"/>
      <c r="BE176" s="127"/>
      <c r="BF176" s="127"/>
      <c r="BG176" s="127"/>
      <c r="BJ176" s="127"/>
      <c r="BT176" s="127"/>
      <c r="CD176" s="127"/>
      <c r="CN176" s="127"/>
      <c r="CX176" s="127"/>
      <c r="DH176" s="127"/>
      <c r="DR176" s="127"/>
      <c r="EB176" s="127"/>
      <c r="EL176" s="127"/>
      <c r="EV176" s="127"/>
      <c r="FF176" s="127"/>
      <c r="FP176" s="127"/>
      <c r="FZ176" s="127"/>
      <c r="GJ176" s="127"/>
      <c r="GT176" s="127"/>
      <c r="HD176" s="127"/>
      <c r="HN176" s="127"/>
      <c r="HX176" s="127"/>
      <c r="IH176" s="127"/>
      <c r="IR176" s="127"/>
    </row>
    <row xmlns:x14ac="http://schemas.microsoft.com/office/spreadsheetml/2009/9/ac" r="177" s="3" customFormat="true" x14ac:dyDescent="0.25">
      <c r="A177" s="406"/>
      <c r="B177" s="127"/>
      <c r="L177" s="127"/>
      <c r="V177" s="127"/>
      <c r="AF177" s="127"/>
      <c r="AP177" s="127"/>
      <c r="AZ177" s="127"/>
      <c r="BA177" s="127"/>
      <c r="BB177" s="127"/>
      <c r="BC177" s="127"/>
      <c r="BD177" s="127"/>
      <c r="BE177" s="127"/>
      <c r="BF177" s="127"/>
      <c r="BG177" s="127"/>
      <c r="BJ177" s="127"/>
      <c r="BT177" s="127"/>
      <c r="CD177" s="127"/>
      <c r="CN177" s="127"/>
      <c r="CX177" s="127"/>
      <c r="DH177" s="127"/>
      <c r="DR177" s="127"/>
      <c r="EB177" s="127"/>
      <c r="EL177" s="127"/>
      <c r="EV177" s="127"/>
      <c r="FF177" s="127"/>
      <c r="FP177" s="127"/>
      <c r="FZ177" s="127"/>
      <c r="GJ177" s="127"/>
      <c r="GT177" s="127"/>
      <c r="HD177" s="127"/>
      <c r="HN177" s="127"/>
      <c r="HX177" s="127"/>
      <c r="IH177" s="127"/>
      <c r="IR177" s="127"/>
    </row>
    <row xmlns:x14ac="http://schemas.microsoft.com/office/spreadsheetml/2009/9/ac" r="178" s="3" customFormat="true" x14ac:dyDescent="0.25">
      <c r="A178" s="406"/>
      <c r="B178" s="127"/>
      <c r="L178" s="127"/>
      <c r="V178" s="127"/>
      <c r="AF178" s="127"/>
      <c r="AP178" s="127"/>
      <c r="AZ178" s="127"/>
      <c r="BA178" s="127"/>
      <c r="BB178" s="127"/>
      <c r="BC178" s="127"/>
      <c r="BD178" s="127"/>
      <c r="BE178" s="127"/>
      <c r="BF178" s="127"/>
      <c r="BG178" s="127"/>
      <c r="BJ178" s="127"/>
      <c r="BT178" s="127"/>
      <c r="CD178" s="127"/>
      <c r="CN178" s="127"/>
      <c r="CX178" s="127"/>
      <c r="DH178" s="127"/>
      <c r="DR178" s="127"/>
      <c r="EB178" s="127"/>
      <c r="EL178" s="127"/>
      <c r="EV178" s="127"/>
      <c r="FF178" s="127"/>
      <c r="FP178" s="127"/>
      <c r="FZ178" s="127"/>
      <c r="GJ178" s="127"/>
      <c r="GT178" s="127"/>
      <c r="HD178" s="127"/>
      <c r="HN178" s="127"/>
      <c r="HX178" s="127"/>
      <c r="IH178" s="127"/>
      <c r="IR178" s="127"/>
    </row>
    <row xmlns:x14ac="http://schemas.microsoft.com/office/spreadsheetml/2009/9/ac" r="179" s="3" customFormat="true" x14ac:dyDescent="0.25">
      <c r="A179" s="406"/>
      <c r="B179" s="127"/>
      <c r="L179" s="127"/>
      <c r="V179" s="127"/>
      <c r="AF179" s="127"/>
      <c r="AP179" s="127"/>
      <c r="AZ179" s="127"/>
      <c r="BA179" s="127"/>
      <c r="BB179" s="127"/>
      <c r="BC179" s="127"/>
      <c r="BD179" s="127"/>
      <c r="BE179" s="127"/>
      <c r="BF179" s="127"/>
      <c r="BG179" s="127"/>
      <c r="BJ179" s="127"/>
      <c r="BT179" s="127"/>
      <c r="CD179" s="127"/>
      <c r="CN179" s="127"/>
      <c r="CX179" s="127"/>
      <c r="DH179" s="127"/>
      <c r="DR179" s="127"/>
      <c r="EB179" s="127"/>
      <c r="EL179" s="127"/>
      <c r="EV179" s="127"/>
      <c r="FF179" s="127"/>
      <c r="FP179" s="127"/>
      <c r="FZ179" s="127"/>
      <c r="GJ179" s="127"/>
      <c r="GT179" s="127"/>
      <c r="HD179" s="127"/>
      <c r="HN179" s="127"/>
      <c r="HX179" s="127"/>
      <c r="IH179" s="127"/>
      <c r="IR179" s="127"/>
    </row>
    <row xmlns:x14ac="http://schemas.microsoft.com/office/spreadsheetml/2009/9/ac" r="180" s="3" customFormat="true" x14ac:dyDescent="0.25">
      <c r="A180" s="406"/>
      <c r="B180" s="127"/>
      <c r="L180" s="127"/>
      <c r="V180" s="127"/>
      <c r="AF180" s="127"/>
      <c r="AP180" s="127"/>
      <c r="AZ180" s="127"/>
      <c r="BA180" s="127"/>
      <c r="BB180" s="127"/>
      <c r="BC180" s="127"/>
      <c r="BD180" s="127"/>
      <c r="BE180" s="127"/>
      <c r="BF180" s="127"/>
      <c r="BG180" s="127"/>
      <c r="BJ180" s="127"/>
      <c r="BT180" s="127"/>
      <c r="CD180" s="127"/>
      <c r="CN180" s="127"/>
      <c r="CX180" s="127"/>
      <c r="DH180" s="127"/>
      <c r="DR180" s="127"/>
      <c r="EB180" s="127"/>
      <c r="EL180" s="127"/>
      <c r="EV180" s="127"/>
      <c r="FF180" s="127"/>
      <c r="FP180" s="127"/>
      <c r="FZ180" s="127"/>
      <c r="GJ180" s="127"/>
      <c r="GT180" s="127"/>
      <c r="HD180" s="127"/>
      <c r="HN180" s="127"/>
      <c r="HX180" s="127"/>
      <c r="IH180" s="127"/>
      <c r="IR180" s="127"/>
    </row>
    <row xmlns:x14ac="http://schemas.microsoft.com/office/spreadsheetml/2009/9/ac" r="181" s="3" customFormat="true" x14ac:dyDescent="0.25">
      <c r="A181" s="406"/>
      <c r="B181" s="127"/>
      <c r="L181" s="127"/>
      <c r="V181" s="127"/>
      <c r="AF181" s="127"/>
      <c r="AP181" s="127"/>
      <c r="AZ181" s="127"/>
      <c r="BA181" s="127"/>
      <c r="BB181" s="127"/>
      <c r="BC181" s="127"/>
      <c r="BD181" s="127"/>
      <c r="BE181" s="127"/>
      <c r="BF181" s="127"/>
      <c r="BG181" s="127"/>
      <c r="BJ181" s="127"/>
      <c r="BT181" s="127"/>
      <c r="CD181" s="127"/>
      <c r="CN181" s="127"/>
      <c r="CX181" s="127"/>
      <c r="DH181" s="127"/>
      <c r="DR181" s="127"/>
      <c r="EB181" s="127"/>
      <c r="EL181" s="127"/>
      <c r="EV181" s="127"/>
      <c r="FF181" s="127"/>
      <c r="FP181" s="127"/>
      <c r="FZ181" s="127"/>
      <c r="GJ181" s="127"/>
      <c r="GT181" s="127"/>
      <c r="HD181" s="127"/>
      <c r="HN181" s="127"/>
      <c r="HX181" s="127"/>
      <c r="IH181" s="127"/>
      <c r="IR181" s="127"/>
    </row>
    <row xmlns:x14ac="http://schemas.microsoft.com/office/spreadsheetml/2009/9/ac" r="182" s="3" customFormat="true" x14ac:dyDescent="0.25">
      <c r="A182" s="406"/>
      <c r="B182" s="127"/>
      <c r="L182" s="127"/>
      <c r="V182" s="127"/>
      <c r="AF182" s="127"/>
      <c r="AP182" s="127"/>
      <c r="AZ182" s="127"/>
      <c r="BA182" s="127"/>
      <c r="BB182" s="127"/>
      <c r="BC182" s="127"/>
      <c r="BD182" s="127"/>
      <c r="BE182" s="127"/>
      <c r="BF182" s="127"/>
      <c r="BG182" s="127"/>
      <c r="BJ182" s="127"/>
      <c r="BT182" s="127"/>
      <c r="CD182" s="127"/>
      <c r="CN182" s="127"/>
      <c r="CX182" s="127"/>
      <c r="DH182" s="127"/>
      <c r="DR182" s="127"/>
      <c r="EB182" s="127"/>
      <c r="EL182" s="127"/>
      <c r="EV182" s="127"/>
      <c r="FF182" s="127"/>
      <c r="FP182" s="127"/>
      <c r="FZ182" s="127"/>
      <c r="GJ182" s="127"/>
      <c r="GT182" s="127"/>
      <c r="HD182" s="127"/>
      <c r="HN182" s="127"/>
      <c r="HX182" s="127"/>
      <c r="IH182" s="127"/>
      <c r="IR182" s="127"/>
    </row>
    <row xmlns:x14ac="http://schemas.microsoft.com/office/spreadsheetml/2009/9/ac" r="183" s="3" customFormat="true" x14ac:dyDescent="0.25">
      <c r="A183" s="406"/>
      <c r="B183" s="127"/>
      <c r="L183" s="127"/>
      <c r="V183" s="127"/>
      <c r="AF183" s="127"/>
      <c r="AP183" s="127"/>
      <c r="AZ183" s="127"/>
      <c r="BA183" s="127"/>
      <c r="BB183" s="127"/>
      <c r="BC183" s="127"/>
      <c r="BD183" s="127"/>
      <c r="BE183" s="127"/>
      <c r="BF183" s="127"/>
      <c r="BG183" s="127"/>
      <c r="BJ183" s="127"/>
      <c r="BT183" s="127"/>
      <c r="CD183" s="127"/>
      <c r="CN183" s="127"/>
      <c r="CX183" s="127"/>
      <c r="DH183" s="127"/>
      <c r="DR183" s="127"/>
      <c r="EB183" s="127"/>
      <c r="EL183" s="127"/>
      <c r="EV183" s="127"/>
      <c r="FF183" s="127"/>
      <c r="FP183" s="127"/>
      <c r="FZ183" s="127"/>
      <c r="GJ183" s="127"/>
      <c r="GT183" s="127"/>
      <c r="HD183" s="127"/>
      <c r="HN183" s="127"/>
      <c r="HX183" s="127"/>
      <c r="IH183" s="127"/>
      <c r="IR183" s="127"/>
    </row>
    <row xmlns:x14ac="http://schemas.microsoft.com/office/spreadsheetml/2009/9/ac" r="184" s="3" customFormat="true" x14ac:dyDescent="0.25">
      <c r="A184" s="406"/>
      <c r="B184" s="127"/>
      <c r="L184" s="127"/>
      <c r="V184" s="127"/>
      <c r="AF184" s="127"/>
      <c r="AP184" s="127"/>
      <c r="AZ184" s="127"/>
      <c r="BA184" s="127"/>
      <c r="BB184" s="127"/>
      <c r="BC184" s="127"/>
      <c r="BD184" s="127"/>
      <c r="BE184" s="127"/>
      <c r="BF184" s="127"/>
      <c r="BG184" s="127"/>
      <c r="BJ184" s="127"/>
      <c r="BT184" s="127"/>
      <c r="CD184" s="127"/>
      <c r="CN184" s="127"/>
      <c r="CX184" s="127"/>
      <c r="DH184" s="127"/>
      <c r="DR184" s="127"/>
      <c r="EB184" s="127"/>
      <c r="EL184" s="127"/>
      <c r="EV184" s="127"/>
      <c r="FF184" s="127"/>
      <c r="FP184" s="127"/>
      <c r="FZ184" s="127"/>
      <c r="GJ184" s="127"/>
      <c r="GT184" s="127"/>
      <c r="HD184" s="127"/>
      <c r="HN184" s="127"/>
      <c r="HX184" s="127"/>
      <c r="IH184" s="127"/>
      <c r="IR184" s="127"/>
    </row>
    <row xmlns:x14ac="http://schemas.microsoft.com/office/spreadsheetml/2009/9/ac" r="185" s="3" customFormat="true" x14ac:dyDescent="0.25">
      <c r="A185" s="406"/>
      <c r="B185" s="127"/>
      <c r="L185" s="127"/>
      <c r="V185" s="127"/>
      <c r="AF185" s="127"/>
      <c r="AP185" s="127"/>
      <c r="AZ185" s="127"/>
      <c r="BA185" s="127"/>
      <c r="BB185" s="127"/>
      <c r="BC185" s="127"/>
      <c r="BD185" s="127"/>
      <c r="BE185" s="127"/>
      <c r="BF185" s="127"/>
      <c r="BG185" s="127"/>
      <c r="BJ185" s="127"/>
      <c r="BT185" s="127"/>
      <c r="CD185" s="127"/>
      <c r="CN185" s="127"/>
      <c r="CX185" s="127"/>
      <c r="DH185" s="127"/>
      <c r="DR185" s="127"/>
      <c r="EB185" s="127"/>
      <c r="EL185" s="127"/>
      <c r="EV185" s="127"/>
      <c r="FF185" s="127"/>
      <c r="FP185" s="127"/>
      <c r="FZ185" s="127"/>
      <c r="GJ185" s="127"/>
      <c r="GT185" s="127"/>
      <c r="HD185" s="127"/>
      <c r="HN185" s="127"/>
      <c r="HX185" s="127"/>
      <c r="IH185" s="127"/>
      <c r="IR185" s="127"/>
    </row>
    <row xmlns:x14ac="http://schemas.microsoft.com/office/spreadsheetml/2009/9/ac" r="186" s="3" customFormat="true" x14ac:dyDescent="0.25">
      <c r="A186" s="406"/>
      <c r="B186" s="127"/>
      <c r="L186" s="127"/>
      <c r="V186" s="127"/>
      <c r="AF186" s="127"/>
      <c r="AP186" s="127"/>
      <c r="AZ186" s="127"/>
      <c r="BA186" s="127"/>
      <c r="BB186" s="127"/>
      <c r="BC186" s="127"/>
      <c r="BD186" s="127"/>
      <c r="BE186" s="127"/>
      <c r="BF186" s="127"/>
      <c r="BG186" s="127"/>
      <c r="BJ186" s="127"/>
      <c r="BT186" s="127"/>
      <c r="CD186" s="127"/>
      <c r="CN186" s="127"/>
      <c r="CX186" s="127"/>
      <c r="DH186" s="127"/>
      <c r="DR186" s="127"/>
      <c r="EB186" s="127"/>
      <c r="EL186" s="127"/>
      <c r="EV186" s="127"/>
      <c r="FF186" s="127"/>
      <c r="FP186" s="127"/>
      <c r="FZ186" s="127"/>
      <c r="GJ186" s="127"/>
      <c r="GT186" s="127"/>
      <c r="HD186" s="127"/>
      <c r="HN186" s="127"/>
      <c r="HX186" s="127"/>
      <c r="IH186" s="127"/>
      <c r="IR186" s="127"/>
    </row>
    <row xmlns:x14ac="http://schemas.microsoft.com/office/spreadsheetml/2009/9/ac" r="187" s="3" customFormat="true" x14ac:dyDescent="0.25">
      <c r="A187" s="406"/>
      <c r="B187" s="127"/>
      <c r="L187" s="127"/>
      <c r="V187" s="127"/>
      <c r="AF187" s="127"/>
      <c r="AP187" s="127"/>
      <c r="AZ187" s="127"/>
      <c r="BA187" s="127"/>
      <c r="BB187" s="127"/>
      <c r="BC187" s="127"/>
      <c r="BD187" s="127"/>
      <c r="BE187" s="127"/>
      <c r="BF187" s="127"/>
      <c r="BG187" s="127"/>
      <c r="BJ187" s="127"/>
      <c r="BT187" s="127"/>
      <c r="CD187" s="127"/>
      <c r="CN187" s="127"/>
      <c r="CX187" s="127"/>
      <c r="DH187" s="127"/>
      <c r="DR187" s="127"/>
      <c r="EB187" s="127"/>
      <c r="EL187" s="127"/>
      <c r="EV187" s="127"/>
      <c r="FF187" s="127"/>
      <c r="FP187" s="127"/>
      <c r="FZ187" s="127"/>
      <c r="GJ187" s="127"/>
      <c r="GT187" s="127"/>
      <c r="HD187" s="127"/>
      <c r="HN187" s="127"/>
      <c r="HX187" s="127"/>
      <c r="IH187" s="127"/>
      <c r="IR187" s="127"/>
    </row>
    <row xmlns:x14ac="http://schemas.microsoft.com/office/spreadsheetml/2009/9/ac" r="188" s="3" customFormat="true" x14ac:dyDescent="0.25">
      <c r="A188" s="406"/>
      <c r="B188" s="127"/>
      <c r="L188" s="127"/>
      <c r="V188" s="127"/>
      <c r="AF188" s="127"/>
      <c r="AP188" s="127"/>
      <c r="AZ188" s="127"/>
      <c r="BA188" s="127"/>
      <c r="BB188" s="127"/>
      <c r="BC188" s="127"/>
      <c r="BD188" s="127"/>
      <c r="BE188" s="127"/>
      <c r="BF188" s="127"/>
      <c r="BG188" s="127"/>
      <c r="BJ188" s="127"/>
      <c r="BT188" s="127"/>
      <c r="CD188" s="127"/>
      <c r="CN188" s="127"/>
      <c r="CX188" s="127"/>
      <c r="DH188" s="127"/>
      <c r="DR188" s="127"/>
      <c r="EB188" s="127"/>
      <c r="EL188" s="127"/>
      <c r="EV188" s="127"/>
      <c r="FF188" s="127"/>
      <c r="FP188" s="127"/>
      <c r="FZ188" s="127"/>
      <c r="GJ188" s="127"/>
      <c r="GT188" s="127"/>
      <c r="HD188" s="127"/>
      <c r="HN188" s="127"/>
      <c r="HX188" s="127"/>
      <c r="IH188" s="127"/>
      <c r="IR188" s="127"/>
    </row>
    <row xmlns:x14ac="http://schemas.microsoft.com/office/spreadsheetml/2009/9/ac" r="189" s="3" customFormat="true" x14ac:dyDescent="0.25">
      <c r="A189" s="406"/>
      <c r="B189" s="127"/>
      <c r="L189" s="127"/>
      <c r="V189" s="127"/>
      <c r="AF189" s="127"/>
      <c r="AP189" s="127"/>
      <c r="AZ189" s="127"/>
      <c r="BA189" s="127"/>
      <c r="BB189" s="127"/>
      <c r="BC189" s="127"/>
      <c r="BD189" s="127"/>
      <c r="BE189" s="127"/>
      <c r="BF189" s="127"/>
      <c r="BG189" s="127"/>
      <c r="BJ189" s="127"/>
      <c r="BT189" s="127"/>
      <c r="CD189" s="127"/>
      <c r="CN189" s="127"/>
      <c r="CX189" s="127"/>
      <c r="DH189" s="127"/>
      <c r="DR189" s="127"/>
      <c r="EB189" s="127"/>
      <c r="EL189" s="127"/>
      <c r="EV189" s="127"/>
      <c r="FF189" s="127"/>
      <c r="FP189" s="127"/>
      <c r="FZ189" s="127"/>
      <c r="GJ189" s="127"/>
      <c r="GT189" s="127"/>
      <c r="HD189" s="127"/>
      <c r="HN189" s="127"/>
      <c r="HX189" s="127"/>
      <c r="IH189" s="127"/>
      <c r="IR189" s="127"/>
    </row>
    <row xmlns:x14ac="http://schemas.microsoft.com/office/spreadsheetml/2009/9/ac" r="190" s="3" customFormat="true" x14ac:dyDescent="0.25">
      <c r="A190" s="406"/>
      <c r="B190" s="127"/>
      <c r="L190" s="127"/>
      <c r="V190" s="127"/>
      <c r="AF190" s="127"/>
      <c r="AP190" s="127"/>
      <c r="AZ190" s="127"/>
      <c r="BA190" s="127"/>
      <c r="BB190" s="127"/>
      <c r="BC190" s="127"/>
      <c r="BD190" s="127"/>
      <c r="BE190" s="127"/>
      <c r="BF190" s="127"/>
      <c r="BG190" s="127"/>
      <c r="BJ190" s="127"/>
      <c r="BT190" s="127"/>
      <c r="CD190" s="127"/>
      <c r="CN190" s="127"/>
      <c r="CX190" s="127"/>
      <c r="DH190" s="127"/>
      <c r="DR190" s="127"/>
      <c r="EB190" s="127"/>
      <c r="EL190" s="127"/>
      <c r="EV190" s="127"/>
      <c r="FF190" s="127"/>
      <c r="FP190" s="127"/>
      <c r="FZ190" s="127"/>
      <c r="GJ190" s="127"/>
      <c r="GT190" s="127"/>
      <c r="HD190" s="127"/>
      <c r="HN190" s="127"/>
      <c r="HX190" s="127"/>
      <c r="IH190" s="127"/>
      <c r="IR190" s="127"/>
    </row>
    <row xmlns:x14ac="http://schemas.microsoft.com/office/spreadsheetml/2009/9/ac" r="191" s="3" customFormat="true" x14ac:dyDescent="0.25">
      <c r="A191" s="406"/>
      <c r="B191" s="127"/>
      <c r="L191" s="127"/>
      <c r="V191" s="127"/>
      <c r="AF191" s="127"/>
      <c r="AP191" s="127"/>
      <c r="AZ191" s="127"/>
      <c r="BA191" s="127"/>
      <c r="BB191" s="127"/>
      <c r="BC191" s="127"/>
      <c r="BD191" s="127"/>
      <c r="BE191" s="127"/>
      <c r="BF191" s="127"/>
      <c r="BG191" s="127"/>
      <c r="BJ191" s="127"/>
      <c r="BT191" s="127"/>
      <c r="CD191" s="127"/>
      <c r="CN191" s="127"/>
      <c r="CX191" s="127"/>
      <c r="DH191" s="127"/>
      <c r="DR191" s="127"/>
      <c r="EB191" s="127"/>
      <c r="EL191" s="127"/>
      <c r="EV191" s="127"/>
      <c r="FF191" s="127"/>
      <c r="FP191" s="127"/>
      <c r="FZ191" s="127"/>
      <c r="GJ191" s="127"/>
      <c r="GT191" s="127"/>
      <c r="HD191" s="127"/>
      <c r="HN191" s="127"/>
      <c r="HX191" s="127"/>
      <c r="IH191" s="127"/>
      <c r="IR191" s="127"/>
    </row>
    <row xmlns:x14ac="http://schemas.microsoft.com/office/spreadsheetml/2009/9/ac" r="192" s="3" customFormat="true" x14ac:dyDescent="0.25">
      <c r="A192" s="406"/>
      <c r="B192" s="127"/>
      <c r="L192" s="127"/>
      <c r="V192" s="127"/>
      <c r="AF192" s="127"/>
      <c r="AP192" s="127"/>
      <c r="AZ192" s="127"/>
      <c r="BA192" s="127"/>
      <c r="BB192" s="127"/>
      <c r="BC192" s="127"/>
      <c r="BD192" s="127"/>
      <c r="BE192" s="127"/>
      <c r="BF192" s="127"/>
      <c r="BG192" s="127"/>
      <c r="BJ192" s="127"/>
      <c r="BT192" s="127"/>
      <c r="CD192" s="127"/>
      <c r="CN192" s="127"/>
      <c r="CX192" s="127"/>
      <c r="DH192" s="127"/>
      <c r="DR192" s="127"/>
      <c r="EB192" s="127"/>
      <c r="EL192" s="127"/>
      <c r="EV192" s="127"/>
      <c r="FF192" s="127"/>
      <c r="FP192" s="127"/>
      <c r="FZ192" s="127"/>
      <c r="GJ192" s="127"/>
      <c r="GT192" s="127"/>
      <c r="HD192" s="127"/>
      <c r="HN192" s="127"/>
      <c r="HX192" s="127"/>
      <c r="IH192" s="127"/>
      <c r="IR192" s="127"/>
    </row>
    <row xmlns:x14ac="http://schemas.microsoft.com/office/spreadsheetml/2009/9/ac" r="193" s="3" customFormat="true" x14ac:dyDescent="0.25">
      <c r="A193" s="406"/>
      <c r="B193" s="127"/>
      <c r="L193" s="127"/>
      <c r="V193" s="127"/>
      <c r="AF193" s="127"/>
      <c r="AP193" s="127"/>
      <c r="AZ193" s="127"/>
      <c r="BA193" s="127"/>
      <c r="BB193" s="127"/>
      <c r="BC193" s="127"/>
      <c r="BD193" s="127"/>
      <c r="BE193" s="127"/>
      <c r="BF193" s="127"/>
      <c r="BG193" s="127"/>
      <c r="BJ193" s="127"/>
      <c r="BT193" s="127"/>
      <c r="CD193" s="127"/>
      <c r="CN193" s="127"/>
      <c r="CX193" s="127"/>
      <c r="DH193" s="127"/>
      <c r="DR193" s="127"/>
      <c r="EB193" s="127"/>
      <c r="EL193" s="127"/>
      <c r="EV193" s="127"/>
      <c r="FF193" s="127"/>
      <c r="FP193" s="127"/>
      <c r="FZ193" s="127"/>
      <c r="GJ193" s="127"/>
      <c r="GT193" s="127"/>
      <c r="HD193" s="127"/>
      <c r="HN193" s="127"/>
      <c r="HX193" s="127"/>
      <c r="IH193" s="127"/>
      <c r="IR193" s="127"/>
    </row>
    <row xmlns:x14ac="http://schemas.microsoft.com/office/spreadsheetml/2009/9/ac" r="194" s="3" customFormat="true" x14ac:dyDescent="0.25">
      <c r="A194" s="406"/>
      <c r="B194" s="127"/>
      <c r="L194" s="127"/>
      <c r="V194" s="127"/>
      <c r="AF194" s="127"/>
      <c r="AP194" s="127"/>
      <c r="AZ194" s="127"/>
      <c r="BA194" s="127"/>
      <c r="BB194" s="127"/>
      <c r="BC194" s="127"/>
      <c r="BD194" s="127"/>
      <c r="BE194" s="127"/>
      <c r="BF194" s="127"/>
      <c r="BG194" s="127"/>
      <c r="BJ194" s="127"/>
      <c r="BT194" s="127"/>
      <c r="CD194" s="127"/>
      <c r="CN194" s="127"/>
      <c r="CX194" s="127"/>
      <c r="DH194" s="127"/>
      <c r="DR194" s="127"/>
      <c r="EB194" s="127"/>
      <c r="EL194" s="127"/>
      <c r="EV194" s="127"/>
      <c r="FF194" s="127"/>
      <c r="FP194" s="127"/>
      <c r="FZ194" s="127"/>
      <c r="GJ194" s="127"/>
      <c r="GT194" s="127"/>
      <c r="HD194" s="127"/>
      <c r="HN194" s="127"/>
      <c r="HX194" s="127"/>
      <c r="IH194" s="127"/>
      <c r="IR194" s="127"/>
    </row>
    <row xmlns:x14ac="http://schemas.microsoft.com/office/spreadsheetml/2009/9/ac" r="195" s="3" customFormat="true" x14ac:dyDescent="0.25">
      <c r="A195" s="406"/>
      <c r="B195" s="127"/>
      <c r="L195" s="127"/>
      <c r="V195" s="127"/>
      <c r="AF195" s="127"/>
      <c r="AP195" s="127"/>
      <c r="AZ195" s="127"/>
      <c r="BA195" s="127"/>
      <c r="BB195" s="127"/>
      <c r="BC195" s="127"/>
      <c r="BD195" s="127"/>
      <c r="BE195" s="127"/>
      <c r="BF195" s="127"/>
      <c r="BG195" s="127"/>
      <c r="BJ195" s="127"/>
      <c r="BT195" s="127"/>
      <c r="CD195" s="127"/>
      <c r="CN195" s="127"/>
      <c r="CX195" s="127"/>
      <c r="DH195" s="127"/>
      <c r="DR195" s="127"/>
      <c r="EB195" s="127"/>
      <c r="EL195" s="127"/>
      <c r="EV195" s="127"/>
      <c r="FF195" s="127"/>
      <c r="FP195" s="127"/>
      <c r="FZ195" s="127"/>
      <c r="GJ195" s="127"/>
      <c r="GT195" s="127"/>
      <c r="HD195" s="127"/>
      <c r="HN195" s="127"/>
      <c r="HX195" s="127"/>
      <c r="IH195" s="127"/>
      <c r="IR195" s="127"/>
    </row>
    <row xmlns:x14ac="http://schemas.microsoft.com/office/spreadsheetml/2009/9/ac" r="196" s="3" customFormat="true" x14ac:dyDescent="0.25">
      <c r="A196" s="406"/>
      <c r="B196" s="127"/>
      <c r="L196" s="127"/>
      <c r="V196" s="127"/>
      <c r="AF196" s="127"/>
      <c r="AP196" s="127"/>
      <c r="AZ196" s="127"/>
      <c r="BA196" s="127"/>
      <c r="BB196" s="127"/>
      <c r="BC196" s="127"/>
      <c r="BD196" s="127"/>
      <c r="BE196" s="127"/>
      <c r="BF196" s="127"/>
      <c r="BG196" s="127"/>
      <c r="BJ196" s="127"/>
      <c r="BT196" s="127"/>
      <c r="CD196" s="127"/>
      <c r="CN196" s="127"/>
      <c r="CX196" s="127"/>
      <c r="DH196" s="127"/>
      <c r="DR196" s="127"/>
      <c r="EB196" s="127"/>
      <c r="EL196" s="127"/>
      <c r="EV196" s="127"/>
      <c r="FF196" s="127"/>
      <c r="FP196" s="127"/>
      <c r="FZ196" s="127"/>
      <c r="GJ196" s="127"/>
      <c r="GT196" s="127"/>
      <c r="HD196" s="127"/>
      <c r="HN196" s="127"/>
      <c r="HX196" s="127"/>
      <c r="IH196" s="127"/>
      <c r="IR196" s="127"/>
    </row>
    <row xmlns:x14ac="http://schemas.microsoft.com/office/spreadsheetml/2009/9/ac" r="197" s="3" customFormat="true" x14ac:dyDescent="0.25">
      <c r="A197" s="406"/>
      <c r="B197" s="127"/>
      <c r="L197" s="127"/>
      <c r="V197" s="127"/>
      <c r="AF197" s="127"/>
      <c r="AP197" s="127"/>
      <c r="AZ197" s="127"/>
      <c r="BA197" s="127"/>
      <c r="BB197" s="127"/>
      <c r="BC197" s="127"/>
      <c r="BD197" s="127"/>
      <c r="BE197" s="127"/>
      <c r="BF197" s="127"/>
      <c r="BG197" s="127"/>
      <c r="BJ197" s="127"/>
      <c r="BT197" s="127"/>
      <c r="CD197" s="127"/>
      <c r="CN197" s="127"/>
      <c r="CX197" s="127"/>
      <c r="DH197" s="127"/>
      <c r="DR197" s="127"/>
      <c r="EB197" s="127"/>
      <c r="EL197" s="127"/>
      <c r="EV197" s="127"/>
      <c r="FF197" s="127"/>
      <c r="FP197" s="127"/>
      <c r="FZ197" s="127"/>
      <c r="GJ197" s="127"/>
      <c r="GT197" s="127"/>
      <c r="HD197" s="127"/>
      <c r="HN197" s="127"/>
      <c r="HX197" s="127"/>
      <c r="IH197" s="127"/>
      <c r="IR197" s="127"/>
    </row>
    <row xmlns:x14ac="http://schemas.microsoft.com/office/spreadsheetml/2009/9/ac" r="198" s="3" customFormat="true" x14ac:dyDescent="0.25">
      <c r="A198" s="406"/>
      <c r="B198" s="127"/>
      <c r="L198" s="127"/>
      <c r="V198" s="127"/>
      <c r="AF198" s="127"/>
      <c r="AP198" s="127"/>
      <c r="AZ198" s="127"/>
      <c r="BA198" s="127"/>
      <c r="BB198" s="127"/>
      <c r="BC198" s="127"/>
      <c r="BD198" s="127"/>
      <c r="BE198" s="127"/>
      <c r="BF198" s="127"/>
      <c r="BG198" s="127"/>
      <c r="BJ198" s="127"/>
      <c r="BT198" s="127"/>
      <c r="CD198" s="127"/>
      <c r="CN198" s="127"/>
      <c r="CX198" s="127"/>
      <c r="DH198" s="127"/>
      <c r="DR198" s="127"/>
      <c r="EB198" s="127"/>
      <c r="EL198" s="127"/>
      <c r="EV198" s="127"/>
      <c r="FF198" s="127"/>
      <c r="FP198" s="127"/>
      <c r="FZ198" s="127"/>
      <c r="GJ198" s="127"/>
      <c r="GT198" s="127"/>
      <c r="HD198" s="127"/>
      <c r="HN198" s="127"/>
      <c r="HX198" s="127"/>
      <c r="IH198" s="127"/>
      <c r="IR198" s="127"/>
    </row>
    <row xmlns:x14ac="http://schemas.microsoft.com/office/spreadsheetml/2009/9/ac" r="199" s="3" customFormat="true" x14ac:dyDescent="0.25">
      <c r="A199" s="406"/>
      <c r="B199" s="127"/>
      <c r="L199" s="127"/>
      <c r="V199" s="127"/>
      <c r="AF199" s="127"/>
      <c r="AP199" s="127"/>
      <c r="AZ199" s="127"/>
      <c r="BA199" s="127"/>
      <c r="BB199" s="127"/>
      <c r="BC199" s="127"/>
      <c r="BD199" s="127"/>
      <c r="BE199" s="127"/>
      <c r="BF199" s="127"/>
      <c r="BG199" s="127"/>
      <c r="BJ199" s="127"/>
      <c r="BT199" s="127"/>
      <c r="CD199" s="127"/>
      <c r="CN199" s="127"/>
      <c r="CX199" s="127"/>
      <c r="DH199" s="127"/>
      <c r="DR199" s="127"/>
      <c r="EB199" s="127"/>
      <c r="EL199" s="127"/>
      <c r="EV199" s="127"/>
      <c r="FF199" s="127"/>
      <c r="FP199" s="127"/>
      <c r="FZ199" s="127"/>
      <c r="GJ199" s="127"/>
      <c r="GT199" s="127"/>
      <c r="HD199" s="127"/>
      <c r="HN199" s="127"/>
      <c r="HX199" s="127"/>
      <c r="IH199" s="127"/>
      <c r="IR199" s="127"/>
    </row>
    <row xmlns:x14ac="http://schemas.microsoft.com/office/spreadsheetml/2009/9/ac" r="200" s="3" customFormat="true" x14ac:dyDescent="0.25">
      <c r="A200" s="406"/>
      <c r="B200" s="127"/>
      <c r="L200" s="127"/>
      <c r="V200" s="127"/>
      <c r="AF200" s="127"/>
      <c r="AP200" s="127"/>
      <c r="AZ200" s="127"/>
      <c r="BA200" s="127"/>
      <c r="BB200" s="127"/>
      <c r="BC200" s="127"/>
      <c r="BD200" s="127"/>
      <c r="BE200" s="127"/>
      <c r="BF200" s="127"/>
      <c r="BG200" s="127"/>
      <c r="BJ200" s="127"/>
      <c r="BT200" s="127"/>
      <c r="CD200" s="127"/>
      <c r="CN200" s="127"/>
      <c r="CX200" s="127"/>
      <c r="DH200" s="127"/>
      <c r="DR200" s="127"/>
      <c r="EB200" s="127"/>
      <c r="EL200" s="127"/>
      <c r="EV200" s="127"/>
      <c r="FF200" s="127"/>
      <c r="FP200" s="127"/>
      <c r="FZ200" s="127"/>
      <c r="GJ200" s="127"/>
      <c r="GT200" s="127"/>
      <c r="HD200" s="127"/>
      <c r="HN200" s="127"/>
      <c r="HX200" s="127"/>
      <c r="IH200" s="127"/>
      <c r="IR200" s="127"/>
    </row>
    <row xmlns:x14ac="http://schemas.microsoft.com/office/spreadsheetml/2009/9/ac" r="201" s="3" customFormat="true" x14ac:dyDescent="0.25">
      <c r="A201" s="406"/>
      <c r="B201" s="127"/>
      <c r="L201" s="127"/>
      <c r="V201" s="127"/>
      <c r="AF201" s="127"/>
      <c r="AP201" s="127"/>
      <c r="AZ201" s="127"/>
      <c r="BA201" s="127"/>
      <c r="BB201" s="127"/>
      <c r="BC201" s="127"/>
      <c r="BD201" s="127"/>
      <c r="BE201" s="127"/>
      <c r="BF201" s="127"/>
      <c r="BG201" s="127"/>
      <c r="BJ201" s="127"/>
      <c r="BT201" s="127"/>
      <c r="CD201" s="127"/>
      <c r="CN201" s="127"/>
      <c r="CX201" s="127"/>
      <c r="DH201" s="127"/>
      <c r="DR201" s="127"/>
      <c r="EB201" s="127"/>
      <c r="EL201" s="127"/>
      <c r="EV201" s="127"/>
      <c r="FF201" s="127"/>
      <c r="FP201" s="127"/>
      <c r="FZ201" s="127"/>
      <c r="GJ201" s="127"/>
      <c r="GT201" s="127"/>
      <c r="HD201" s="127"/>
      <c r="HN201" s="127"/>
      <c r="HX201" s="127"/>
      <c r="IH201" s="127"/>
      <c r="IR201" s="127"/>
    </row>
    <row xmlns:x14ac="http://schemas.microsoft.com/office/spreadsheetml/2009/9/ac" r="202" s="3" customFormat="true" x14ac:dyDescent="0.25">
      <c r="A202" s="406"/>
      <c r="B202" s="127"/>
      <c r="L202" s="127"/>
      <c r="V202" s="127"/>
      <c r="AF202" s="127"/>
      <c r="AP202" s="127"/>
      <c r="AZ202" s="127"/>
      <c r="BA202" s="127"/>
      <c r="BB202" s="127"/>
      <c r="BC202" s="127"/>
      <c r="BD202" s="127"/>
      <c r="BE202" s="127"/>
      <c r="BF202" s="127"/>
      <c r="BG202" s="127"/>
      <c r="BJ202" s="127"/>
      <c r="BT202" s="127"/>
      <c r="CD202" s="127"/>
      <c r="CN202" s="127"/>
      <c r="CX202" s="127"/>
      <c r="DH202" s="127"/>
      <c r="DR202" s="127"/>
      <c r="EB202" s="127"/>
      <c r="EL202" s="127"/>
      <c r="EV202" s="127"/>
      <c r="FF202" s="127"/>
      <c r="FP202" s="127"/>
      <c r="FZ202" s="127"/>
      <c r="GJ202" s="127"/>
      <c r="GT202" s="127"/>
      <c r="HD202" s="127"/>
      <c r="HN202" s="127"/>
      <c r="HX202" s="127"/>
      <c r="IH202" s="127"/>
      <c r="IR202" s="127"/>
    </row>
    <row xmlns:x14ac="http://schemas.microsoft.com/office/spreadsheetml/2009/9/ac" r="203" s="3" customFormat="true" x14ac:dyDescent="0.25">
      <c r="A203" s="406"/>
      <c r="B203" s="127"/>
      <c r="L203" s="127"/>
      <c r="V203" s="127"/>
      <c r="AF203" s="127"/>
      <c r="AP203" s="127"/>
      <c r="AZ203" s="127"/>
      <c r="BA203" s="127"/>
      <c r="BB203" s="127"/>
      <c r="BC203" s="127"/>
      <c r="BD203" s="127"/>
      <c r="BE203" s="127"/>
      <c r="BF203" s="127"/>
      <c r="BG203" s="127"/>
      <c r="BJ203" s="127"/>
      <c r="BT203" s="127"/>
      <c r="CD203" s="127"/>
      <c r="CN203" s="127"/>
      <c r="CX203" s="127"/>
      <c r="DH203" s="127"/>
      <c r="DR203" s="127"/>
      <c r="EB203" s="127"/>
      <c r="EL203" s="127"/>
      <c r="EV203" s="127"/>
      <c r="FF203" s="127"/>
      <c r="FP203" s="127"/>
      <c r="FZ203" s="127"/>
      <c r="GJ203" s="127"/>
      <c r="GT203" s="127"/>
      <c r="HD203" s="127"/>
      <c r="HN203" s="127"/>
      <c r="HX203" s="127"/>
      <c r="IH203" s="127"/>
      <c r="IR203" s="127"/>
    </row>
    <row xmlns:x14ac="http://schemas.microsoft.com/office/spreadsheetml/2009/9/ac" r="204" s="3" customFormat="true" x14ac:dyDescent="0.25">
      <c r="A204" s="406"/>
      <c r="B204" s="127"/>
      <c r="L204" s="127"/>
      <c r="V204" s="127"/>
      <c r="AF204" s="127"/>
      <c r="AP204" s="127"/>
      <c r="AZ204" s="127"/>
      <c r="BA204" s="127"/>
      <c r="BB204" s="127"/>
      <c r="BC204" s="127"/>
      <c r="BD204" s="127"/>
      <c r="BE204" s="127"/>
      <c r="BF204" s="127"/>
      <c r="BG204" s="127"/>
      <c r="BJ204" s="127"/>
      <c r="BT204" s="127"/>
      <c r="CD204" s="127"/>
      <c r="CN204" s="127"/>
      <c r="CX204" s="127"/>
      <c r="DH204" s="127"/>
      <c r="DR204" s="127"/>
      <c r="EB204" s="127"/>
      <c r="EL204" s="127"/>
      <c r="EV204" s="127"/>
      <c r="FF204" s="127"/>
      <c r="FP204" s="127"/>
      <c r="FZ204" s="127"/>
      <c r="GJ204" s="127"/>
      <c r="GT204" s="127"/>
      <c r="HD204" s="127"/>
      <c r="HN204" s="127"/>
      <c r="HX204" s="127"/>
      <c r="IH204" s="127"/>
      <c r="IR204" s="127"/>
    </row>
    <row xmlns:x14ac="http://schemas.microsoft.com/office/spreadsheetml/2009/9/ac" r="205" s="3" customFormat="true" x14ac:dyDescent="0.25">
      <c r="A205" s="406"/>
      <c r="B205" s="127"/>
      <c r="L205" s="127"/>
      <c r="V205" s="127"/>
      <c r="AF205" s="127"/>
      <c r="AP205" s="127"/>
      <c r="AZ205" s="127"/>
      <c r="BA205" s="127"/>
      <c r="BB205" s="127"/>
      <c r="BC205" s="127"/>
      <c r="BD205" s="127"/>
      <c r="BE205" s="127"/>
      <c r="BF205" s="127"/>
      <c r="BG205" s="127"/>
      <c r="BJ205" s="127"/>
      <c r="BT205" s="127"/>
      <c r="CD205" s="127"/>
      <c r="CN205" s="127"/>
      <c r="CX205" s="127"/>
      <c r="DH205" s="127"/>
      <c r="DR205" s="127"/>
      <c r="EB205" s="127"/>
      <c r="EL205" s="127"/>
      <c r="EV205" s="127"/>
      <c r="FF205" s="127"/>
      <c r="FP205" s="127"/>
      <c r="FZ205" s="127"/>
      <c r="GJ205" s="127"/>
      <c r="GT205" s="127"/>
      <c r="HD205" s="127"/>
      <c r="HN205" s="127"/>
      <c r="HX205" s="127"/>
      <c r="IH205" s="127"/>
      <c r="IR205" s="127"/>
    </row>
    <row xmlns:x14ac="http://schemas.microsoft.com/office/spreadsheetml/2009/9/ac" r="206" s="3" customFormat="true" x14ac:dyDescent="0.25">
      <c r="A206" s="406"/>
      <c r="B206" s="127"/>
      <c r="L206" s="127"/>
      <c r="V206" s="127"/>
      <c r="AF206" s="127"/>
      <c r="AP206" s="127"/>
      <c r="AZ206" s="127"/>
      <c r="BA206" s="127"/>
      <c r="BB206" s="127"/>
      <c r="BC206" s="127"/>
      <c r="BD206" s="127"/>
      <c r="BE206" s="127"/>
      <c r="BF206" s="127"/>
      <c r="BG206" s="127"/>
      <c r="BJ206" s="127"/>
      <c r="BT206" s="127"/>
      <c r="CD206" s="127"/>
      <c r="CN206" s="127"/>
      <c r="CX206" s="127"/>
      <c r="DH206" s="127"/>
      <c r="DR206" s="127"/>
      <c r="EB206" s="127"/>
      <c r="EL206" s="127"/>
      <c r="EV206" s="127"/>
      <c r="FF206" s="127"/>
      <c r="FP206" s="127"/>
      <c r="FZ206" s="127"/>
      <c r="GJ206" s="127"/>
      <c r="GT206" s="127"/>
      <c r="HD206" s="127"/>
      <c r="HN206" s="127"/>
      <c r="HX206" s="127"/>
      <c r="IH206" s="127"/>
      <c r="IR206" s="127"/>
    </row>
    <row xmlns:x14ac="http://schemas.microsoft.com/office/spreadsheetml/2009/9/ac" r="207" s="3" customFormat="true" x14ac:dyDescent="0.25">
      <c r="A207" s="406"/>
      <c r="B207" s="127"/>
      <c r="L207" s="127"/>
      <c r="V207" s="127"/>
      <c r="AF207" s="127"/>
      <c r="AP207" s="127"/>
      <c r="AZ207" s="127"/>
      <c r="BA207" s="127"/>
      <c r="BB207" s="127"/>
      <c r="BC207" s="127"/>
      <c r="BD207" s="127"/>
      <c r="BE207" s="127"/>
      <c r="BF207" s="127"/>
      <c r="BG207" s="127"/>
      <c r="BJ207" s="127"/>
      <c r="BT207" s="127"/>
      <c r="CD207" s="127"/>
      <c r="CN207" s="127"/>
      <c r="CX207" s="127"/>
      <c r="DH207" s="127"/>
      <c r="DR207" s="127"/>
      <c r="EB207" s="127"/>
      <c r="EL207" s="127"/>
      <c r="EV207" s="127"/>
      <c r="FF207" s="127"/>
      <c r="FP207" s="127"/>
      <c r="FZ207" s="127"/>
      <c r="GJ207" s="127"/>
      <c r="GT207" s="127"/>
      <c r="HD207" s="127"/>
      <c r="HN207" s="127"/>
      <c r="HX207" s="127"/>
      <c r="IH207" s="127"/>
      <c r="IR207" s="127"/>
    </row>
    <row xmlns:x14ac="http://schemas.microsoft.com/office/spreadsheetml/2009/9/ac" r="208" s="3" customFormat="true" x14ac:dyDescent="0.25">
      <c r="A208" s="406"/>
      <c r="B208" s="127"/>
      <c r="L208" s="127"/>
      <c r="V208" s="127"/>
      <c r="AF208" s="127"/>
      <c r="AP208" s="127"/>
      <c r="AZ208" s="127"/>
      <c r="BA208" s="127"/>
      <c r="BB208" s="127"/>
      <c r="BC208" s="127"/>
      <c r="BD208" s="127"/>
      <c r="BE208" s="127"/>
      <c r="BF208" s="127"/>
      <c r="BG208" s="127"/>
      <c r="BJ208" s="127"/>
      <c r="BT208" s="127"/>
      <c r="CD208" s="127"/>
      <c r="CN208" s="127"/>
      <c r="CX208" s="127"/>
      <c r="DH208" s="127"/>
      <c r="DR208" s="127"/>
      <c r="EB208" s="127"/>
      <c r="EL208" s="127"/>
      <c r="EV208" s="127"/>
      <c r="FF208" s="127"/>
      <c r="FP208" s="127"/>
      <c r="FZ208" s="127"/>
      <c r="GJ208" s="127"/>
      <c r="GT208" s="127"/>
      <c r="HD208" s="127"/>
      <c r="HN208" s="127"/>
      <c r="HX208" s="127"/>
      <c r="IH208" s="127"/>
      <c r="IR208" s="127"/>
    </row>
    <row xmlns:x14ac="http://schemas.microsoft.com/office/spreadsheetml/2009/9/ac" r="209" s="3" customFormat="true" x14ac:dyDescent="0.25">
      <c r="A209" s="406"/>
      <c r="B209" s="127"/>
      <c r="L209" s="127"/>
      <c r="V209" s="127"/>
      <c r="AF209" s="127"/>
      <c r="AP209" s="127"/>
      <c r="AZ209" s="127"/>
      <c r="BA209" s="127"/>
      <c r="BB209" s="127"/>
      <c r="BC209" s="127"/>
      <c r="BD209" s="127"/>
      <c r="BE209" s="127"/>
      <c r="BF209" s="127"/>
      <c r="BG209" s="127"/>
      <c r="BJ209" s="127"/>
      <c r="BT209" s="127"/>
      <c r="CD209" s="127"/>
      <c r="CN209" s="127"/>
      <c r="CX209" s="127"/>
      <c r="DH209" s="127"/>
      <c r="DR209" s="127"/>
      <c r="EB209" s="127"/>
      <c r="EL209" s="127"/>
      <c r="EV209" s="127"/>
      <c r="FF209" s="127"/>
      <c r="FP209" s="127"/>
      <c r="FZ209" s="127"/>
      <c r="GJ209" s="127"/>
      <c r="GT209" s="127"/>
      <c r="HD209" s="127"/>
      <c r="HN209" s="127"/>
      <c r="HX209" s="127"/>
      <c r="IH209" s="127"/>
      <c r="IR209" s="127"/>
    </row>
    <row xmlns:x14ac="http://schemas.microsoft.com/office/spreadsheetml/2009/9/ac" r="210" s="3" customFormat="true" x14ac:dyDescent="0.25">
      <c r="A210" s="406"/>
      <c r="B210" s="127"/>
      <c r="L210" s="127"/>
      <c r="V210" s="127"/>
      <c r="AF210" s="127"/>
      <c r="AP210" s="127"/>
      <c r="AZ210" s="127"/>
      <c r="BA210" s="127"/>
      <c r="BB210" s="127"/>
      <c r="BC210" s="127"/>
      <c r="BD210" s="127"/>
      <c r="BE210" s="127"/>
      <c r="BF210" s="127"/>
      <c r="BG210" s="127"/>
      <c r="BJ210" s="127"/>
      <c r="BT210" s="127"/>
      <c r="CD210" s="127"/>
      <c r="CN210" s="127"/>
      <c r="CX210" s="127"/>
      <c r="DH210" s="127"/>
      <c r="DR210" s="127"/>
      <c r="EB210" s="127"/>
      <c r="EL210" s="127"/>
      <c r="EV210" s="127"/>
      <c r="FF210" s="127"/>
      <c r="FP210" s="127"/>
      <c r="FZ210" s="127"/>
      <c r="GJ210" s="127"/>
      <c r="GT210" s="127"/>
      <c r="HD210" s="127"/>
      <c r="HN210" s="127"/>
      <c r="HX210" s="127"/>
      <c r="IH210" s="127"/>
      <c r="IR210" s="127"/>
    </row>
    <row xmlns:x14ac="http://schemas.microsoft.com/office/spreadsheetml/2009/9/ac" r="211" s="3" customFormat="true" x14ac:dyDescent="0.25">
      <c r="A211" s="406"/>
      <c r="B211" s="127"/>
      <c r="L211" s="127"/>
      <c r="V211" s="127"/>
      <c r="AF211" s="127"/>
      <c r="AP211" s="127"/>
      <c r="AZ211" s="127"/>
      <c r="BA211" s="127"/>
      <c r="BB211" s="127"/>
      <c r="BC211" s="127"/>
      <c r="BD211" s="127"/>
      <c r="BE211" s="127"/>
      <c r="BF211" s="127"/>
      <c r="BG211" s="127"/>
      <c r="BJ211" s="127"/>
      <c r="BT211" s="127"/>
      <c r="CD211" s="127"/>
      <c r="CN211" s="127"/>
      <c r="CX211" s="127"/>
      <c r="DH211" s="127"/>
      <c r="DR211" s="127"/>
      <c r="EB211" s="127"/>
      <c r="EL211" s="127"/>
      <c r="EV211" s="127"/>
      <c r="FF211" s="127"/>
      <c r="FP211" s="127"/>
      <c r="FZ211" s="127"/>
      <c r="GJ211" s="127"/>
      <c r="GT211" s="127"/>
      <c r="HD211" s="127"/>
      <c r="HN211" s="127"/>
      <c r="HX211" s="127"/>
      <c r="IH211" s="127"/>
      <c r="IR211" s="127"/>
    </row>
    <row xmlns:x14ac="http://schemas.microsoft.com/office/spreadsheetml/2009/9/ac" r="212" s="3" customFormat="true" x14ac:dyDescent="0.25">
      <c r="A212" s="406"/>
      <c r="B212" s="127"/>
      <c r="L212" s="127"/>
      <c r="V212" s="127"/>
      <c r="AF212" s="127"/>
      <c r="AP212" s="127"/>
      <c r="AZ212" s="127"/>
      <c r="BA212" s="127"/>
      <c r="BB212" s="127"/>
      <c r="BC212" s="127"/>
      <c r="BD212" s="127"/>
      <c r="BE212" s="127"/>
      <c r="BF212" s="127"/>
      <c r="BG212" s="127"/>
      <c r="BJ212" s="127"/>
      <c r="BT212" s="127"/>
      <c r="CD212" s="127"/>
      <c r="CN212" s="127"/>
      <c r="CX212" s="127"/>
      <c r="DH212" s="127"/>
      <c r="DR212" s="127"/>
      <c r="EB212" s="127"/>
      <c r="EL212" s="127"/>
      <c r="EV212" s="127"/>
      <c r="FF212" s="127"/>
      <c r="FP212" s="127"/>
      <c r="FZ212" s="127"/>
      <c r="GJ212" s="127"/>
      <c r="GT212" s="127"/>
      <c r="HD212" s="127"/>
      <c r="HN212" s="127"/>
      <c r="HX212" s="127"/>
      <c r="IH212" s="127"/>
      <c r="IR212" s="127"/>
    </row>
    <row xmlns:x14ac="http://schemas.microsoft.com/office/spreadsheetml/2009/9/ac" r="213" s="3" customFormat="true" x14ac:dyDescent="0.25">
      <c r="A213" s="406"/>
      <c r="B213" s="127"/>
      <c r="L213" s="127"/>
      <c r="V213" s="127"/>
      <c r="AF213" s="127"/>
      <c r="AP213" s="127"/>
      <c r="AZ213" s="127"/>
      <c r="BA213" s="127"/>
      <c r="BB213" s="127"/>
      <c r="BC213" s="127"/>
      <c r="BD213" s="127"/>
      <c r="BE213" s="127"/>
      <c r="BF213" s="127"/>
      <c r="BG213" s="127"/>
      <c r="BJ213" s="127"/>
      <c r="BT213" s="127"/>
      <c r="CD213" s="127"/>
      <c r="CN213" s="127"/>
      <c r="CX213" s="127"/>
      <c r="DH213" s="127"/>
      <c r="DR213" s="127"/>
      <c r="EB213" s="127"/>
      <c r="EL213" s="127"/>
      <c r="EV213" s="127"/>
      <c r="FF213" s="127"/>
      <c r="FP213" s="127"/>
      <c r="FZ213" s="127"/>
      <c r="GJ213" s="127"/>
      <c r="GT213" s="127"/>
      <c r="HD213" s="127"/>
      <c r="HN213" s="127"/>
      <c r="HX213" s="127"/>
      <c r="IH213" s="127"/>
      <c r="IR213" s="127"/>
    </row>
    <row xmlns:x14ac="http://schemas.microsoft.com/office/spreadsheetml/2009/9/ac" r="214" s="3" customFormat="true" x14ac:dyDescent="0.25">
      <c r="A214" s="406"/>
      <c r="B214" s="127"/>
      <c r="L214" s="127"/>
      <c r="V214" s="127"/>
      <c r="AF214" s="127"/>
      <c r="AP214" s="127"/>
      <c r="AZ214" s="127"/>
      <c r="BA214" s="127"/>
      <c r="BB214" s="127"/>
      <c r="BC214" s="127"/>
      <c r="BD214" s="127"/>
      <c r="BE214" s="127"/>
      <c r="BF214" s="127"/>
      <c r="BG214" s="127"/>
      <c r="BJ214" s="127"/>
      <c r="BT214" s="127"/>
      <c r="CD214" s="127"/>
      <c r="CN214" s="127"/>
      <c r="CX214" s="127"/>
      <c r="DH214" s="127"/>
      <c r="DR214" s="127"/>
      <c r="EB214" s="127"/>
      <c r="EL214" s="127"/>
      <c r="EV214" s="127"/>
      <c r="FF214" s="127"/>
      <c r="FP214" s="127"/>
      <c r="FZ214" s="127"/>
      <c r="GJ214" s="127"/>
      <c r="GT214" s="127"/>
      <c r="HD214" s="127"/>
      <c r="HN214" s="127"/>
      <c r="HX214" s="127"/>
      <c r="IH214" s="127"/>
      <c r="IR214" s="127"/>
    </row>
    <row xmlns:x14ac="http://schemas.microsoft.com/office/spreadsheetml/2009/9/ac" r="215" s="3" customFormat="true" x14ac:dyDescent="0.25">
      <c r="A215" s="406"/>
      <c r="B215" s="127"/>
      <c r="L215" s="127"/>
      <c r="V215" s="127"/>
      <c r="AF215" s="127"/>
      <c r="AP215" s="127"/>
      <c r="AZ215" s="127"/>
      <c r="BA215" s="127"/>
      <c r="BB215" s="127"/>
      <c r="BC215" s="127"/>
      <c r="BD215" s="127"/>
      <c r="BE215" s="127"/>
      <c r="BF215" s="127"/>
      <c r="BG215" s="127"/>
      <c r="BJ215" s="127"/>
      <c r="BT215" s="127"/>
      <c r="CD215" s="127"/>
      <c r="CN215" s="127"/>
      <c r="CX215" s="127"/>
      <c r="DH215" s="127"/>
      <c r="DR215" s="127"/>
      <c r="EB215" s="127"/>
      <c r="EL215" s="127"/>
      <c r="EV215" s="127"/>
      <c r="FF215" s="127"/>
      <c r="FP215" s="127"/>
      <c r="FZ215" s="127"/>
      <c r="GJ215" s="127"/>
      <c r="GT215" s="127"/>
      <c r="HD215" s="127"/>
      <c r="HN215" s="127"/>
      <c r="HX215" s="127"/>
      <c r="IH215" s="127"/>
      <c r="IR215" s="127"/>
    </row>
    <row xmlns:x14ac="http://schemas.microsoft.com/office/spreadsheetml/2009/9/ac" r="216" s="3" customFormat="true" x14ac:dyDescent="0.25">
      <c r="A216" s="406"/>
      <c r="B216" s="127"/>
      <c r="L216" s="127"/>
      <c r="V216" s="127"/>
      <c r="AF216" s="127"/>
      <c r="AP216" s="127"/>
      <c r="AZ216" s="127"/>
      <c r="BA216" s="127"/>
      <c r="BB216" s="127"/>
      <c r="BC216" s="127"/>
      <c r="BD216" s="127"/>
      <c r="BE216" s="127"/>
      <c r="BF216" s="127"/>
      <c r="BG216" s="127"/>
      <c r="BJ216" s="127"/>
      <c r="BT216" s="127"/>
      <c r="CD216" s="127"/>
      <c r="CN216" s="127"/>
      <c r="CX216" s="127"/>
      <c r="DH216" s="127"/>
      <c r="DR216" s="127"/>
      <c r="EB216" s="127"/>
      <c r="EL216" s="127"/>
      <c r="EV216" s="127"/>
      <c r="FF216" s="127"/>
      <c r="FP216" s="127"/>
      <c r="FZ216" s="127"/>
      <c r="GJ216" s="127"/>
      <c r="GT216" s="127"/>
      <c r="HD216" s="127"/>
      <c r="HN216" s="127"/>
      <c r="HX216" s="127"/>
      <c r="IH216" s="127"/>
      <c r="IR216" s="127"/>
    </row>
    <row xmlns:x14ac="http://schemas.microsoft.com/office/spreadsheetml/2009/9/ac" r="217" s="3" customFormat="true" x14ac:dyDescent="0.25">
      <c r="A217" s="406"/>
      <c r="B217" s="127"/>
      <c r="L217" s="127"/>
      <c r="V217" s="127"/>
      <c r="AF217" s="127"/>
      <c r="AP217" s="127"/>
      <c r="AZ217" s="127"/>
      <c r="BA217" s="127"/>
      <c r="BB217" s="127"/>
      <c r="BC217" s="127"/>
      <c r="BD217" s="127"/>
      <c r="BE217" s="127"/>
      <c r="BF217" s="127"/>
      <c r="BG217" s="127"/>
      <c r="BJ217" s="127"/>
      <c r="BT217" s="127"/>
      <c r="CD217" s="127"/>
      <c r="CN217" s="127"/>
      <c r="CX217" s="127"/>
      <c r="DH217" s="127"/>
      <c r="DR217" s="127"/>
      <c r="EB217" s="127"/>
      <c r="EL217" s="127"/>
      <c r="EV217" s="127"/>
      <c r="FF217" s="127"/>
      <c r="FP217" s="127"/>
      <c r="FZ217" s="127"/>
      <c r="GJ217" s="127"/>
      <c r="GT217" s="127"/>
      <c r="HD217" s="127"/>
      <c r="HN217" s="127"/>
      <c r="HX217" s="127"/>
      <c r="IH217" s="127"/>
      <c r="IR217" s="127"/>
    </row>
    <row xmlns:x14ac="http://schemas.microsoft.com/office/spreadsheetml/2009/9/ac" r="218" s="3" customFormat="true" x14ac:dyDescent="0.25">
      <c r="A218" s="406"/>
      <c r="B218" s="127"/>
      <c r="L218" s="127"/>
      <c r="V218" s="127"/>
      <c r="AF218" s="127"/>
      <c r="AP218" s="127"/>
      <c r="AZ218" s="127"/>
      <c r="BA218" s="127"/>
      <c r="BB218" s="127"/>
      <c r="BC218" s="127"/>
      <c r="BD218" s="127"/>
      <c r="BE218" s="127"/>
      <c r="BF218" s="127"/>
      <c r="BG218" s="127"/>
      <c r="BJ218" s="127"/>
      <c r="BT218" s="127"/>
      <c r="CD218" s="127"/>
      <c r="CN218" s="127"/>
      <c r="CX218" s="127"/>
      <c r="DH218" s="127"/>
      <c r="DR218" s="127"/>
      <c r="EB218" s="127"/>
      <c r="EL218" s="127"/>
      <c r="EV218" s="127"/>
      <c r="FF218" s="127"/>
      <c r="FP218" s="127"/>
      <c r="FZ218" s="127"/>
      <c r="GJ218" s="127"/>
      <c r="GT218" s="127"/>
      <c r="HD218" s="127"/>
      <c r="HN218" s="127"/>
      <c r="HX218" s="127"/>
      <c r="IH218" s="127"/>
      <c r="IR218" s="127"/>
    </row>
    <row xmlns:x14ac="http://schemas.microsoft.com/office/spreadsheetml/2009/9/ac" r="219" s="3" customFormat="true" x14ac:dyDescent="0.25">
      <c r="A219" s="406"/>
      <c r="B219" s="127"/>
      <c r="L219" s="127"/>
      <c r="V219" s="127"/>
      <c r="AF219" s="127"/>
      <c r="AP219" s="127"/>
      <c r="AZ219" s="127"/>
      <c r="BA219" s="127"/>
      <c r="BB219" s="127"/>
      <c r="BC219" s="127"/>
      <c r="BD219" s="127"/>
      <c r="BE219" s="127"/>
      <c r="BF219" s="127"/>
      <c r="BG219" s="127"/>
      <c r="BJ219" s="127"/>
      <c r="BT219" s="127"/>
      <c r="CD219" s="127"/>
      <c r="CN219" s="127"/>
      <c r="CX219" s="127"/>
      <c r="DH219" s="127"/>
      <c r="DR219" s="127"/>
      <c r="EB219" s="127"/>
      <c r="EL219" s="127"/>
      <c r="EV219" s="127"/>
      <c r="FF219" s="127"/>
      <c r="FP219" s="127"/>
      <c r="FZ219" s="127"/>
      <c r="GJ219" s="127"/>
      <c r="GT219" s="127"/>
      <c r="HD219" s="127"/>
      <c r="HN219" s="127"/>
      <c r="HX219" s="127"/>
      <c r="IH219" s="127"/>
      <c r="IR219" s="127"/>
    </row>
    <row xmlns:x14ac="http://schemas.microsoft.com/office/spreadsheetml/2009/9/ac" r="220" s="3" customFormat="true" x14ac:dyDescent="0.25">
      <c r="A220" s="406"/>
      <c r="B220" s="127"/>
      <c r="L220" s="127"/>
      <c r="V220" s="127"/>
      <c r="AF220" s="127"/>
      <c r="AP220" s="127"/>
      <c r="AZ220" s="127"/>
      <c r="BA220" s="127"/>
      <c r="BB220" s="127"/>
      <c r="BC220" s="127"/>
      <c r="BD220" s="127"/>
      <c r="BE220" s="127"/>
      <c r="BF220" s="127"/>
      <c r="BG220" s="127"/>
      <c r="BJ220" s="127"/>
      <c r="BT220" s="127"/>
      <c r="CD220" s="127"/>
      <c r="CN220" s="127"/>
      <c r="CX220" s="127"/>
      <c r="DH220" s="127"/>
      <c r="DR220" s="127"/>
      <c r="EB220" s="127"/>
      <c r="EL220" s="127"/>
      <c r="EV220" s="127"/>
      <c r="FF220" s="127"/>
      <c r="FP220" s="127"/>
      <c r="FZ220" s="127"/>
      <c r="GJ220" s="127"/>
      <c r="GT220" s="127"/>
      <c r="HD220" s="127"/>
      <c r="HN220" s="127"/>
      <c r="HX220" s="127"/>
      <c r="IH220" s="127"/>
      <c r="IR220" s="127"/>
    </row>
    <row xmlns:x14ac="http://schemas.microsoft.com/office/spreadsheetml/2009/9/ac" r="221" s="3" customFormat="true" x14ac:dyDescent="0.25">
      <c r="A221" s="406"/>
      <c r="B221" s="127"/>
      <c r="L221" s="127"/>
      <c r="V221" s="127"/>
      <c r="AF221" s="127"/>
      <c r="AP221" s="127"/>
      <c r="AZ221" s="127"/>
      <c r="BA221" s="127"/>
      <c r="BB221" s="127"/>
      <c r="BC221" s="127"/>
      <c r="BD221" s="127"/>
      <c r="BE221" s="127"/>
      <c r="BF221" s="127"/>
      <c r="BG221" s="127"/>
      <c r="BJ221" s="127"/>
      <c r="BT221" s="127"/>
      <c r="CD221" s="127"/>
      <c r="CN221" s="127"/>
      <c r="CX221" s="127"/>
      <c r="DH221" s="127"/>
      <c r="DR221" s="127"/>
      <c r="EB221" s="127"/>
      <c r="EL221" s="127"/>
      <c r="EV221" s="127"/>
      <c r="FF221" s="127"/>
      <c r="FP221" s="127"/>
      <c r="FZ221" s="127"/>
      <c r="GJ221" s="127"/>
      <c r="GT221" s="127"/>
      <c r="HD221" s="127"/>
      <c r="HN221" s="127"/>
      <c r="HX221" s="127"/>
      <c r="IH221" s="127"/>
      <c r="IR221" s="127"/>
    </row>
    <row xmlns:x14ac="http://schemas.microsoft.com/office/spreadsheetml/2009/9/ac" r="222" s="3" customFormat="true" x14ac:dyDescent="0.25">
      <c r="A222" s="406"/>
      <c r="B222" s="127"/>
      <c r="L222" s="127"/>
      <c r="V222" s="127"/>
      <c r="AF222" s="127"/>
      <c r="AP222" s="127"/>
      <c r="AZ222" s="127"/>
      <c r="BA222" s="127"/>
      <c r="BB222" s="127"/>
      <c r="BC222" s="127"/>
      <c r="BD222" s="127"/>
      <c r="BE222" s="127"/>
      <c r="BF222" s="127"/>
      <c r="BG222" s="127"/>
      <c r="BJ222" s="127"/>
      <c r="BT222" s="127"/>
      <c r="CD222" s="127"/>
      <c r="CN222" s="127"/>
      <c r="CX222" s="127"/>
      <c r="DH222" s="127"/>
      <c r="DR222" s="127"/>
      <c r="EB222" s="127"/>
      <c r="EL222" s="127"/>
      <c r="EV222" s="127"/>
      <c r="FF222" s="127"/>
      <c r="FP222" s="127"/>
      <c r="FZ222" s="127"/>
      <c r="GJ222" s="127"/>
      <c r="GT222" s="127"/>
      <c r="HD222" s="127"/>
      <c r="HN222" s="127"/>
      <c r="HX222" s="127"/>
      <c r="IH222" s="127"/>
      <c r="IR222" s="127"/>
    </row>
    <row xmlns:x14ac="http://schemas.microsoft.com/office/spreadsheetml/2009/9/ac" r="223" s="3" customFormat="true" x14ac:dyDescent="0.25">
      <c r="A223" s="406"/>
      <c r="B223" s="127"/>
      <c r="L223" s="127"/>
      <c r="V223" s="127"/>
      <c r="AF223" s="127"/>
      <c r="AP223" s="127"/>
      <c r="AZ223" s="127"/>
      <c r="BA223" s="127"/>
      <c r="BB223" s="127"/>
      <c r="BC223" s="127"/>
      <c r="BD223" s="127"/>
      <c r="BE223" s="127"/>
      <c r="BF223" s="127"/>
      <c r="BG223" s="127"/>
      <c r="BJ223" s="127"/>
      <c r="BT223" s="127"/>
      <c r="CD223" s="127"/>
      <c r="CN223" s="127"/>
      <c r="CX223" s="127"/>
      <c r="DH223" s="127"/>
      <c r="DR223" s="127"/>
      <c r="EB223" s="127"/>
      <c r="EL223" s="127"/>
      <c r="EV223" s="127"/>
      <c r="FF223" s="127"/>
      <c r="FP223" s="127"/>
      <c r="FZ223" s="127"/>
      <c r="GJ223" s="127"/>
      <c r="GT223" s="127"/>
      <c r="HD223" s="127"/>
      <c r="HN223" s="127"/>
      <c r="HX223" s="127"/>
      <c r="IH223" s="127"/>
      <c r="IR223" s="127"/>
    </row>
    <row xmlns:x14ac="http://schemas.microsoft.com/office/spreadsheetml/2009/9/ac" r="224" s="3" customFormat="true" x14ac:dyDescent="0.25">
      <c r="A224" s="406"/>
      <c r="B224" s="127"/>
      <c r="L224" s="127"/>
      <c r="V224" s="127"/>
      <c r="AF224" s="127"/>
      <c r="AP224" s="127"/>
      <c r="AZ224" s="127"/>
      <c r="BA224" s="127"/>
      <c r="BB224" s="127"/>
      <c r="BC224" s="127"/>
      <c r="BD224" s="127"/>
      <c r="BE224" s="127"/>
      <c r="BF224" s="127"/>
      <c r="BG224" s="127"/>
      <c r="BJ224" s="127"/>
      <c r="BT224" s="127"/>
      <c r="CD224" s="127"/>
      <c r="CN224" s="127"/>
      <c r="CX224" s="127"/>
      <c r="DH224" s="127"/>
      <c r="DR224" s="127"/>
      <c r="EB224" s="127"/>
      <c r="EL224" s="127"/>
      <c r="EV224" s="127"/>
      <c r="FF224" s="127"/>
      <c r="FP224" s="127"/>
      <c r="FZ224" s="127"/>
      <c r="GJ224" s="127"/>
      <c r="GT224" s="127"/>
      <c r="HD224" s="127"/>
      <c r="HN224" s="127"/>
      <c r="HX224" s="127"/>
      <c r="IH224" s="127"/>
      <c r="IR224" s="127"/>
    </row>
    <row xmlns:x14ac="http://schemas.microsoft.com/office/spreadsheetml/2009/9/ac" r="225" s="3" customFormat="true" x14ac:dyDescent="0.25">
      <c r="A225" s="406"/>
      <c r="B225" s="127"/>
      <c r="L225" s="127"/>
      <c r="V225" s="127"/>
      <c r="AF225" s="127"/>
      <c r="AP225" s="127"/>
      <c r="AZ225" s="127"/>
      <c r="BA225" s="127"/>
      <c r="BB225" s="127"/>
      <c r="BC225" s="127"/>
      <c r="BD225" s="127"/>
      <c r="BE225" s="127"/>
      <c r="BF225" s="127"/>
      <c r="BG225" s="127"/>
      <c r="BJ225" s="127"/>
      <c r="BT225" s="127"/>
      <c r="CD225" s="127"/>
      <c r="CN225" s="127"/>
      <c r="CX225" s="127"/>
      <c r="DH225" s="127"/>
      <c r="DR225" s="127"/>
      <c r="EB225" s="127"/>
      <c r="EL225" s="127"/>
      <c r="EV225" s="127"/>
      <c r="FF225" s="127"/>
      <c r="FP225" s="127"/>
      <c r="FZ225" s="127"/>
      <c r="GJ225" s="127"/>
      <c r="GT225" s="127"/>
      <c r="HD225" s="127"/>
      <c r="HN225" s="127"/>
      <c r="HX225" s="127"/>
      <c r="IH225" s="127"/>
      <c r="IR225" s="127"/>
    </row>
    <row xmlns:x14ac="http://schemas.microsoft.com/office/spreadsheetml/2009/9/ac" r="226" s="3" customFormat="true" x14ac:dyDescent="0.25">
      <c r="A226" s="406"/>
      <c r="B226" s="127"/>
      <c r="L226" s="127"/>
      <c r="V226" s="127"/>
      <c r="AF226" s="127"/>
      <c r="AP226" s="127"/>
      <c r="AZ226" s="127"/>
      <c r="BA226" s="127"/>
      <c r="BB226" s="127"/>
      <c r="BC226" s="127"/>
      <c r="BD226" s="127"/>
      <c r="BE226" s="127"/>
      <c r="BF226" s="127"/>
      <c r="BG226" s="127"/>
      <c r="BJ226" s="127"/>
      <c r="BT226" s="127"/>
      <c r="CD226" s="127"/>
      <c r="CN226" s="127"/>
      <c r="CX226" s="127"/>
      <c r="DH226" s="127"/>
      <c r="DR226" s="127"/>
      <c r="EB226" s="127"/>
      <c r="EL226" s="127"/>
      <c r="EV226" s="127"/>
      <c r="FF226" s="127"/>
      <c r="FP226" s="127"/>
      <c r="FZ226" s="127"/>
      <c r="GJ226" s="127"/>
      <c r="GT226" s="127"/>
      <c r="HD226" s="127"/>
      <c r="HN226" s="127"/>
      <c r="HX226" s="127"/>
      <c r="IH226" s="127"/>
      <c r="IR226" s="127"/>
    </row>
    <row xmlns:x14ac="http://schemas.microsoft.com/office/spreadsheetml/2009/9/ac" r="227" s="3" customFormat="true" x14ac:dyDescent="0.25">
      <c r="A227" s="406"/>
      <c r="B227" s="127"/>
      <c r="L227" s="127"/>
      <c r="V227" s="127"/>
      <c r="AF227" s="127"/>
      <c r="AP227" s="127"/>
      <c r="AZ227" s="127"/>
      <c r="BA227" s="127"/>
      <c r="BB227" s="127"/>
      <c r="BC227" s="127"/>
      <c r="BD227" s="127"/>
      <c r="BE227" s="127"/>
      <c r="BF227" s="127"/>
      <c r="BG227" s="127"/>
      <c r="BJ227" s="127"/>
      <c r="BT227" s="127"/>
      <c r="CD227" s="127"/>
      <c r="CN227" s="127"/>
      <c r="CX227" s="127"/>
      <c r="DH227" s="127"/>
      <c r="DR227" s="127"/>
      <c r="EB227" s="127"/>
      <c r="EL227" s="127"/>
      <c r="EV227" s="127"/>
      <c r="FF227" s="127"/>
      <c r="FP227" s="127"/>
      <c r="FZ227" s="127"/>
      <c r="GJ227" s="127"/>
      <c r="GT227" s="127"/>
      <c r="HD227" s="127"/>
      <c r="HN227" s="127"/>
      <c r="HX227" s="127"/>
      <c r="IH227" s="127"/>
      <c r="IR227" s="127"/>
    </row>
    <row xmlns:x14ac="http://schemas.microsoft.com/office/spreadsheetml/2009/9/ac" r="228" s="3" customFormat="true" x14ac:dyDescent="0.25">
      <c r="A228" s="406"/>
      <c r="B228" s="127"/>
      <c r="L228" s="127"/>
      <c r="V228" s="127"/>
      <c r="AF228" s="127"/>
      <c r="AP228" s="127"/>
      <c r="AZ228" s="127"/>
      <c r="BA228" s="127"/>
      <c r="BB228" s="127"/>
      <c r="BC228" s="127"/>
      <c r="BD228" s="127"/>
      <c r="BE228" s="127"/>
      <c r="BF228" s="127"/>
      <c r="BG228" s="127"/>
      <c r="BJ228" s="127"/>
      <c r="BT228" s="127"/>
      <c r="CD228" s="127"/>
      <c r="CN228" s="127"/>
      <c r="CX228" s="127"/>
      <c r="DH228" s="127"/>
      <c r="DR228" s="127"/>
      <c r="EB228" s="127"/>
      <c r="EL228" s="127"/>
      <c r="EV228" s="127"/>
      <c r="FF228" s="127"/>
      <c r="FP228" s="127"/>
      <c r="FZ228" s="127"/>
      <c r="GJ228" s="127"/>
      <c r="GT228" s="127"/>
      <c r="HD228" s="127"/>
      <c r="HN228" s="127"/>
      <c r="HX228" s="127"/>
      <c r="IH228" s="127"/>
      <c r="IR228" s="127"/>
    </row>
    <row xmlns:x14ac="http://schemas.microsoft.com/office/spreadsheetml/2009/9/ac" r="229" s="3" customFormat="true" x14ac:dyDescent="0.25">
      <c r="A229" s="406"/>
      <c r="B229" s="127"/>
      <c r="L229" s="127"/>
      <c r="V229" s="127"/>
      <c r="AF229" s="127"/>
      <c r="AP229" s="127"/>
      <c r="AZ229" s="127"/>
      <c r="BA229" s="127"/>
      <c r="BB229" s="127"/>
      <c r="BC229" s="127"/>
      <c r="BD229" s="127"/>
      <c r="BE229" s="127"/>
      <c r="BF229" s="127"/>
      <c r="BG229" s="127"/>
      <c r="BJ229" s="127"/>
      <c r="BT229" s="127"/>
      <c r="CD229" s="127"/>
      <c r="CN229" s="127"/>
      <c r="CX229" s="127"/>
      <c r="DH229" s="127"/>
      <c r="DR229" s="127"/>
      <c r="EB229" s="127"/>
      <c r="EL229" s="127"/>
      <c r="EV229" s="127"/>
      <c r="FF229" s="127"/>
      <c r="FP229" s="127"/>
      <c r="FZ229" s="127"/>
      <c r="GJ229" s="127"/>
      <c r="GT229" s="127"/>
      <c r="HD229" s="127"/>
      <c r="HN229" s="127"/>
      <c r="HX229" s="127"/>
      <c r="IH229" s="127"/>
      <c r="IR229" s="127"/>
    </row>
    <row xmlns:x14ac="http://schemas.microsoft.com/office/spreadsheetml/2009/9/ac" r="230" s="3" customFormat="true" x14ac:dyDescent="0.25">
      <c r="A230" s="406"/>
      <c r="B230" s="127"/>
      <c r="L230" s="127"/>
      <c r="V230" s="127"/>
      <c r="AF230" s="127"/>
      <c r="AP230" s="127"/>
      <c r="AZ230" s="127"/>
      <c r="BA230" s="127"/>
      <c r="BB230" s="127"/>
      <c r="BC230" s="127"/>
      <c r="BD230" s="127"/>
      <c r="BE230" s="127"/>
      <c r="BF230" s="127"/>
      <c r="BG230" s="127"/>
      <c r="BJ230" s="127"/>
      <c r="BT230" s="127"/>
      <c r="CD230" s="127"/>
      <c r="CN230" s="127"/>
      <c r="CX230" s="127"/>
      <c r="DH230" s="127"/>
      <c r="DR230" s="127"/>
      <c r="EB230" s="127"/>
      <c r="EL230" s="127"/>
      <c r="EV230" s="127"/>
      <c r="FF230" s="127"/>
      <c r="FP230" s="127"/>
      <c r="FZ230" s="127"/>
      <c r="GJ230" s="127"/>
      <c r="GT230" s="127"/>
      <c r="HD230" s="127"/>
      <c r="HN230" s="127"/>
      <c r="HX230" s="127"/>
      <c r="IH230" s="127"/>
      <c r="IR230" s="127"/>
    </row>
    <row xmlns:x14ac="http://schemas.microsoft.com/office/spreadsheetml/2009/9/ac" r="231" s="3" customFormat="true" x14ac:dyDescent="0.25">
      <c r="A231" s="406"/>
      <c r="B231" s="127"/>
      <c r="L231" s="127"/>
      <c r="V231" s="127"/>
      <c r="AF231" s="127"/>
      <c r="AP231" s="127"/>
      <c r="AZ231" s="127"/>
      <c r="BA231" s="127"/>
      <c r="BB231" s="127"/>
      <c r="BC231" s="127"/>
      <c r="BD231" s="127"/>
      <c r="BE231" s="127"/>
      <c r="BF231" s="127"/>
      <c r="BG231" s="127"/>
      <c r="BJ231" s="127"/>
      <c r="BT231" s="127"/>
      <c r="CD231" s="127"/>
      <c r="CN231" s="127"/>
      <c r="CX231" s="127"/>
      <c r="DH231" s="127"/>
      <c r="DR231" s="127"/>
      <c r="EB231" s="127"/>
      <c r="EL231" s="127"/>
      <c r="EV231" s="127"/>
      <c r="FF231" s="127"/>
      <c r="FP231" s="127"/>
      <c r="FZ231" s="127"/>
      <c r="GJ231" s="127"/>
      <c r="GT231" s="127"/>
      <c r="HD231" s="127"/>
      <c r="HN231" s="127"/>
      <c r="HX231" s="127"/>
      <c r="IH231" s="127"/>
      <c r="IR231" s="127"/>
    </row>
    <row xmlns:x14ac="http://schemas.microsoft.com/office/spreadsheetml/2009/9/ac" r="232" s="3" customFormat="true" x14ac:dyDescent="0.25">
      <c r="A232" s="406"/>
      <c r="B232" s="127"/>
      <c r="L232" s="127"/>
      <c r="V232" s="127"/>
      <c r="AF232" s="127"/>
      <c r="AP232" s="127"/>
      <c r="AZ232" s="127"/>
      <c r="BA232" s="127"/>
      <c r="BB232" s="127"/>
      <c r="BC232" s="127"/>
      <c r="BD232" s="127"/>
      <c r="BE232" s="127"/>
      <c r="BF232" s="127"/>
      <c r="BG232" s="127"/>
      <c r="BJ232" s="127"/>
      <c r="BT232" s="127"/>
      <c r="CD232" s="127"/>
      <c r="CN232" s="127"/>
      <c r="CX232" s="127"/>
      <c r="DH232" s="127"/>
      <c r="DR232" s="127"/>
      <c r="EB232" s="127"/>
      <c r="EL232" s="127"/>
      <c r="EV232" s="127"/>
      <c r="FF232" s="127"/>
      <c r="FP232" s="127"/>
      <c r="FZ232" s="127"/>
      <c r="GJ232" s="127"/>
      <c r="GT232" s="127"/>
      <c r="HD232" s="127"/>
      <c r="HN232" s="127"/>
      <c r="HX232" s="127"/>
      <c r="IH232" s="127"/>
      <c r="IR232" s="127"/>
    </row>
    <row xmlns:x14ac="http://schemas.microsoft.com/office/spreadsheetml/2009/9/ac" r="233" s="3" customFormat="true" x14ac:dyDescent="0.25">
      <c r="A233" s="406"/>
      <c r="B233" s="127"/>
      <c r="L233" s="127"/>
      <c r="V233" s="127"/>
      <c r="AF233" s="127"/>
      <c r="AP233" s="127"/>
      <c r="AZ233" s="127"/>
      <c r="BA233" s="127"/>
      <c r="BB233" s="127"/>
      <c r="BC233" s="127"/>
      <c r="BD233" s="127"/>
      <c r="BE233" s="127"/>
      <c r="BF233" s="127"/>
      <c r="BG233" s="127"/>
      <c r="BJ233" s="127"/>
      <c r="BT233" s="127"/>
      <c r="CD233" s="127"/>
      <c r="CN233" s="127"/>
      <c r="CX233" s="127"/>
      <c r="DH233" s="127"/>
      <c r="DR233" s="127"/>
      <c r="EB233" s="127"/>
      <c r="EL233" s="127"/>
      <c r="EV233" s="127"/>
      <c r="FF233" s="127"/>
      <c r="FP233" s="127"/>
      <c r="FZ233" s="127"/>
      <c r="GJ233" s="127"/>
      <c r="GT233" s="127"/>
      <c r="HD233" s="127"/>
      <c r="HN233" s="127"/>
      <c r="HX233" s="127"/>
      <c r="IH233" s="127"/>
      <c r="IR233" s="127"/>
    </row>
    <row xmlns:x14ac="http://schemas.microsoft.com/office/spreadsheetml/2009/9/ac" r="234" s="3" customFormat="true" x14ac:dyDescent="0.25">
      <c r="A234" s="406"/>
      <c r="B234" s="127"/>
      <c r="L234" s="127"/>
      <c r="V234" s="127"/>
      <c r="AF234" s="127"/>
      <c r="AP234" s="127"/>
      <c r="AZ234" s="127"/>
      <c r="BA234" s="127"/>
      <c r="BB234" s="127"/>
      <c r="BC234" s="127"/>
      <c r="BD234" s="127"/>
      <c r="BE234" s="127"/>
      <c r="BF234" s="127"/>
      <c r="BG234" s="127"/>
      <c r="BJ234" s="127"/>
      <c r="BT234" s="127"/>
      <c r="CD234" s="127"/>
      <c r="CN234" s="127"/>
      <c r="CX234" s="127"/>
      <c r="DH234" s="127"/>
      <c r="DR234" s="127"/>
      <c r="EB234" s="127"/>
      <c r="EL234" s="127"/>
      <c r="EV234" s="127"/>
      <c r="FF234" s="127"/>
      <c r="FP234" s="127"/>
      <c r="FZ234" s="127"/>
      <c r="GJ234" s="127"/>
      <c r="GT234" s="127"/>
      <c r="HD234" s="127"/>
      <c r="HN234" s="127"/>
      <c r="HX234" s="127"/>
      <c r="IH234" s="127"/>
      <c r="IR234" s="127"/>
    </row>
    <row xmlns:x14ac="http://schemas.microsoft.com/office/spreadsheetml/2009/9/ac" r="235" s="3" customFormat="true" x14ac:dyDescent="0.25">
      <c r="A235" s="406"/>
      <c r="B235" s="127"/>
      <c r="L235" s="127"/>
      <c r="V235" s="127"/>
      <c r="AF235" s="127"/>
      <c r="AP235" s="127"/>
      <c r="AZ235" s="127"/>
      <c r="BA235" s="127"/>
      <c r="BB235" s="127"/>
      <c r="BC235" s="127"/>
      <c r="BD235" s="127"/>
      <c r="BE235" s="127"/>
      <c r="BF235" s="127"/>
      <c r="BG235" s="127"/>
      <c r="BJ235" s="127"/>
      <c r="BT235" s="127"/>
      <c r="CD235" s="127"/>
      <c r="CN235" s="127"/>
      <c r="CX235" s="127"/>
      <c r="DH235" s="127"/>
      <c r="DR235" s="127"/>
      <c r="EB235" s="127"/>
      <c r="EL235" s="127"/>
      <c r="EV235" s="127"/>
      <c r="FF235" s="127"/>
      <c r="FP235" s="127"/>
      <c r="FZ235" s="127"/>
      <c r="GJ235" s="127"/>
      <c r="GT235" s="127"/>
      <c r="HD235" s="127"/>
      <c r="HN235" s="127"/>
      <c r="HX235" s="127"/>
      <c r="IH235" s="127"/>
      <c r="IR235" s="127"/>
    </row>
    <row xmlns:x14ac="http://schemas.microsoft.com/office/spreadsheetml/2009/9/ac" r="236" s="3" customFormat="true" x14ac:dyDescent="0.25">
      <c r="A236" s="406"/>
      <c r="B236" s="127"/>
      <c r="L236" s="127"/>
      <c r="V236" s="127"/>
      <c r="AF236" s="127"/>
      <c r="AP236" s="127"/>
      <c r="AZ236" s="127"/>
      <c r="BA236" s="127"/>
      <c r="BB236" s="127"/>
      <c r="BC236" s="127"/>
      <c r="BD236" s="127"/>
      <c r="BE236" s="127"/>
      <c r="BF236" s="127"/>
      <c r="BG236" s="127"/>
      <c r="BJ236" s="127"/>
      <c r="BT236" s="127"/>
      <c r="CD236" s="127"/>
      <c r="CN236" s="127"/>
      <c r="CX236" s="127"/>
      <c r="DH236" s="127"/>
      <c r="DR236" s="127"/>
      <c r="EB236" s="127"/>
      <c r="EL236" s="127"/>
      <c r="EV236" s="127"/>
      <c r="FF236" s="127"/>
      <c r="FP236" s="127"/>
      <c r="FZ236" s="127"/>
      <c r="GJ236" s="127"/>
      <c r="GT236" s="127"/>
      <c r="HD236" s="127"/>
      <c r="HN236" s="127"/>
      <c r="HX236" s="127"/>
      <c r="IH236" s="127"/>
      <c r="IR236" s="127"/>
    </row>
    <row xmlns:x14ac="http://schemas.microsoft.com/office/spreadsheetml/2009/9/ac" r="237" s="3" customFormat="true" x14ac:dyDescent="0.25">
      <c r="A237" s="406"/>
      <c r="B237" s="127"/>
      <c r="L237" s="127"/>
      <c r="V237" s="127"/>
      <c r="AF237" s="127"/>
      <c r="AP237" s="127"/>
      <c r="AZ237" s="127"/>
      <c r="BA237" s="127"/>
      <c r="BB237" s="127"/>
      <c r="BC237" s="127"/>
      <c r="BD237" s="127"/>
      <c r="BE237" s="127"/>
      <c r="BF237" s="127"/>
      <c r="BG237" s="127"/>
      <c r="BJ237" s="127"/>
      <c r="BT237" s="127"/>
      <c r="CD237" s="127"/>
      <c r="CN237" s="127"/>
      <c r="CX237" s="127"/>
      <c r="DH237" s="127"/>
      <c r="DR237" s="127"/>
      <c r="EB237" s="127"/>
      <c r="EL237" s="127"/>
      <c r="EV237" s="127"/>
      <c r="FF237" s="127"/>
      <c r="FP237" s="127"/>
      <c r="FZ237" s="127"/>
      <c r="GJ237" s="127"/>
      <c r="GT237" s="127"/>
      <c r="HD237" s="127"/>
      <c r="HN237" s="127"/>
      <c r="HX237" s="127"/>
      <c r="IH237" s="127"/>
      <c r="IR237" s="127"/>
    </row>
    <row xmlns:x14ac="http://schemas.microsoft.com/office/spreadsheetml/2009/9/ac" r="238" s="3" customFormat="true" x14ac:dyDescent="0.25">
      <c r="A238" s="406"/>
      <c r="B238" s="127"/>
      <c r="L238" s="127"/>
      <c r="V238" s="127"/>
      <c r="AF238" s="127"/>
      <c r="AP238" s="127"/>
      <c r="AZ238" s="127"/>
      <c r="BA238" s="127"/>
      <c r="BB238" s="127"/>
      <c r="BC238" s="127"/>
      <c r="BD238" s="127"/>
      <c r="BE238" s="127"/>
      <c r="BF238" s="127"/>
      <c r="BG238" s="127"/>
      <c r="BJ238" s="127"/>
      <c r="BT238" s="127"/>
      <c r="CD238" s="127"/>
      <c r="CN238" s="127"/>
      <c r="CX238" s="127"/>
      <c r="DH238" s="127"/>
      <c r="DR238" s="127"/>
      <c r="EB238" s="127"/>
      <c r="EL238" s="127"/>
      <c r="EV238" s="127"/>
      <c r="FF238" s="127"/>
      <c r="FP238" s="127"/>
      <c r="FZ238" s="127"/>
      <c r="GJ238" s="127"/>
      <c r="GT238" s="127"/>
      <c r="HD238" s="127"/>
      <c r="HN238" s="127"/>
      <c r="HX238" s="127"/>
      <c r="IH238" s="127"/>
      <c r="IR238" s="127"/>
    </row>
    <row xmlns:x14ac="http://schemas.microsoft.com/office/spreadsheetml/2009/9/ac" r="239" s="3" customFormat="true" x14ac:dyDescent="0.25">
      <c r="A239" s="406"/>
      <c r="B239" s="127"/>
      <c r="L239" s="127"/>
      <c r="V239" s="127"/>
      <c r="AF239" s="127"/>
      <c r="AP239" s="127"/>
      <c r="AZ239" s="127"/>
      <c r="BA239" s="127"/>
      <c r="BB239" s="127"/>
      <c r="BC239" s="127"/>
      <c r="BD239" s="127"/>
      <c r="BE239" s="127"/>
      <c r="BF239" s="127"/>
      <c r="BG239" s="127"/>
      <c r="BJ239" s="127"/>
      <c r="BT239" s="127"/>
      <c r="CD239" s="127"/>
      <c r="CN239" s="127"/>
      <c r="CX239" s="127"/>
      <c r="DH239" s="127"/>
      <c r="DR239" s="127"/>
      <c r="EB239" s="127"/>
      <c r="EL239" s="127"/>
      <c r="EV239" s="127"/>
      <c r="FF239" s="127"/>
      <c r="FP239" s="127"/>
      <c r="FZ239" s="127"/>
      <c r="GJ239" s="127"/>
      <c r="GT239" s="127"/>
      <c r="HD239" s="127"/>
      <c r="HN239" s="127"/>
      <c r="HX239" s="127"/>
      <c r="IH239" s="127"/>
      <c r="IR239" s="127"/>
    </row>
    <row xmlns:x14ac="http://schemas.microsoft.com/office/spreadsheetml/2009/9/ac" r="240" s="3" customFormat="true" x14ac:dyDescent="0.25">
      <c r="A240" s="406"/>
      <c r="B240" s="127"/>
      <c r="L240" s="127"/>
      <c r="V240" s="127"/>
      <c r="AF240" s="127"/>
      <c r="AP240" s="127"/>
      <c r="AZ240" s="127"/>
      <c r="BA240" s="127"/>
      <c r="BB240" s="127"/>
      <c r="BC240" s="127"/>
      <c r="BD240" s="127"/>
      <c r="BE240" s="127"/>
      <c r="BF240" s="127"/>
      <c r="BG240" s="127"/>
      <c r="BJ240" s="127"/>
      <c r="BT240" s="127"/>
      <c r="CD240" s="127"/>
      <c r="CN240" s="127"/>
      <c r="CX240" s="127"/>
      <c r="DH240" s="127"/>
      <c r="DR240" s="127"/>
      <c r="EB240" s="127"/>
      <c r="EL240" s="127"/>
      <c r="EV240" s="127"/>
      <c r="FF240" s="127"/>
      <c r="FP240" s="127"/>
      <c r="FZ240" s="127"/>
      <c r="GJ240" s="127"/>
      <c r="GT240" s="127"/>
      <c r="HD240" s="127"/>
      <c r="HN240" s="127"/>
      <c r="HX240" s="127"/>
      <c r="IH240" s="127"/>
      <c r="IR240" s="127"/>
    </row>
    <row xmlns:x14ac="http://schemas.microsoft.com/office/spreadsheetml/2009/9/ac" r="241" s="3" customFormat="true" x14ac:dyDescent="0.25">
      <c r="A241" s="406"/>
      <c r="B241" s="127"/>
      <c r="L241" s="127"/>
      <c r="V241" s="127"/>
      <c r="AF241" s="127"/>
      <c r="AP241" s="127"/>
      <c r="AZ241" s="127"/>
      <c r="BA241" s="127"/>
      <c r="BB241" s="127"/>
      <c r="BC241" s="127"/>
      <c r="BD241" s="127"/>
      <c r="BE241" s="127"/>
      <c r="BF241" s="127"/>
      <c r="BG241" s="127"/>
      <c r="BJ241" s="127"/>
      <c r="BT241" s="127"/>
      <c r="CD241" s="127"/>
      <c r="CN241" s="127"/>
      <c r="CX241" s="127"/>
      <c r="DH241" s="127"/>
      <c r="DR241" s="127"/>
      <c r="EB241" s="127"/>
      <c r="EL241" s="127"/>
      <c r="EV241" s="127"/>
      <c r="FF241" s="127"/>
      <c r="FP241" s="127"/>
      <c r="FZ241" s="127"/>
      <c r="GJ241" s="127"/>
      <c r="GT241" s="127"/>
      <c r="HD241" s="127"/>
      <c r="HN241" s="127"/>
      <c r="HX241" s="127"/>
      <c r="IH241" s="127"/>
      <c r="IR241" s="127"/>
    </row>
    <row xmlns:x14ac="http://schemas.microsoft.com/office/spreadsheetml/2009/9/ac" r="242" s="3" customFormat="true" x14ac:dyDescent="0.25">
      <c r="A242" s="406"/>
      <c r="B242" s="127"/>
      <c r="L242" s="127"/>
      <c r="V242" s="127"/>
      <c r="AF242" s="127"/>
      <c r="AP242" s="127"/>
      <c r="AZ242" s="127"/>
      <c r="BA242" s="127"/>
      <c r="BB242" s="127"/>
      <c r="BC242" s="127"/>
      <c r="BD242" s="127"/>
      <c r="BE242" s="127"/>
      <c r="BF242" s="127"/>
      <c r="BG242" s="127"/>
      <c r="BJ242" s="127"/>
      <c r="BT242" s="127"/>
      <c r="CD242" s="127"/>
      <c r="CN242" s="127"/>
      <c r="CX242" s="127"/>
      <c r="DH242" s="127"/>
      <c r="DR242" s="127"/>
      <c r="EB242" s="127"/>
      <c r="EL242" s="127"/>
      <c r="EV242" s="127"/>
      <c r="FF242" s="127"/>
      <c r="FP242" s="127"/>
      <c r="FZ242" s="127"/>
      <c r="GJ242" s="127"/>
      <c r="GT242" s="127"/>
      <c r="HD242" s="127"/>
      <c r="HN242" s="127"/>
      <c r="HX242" s="127"/>
      <c r="IH242" s="127"/>
      <c r="IR242" s="127"/>
    </row>
    <row xmlns:x14ac="http://schemas.microsoft.com/office/spreadsheetml/2009/9/ac" r="243" s="3" customFormat="true" x14ac:dyDescent="0.25">
      <c r="A243" s="406"/>
      <c r="B243" s="127"/>
      <c r="L243" s="127"/>
      <c r="V243" s="127"/>
      <c r="AF243" s="127"/>
      <c r="AP243" s="127"/>
      <c r="AZ243" s="127"/>
      <c r="BA243" s="127"/>
      <c r="BB243" s="127"/>
      <c r="BC243" s="127"/>
      <c r="BD243" s="127"/>
      <c r="BE243" s="127"/>
      <c r="BF243" s="127"/>
      <c r="BG243" s="127"/>
      <c r="BJ243" s="127"/>
      <c r="BT243" s="127"/>
      <c r="CD243" s="127"/>
      <c r="CN243" s="127"/>
      <c r="CX243" s="127"/>
      <c r="DH243" s="127"/>
      <c r="DR243" s="127"/>
      <c r="EB243" s="127"/>
      <c r="EL243" s="127"/>
      <c r="EV243" s="127"/>
      <c r="FF243" s="127"/>
      <c r="FP243" s="127"/>
      <c r="FZ243" s="127"/>
      <c r="GJ243" s="127"/>
      <c r="GT243" s="127"/>
      <c r="HD243" s="127"/>
      <c r="HN243" s="127"/>
      <c r="HX243" s="127"/>
      <c r="IH243" s="127"/>
      <c r="IR243" s="127"/>
    </row>
    <row xmlns:x14ac="http://schemas.microsoft.com/office/spreadsheetml/2009/9/ac" r="244" s="3" customFormat="true" x14ac:dyDescent="0.25">
      <c r="A244" s="406"/>
      <c r="B244" s="127"/>
      <c r="L244" s="127"/>
      <c r="V244" s="127"/>
      <c r="AF244" s="127"/>
      <c r="AP244" s="127"/>
      <c r="AZ244" s="127"/>
      <c r="BA244" s="127"/>
      <c r="BB244" s="127"/>
      <c r="BC244" s="127"/>
      <c r="BD244" s="127"/>
      <c r="BE244" s="127"/>
      <c r="BF244" s="127"/>
      <c r="BG244" s="127"/>
      <c r="BJ244" s="127"/>
      <c r="BT244" s="127"/>
      <c r="CD244" s="127"/>
      <c r="CN244" s="127"/>
      <c r="CX244" s="127"/>
      <c r="DH244" s="127"/>
      <c r="DR244" s="127"/>
      <c r="EB244" s="127"/>
      <c r="EL244" s="127"/>
      <c r="EV244" s="127"/>
      <c r="FF244" s="127"/>
      <c r="FP244" s="127"/>
      <c r="FZ244" s="127"/>
      <c r="GJ244" s="127"/>
      <c r="GT244" s="127"/>
      <c r="HD244" s="127"/>
      <c r="HN244" s="127"/>
      <c r="HX244" s="127"/>
      <c r="IH244" s="127"/>
      <c r="IR244" s="127"/>
    </row>
    <row xmlns:x14ac="http://schemas.microsoft.com/office/spreadsheetml/2009/9/ac" r="245" s="3" customFormat="true" x14ac:dyDescent="0.25">
      <c r="A245" s="406"/>
      <c r="B245" s="127"/>
      <c r="L245" s="127"/>
      <c r="V245" s="127"/>
      <c r="AF245" s="127"/>
      <c r="AP245" s="127"/>
      <c r="AZ245" s="127"/>
      <c r="BA245" s="127"/>
      <c r="BB245" s="127"/>
      <c r="BC245" s="127"/>
      <c r="BD245" s="127"/>
      <c r="BE245" s="127"/>
      <c r="BF245" s="127"/>
      <c r="BG245" s="127"/>
      <c r="BJ245" s="127"/>
      <c r="BT245" s="127"/>
      <c r="CD245" s="127"/>
      <c r="CN245" s="127"/>
      <c r="CX245" s="127"/>
      <c r="DH245" s="127"/>
      <c r="DR245" s="127"/>
      <c r="EB245" s="127"/>
      <c r="EL245" s="127"/>
      <c r="EV245" s="127"/>
      <c r="FF245" s="127"/>
      <c r="FP245" s="127"/>
      <c r="FZ245" s="127"/>
      <c r="GJ245" s="127"/>
      <c r="GT245" s="127"/>
      <c r="HD245" s="127"/>
      <c r="HN245" s="127"/>
      <c r="HX245" s="127"/>
      <c r="IH245" s="127"/>
      <c r="IR245" s="127"/>
    </row>
    <row xmlns:x14ac="http://schemas.microsoft.com/office/spreadsheetml/2009/9/ac" r="246" s="3" customFormat="true" x14ac:dyDescent="0.25">
      <c r="A246" s="406"/>
      <c r="B246" s="127"/>
      <c r="L246" s="127"/>
      <c r="V246" s="127"/>
      <c r="AF246" s="127"/>
      <c r="AP246" s="127"/>
      <c r="AZ246" s="127"/>
      <c r="BA246" s="127"/>
      <c r="BB246" s="127"/>
      <c r="BC246" s="127"/>
      <c r="BD246" s="127"/>
      <c r="BE246" s="127"/>
      <c r="BF246" s="127"/>
      <c r="BG246" s="127"/>
      <c r="BJ246" s="127"/>
      <c r="BT246" s="127"/>
      <c r="CD246" s="127"/>
      <c r="CN246" s="127"/>
      <c r="CX246" s="127"/>
      <c r="DH246" s="127"/>
      <c r="DR246" s="127"/>
      <c r="EB246" s="127"/>
      <c r="EL246" s="127"/>
      <c r="EV246" s="127"/>
      <c r="FF246" s="127"/>
      <c r="FP246" s="127"/>
      <c r="FZ246" s="127"/>
      <c r="GJ246" s="127"/>
      <c r="GT246" s="127"/>
      <c r="HD246" s="127"/>
      <c r="HN246" s="127"/>
      <c r="HX246" s="127"/>
      <c r="IH246" s="127"/>
      <c r="IR246" s="127"/>
    </row>
    <row xmlns:x14ac="http://schemas.microsoft.com/office/spreadsheetml/2009/9/ac" r="247" s="3" customFormat="true" x14ac:dyDescent="0.25">
      <c r="A247" s="406"/>
      <c r="B247" s="127"/>
      <c r="L247" s="127"/>
      <c r="V247" s="127"/>
      <c r="AF247" s="127"/>
      <c r="AP247" s="127"/>
      <c r="AZ247" s="127"/>
      <c r="BA247" s="127"/>
      <c r="BB247" s="127"/>
      <c r="BC247" s="127"/>
      <c r="BD247" s="127"/>
      <c r="BE247" s="127"/>
      <c r="BF247" s="127"/>
      <c r="BG247" s="127"/>
      <c r="BJ247" s="127"/>
      <c r="BT247" s="127"/>
      <c r="CD247" s="127"/>
      <c r="CN247" s="127"/>
      <c r="CX247" s="127"/>
      <c r="DH247" s="127"/>
      <c r="DR247" s="127"/>
      <c r="EB247" s="127"/>
      <c r="EL247" s="127"/>
      <c r="EV247" s="127"/>
      <c r="FF247" s="127"/>
      <c r="FP247" s="127"/>
      <c r="FZ247" s="127"/>
      <c r="GJ247" s="127"/>
      <c r="GT247" s="127"/>
      <c r="HD247" s="127"/>
      <c r="HN247" s="127"/>
      <c r="HX247" s="127"/>
      <c r="IH247" s="127"/>
      <c r="IR247" s="127"/>
    </row>
    <row xmlns:x14ac="http://schemas.microsoft.com/office/spreadsheetml/2009/9/ac" r="248" s="3" customFormat="true" x14ac:dyDescent="0.25">
      <c r="A248" s="406"/>
      <c r="B248" s="127"/>
      <c r="L248" s="127"/>
      <c r="V248" s="127"/>
      <c r="AF248" s="127"/>
      <c r="AP248" s="127"/>
      <c r="AZ248" s="127"/>
      <c r="BA248" s="127"/>
      <c r="BB248" s="127"/>
      <c r="BC248" s="127"/>
      <c r="BD248" s="127"/>
      <c r="BE248" s="127"/>
      <c r="BF248" s="127"/>
      <c r="BG248" s="127"/>
      <c r="BJ248" s="127"/>
      <c r="BT248" s="127"/>
      <c r="CD248" s="127"/>
      <c r="CN248" s="127"/>
      <c r="CX248" s="127"/>
      <c r="DH248" s="127"/>
      <c r="DR248" s="127"/>
      <c r="EB248" s="127"/>
      <c r="EL248" s="127"/>
      <c r="EV248" s="127"/>
      <c r="FF248" s="127"/>
      <c r="FP248" s="127"/>
      <c r="FZ248" s="127"/>
      <c r="GJ248" s="127"/>
      <c r="GT248" s="127"/>
      <c r="HD248" s="127"/>
      <c r="HN248" s="127"/>
      <c r="HX248" s="127"/>
      <c r="IH248" s="127"/>
      <c r="IR248" s="127"/>
    </row>
    <row xmlns:x14ac="http://schemas.microsoft.com/office/spreadsheetml/2009/9/ac" r="249" s="3" customFormat="true" x14ac:dyDescent="0.25">
      <c r="A249" s="406"/>
      <c r="B249" s="127"/>
      <c r="L249" s="127"/>
      <c r="V249" s="127"/>
      <c r="AF249" s="127"/>
      <c r="AP249" s="127"/>
      <c r="AZ249" s="127"/>
      <c r="BA249" s="127"/>
      <c r="BB249" s="127"/>
      <c r="BC249" s="127"/>
      <c r="BD249" s="127"/>
      <c r="BE249" s="127"/>
      <c r="BF249" s="127"/>
      <c r="BG249" s="127"/>
      <c r="BJ249" s="127"/>
      <c r="BT249" s="127"/>
      <c r="CD249" s="127"/>
      <c r="CN249" s="127"/>
      <c r="CX249" s="127"/>
      <c r="DH249" s="127"/>
      <c r="DR249" s="127"/>
      <c r="EB249" s="127"/>
      <c r="EL249" s="127"/>
      <c r="EV249" s="127"/>
      <c r="FF249" s="127"/>
      <c r="FP249" s="127"/>
      <c r="FZ249" s="127"/>
      <c r="GJ249" s="127"/>
      <c r="GT249" s="127"/>
      <c r="HD249" s="127"/>
      <c r="HN249" s="127"/>
      <c r="HX249" s="127"/>
      <c r="IH249" s="127"/>
      <c r="IR249" s="127"/>
    </row>
    <row xmlns:x14ac="http://schemas.microsoft.com/office/spreadsheetml/2009/9/ac" r="250" s="3" customFormat="true" x14ac:dyDescent="0.25">
      <c r="A250" s="406"/>
      <c r="B250" s="127"/>
      <c r="L250" s="127"/>
      <c r="V250" s="127"/>
      <c r="AF250" s="127"/>
      <c r="AP250" s="127"/>
      <c r="AZ250" s="127"/>
      <c r="BA250" s="127"/>
      <c r="BB250" s="127"/>
      <c r="BC250" s="127"/>
      <c r="BD250" s="127"/>
      <c r="BE250" s="127"/>
      <c r="BF250" s="127"/>
      <c r="BG250" s="127"/>
      <c r="BJ250" s="127"/>
      <c r="BT250" s="127"/>
      <c r="CD250" s="127"/>
      <c r="CN250" s="127"/>
      <c r="CX250" s="127"/>
      <c r="DH250" s="127"/>
      <c r="DR250" s="127"/>
      <c r="EB250" s="127"/>
      <c r="EL250" s="127"/>
      <c r="EV250" s="127"/>
      <c r="FF250" s="127"/>
      <c r="FP250" s="127"/>
      <c r="FZ250" s="127"/>
      <c r="GJ250" s="127"/>
      <c r="GT250" s="127"/>
      <c r="HD250" s="127"/>
      <c r="HN250" s="127"/>
      <c r="HX250" s="127"/>
      <c r="IH250" s="127"/>
      <c r="IR250" s="127"/>
    </row>
    <row xmlns:x14ac="http://schemas.microsoft.com/office/spreadsheetml/2009/9/ac" r="251" s="3" customFormat="true" x14ac:dyDescent="0.25">
      <c r="A251" s="406"/>
      <c r="B251" s="127"/>
      <c r="L251" s="127"/>
      <c r="V251" s="127"/>
      <c r="AF251" s="127"/>
      <c r="AP251" s="127"/>
      <c r="AZ251" s="127"/>
      <c r="BA251" s="127"/>
      <c r="BB251" s="127"/>
      <c r="BC251" s="127"/>
      <c r="BD251" s="127"/>
      <c r="BE251" s="127"/>
      <c r="BF251" s="127"/>
      <c r="BG251" s="127"/>
      <c r="BJ251" s="127"/>
      <c r="BT251" s="127"/>
      <c r="CD251" s="127"/>
      <c r="CN251" s="127"/>
      <c r="CX251" s="127"/>
      <c r="DH251" s="127"/>
      <c r="DR251" s="127"/>
      <c r="EB251" s="127"/>
      <c r="EL251" s="127"/>
      <c r="EV251" s="127"/>
      <c r="FF251" s="127"/>
      <c r="FP251" s="127"/>
      <c r="FZ251" s="127"/>
      <c r="GJ251" s="127"/>
      <c r="GT251" s="127"/>
      <c r="HD251" s="127"/>
      <c r="HN251" s="127"/>
      <c r="HX251" s="127"/>
      <c r="IH251" s="127"/>
      <c r="IR251" s="127"/>
    </row>
    <row xmlns:x14ac="http://schemas.microsoft.com/office/spreadsheetml/2009/9/ac" r="252" s="3" customFormat="true" x14ac:dyDescent="0.25">
      <c r="A252" s="406"/>
      <c r="B252" s="127"/>
      <c r="L252" s="127"/>
      <c r="V252" s="127"/>
      <c r="AF252" s="127"/>
      <c r="AP252" s="127"/>
      <c r="AZ252" s="127"/>
      <c r="BA252" s="127"/>
      <c r="BB252" s="127"/>
      <c r="BC252" s="127"/>
      <c r="BD252" s="127"/>
      <c r="BE252" s="127"/>
      <c r="BF252" s="127"/>
      <c r="BG252" s="127"/>
      <c r="BJ252" s="127"/>
      <c r="BT252" s="127"/>
      <c r="CD252" s="127"/>
      <c r="CN252" s="127"/>
      <c r="CX252" s="127"/>
      <c r="DH252" s="127"/>
      <c r="DR252" s="127"/>
      <c r="EB252" s="127"/>
      <c r="EL252" s="127"/>
      <c r="EV252" s="127"/>
      <c r="FF252" s="127"/>
      <c r="FP252" s="127"/>
      <c r="FZ252" s="127"/>
      <c r="GJ252" s="127"/>
      <c r="GT252" s="127"/>
      <c r="HD252" s="127"/>
      <c r="HN252" s="127"/>
      <c r="HX252" s="127"/>
      <c r="IH252" s="127"/>
      <c r="IR252" s="127"/>
    </row>
    <row xmlns:x14ac="http://schemas.microsoft.com/office/spreadsheetml/2009/9/ac" r="253" s="3" customFormat="true" x14ac:dyDescent="0.25">
      <c r="A253" s="406"/>
      <c r="B253" s="127"/>
      <c r="L253" s="127"/>
      <c r="V253" s="127"/>
      <c r="AF253" s="127"/>
      <c r="AP253" s="127"/>
      <c r="AZ253" s="127"/>
      <c r="BA253" s="127"/>
      <c r="BB253" s="127"/>
      <c r="BC253" s="127"/>
      <c r="BD253" s="127"/>
      <c r="BE253" s="127"/>
      <c r="BF253" s="127"/>
      <c r="BG253" s="127"/>
      <c r="BJ253" s="127"/>
      <c r="BT253" s="127"/>
      <c r="CD253" s="127"/>
      <c r="CN253" s="127"/>
      <c r="CX253" s="127"/>
      <c r="DH253" s="127"/>
      <c r="DR253" s="127"/>
      <c r="EB253" s="127"/>
      <c r="EL253" s="127"/>
      <c r="EV253" s="127"/>
      <c r="FF253" s="127"/>
      <c r="FP253" s="127"/>
      <c r="FZ253" s="127"/>
      <c r="GJ253" s="127"/>
      <c r="GT253" s="127"/>
      <c r="HD253" s="127"/>
      <c r="HN253" s="127"/>
      <c r="HX253" s="127"/>
      <c r="IH253" s="127"/>
      <c r="IR253" s="127"/>
    </row>
    <row xmlns:x14ac="http://schemas.microsoft.com/office/spreadsheetml/2009/9/ac" r="254" s="3" customFormat="true" x14ac:dyDescent="0.25">
      <c r="A254" s="406"/>
      <c r="B254" s="127"/>
      <c r="L254" s="127"/>
      <c r="V254" s="127"/>
      <c r="AF254" s="127"/>
      <c r="AP254" s="127"/>
      <c r="AZ254" s="127"/>
      <c r="BA254" s="127"/>
      <c r="BB254" s="127"/>
      <c r="BC254" s="127"/>
      <c r="BD254" s="127"/>
      <c r="BE254" s="127"/>
      <c r="BF254" s="127"/>
      <c r="BG254" s="127"/>
      <c r="BJ254" s="127"/>
      <c r="BT254" s="127"/>
      <c r="CD254" s="127"/>
      <c r="CN254" s="127"/>
      <c r="CX254" s="127"/>
      <c r="DH254" s="127"/>
      <c r="DR254" s="127"/>
      <c r="EB254" s="127"/>
      <c r="EL254" s="127"/>
      <c r="EV254" s="127"/>
      <c r="FF254" s="127"/>
      <c r="FP254" s="127"/>
      <c r="FZ254" s="127"/>
      <c r="GJ254" s="127"/>
      <c r="GT254" s="127"/>
      <c r="HD254" s="127"/>
      <c r="HN254" s="127"/>
      <c r="HX254" s="127"/>
      <c r="IH254" s="127"/>
      <c r="IR254" s="127"/>
    </row>
    <row xmlns:x14ac="http://schemas.microsoft.com/office/spreadsheetml/2009/9/ac" r="255" s="3" customFormat="true" x14ac:dyDescent="0.25">
      <c r="A255" s="406"/>
      <c r="B255" s="127"/>
      <c r="L255" s="127"/>
      <c r="V255" s="127"/>
      <c r="AF255" s="127"/>
      <c r="AP255" s="127"/>
      <c r="AZ255" s="127"/>
      <c r="BA255" s="127"/>
      <c r="BB255" s="127"/>
      <c r="BC255" s="127"/>
      <c r="BD255" s="127"/>
      <c r="BE255" s="127"/>
      <c r="BF255" s="127"/>
      <c r="BG255" s="127"/>
      <c r="BJ255" s="127"/>
      <c r="BT255" s="127"/>
      <c r="CD255" s="127"/>
      <c r="CN255" s="127"/>
      <c r="CX255" s="127"/>
      <c r="DH255" s="127"/>
      <c r="DR255" s="127"/>
      <c r="EB255" s="127"/>
      <c r="EL255" s="127"/>
      <c r="EV255" s="127"/>
      <c r="FF255" s="127"/>
      <c r="FP255" s="127"/>
      <c r="FZ255" s="127"/>
      <c r="GJ255" s="127"/>
      <c r="GT255" s="127"/>
      <c r="HD255" s="127"/>
      <c r="HN255" s="127"/>
      <c r="HX255" s="127"/>
      <c r="IH255" s="127"/>
      <c r="IR255" s="127"/>
    </row>
    <row xmlns:x14ac="http://schemas.microsoft.com/office/spreadsheetml/2009/9/ac" r="256" s="3" customFormat="true" x14ac:dyDescent="0.25">
      <c r="A256" s="406"/>
      <c r="B256" s="127"/>
      <c r="L256" s="127"/>
      <c r="V256" s="127"/>
      <c r="AF256" s="127"/>
      <c r="AP256" s="127"/>
      <c r="AZ256" s="127"/>
      <c r="BA256" s="127"/>
      <c r="BB256" s="127"/>
      <c r="BC256" s="127"/>
      <c r="BD256" s="127"/>
      <c r="BE256" s="127"/>
      <c r="BF256" s="127"/>
      <c r="BG256" s="127"/>
      <c r="BJ256" s="127"/>
      <c r="BT256" s="127"/>
      <c r="CD256" s="127"/>
      <c r="CN256" s="127"/>
      <c r="CX256" s="127"/>
      <c r="DH256" s="127"/>
      <c r="DR256" s="127"/>
      <c r="EB256" s="127"/>
      <c r="EL256" s="127"/>
      <c r="EV256" s="127"/>
      <c r="FF256" s="127"/>
      <c r="FP256" s="127"/>
      <c r="FZ256" s="127"/>
      <c r="GJ256" s="127"/>
      <c r="GT256" s="127"/>
      <c r="HD256" s="127"/>
      <c r="HN256" s="127"/>
      <c r="HX256" s="127"/>
      <c r="IH256" s="127"/>
      <c r="IR256" s="127"/>
    </row>
    <row xmlns:x14ac="http://schemas.microsoft.com/office/spreadsheetml/2009/9/ac" r="257" s="3" customFormat="true" x14ac:dyDescent="0.25">
      <c r="A257" s="406"/>
      <c r="B257" s="127"/>
      <c r="L257" s="127"/>
      <c r="V257" s="127"/>
      <c r="AF257" s="127"/>
      <c r="AP257" s="127"/>
      <c r="AZ257" s="127"/>
      <c r="BA257" s="127"/>
      <c r="BB257" s="127"/>
      <c r="BC257" s="127"/>
      <c r="BD257" s="127"/>
      <c r="BE257" s="127"/>
      <c r="BF257" s="127"/>
      <c r="BG257" s="127"/>
      <c r="BJ257" s="127"/>
      <c r="BT257" s="127"/>
      <c r="CD257" s="127"/>
      <c r="CN257" s="127"/>
      <c r="CX257" s="127"/>
      <c r="DH257" s="127"/>
      <c r="DR257" s="127"/>
      <c r="EB257" s="127"/>
      <c r="EL257" s="127"/>
      <c r="EV257" s="127"/>
      <c r="FF257" s="127"/>
      <c r="FP257" s="127"/>
      <c r="FZ257" s="127"/>
      <c r="GJ257" s="127"/>
      <c r="GT257" s="127"/>
      <c r="HD257" s="127"/>
      <c r="HN257" s="127"/>
      <c r="HX257" s="127"/>
      <c r="IH257" s="127"/>
      <c r="IR257" s="127"/>
    </row>
    <row xmlns:x14ac="http://schemas.microsoft.com/office/spreadsheetml/2009/9/ac" r="258" s="3" customFormat="true" x14ac:dyDescent="0.25">
      <c r="A258" s="406"/>
      <c r="B258" s="127"/>
      <c r="L258" s="127"/>
      <c r="V258" s="127"/>
      <c r="AF258" s="127"/>
      <c r="AP258" s="127"/>
      <c r="AZ258" s="127"/>
      <c r="BA258" s="127"/>
      <c r="BB258" s="127"/>
      <c r="BC258" s="127"/>
      <c r="BD258" s="127"/>
      <c r="BE258" s="127"/>
      <c r="BF258" s="127"/>
      <c r="BG258" s="127"/>
      <c r="BJ258" s="127"/>
      <c r="BT258" s="127"/>
      <c r="CD258" s="127"/>
      <c r="CN258" s="127"/>
      <c r="CX258" s="127"/>
      <c r="DH258" s="127"/>
      <c r="DR258" s="127"/>
      <c r="EB258" s="127"/>
      <c r="EL258" s="127"/>
      <c r="EV258" s="127"/>
      <c r="FF258" s="127"/>
      <c r="FP258" s="127"/>
      <c r="FZ258" s="127"/>
      <c r="GJ258" s="127"/>
      <c r="GT258" s="127"/>
      <c r="HD258" s="127"/>
      <c r="HN258" s="127"/>
      <c r="HX258" s="127"/>
      <c r="IH258" s="127"/>
      <c r="IR258" s="127"/>
    </row>
    <row xmlns:x14ac="http://schemas.microsoft.com/office/spreadsheetml/2009/9/ac" r="259" s="3" customFormat="true" x14ac:dyDescent="0.25">
      <c r="A259" s="406"/>
      <c r="B259" s="127"/>
      <c r="L259" s="127"/>
      <c r="V259" s="127"/>
      <c r="AF259" s="127"/>
      <c r="AP259" s="127"/>
      <c r="AZ259" s="127"/>
      <c r="BA259" s="127"/>
      <c r="BB259" s="127"/>
      <c r="BC259" s="127"/>
      <c r="BD259" s="127"/>
      <c r="BE259" s="127"/>
      <c r="BF259" s="127"/>
      <c r="BG259" s="127"/>
      <c r="BJ259" s="127"/>
      <c r="BT259" s="127"/>
      <c r="CD259" s="127"/>
      <c r="CN259" s="127"/>
      <c r="CX259" s="127"/>
      <c r="DH259" s="127"/>
      <c r="DR259" s="127"/>
      <c r="EB259" s="127"/>
      <c r="EL259" s="127"/>
      <c r="EV259" s="127"/>
      <c r="FF259" s="127"/>
      <c r="FP259" s="127"/>
      <c r="FZ259" s="127"/>
      <c r="GJ259" s="127"/>
      <c r="GT259" s="127"/>
      <c r="HD259" s="127"/>
      <c r="HN259" s="127"/>
      <c r="HX259" s="127"/>
      <c r="IH259" s="127"/>
      <c r="IR259" s="127"/>
    </row>
    <row xmlns:x14ac="http://schemas.microsoft.com/office/spreadsheetml/2009/9/ac" r="260" s="3" customFormat="true" x14ac:dyDescent="0.25">
      <c r="A260" s="406"/>
      <c r="B260" s="127"/>
      <c r="L260" s="127"/>
      <c r="V260" s="127"/>
      <c r="AF260" s="127"/>
      <c r="AP260" s="127"/>
      <c r="AZ260" s="127"/>
      <c r="BA260" s="127"/>
      <c r="BB260" s="127"/>
      <c r="BC260" s="127"/>
      <c r="BD260" s="127"/>
      <c r="BE260" s="127"/>
      <c r="BF260" s="127"/>
      <c r="BG260" s="127"/>
      <c r="BJ260" s="127"/>
      <c r="BT260" s="127"/>
      <c r="CD260" s="127"/>
      <c r="CN260" s="127"/>
      <c r="CX260" s="127"/>
      <c r="DH260" s="127"/>
      <c r="DR260" s="127"/>
      <c r="EB260" s="127"/>
      <c r="EL260" s="127"/>
      <c r="EV260" s="127"/>
      <c r="FF260" s="127"/>
      <c r="FP260" s="127"/>
      <c r="FZ260" s="127"/>
      <c r="GJ260" s="127"/>
      <c r="GT260" s="127"/>
      <c r="HD260" s="127"/>
      <c r="HN260" s="127"/>
      <c r="HX260" s="127"/>
      <c r="IH260" s="127"/>
      <c r="IR260" s="127"/>
    </row>
    <row xmlns:x14ac="http://schemas.microsoft.com/office/spreadsheetml/2009/9/ac" r="261" s="3" customFormat="true" x14ac:dyDescent="0.25">
      <c r="A261" s="406"/>
      <c r="B261" s="127"/>
      <c r="L261" s="127"/>
      <c r="V261" s="127"/>
      <c r="AF261" s="127"/>
      <c r="AP261" s="127"/>
      <c r="AZ261" s="127"/>
      <c r="BA261" s="127"/>
      <c r="BB261" s="127"/>
      <c r="BC261" s="127"/>
      <c r="BD261" s="127"/>
      <c r="BE261" s="127"/>
      <c r="BF261" s="127"/>
      <c r="BG261" s="127"/>
      <c r="BJ261" s="127"/>
      <c r="BT261" s="127"/>
      <c r="CD261" s="127"/>
      <c r="CN261" s="127"/>
      <c r="CX261" s="127"/>
      <c r="DH261" s="127"/>
      <c r="DR261" s="127"/>
      <c r="EB261" s="127"/>
      <c r="EL261" s="127"/>
      <c r="EV261" s="127"/>
      <c r="FF261" s="127"/>
      <c r="FP261" s="127"/>
      <c r="FZ261" s="127"/>
      <c r="GJ261" s="127"/>
      <c r="GT261" s="127"/>
      <c r="HD261" s="127"/>
      <c r="HN261" s="127"/>
      <c r="HX261" s="127"/>
      <c r="IH261" s="127"/>
      <c r="IR261" s="127"/>
    </row>
    <row xmlns:x14ac="http://schemas.microsoft.com/office/spreadsheetml/2009/9/ac" r="262" s="3" customFormat="true" x14ac:dyDescent="0.25">
      <c r="A262" s="406"/>
      <c r="B262" s="127"/>
      <c r="L262" s="127"/>
      <c r="V262" s="127"/>
      <c r="AF262" s="127"/>
      <c r="AP262" s="127"/>
      <c r="AZ262" s="127"/>
      <c r="BA262" s="127"/>
      <c r="BB262" s="127"/>
      <c r="BC262" s="127"/>
      <c r="BD262" s="127"/>
      <c r="BE262" s="127"/>
      <c r="BF262" s="127"/>
      <c r="BG262" s="127"/>
      <c r="BJ262" s="127"/>
      <c r="BT262" s="127"/>
      <c r="CD262" s="127"/>
      <c r="CN262" s="127"/>
      <c r="CX262" s="127"/>
      <c r="DH262" s="127"/>
      <c r="DR262" s="127"/>
      <c r="EB262" s="127"/>
      <c r="EL262" s="127"/>
      <c r="EV262" s="127"/>
      <c r="FF262" s="127"/>
      <c r="FP262" s="127"/>
      <c r="FZ262" s="127"/>
      <c r="GJ262" s="127"/>
      <c r="GT262" s="127"/>
      <c r="HD262" s="127"/>
      <c r="HN262" s="127"/>
      <c r="HX262" s="127"/>
      <c r="IH262" s="127"/>
      <c r="IR262" s="127"/>
    </row>
    <row xmlns:x14ac="http://schemas.microsoft.com/office/spreadsheetml/2009/9/ac" r="263" s="3" customFormat="true" x14ac:dyDescent="0.25">
      <c r="A263" s="406"/>
      <c r="B263" s="127"/>
      <c r="L263" s="127"/>
      <c r="V263" s="127"/>
      <c r="AF263" s="127"/>
      <c r="AP263" s="127"/>
      <c r="AZ263" s="127"/>
      <c r="BA263" s="127"/>
      <c r="BB263" s="127"/>
      <c r="BC263" s="127"/>
      <c r="BD263" s="127"/>
      <c r="BE263" s="127"/>
      <c r="BF263" s="127"/>
      <c r="BG263" s="127"/>
      <c r="BJ263" s="127"/>
      <c r="BT263" s="127"/>
      <c r="CD263" s="127"/>
      <c r="CN263" s="127"/>
      <c r="CX263" s="127"/>
      <c r="DH263" s="127"/>
      <c r="DR263" s="127"/>
      <c r="EB263" s="127"/>
      <c r="EL263" s="127"/>
      <c r="EV263" s="127"/>
      <c r="FF263" s="127"/>
      <c r="FP263" s="127"/>
      <c r="FZ263" s="127"/>
      <c r="GJ263" s="127"/>
      <c r="GT263" s="127"/>
      <c r="HD263" s="127"/>
      <c r="HN263" s="127"/>
      <c r="HX263" s="127"/>
      <c r="IH263" s="127"/>
      <c r="IR263" s="127"/>
    </row>
    <row xmlns:x14ac="http://schemas.microsoft.com/office/spreadsheetml/2009/9/ac" r="264" s="3" customFormat="true" x14ac:dyDescent="0.25">
      <c r="A264" s="406"/>
      <c r="B264" s="127"/>
      <c r="L264" s="127"/>
      <c r="V264" s="127"/>
      <c r="AF264" s="127"/>
      <c r="AP264" s="127"/>
      <c r="AZ264" s="127"/>
      <c r="BA264" s="127"/>
      <c r="BB264" s="127"/>
      <c r="BC264" s="127"/>
      <c r="BD264" s="127"/>
      <c r="BE264" s="127"/>
      <c r="BF264" s="127"/>
      <c r="BG264" s="127"/>
      <c r="BJ264" s="127"/>
      <c r="BT264" s="127"/>
      <c r="CD264" s="127"/>
      <c r="CN264" s="127"/>
      <c r="CX264" s="127"/>
      <c r="DH264" s="127"/>
      <c r="DR264" s="127"/>
      <c r="EB264" s="127"/>
      <c r="EL264" s="127"/>
      <c r="EV264" s="127"/>
      <c r="FF264" s="127"/>
      <c r="FP264" s="127"/>
      <c r="FZ264" s="127"/>
      <c r="GJ264" s="127"/>
      <c r="GT264" s="127"/>
      <c r="HD264" s="127"/>
      <c r="HN264" s="127"/>
      <c r="HX264" s="127"/>
      <c r="IH264" s="127"/>
      <c r="IR264" s="127"/>
    </row>
    <row xmlns:x14ac="http://schemas.microsoft.com/office/spreadsheetml/2009/9/ac" r="265" s="3" customFormat="true" x14ac:dyDescent="0.25">
      <c r="A265" s="406"/>
      <c r="B265" s="127"/>
      <c r="L265" s="127"/>
      <c r="V265" s="127"/>
      <c r="AF265" s="127"/>
      <c r="AP265" s="127"/>
      <c r="AZ265" s="127"/>
      <c r="BA265" s="127"/>
      <c r="BB265" s="127"/>
      <c r="BC265" s="127"/>
      <c r="BD265" s="127"/>
      <c r="BE265" s="127"/>
      <c r="BF265" s="127"/>
      <c r="BG265" s="127"/>
      <c r="BJ265" s="127"/>
      <c r="BT265" s="127"/>
      <c r="CD265" s="127"/>
      <c r="CN265" s="127"/>
      <c r="CX265" s="127"/>
      <c r="DH265" s="127"/>
      <c r="DR265" s="127"/>
      <c r="EB265" s="127"/>
      <c r="EL265" s="127"/>
      <c r="EV265" s="127"/>
      <c r="FF265" s="127"/>
      <c r="FP265" s="127"/>
      <c r="FZ265" s="127"/>
      <c r="GJ265" s="127"/>
      <c r="GT265" s="127"/>
      <c r="HD265" s="127"/>
      <c r="HN265" s="127"/>
      <c r="HX265" s="127"/>
      <c r="IH265" s="127"/>
      <c r="IR265" s="127"/>
    </row>
    <row xmlns:x14ac="http://schemas.microsoft.com/office/spreadsheetml/2009/9/ac" r="266" s="3" customFormat="true" x14ac:dyDescent="0.25">
      <c r="A266" s="406"/>
      <c r="B266" s="127"/>
      <c r="L266" s="127"/>
      <c r="V266" s="127"/>
      <c r="AF266" s="127"/>
      <c r="AP266" s="127"/>
      <c r="AZ266" s="127"/>
      <c r="BA266" s="127"/>
      <c r="BB266" s="127"/>
      <c r="BC266" s="127"/>
      <c r="BD266" s="127"/>
      <c r="BE266" s="127"/>
      <c r="BF266" s="127"/>
      <c r="BG266" s="127"/>
      <c r="BJ266" s="127"/>
      <c r="BT266" s="127"/>
      <c r="CD266" s="127"/>
      <c r="CN266" s="127"/>
      <c r="CX266" s="127"/>
      <c r="DH266" s="127"/>
      <c r="DR266" s="127"/>
      <c r="EB266" s="127"/>
      <c r="EL266" s="127"/>
      <c r="EV266" s="127"/>
      <c r="FF266" s="127"/>
      <c r="FP266" s="127"/>
      <c r="FZ266" s="127"/>
      <c r="GJ266" s="127"/>
      <c r="GT266" s="127"/>
      <c r="HD266" s="127"/>
      <c r="HN266" s="127"/>
      <c r="HX266" s="127"/>
      <c r="IH266" s="127"/>
      <c r="IR266" s="127"/>
    </row>
    <row xmlns:x14ac="http://schemas.microsoft.com/office/spreadsheetml/2009/9/ac" r="267" s="3" customFormat="true" x14ac:dyDescent="0.25">
      <c r="A267" s="406"/>
      <c r="B267" s="127"/>
      <c r="L267" s="127"/>
      <c r="V267" s="127"/>
      <c r="AF267" s="127"/>
      <c r="AP267" s="127"/>
      <c r="AZ267" s="127"/>
      <c r="BA267" s="127"/>
      <c r="BB267" s="127"/>
      <c r="BC267" s="127"/>
      <c r="BD267" s="127"/>
      <c r="BE267" s="127"/>
      <c r="BF267" s="127"/>
      <c r="BG267" s="127"/>
      <c r="BJ267" s="127"/>
      <c r="BT267" s="127"/>
      <c r="CD267" s="127"/>
      <c r="CN267" s="127"/>
      <c r="CX267" s="127"/>
      <c r="DH267" s="127"/>
      <c r="DR267" s="127"/>
      <c r="EB267" s="127"/>
      <c r="EL267" s="127"/>
      <c r="EV267" s="127"/>
      <c r="FF267" s="127"/>
      <c r="FP267" s="127"/>
      <c r="FZ267" s="127"/>
      <c r="GJ267" s="127"/>
      <c r="GT267" s="127"/>
      <c r="HD267" s="127"/>
      <c r="HN267" s="127"/>
      <c r="HX267" s="127"/>
      <c r="IH267" s="127"/>
      <c r="IR267" s="127"/>
    </row>
    <row xmlns:x14ac="http://schemas.microsoft.com/office/spreadsheetml/2009/9/ac" r="268" s="3" customFormat="true" x14ac:dyDescent="0.25">
      <c r="A268" s="406"/>
      <c r="B268" s="127"/>
      <c r="L268" s="127"/>
      <c r="V268" s="127"/>
      <c r="AF268" s="127"/>
      <c r="AP268" s="127"/>
      <c r="AZ268" s="127"/>
      <c r="BA268" s="127"/>
      <c r="BB268" s="127"/>
      <c r="BC268" s="127"/>
      <c r="BD268" s="127"/>
      <c r="BE268" s="127"/>
      <c r="BF268" s="127"/>
      <c r="BG268" s="127"/>
      <c r="BJ268" s="127"/>
      <c r="BT268" s="127"/>
      <c r="CD268" s="127"/>
      <c r="CN268" s="127"/>
      <c r="CX268" s="127"/>
      <c r="DH268" s="127"/>
      <c r="DR268" s="127"/>
      <c r="EB268" s="127"/>
      <c r="EL268" s="127"/>
      <c r="EV268" s="127"/>
      <c r="FF268" s="127"/>
      <c r="FP268" s="127"/>
      <c r="FZ268" s="127"/>
      <c r="GJ268" s="127"/>
      <c r="GT268" s="127"/>
      <c r="HD268" s="127"/>
      <c r="HN268" s="127"/>
      <c r="HX268" s="127"/>
      <c r="IH268" s="127"/>
      <c r="IR268" s="127"/>
    </row>
    <row xmlns:x14ac="http://schemas.microsoft.com/office/spreadsheetml/2009/9/ac" r="269" s="3" customFormat="true" x14ac:dyDescent="0.25">
      <c r="A269" s="406"/>
      <c r="B269" s="127"/>
      <c r="L269" s="127"/>
      <c r="V269" s="127"/>
      <c r="AF269" s="127"/>
      <c r="AP269" s="127"/>
      <c r="AZ269" s="127"/>
      <c r="BA269" s="127"/>
      <c r="BB269" s="127"/>
      <c r="BC269" s="127"/>
      <c r="BD269" s="127"/>
      <c r="BE269" s="127"/>
      <c r="BF269" s="127"/>
      <c r="BG269" s="127"/>
      <c r="BJ269" s="127"/>
      <c r="BT269" s="127"/>
      <c r="CD269" s="127"/>
      <c r="CN269" s="127"/>
      <c r="CX269" s="127"/>
      <c r="DH269" s="127"/>
      <c r="DR269" s="127"/>
      <c r="EB269" s="127"/>
      <c r="EL269" s="127"/>
      <c r="EV269" s="127"/>
      <c r="FF269" s="127"/>
      <c r="FP269" s="127"/>
      <c r="FZ269" s="127"/>
      <c r="GJ269" s="127"/>
      <c r="GT269" s="127"/>
      <c r="HD269" s="127"/>
      <c r="HN269" s="127"/>
      <c r="HX269" s="127"/>
      <c r="IH269" s="127"/>
      <c r="IR269" s="127"/>
    </row>
    <row xmlns:x14ac="http://schemas.microsoft.com/office/spreadsheetml/2009/9/ac" r="270" s="3" customFormat="true" x14ac:dyDescent="0.25">
      <c r="A270" s="406"/>
      <c r="B270" s="127"/>
      <c r="L270" s="127"/>
      <c r="V270" s="127"/>
      <c r="AF270" s="127"/>
      <c r="AP270" s="127"/>
      <c r="AZ270" s="127"/>
      <c r="BA270" s="127"/>
      <c r="BB270" s="127"/>
      <c r="BC270" s="127"/>
      <c r="BD270" s="127"/>
      <c r="BE270" s="127"/>
      <c r="BF270" s="127"/>
      <c r="BG270" s="127"/>
      <c r="BJ270" s="127"/>
      <c r="BT270" s="127"/>
      <c r="CD270" s="127"/>
      <c r="CN270" s="127"/>
      <c r="CX270" s="127"/>
      <c r="DH270" s="127"/>
      <c r="DR270" s="127"/>
      <c r="EB270" s="127"/>
      <c r="EL270" s="127"/>
      <c r="EV270" s="127"/>
      <c r="FF270" s="127"/>
      <c r="FP270" s="127"/>
      <c r="FZ270" s="127"/>
      <c r="GJ270" s="127"/>
      <c r="GT270" s="127"/>
      <c r="HD270" s="127"/>
      <c r="HN270" s="127"/>
      <c r="HX270" s="127"/>
      <c r="IH270" s="127"/>
      <c r="IR270" s="127"/>
    </row>
    <row xmlns:x14ac="http://schemas.microsoft.com/office/spreadsheetml/2009/9/ac" r="271" s="3" customFormat="true" x14ac:dyDescent="0.25">
      <c r="A271" s="406"/>
      <c r="B271" s="127"/>
      <c r="L271" s="127"/>
      <c r="V271" s="127"/>
      <c r="AF271" s="127"/>
      <c r="AP271" s="127"/>
      <c r="AZ271" s="127"/>
      <c r="BA271" s="127"/>
      <c r="BB271" s="127"/>
      <c r="BC271" s="127"/>
      <c r="BD271" s="127"/>
      <c r="BE271" s="127"/>
      <c r="BF271" s="127"/>
      <c r="BG271" s="127"/>
      <c r="BJ271" s="127"/>
      <c r="BT271" s="127"/>
      <c r="CD271" s="127"/>
      <c r="CN271" s="127"/>
      <c r="CX271" s="127"/>
      <c r="DH271" s="127"/>
      <c r="DR271" s="127"/>
      <c r="EB271" s="127"/>
      <c r="EL271" s="127"/>
      <c r="EV271" s="127"/>
      <c r="FF271" s="127"/>
      <c r="FP271" s="127"/>
      <c r="FZ271" s="127"/>
      <c r="GJ271" s="127"/>
      <c r="GT271" s="127"/>
      <c r="HD271" s="127"/>
      <c r="HN271" s="127"/>
      <c r="HX271" s="127"/>
      <c r="IH271" s="127"/>
      <c r="IR271" s="127"/>
    </row>
    <row xmlns:x14ac="http://schemas.microsoft.com/office/spreadsheetml/2009/9/ac" r="272" s="3" customFormat="true" x14ac:dyDescent="0.25">
      <c r="A272" s="406"/>
      <c r="B272" s="127"/>
      <c r="L272" s="127"/>
      <c r="V272" s="127"/>
      <c r="AF272" s="127"/>
      <c r="AP272" s="127"/>
      <c r="AZ272" s="127"/>
      <c r="BA272" s="127"/>
      <c r="BB272" s="127"/>
      <c r="BC272" s="127"/>
      <c r="BD272" s="127"/>
      <c r="BE272" s="127"/>
      <c r="BF272" s="127"/>
      <c r="BG272" s="127"/>
      <c r="BJ272" s="127"/>
      <c r="BT272" s="127"/>
      <c r="CD272" s="127"/>
      <c r="CN272" s="127"/>
      <c r="CX272" s="127"/>
      <c r="DH272" s="127"/>
      <c r="DR272" s="127"/>
      <c r="EB272" s="127"/>
      <c r="EL272" s="127"/>
      <c r="EV272" s="127"/>
      <c r="FF272" s="127"/>
      <c r="FP272" s="127"/>
      <c r="FZ272" s="127"/>
      <c r="GJ272" s="127"/>
      <c r="GT272" s="127"/>
      <c r="HD272" s="127"/>
      <c r="HN272" s="127"/>
      <c r="HX272" s="127"/>
      <c r="IH272" s="127"/>
      <c r="IR272" s="127"/>
    </row>
    <row xmlns:x14ac="http://schemas.microsoft.com/office/spreadsheetml/2009/9/ac" r="273" s="3" customFormat="true" x14ac:dyDescent="0.25">
      <c r="A273" s="406"/>
      <c r="B273" s="127"/>
      <c r="L273" s="127"/>
      <c r="V273" s="127"/>
      <c r="AF273" s="127"/>
      <c r="AP273" s="127"/>
      <c r="AZ273" s="127"/>
      <c r="BA273" s="127"/>
      <c r="BB273" s="127"/>
      <c r="BC273" s="127"/>
      <c r="BD273" s="127"/>
      <c r="BE273" s="127"/>
      <c r="BF273" s="127"/>
      <c r="BG273" s="127"/>
      <c r="BJ273" s="127"/>
      <c r="BT273" s="127"/>
      <c r="CD273" s="127"/>
      <c r="CN273" s="127"/>
      <c r="CX273" s="127"/>
      <c r="DH273" s="127"/>
      <c r="DR273" s="127"/>
      <c r="EB273" s="127"/>
      <c r="EL273" s="127"/>
      <c r="EV273" s="127"/>
      <c r="FF273" s="127"/>
      <c r="FP273" s="127"/>
      <c r="FZ273" s="127"/>
      <c r="GJ273" s="127"/>
      <c r="GT273" s="127"/>
      <c r="HD273" s="127"/>
      <c r="HN273" s="127"/>
      <c r="HX273" s="127"/>
      <c r="IH273" s="127"/>
      <c r="IR273" s="127"/>
    </row>
    <row xmlns:x14ac="http://schemas.microsoft.com/office/spreadsheetml/2009/9/ac" r="274" s="3" customFormat="true" x14ac:dyDescent="0.25">
      <c r="A274" s="406"/>
      <c r="B274" s="127"/>
      <c r="L274" s="127"/>
      <c r="V274" s="127"/>
      <c r="AF274" s="127"/>
      <c r="AP274" s="127"/>
      <c r="AZ274" s="127"/>
      <c r="BA274" s="127"/>
      <c r="BB274" s="127"/>
      <c r="BC274" s="127"/>
      <c r="BD274" s="127"/>
      <c r="BE274" s="127"/>
      <c r="BF274" s="127"/>
      <c r="BG274" s="127"/>
      <c r="BJ274" s="127"/>
      <c r="BT274" s="127"/>
      <c r="CD274" s="127"/>
      <c r="CN274" s="127"/>
      <c r="CX274" s="127"/>
      <c r="DH274" s="127"/>
      <c r="DR274" s="127"/>
      <c r="EB274" s="127"/>
      <c r="EL274" s="127"/>
      <c r="EV274" s="127"/>
      <c r="FF274" s="127"/>
      <c r="FP274" s="127"/>
      <c r="FZ274" s="127"/>
      <c r="GJ274" s="127"/>
      <c r="GT274" s="127"/>
      <c r="HD274" s="127"/>
      <c r="HN274" s="127"/>
      <c r="HX274" s="127"/>
      <c r="IH274" s="127"/>
      <c r="IR274" s="127"/>
    </row>
    <row xmlns:x14ac="http://schemas.microsoft.com/office/spreadsheetml/2009/9/ac" r="275" s="3" customFormat="true" x14ac:dyDescent="0.25">
      <c r="A275" s="406"/>
      <c r="B275" s="127"/>
      <c r="L275" s="127"/>
      <c r="V275" s="127"/>
      <c r="AF275" s="127"/>
      <c r="AP275" s="127"/>
      <c r="AZ275" s="127"/>
      <c r="BA275" s="127"/>
      <c r="BB275" s="127"/>
      <c r="BC275" s="127"/>
      <c r="BD275" s="127"/>
      <c r="BE275" s="127"/>
      <c r="BF275" s="127"/>
      <c r="BG275" s="127"/>
      <c r="BJ275" s="127"/>
      <c r="BT275" s="127"/>
      <c r="CD275" s="127"/>
      <c r="CN275" s="127"/>
      <c r="CX275" s="127"/>
      <c r="DH275" s="127"/>
      <c r="DR275" s="127"/>
      <c r="EB275" s="127"/>
      <c r="EL275" s="127"/>
      <c r="EV275" s="127"/>
      <c r="FF275" s="127"/>
      <c r="FP275" s="127"/>
      <c r="FZ275" s="127"/>
      <c r="GJ275" s="127"/>
      <c r="GT275" s="127"/>
      <c r="HD275" s="127"/>
      <c r="HN275" s="127"/>
      <c r="HX275" s="127"/>
      <c r="IH275" s="127"/>
      <c r="IR275" s="127"/>
    </row>
    <row xmlns:x14ac="http://schemas.microsoft.com/office/spreadsheetml/2009/9/ac" r="276" s="3" customFormat="true" x14ac:dyDescent="0.25">
      <c r="A276" s="406"/>
      <c r="B276" s="127"/>
      <c r="L276" s="127"/>
      <c r="V276" s="127"/>
      <c r="AF276" s="127"/>
      <c r="AP276" s="127"/>
      <c r="AZ276" s="127"/>
      <c r="BA276" s="127"/>
      <c r="BB276" s="127"/>
      <c r="BC276" s="127"/>
      <c r="BD276" s="127"/>
      <c r="BE276" s="127"/>
      <c r="BF276" s="127"/>
      <c r="BG276" s="127"/>
      <c r="BJ276" s="127"/>
      <c r="BT276" s="127"/>
      <c r="CD276" s="127"/>
      <c r="CN276" s="127"/>
      <c r="CX276" s="127"/>
      <c r="DH276" s="127"/>
      <c r="DR276" s="127"/>
      <c r="EB276" s="127"/>
      <c r="EL276" s="127"/>
      <c r="EV276" s="127"/>
      <c r="FF276" s="127"/>
      <c r="FP276" s="127"/>
      <c r="FZ276" s="127"/>
      <c r="GJ276" s="127"/>
      <c r="GT276" s="127"/>
      <c r="HD276" s="127"/>
      <c r="HN276" s="127"/>
      <c r="HX276" s="127"/>
      <c r="IH276" s="127"/>
      <c r="IR276" s="127"/>
    </row>
    <row xmlns:x14ac="http://schemas.microsoft.com/office/spreadsheetml/2009/9/ac" r="277" s="3" customFormat="true" x14ac:dyDescent="0.25">
      <c r="A277" s="406"/>
      <c r="B277" s="127"/>
      <c r="L277" s="127"/>
      <c r="V277" s="127"/>
      <c r="AF277" s="127"/>
      <c r="AP277" s="127"/>
      <c r="AZ277" s="127"/>
      <c r="BA277" s="127"/>
      <c r="BB277" s="127"/>
      <c r="BC277" s="127"/>
      <c r="BD277" s="127"/>
      <c r="BE277" s="127"/>
      <c r="BF277" s="127"/>
      <c r="BG277" s="127"/>
      <c r="BJ277" s="127"/>
      <c r="BT277" s="127"/>
      <c r="CD277" s="127"/>
      <c r="CN277" s="127"/>
      <c r="CX277" s="127"/>
      <c r="DH277" s="127"/>
      <c r="DR277" s="127"/>
      <c r="EB277" s="127"/>
      <c r="EL277" s="127"/>
      <c r="EV277" s="127"/>
      <c r="FF277" s="127"/>
      <c r="FP277" s="127"/>
      <c r="FZ277" s="127"/>
      <c r="GJ277" s="127"/>
      <c r="GT277" s="127"/>
      <c r="HD277" s="127"/>
      <c r="HN277" s="127"/>
      <c r="HX277" s="127"/>
      <c r="IH277" s="127"/>
      <c r="IR277" s="127"/>
    </row>
    <row xmlns:x14ac="http://schemas.microsoft.com/office/spreadsheetml/2009/9/ac" r="278" s="3" customFormat="true" x14ac:dyDescent="0.25">
      <c r="A278" s="406"/>
      <c r="B278" s="127"/>
      <c r="L278" s="127"/>
      <c r="V278" s="127"/>
      <c r="AF278" s="127"/>
      <c r="AP278" s="127"/>
      <c r="AZ278" s="127"/>
      <c r="BA278" s="127"/>
      <c r="BB278" s="127"/>
      <c r="BC278" s="127"/>
      <c r="BD278" s="127"/>
      <c r="BE278" s="127"/>
      <c r="BF278" s="127"/>
      <c r="BG278" s="127"/>
      <c r="BJ278" s="127"/>
      <c r="BT278" s="127"/>
      <c r="CD278" s="127"/>
      <c r="CN278" s="127"/>
      <c r="CX278" s="127"/>
      <c r="DH278" s="127"/>
      <c r="DR278" s="127"/>
      <c r="EB278" s="127"/>
      <c r="EL278" s="127"/>
      <c r="EV278" s="127"/>
      <c r="FF278" s="127"/>
      <c r="FP278" s="127"/>
      <c r="FZ278" s="127"/>
      <c r="GJ278" s="127"/>
      <c r="GT278" s="127"/>
      <c r="HD278" s="127"/>
      <c r="HN278" s="127"/>
      <c r="HX278" s="127"/>
      <c r="IH278" s="127"/>
      <c r="IR278" s="127"/>
    </row>
    <row xmlns:x14ac="http://schemas.microsoft.com/office/spreadsheetml/2009/9/ac" r="279" s="3" customFormat="true" x14ac:dyDescent="0.25">
      <c r="A279" s="406"/>
      <c r="B279" s="127"/>
      <c r="L279" s="127"/>
      <c r="V279" s="127"/>
      <c r="AF279" s="127"/>
      <c r="AP279" s="127"/>
      <c r="AZ279" s="127"/>
      <c r="BA279" s="127"/>
      <c r="BB279" s="127"/>
      <c r="BC279" s="127"/>
      <c r="BD279" s="127"/>
      <c r="BE279" s="127"/>
      <c r="BF279" s="127"/>
      <c r="BG279" s="127"/>
      <c r="BJ279" s="127"/>
      <c r="BT279" s="127"/>
      <c r="CD279" s="127"/>
      <c r="CN279" s="127"/>
      <c r="CX279" s="127"/>
      <c r="DH279" s="127"/>
      <c r="DR279" s="127"/>
      <c r="EB279" s="127"/>
      <c r="EL279" s="127"/>
      <c r="EV279" s="127"/>
      <c r="FF279" s="127"/>
      <c r="FP279" s="127"/>
      <c r="FZ279" s="127"/>
      <c r="GJ279" s="127"/>
      <c r="GT279" s="127"/>
      <c r="HD279" s="127"/>
      <c r="HN279" s="127"/>
      <c r="HX279" s="127"/>
      <c r="IH279" s="127"/>
      <c r="IR279" s="127"/>
    </row>
    <row xmlns:x14ac="http://schemas.microsoft.com/office/spreadsheetml/2009/9/ac" r="280" s="3" customFormat="true" x14ac:dyDescent="0.25">
      <c r="A280" s="406"/>
      <c r="B280" s="127"/>
      <c r="L280" s="127"/>
      <c r="V280" s="127"/>
      <c r="AF280" s="127"/>
      <c r="AP280" s="127"/>
      <c r="AZ280" s="127"/>
      <c r="BA280" s="127"/>
      <c r="BB280" s="127"/>
      <c r="BC280" s="127"/>
      <c r="BD280" s="127"/>
      <c r="BE280" s="127"/>
      <c r="BF280" s="127"/>
      <c r="BG280" s="127"/>
      <c r="BJ280" s="127"/>
      <c r="BT280" s="127"/>
      <c r="CD280" s="127"/>
      <c r="CN280" s="127"/>
      <c r="CX280" s="127"/>
      <c r="DH280" s="127"/>
      <c r="DR280" s="127"/>
      <c r="EB280" s="127"/>
      <c r="EL280" s="127"/>
      <c r="EV280" s="127"/>
      <c r="FF280" s="127"/>
      <c r="FP280" s="127"/>
      <c r="FZ280" s="127"/>
      <c r="GJ280" s="127"/>
      <c r="GT280" s="127"/>
      <c r="HD280" s="127"/>
      <c r="HN280" s="127"/>
      <c r="HX280" s="127"/>
      <c r="IH280" s="127"/>
      <c r="IR280" s="127"/>
    </row>
    <row xmlns:x14ac="http://schemas.microsoft.com/office/spreadsheetml/2009/9/ac" r="281" s="3" customFormat="true" x14ac:dyDescent="0.25">
      <c r="A281" s="406"/>
      <c r="B281" s="127"/>
      <c r="L281" s="127"/>
      <c r="V281" s="127"/>
      <c r="AF281" s="127"/>
      <c r="AP281" s="127"/>
      <c r="AZ281" s="127"/>
      <c r="BA281" s="127"/>
      <c r="BB281" s="127"/>
      <c r="BC281" s="127"/>
      <c r="BD281" s="127"/>
      <c r="BE281" s="127"/>
      <c r="BF281" s="127"/>
      <c r="BG281" s="127"/>
      <c r="BJ281" s="127"/>
      <c r="BT281" s="127"/>
      <c r="CD281" s="127"/>
      <c r="CN281" s="127"/>
      <c r="CX281" s="127"/>
      <c r="DH281" s="127"/>
      <c r="DR281" s="127"/>
      <c r="EB281" s="127"/>
      <c r="EL281" s="127"/>
      <c r="EV281" s="127"/>
      <c r="FF281" s="127"/>
      <c r="FP281" s="127"/>
      <c r="FZ281" s="127"/>
      <c r="GJ281" s="127"/>
      <c r="GT281" s="127"/>
      <c r="HD281" s="127"/>
      <c r="HN281" s="127"/>
      <c r="HX281" s="127"/>
      <c r="IH281" s="127"/>
      <c r="IR281" s="127"/>
    </row>
    <row xmlns:x14ac="http://schemas.microsoft.com/office/spreadsheetml/2009/9/ac" r="282" s="3" customFormat="true" x14ac:dyDescent="0.25">
      <c r="A282" s="406"/>
      <c r="B282" s="127"/>
      <c r="L282" s="127"/>
      <c r="V282" s="127"/>
      <c r="AF282" s="127"/>
      <c r="AP282" s="127"/>
      <c r="AZ282" s="127"/>
      <c r="BA282" s="127"/>
      <c r="BB282" s="127"/>
      <c r="BC282" s="127"/>
      <c r="BD282" s="127"/>
      <c r="BE282" s="127"/>
      <c r="BF282" s="127"/>
      <c r="BG282" s="127"/>
      <c r="BJ282" s="127"/>
      <c r="BT282" s="127"/>
      <c r="CD282" s="127"/>
      <c r="CN282" s="127"/>
      <c r="CX282" s="127"/>
      <c r="DH282" s="127"/>
      <c r="DR282" s="127"/>
      <c r="EB282" s="127"/>
      <c r="EL282" s="127"/>
      <c r="EV282" s="127"/>
      <c r="FF282" s="127"/>
      <c r="FP282" s="127"/>
      <c r="FZ282" s="127"/>
      <c r="GJ282" s="127"/>
      <c r="GT282" s="127"/>
      <c r="HD282" s="127"/>
      <c r="HN282" s="127"/>
      <c r="HX282" s="127"/>
      <c r="IH282" s="127"/>
      <c r="IR282" s="127"/>
    </row>
    <row xmlns:x14ac="http://schemas.microsoft.com/office/spreadsheetml/2009/9/ac" r="283" s="3" customFormat="true" x14ac:dyDescent="0.25">
      <c r="A283" s="406"/>
      <c r="B283" s="127"/>
      <c r="L283" s="127"/>
      <c r="V283" s="127"/>
      <c r="AF283" s="127"/>
      <c r="AP283" s="127"/>
      <c r="AZ283" s="127"/>
      <c r="BA283" s="127"/>
      <c r="BB283" s="127"/>
      <c r="BC283" s="127"/>
      <c r="BD283" s="127"/>
      <c r="BE283" s="127"/>
      <c r="BF283" s="127"/>
      <c r="BG283" s="127"/>
      <c r="BJ283" s="127"/>
      <c r="BT283" s="127"/>
      <c r="CD283" s="127"/>
      <c r="CN283" s="127"/>
      <c r="CX283" s="127"/>
      <c r="DH283" s="127"/>
      <c r="DR283" s="127"/>
      <c r="EB283" s="127"/>
      <c r="EL283" s="127"/>
      <c r="EV283" s="127"/>
      <c r="FF283" s="127"/>
      <c r="FP283" s="127"/>
      <c r="FZ283" s="127"/>
      <c r="GJ283" s="127"/>
      <c r="GT283" s="127"/>
      <c r="HD283" s="127"/>
      <c r="HN283" s="127"/>
      <c r="HX283" s="127"/>
      <c r="IH283" s="127"/>
      <c r="IR283" s="127"/>
    </row>
    <row xmlns:x14ac="http://schemas.microsoft.com/office/spreadsheetml/2009/9/ac" r="284" s="3" customFormat="true" x14ac:dyDescent="0.25">
      <c r="A284" s="406"/>
      <c r="B284" s="127"/>
      <c r="L284" s="127"/>
      <c r="V284" s="127"/>
      <c r="AF284" s="127"/>
      <c r="AP284" s="127"/>
      <c r="AZ284" s="127"/>
      <c r="BA284" s="127"/>
      <c r="BB284" s="127"/>
      <c r="BC284" s="127"/>
      <c r="BD284" s="127"/>
      <c r="BE284" s="127"/>
      <c r="BF284" s="127"/>
      <c r="BG284" s="127"/>
      <c r="BJ284" s="127"/>
      <c r="BT284" s="127"/>
      <c r="CD284" s="127"/>
      <c r="CN284" s="127"/>
      <c r="CX284" s="127"/>
      <c r="DH284" s="127"/>
      <c r="DR284" s="127"/>
      <c r="EB284" s="127"/>
      <c r="EL284" s="127"/>
      <c r="EV284" s="127"/>
      <c r="FF284" s="127"/>
      <c r="FP284" s="127"/>
      <c r="FZ284" s="127"/>
      <c r="GJ284" s="127"/>
      <c r="GT284" s="127"/>
      <c r="HD284" s="127"/>
      <c r="HN284" s="127"/>
      <c r="HX284" s="127"/>
      <c r="IH284" s="127"/>
      <c r="IR284" s="127"/>
    </row>
    <row xmlns:x14ac="http://schemas.microsoft.com/office/spreadsheetml/2009/9/ac" r="285" s="3" customFormat="true" x14ac:dyDescent="0.25">
      <c r="A285" s="406"/>
      <c r="B285" s="127"/>
      <c r="L285" s="127"/>
      <c r="V285" s="127"/>
      <c r="AF285" s="127"/>
      <c r="AP285" s="127"/>
      <c r="AZ285" s="127"/>
      <c r="BA285" s="127"/>
      <c r="BB285" s="127"/>
      <c r="BC285" s="127"/>
      <c r="BD285" s="127"/>
      <c r="BE285" s="127"/>
      <c r="BF285" s="127"/>
      <c r="BG285" s="127"/>
      <c r="BJ285" s="127"/>
      <c r="BT285" s="127"/>
      <c r="CD285" s="127"/>
      <c r="CN285" s="127"/>
      <c r="CX285" s="127"/>
      <c r="DH285" s="127"/>
      <c r="DR285" s="127"/>
      <c r="EB285" s="127"/>
      <c r="EL285" s="127"/>
      <c r="EV285" s="127"/>
      <c r="FF285" s="127"/>
      <c r="FP285" s="127"/>
      <c r="FZ285" s="127"/>
      <c r="GJ285" s="127"/>
      <c r="GT285" s="127"/>
      <c r="HD285" s="127"/>
      <c r="HN285" s="127"/>
      <c r="HX285" s="127"/>
      <c r="IH285" s="127"/>
      <c r="IR285" s="127"/>
    </row>
    <row xmlns:x14ac="http://schemas.microsoft.com/office/spreadsheetml/2009/9/ac" r="286" s="3" customFormat="true" x14ac:dyDescent="0.25">
      <c r="A286" s="406"/>
      <c r="B286" s="127"/>
      <c r="L286" s="127"/>
      <c r="V286" s="127"/>
      <c r="AF286" s="127"/>
      <c r="AP286" s="127"/>
      <c r="AZ286" s="127"/>
      <c r="BA286" s="127"/>
      <c r="BB286" s="127"/>
      <c r="BC286" s="127"/>
      <c r="BD286" s="127"/>
      <c r="BE286" s="127"/>
      <c r="BF286" s="127"/>
      <c r="BG286" s="127"/>
      <c r="BJ286" s="127"/>
      <c r="BT286" s="127"/>
      <c r="CD286" s="127"/>
      <c r="CN286" s="127"/>
      <c r="CX286" s="127"/>
      <c r="DH286" s="127"/>
      <c r="DR286" s="127"/>
      <c r="EB286" s="127"/>
      <c r="EL286" s="127"/>
      <c r="EV286" s="127"/>
      <c r="FF286" s="127"/>
      <c r="FP286" s="127"/>
      <c r="FZ286" s="127"/>
      <c r="GJ286" s="127"/>
      <c r="GT286" s="127"/>
      <c r="HD286" s="127"/>
      <c r="HN286" s="127"/>
      <c r="HX286" s="127"/>
      <c r="IH286" s="127"/>
      <c r="IR286" s="127"/>
    </row>
    <row xmlns:x14ac="http://schemas.microsoft.com/office/spreadsheetml/2009/9/ac" r="287" s="3" customFormat="true" x14ac:dyDescent="0.25">
      <c r="A287" s="406"/>
      <c r="B287" s="127"/>
      <c r="L287" s="127"/>
      <c r="V287" s="127"/>
      <c r="AF287" s="127"/>
      <c r="AP287" s="127"/>
      <c r="AZ287" s="127"/>
      <c r="BA287" s="127"/>
      <c r="BB287" s="127"/>
      <c r="BC287" s="127"/>
      <c r="BD287" s="127"/>
      <c r="BE287" s="127"/>
      <c r="BF287" s="127"/>
      <c r="BG287" s="127"/>
      <c r="BJ287" s="127"/>
      <c r="BT287" s="127"/>
      <c r="CD287" s="127"/>
      <c r="CN287" s="127"/>
      <c r="CX287" s="127"/>
      <c r="DH287" s="127"/>
      <c r="DR287" s="127"/>
      <c r="EB287" s="127"/>
      <c r="EL287" s="127"/>
      <c r="EV287" s="127"/>
      <c r="FF287" s="127"/>
      <c r="FP287" s="127"/>
      <c r="FZ287" s="127"/>
      <c r="GJ287" s="127"/>
      <c r="GT287" s="127"/>
      <c r="HD287" s="127"/>
      <c r="HN287" s="127"/>
      <c r="HX287" s="127"/>
      <c r="IH287" s="127"/>
      <c r="IR287" s="127"/>
    </row>
    <row xmlns:x14ac="http://schemas.microsoft.com/office/spreadsheetml/2009/9/ac" r="288" s="3" customFormat="true" x14ac:dyDescent="0.25">
      <c r="A288" s="406"/>
      <c r="B288" s="127"/>
      <c r="L288" s="127"/>
      <c r="V288" s="127"/>
      <c r="AF288" s="127"/>
      <c r="AP288" s="127"/>
      <c r="AZ288" s="127"/>
      <c r="BA288" s="127"/>
      <c r="BB288" s="127"/>
      <c r="BC288" s="127"/>
      <c r="BD288" s="127"/>
      <c r="BE288" s="127"/>
      <c r="BF288" s="127"/>
      <c r="BG288" s="127"/>
      <c r="BJ288" s="127"/>
      <c r="BT288" s="127"/>
      <c r="CD288" s="127"/>
      <c r="CN288" s="127"/>
      <c r="CX288" s="127"/>
      <c r="DH288" s="127"/>
      <c r="DR288" s="127"/>
      <c r="EB288" s="127"/>
      <c r="EL288" s="127"/>
      <c r="EV288" s="127"/>
      <c r="FF288" s="127"/>
      <c r="FP288" s="127"/>
      <c r="FZ288" s="127"/>
      <c r="GJ288" s="127"/>
      <c r="GT288" s="127"/>
      <c r="HD288" s="127"/>
      <c r="HN288" s="127"/>
      <c r="HX288" s="127"/>
      <c r="IH288" s="127"/>
      <c r="IR288" s="127"/>
    </row>
    <row xmlns:x14ac="http://schemas.microsoft.com/office/spreadsheetml/2009/9/ac" r="289" s="3" customFormat="true" x14ac:dyDescent="0.25">
      <c r="A289" s="406"/>
      <c r="B289" s="127"/>
      <c r="L289" s="127"/>
      <c r="V289" s="127"/>
      <c r="AF289" s="127"/>
      <c r="AP289" s="127"/>
      <c r="AZ289" s="127"/>
      <c r="BA289" s="127"/>
      <c r="BB289" s="127"/>
      <c r="BC289" s="127"/>
      <c r="BD289" s="127"/>
      <c r="BE289" s="127"/>
      <c r="BF289" s="127"/>
      <c r="BG289" s="127"/>
      <c r="BJ289" s="127"/>
      <c r="BT289" s="127"/>
      <c r="CD289" s="127"/>
      <c r="CN289" s="127"/>
      <c r="CX289" s="127"/>
      <c r="DH289" s="127"/>
      <c r="DR289" s="127"/>
      <c r="EB289" s="127"/>
      <c r="EL289" s="127"/>
      <c r="EV289" s="127"/>
      <c r="FF289" s="127"/>
      <c r="FP289" s="127"/>
      <c r="FZ289" s="127"/>
      <c r="GJ289" s="127"/>
      <c r="GT289" s="127"/>
      <c r="HD289" s="127"/>
      <c r="HN289" s="127"/>
      <c r="HX289" s="127"/>
      <c r="IH289" s="127"/>
      <c r="IR289" s="127"/>
    </row>
    <row xmlns:x14ac="http://schemas.microsoft.com/office/spreadsheetml/2009/9/ac" r="290" s="3" customFormat="true" x14ac:dyDescent="0.25">
      <c r="A290" s="406"/>
      <c r="B290" s="127"/>
      <c r="L290" s="127"/>
      <c r="V290" s="127"/>
      <c r="AF290" s="127"/>
      <c r="AP290" s="127"/>
      <c r="AZ290" s="127"/>
      <c r="BA290" s="127"/>
      <c r="BB290" s="127"/>
      <c r="BC290" s="127"/>
      <c r="BD290" s="127"/>
      <c r="BE290" s="127"/>
      <c r="BF290" s="127"/>
      <c r="BG290" s="127"/>
      <c r="BJ290" s="127"/>
      <c r="BT290" s="127"/>
      <c r="CD290" s="127"/>
      <c r="CN290" s="127"/>
      <c r="CX290" s="127"/>
      <c r="DH290" s="127"/>
      <c r="DR290" s="127"/>
      <c r="EB290" s="127"/>
      <c r="EL290" s="127"/>
      <c r="EV290" s="127"/>
      <c r="FF290" s="127"/>
      <c r="FP290" s="127"/>
      <c r="FZ290" s="127"/>
      <c r="GJ290" s="127"/>
      <c r="GT290" s="127"/>
      <c r="HD290" s="127"/>
      <c r="HN290" s="127"/>
      <c r="HX290" s="127"/>
      <c r="IH290" s="127"/>
      <c r="IR290" s="127"/>
    </row>
    <row xmlns:x14ac="http://schemas.microsoft.com/office/spreadsheetml/2009/9/ac" r="291" s="3" customFormat="true" x14ac:dyDescent="0.25">
      <c r="A291" s="406"/>
      <c r="B291" s="127"/>
      <c r="L291" s="127"/>
      <c r="V291" s="127"/>
      <c r="AF291" s="127"/>
      <c r="AP291" s="127"/>
      <c r="AZ291" s="127"/>
      <c r="BA291" s="127"/>
      <c r="BB291" s="127"/>
      <c r="BC291" s="127"/>
      <c r="BD291" s="127"/>
      <c r="BE291" s="127"/>
      <c r="BF291" s="127"/>
      <c r="BG291" s="127"/>
      <c r="BJ291" s="127"/>
      <c r="BT291" s="127"/>
      <c r="CD291" s="127"/>
      <c r="CN291" s="127"/>
      <c r="CX291" s="127"/>
      <c r="DH291" s="127"/>
      <c r="DR291" s="127"/>
      <c r="EB291" s="127"/>
      <c r="EL291" s="127"/>
      <c r="EV291" s="127"/>
      <c r="FF291" s="127"/>
      <c r="FP291" s="127"/>
      <c r="FZ291" s="127"/>
      <c r="GJ291" s="127"/>
      <c r="GT291" s="127"/>
      <c r="HD291" s="127"/>
      <c r="HN291" s="127"/>
      <c r="HX291" s="127"/>
      <c r="IH291" s="127"/>
      <c r="IR291" s="127"/>
    </row>
    <row xmlns:x14ac="http://schemas.microsoft.com/office/spreadsheetml/2009/9/ac" r="292" s="3" customFormat="true" x14ac:dyDescent="0.25">
      <c r="A292" s="406"/>
      <c r="B292" s="127"/>
      <c r="L292" s="127"/>
      <c r="V292" s="127"/>
      <c r="AF292" s="127"/>
      <c r="AP292" s="127"/>
      <c r="AZ292" s="127"/>
      <c r="BA292" s="127"/>
      <c r="BB292" s="127"/>
      <c r="BC292" s="127"/>
      <c r="BD292" s="127"/>
      <c r="BE292" s="127"/>
      <c r="BF292" s="127"/>
      <c r="BG292" s="127"/>
      <c r="BJ292" s="127"/>
      <c r="BT292" s="127"/>
      <c r="CD292" s="127"/>
      <c r="CN292" s="127"/>
      <c r="CX292" s="127"/>
      <c r="DH292" s="127"/>
      <c r="DR292" s="127"/>
      <c r="EB292" s="127"/>
      <c r="EL292" s="127"/>
      <c r="EV292" s="127"/>
      <c r="FF292" s="127"/>
      <c r="FP292" s="127"/>
      <c r="FZ292" s="127"/>
      <c r="GJ292" s="127"/>
      <c r="GT292" s="127"/>
      <c r="HD292" s="127"/>
      <c r="HN292" s="127"/>
      <c r="HX292" s="127"/>
      <c r="IH292" s="127"/>
      <c r="IR292" s="127"/>
    </row>
    <row xmlns:x14ac="http://schemas.microsoft.com/office/spreadsheetml/2009/9/ac" r="293" s="3" customFormat="true" x14ac:dyDescent="0.25">
      <c r="A293" s="406"/>
      <c r="B293" s="127"/>
      <c r="L293" s="127"/>
      <c r="V293" s="127"/>
      <c r="AF293" s="127"/>
      <c r="AP293" s="127"/>
      <c r="AZ293" s="127"/>
      <c r="BA293" s="127"/>
      <c r="BB293" s="127"/>
      <c r="BC293" s="127"/>
      <c r="BD293" s="127"/>
      <c r="BE293" s="127"/>
      <c r="BF293" s="127"/>
      <c r="BG293" s="127"/>
      <c r="BJ293" s="127"/>
      <c r="BT293" s="127"/>
      <c r="CD293" s="127"/>
      <c r="CN293" s="127"/>
      <c r="CX293" s="127"/>
      <c r="DH293" s="127"/>
      <c r="DR293" s="127"/>
      <c r="EB293" s="127"/>
      <c r="EL293" s="127"/>
      <c r="EV293" s="127"/>
      <c r="FF293" s="127"/>
      <c r="FP293" s="127"/>
      <c r="FZ293" s="127"/>
      <c r="GJ293" s="127"/>
      <c r="GT293" s="127"/>
      <c r="HD293" s="127"/>
      <c r="HN293" s="127"/>
      <c r="HX293" s="127"/>
      <c r="IH293" s="127"/>
      <c r="IR293" s="127"/>
    </row>
    <row xmlns:x14ac="http://schemas.microsoft.com/office/spreadsheetml/2009/9/ac" r="294" s="3" customFormat="true" x14ac:dyDescent="0.25">
      <c r="A294" s="406"/>
      <c r="B294" s="127"/>
      <c r="L294" s="127"/>
      <c r="V294" s="127"/>
      <c r="AF294" s="127"/>
      <c r="AP294" s="127"/>
      <c r="AZ294" s="127"/>
      <c r="BA294" s="127"/>
      <c r="BB294" s="127"/>
      <c r="BC294" s="127"/>
      <c r="BD294" s="127"/>
      <c r="BE294" s="127"/>
      <c r="BF294" s="127"/>
      <c r="BG294" s="127"/>
      <c r="BJ294" s="127"/>
      <c r="BT294" s="127"/>
      <c r="CD294" s="127"/>
      <c r="CN294" s="127"/>
      <c r="CX294" s="127"/>
      <c r="DH294" s="127"/>
      <c r="DR294" s="127"/>
      <c r="EB294" s="127"/>
      <c r="EL294" s="127"/>
      <c r="EV294" s="127"/>
      <c r="FF294" s="127"/>
      <c r="FP294" s="127"/>
      <c r="FZ294" s="127"/>
      <c r="GJ294" s="127"/>
      <c r="GT294" s="127"/>
      <c r="HD294" s="127"/>
      <c r="HN294" s="127"/>
      <c r="HX294" s="127"/>
      <c r="IH294" s="127"/>
      <c r="IR294" s="127"/>
    </row>
    <row xmlns:x14ac="http://schemas.microsoft.com/office/spreadsheetml/2009/9/ac" r="295" s="3" customFormat="true" x14ac:dyDescent="0.25">
      <c r="A295" s="406"/>
      <c r="B295" s="127"/>
      <c r="L295" s="127"/>
      <c r="V295" s="127"/>
      <c r="AF295" s="127"/>
      <c r="AP295" s="127"/>
      <c r="AZ295" s="127"/>
      <c r="BA295" s="127"/>
      <c r="BB295" s="127"/>
      <c r="BC295" s="127"/>
      <c r="BD295" s="127"/>
      <c r="BE295" s="127"/>
      <c r="BF295" s="127"/>
      <c r="BG295" s="127"/>
      <c r="BJ295" s="127"/>
      <c r="BT295" s="127"/>
      <c r="CD295" s="127"/>
      <c r="CN295" s="127"/>
      <c r="CX295" s="127"/>
      <c r="DH295" s="127"/>
      <c r="DR295" s="127"/>
      <c r="EB295" s="127"/>
      <c r="EL295" s="127"/>
      <c r="EV295" s="127"/>
      <c r="FF295" s="127"/>
      <c r="FP295" s="127"/>
      <c r="FZ295" s="127"/>
      <c r="GJ295" s="127"/>
      <c r="GT295" s="127"/>
      <c r="HD295" s="127"/>
      <c r="HN295" s="127"/>
      <c r="HX295" s="127"/>
      <c r="IH295" s="127"/>
      <c r="IR295" s="127"/>
    </row>
    <row xmlns:x14ac="http://schemas.microsoft.com/office/spreadsheetml/2009/9/ac" r="296" s="3" customFormat="true" x14ac:dyDescent="0.25">
      <c r="A296" s="406"/>
      <c r="B296" s="127"/>
      <c r="L296" s="127"/>
      <c r="V296" s="127"/>
      <c r="AF296" s="127"/>
      <c r="AP296" s="127"/>
      <c r="AZ296" s="127"/>
      <c r="BA296" s="127"/>
      <c r="BB296" s="127"/>
      <c r="BC296" s="127"/>
      <c r="BD296" s="127"/>
      <c r="BE296" s="127"/>
      <c r="BF296" s="127"/>
      <c r="BG296" s="127"/>
      <c r="BJ296" s="127"/>
      <c r="BT296" s="127"/>
      <c r="CD296" s="127"/>
      <c r="CN296" s="127"/>
      <c r="CX296" s="127"/>
      <c r="DH296" s="127"/>
      <c r="DR296" s="127"/>
      <c r="EB296" s="127"/>
      <c r="EL296" s="127"/>
      <c r="EV296" s="127"/>
      <c r="FF296" s="127"/>
      <c r="FP296" s="127"/>
      <c r="FZ296" s="127"/>
      <c r="GJ296" s="127"/>
      <c r="GT296" s="127"/>
      <c r="HD296" s="127"/>
      <c r="HN296" s="127"/>
      <c r="HX296" s="127"/>
      <c r="IH296" s="127"/>
      <c r="IR296" s="127"/>
    </row>
    <row xmlns:x14ac="http://schemas.microsoft.com/office/spreadsheetml/2009/9/ac" r="297" s="3" customFormat="true" x14ac:dyDescent="0.25">
      <c r="A297" s="406"/>
      <c r="B297" s="127"/>
      <c r="L297" s="127"/>
      <c r="V297" s="127"/>
      <c r="AF297" s="127"/>
      <c r="AP297" s="127"/>
      <c r="AZ297" s="127"/>
      <c r="BA297" s="127"/>
      <c r="BB297" s="127"/>
      <c r="BC297" s="127"/>
      <c r="BD297" s="127"/>
      <c r="BE297" s="127"/>
      <c r="BF297" s="127"/>
      <c r="BG297" s="127"/>
      <c r="BJ297" s="127"/>
      <c r="BT297" s="127"/>
      <c r="CD297" s="127"/>
      <c r="CN297" s="127"/>
      <c r="CX297" s="127"/>
      <c r="DH297" s="127"/>
      <c r="DR297" s="127"/>
      <c r="EB297" s="127"/>
      <c r="EL297" s="127"/>
      <c r="EV297" s="127"/>
      <c r="FF297" s="127"/>
      <c r="FP297" s="127"/>
      <c r="FZ297" s="127"/>
      <c r="GJ297" s="127"/>
      <c r="GT297" s="127"/>
      <c r="HD297" s="127"/>
      <c r="HN297" s="127"/>
      <c r="HX297" s="127"/>
      <c r="IH297" s="127"/>
      <c r="IR297" s="127"/>
    </row>
    <row xmlns:x14ac="http://schemas.microsoft.com/office/spreadsheetml/2009/9/ac" r="298" s="3" customFormat="true" x14ac:dyDescent="0.25">
      <c r="A298" s="406"/>
      <c r="B298" s="127"/>
      <c r="L298" s="127"/>
      <c r="V298" s="127"/>
      <c r="AF298" s="127"/>
      <c r="AP298" s="127"/>
      <c r="AZ298" s="127"/>
      <c r="BA298" s="127"/>
      <c r="BB298" s="127"/>
      <c r="BC298" s="127"/>
      <c r="BD298" s="127"/>
      <c r="BE298" s="127"/>
      <c r="BF298" s="127"/>
      <c r="BG298" s="127"/>
      <c r="BJ298" s="127"/>
      <c r="BT298" s="127"/>
      <c r="CD298" s="127"/>
      <c r="CN298" s="127"/>
      <c r="CX298" s="127"/>
      <c r="DH298" s="127"/>
      <c r="DR298" s="127"/>
      <c r="EB298" s="127"/>
      <c r="EL298" s="127"/>
      <c r="EV298" s="127"/>
      <c r="FF298" s="127"/>
      <c r="FP298" s="127"/>
      <c r="FZ298" s="127"/>
      <c r="GJ298" s="127"/>
      <c r="GT298" s="127"/>
      <c r="HD298" s="127"/>
      <c r="HN298" s="127"/>
      <c r="HX298" s="127"/>
      <c r="IH298" s="127"/>
      <c r="IR298" s="127"/>
    </row>
    <row xmlns:x14ac="http://schemas.microsoft.com/office/spreadsheetml/2009/9/ac" r="299" s="3" customFormat="true" x14ac:dyDescent="0.25">
      <c r="A299" s="406"/>
      <c r="B299" s="127"/>
      <c r="L299" s="127"/>
      <c r="V299" s="127"/>
      <c r="AF299" s="127"/>
      <c r="AP299" s="127"/>
      <c r="AZ299" s="127"/>
      <c r="BA299" s="127"/>
      <c r="BB299" s="127"/>
      <c r="BC299" s="127"/>
      <c r="BD299" s="127"/>
      <c r="BE299" s="127"/>
      <c r="BF299" s="127"/>
      <c r="BG299" s="127"/>
      <c r="BJ299" s="127"/>
      <c r="BT299" s="127"/>
      <c r="CD299" s="127"/>
      <c r="CN299" s="127"/>
      <c r="CX299" s="127"/>
      <c r="DH299" s="127"/>
      <c r="DR299" s="127"/>
      <c r="EB299" s="127"/>
      <c r="EL299" s="127"/>
      <c r="EV299" s="127"/>
      <c r="FF299" s="127"/>
      <c r="FP299" s="127"/>
      <c r="FZ299" s="127"/>
      <c r="GJ299" s="127"/>
      <c r="GT299" s="127"/>
      <c r="HD299" s="127"/>
      <c r="HN299" s="127"/>
      <c r="HX299" s="127"/>
      <c r="IH299" s="127"/>
      <c r="IR299" s="127"/>
    </row>
    <row xmlns:x14ac="http://schemas.microsoft.com/office/spreadsheetml/2009/9/ac" r="300" s="3" customFormat="true" x14ac:dyDescent="0.25">
      <c r="A300" s="406"/>
      <c r="B300" s="127"/>
      <c r="L300" s="127"/>
      <c r="V300" s="127"/>
      <c r="AF300" s="127"/>
      <c r="AP300" s="127"/>
      <c r="AZ300" s="127"/>
      <c r="BA300" s="127"/>
      <c r="BB300" s="127"/>
      <c r="BC300" s="127"/>
      <c r="BD300" s="127"/>
      <c r="BE300" s="127"/>
      <c r="BF300" s="127"/>
      <c r="BG300" s="127"/>
      <c r="BJ300" s="127"/>
      <c r="BT300" s="127"/>
      <c r="CD300" s="127"/>
      <c r="CN300" s="127"/>
      <c r="CX300" s="127"/>
      <c r="DH300" s="127"/>
      <c r="DR300" s="127"/>
      <c r="EB300" s="127"/>
      <c r="EL300" s="127"/>
      <c r="EV300" s="127"/>
      <c r="FF300" s="127"/>
      <c r="FP300" s="127"/>
      <c r="FZ300" s="127"/>
      <c r="GJ300" s="127"/>
      <c r="GT300" s="127"/>
      <c r="HD300" s="127"/>
      <c r="HN300" s="127"/>
      <c r="HX300" s="127"/>
      <c r="IH300" s="127"/>
      <c r="IR300" s="127"/>
    </row>
    <row xmlns:x14ac="http://schemas.microsoft.com/office/spreadsheetml/2009/9/ac" r="301" s="3" customFormat="true" x14ac:dyDescent="0.25">
      <c r="A301" s="406"/>
      <c r="B301" s="127"/>
      <c r="L301" s="127"/>
      <c r="V301" s="127"/>
      <c r="AF301" s="127"/>
      <c r="AP301" s="127"/>
      <c r="AZ301" s="127"/>
      <c r="BA301" s="127"/>
      <c r="BB301" s="127"/>
      <c r="BC301" s="127"/>
      <c r="BD301" s="127"/>
      <c r="BE301" s="127"/>
      <c r="BF301" s="127"/>
      <c r="BG301" s="127"/>
      <c r="BJ301" s="127"/>
      <c r="BT301" s="127"/>
      <c r="CD301" s="127"/>
      <c r="CN301" s="127"/>
      <c r="CX301" s="127"/>
      <c r="DH301" s="127"/>
      <c r="DR301" s="127"/>
      <c r="EB301" s="127"/>
      <c r="EL301" s="127"/>
      <c r="EV301" s="127"/>
      <c r="FF301" s="127"/>
      <c r="FP301" s="127"/>
      <c r="FZ301" s="127"/>
      <c r="GJ301" s="127"/>
      <c r="GT301" s="127"/>
      <c r="HD301" s="127"/>
      <c r="HN301" s="127"/>
      <c r="HX301" s="127"/>
      <c r="IH301" s="127"/>
      <c r="IR301" s="127"/>
    </row>
    <row xmlns:x14ac="http://schemas.microsoft.com/office/spreadsheetml/2009/9/ac" r="302" s="3" customFormat="true" x14ac:dyDescent="0.25">
      <c r="A302" s="406"/>
      <c r="B302" s="127"/>
      <c r="L302" s="127"/>
      <c r="V302" s="127"/>
      <c r="AF302" s="127"/>
      <c r="AP302" s="127"/>
      <c r="AZ302" s="127"/>
      <c r="BA302" s="127"/>
      <c r="BB302" s="127"/>
      <c r="BC302" s="127"/>
      <c r="BD302" s="127"/>
      <c r="BE302" s="127"/>
      <c r="BF302" s="127"/>
      <c r="BG302" s="127"/>
      <c r="BJ302" s="127"/>
      <c r="BT302" s="127"/>
      <c r="CD302" s="127"/>
      <c r="CN302" s="127"/>
      <c r="CX302" s="127"/>
      <c r="DH302" s="127"/>
      <c r="DR302" s="127"/>
      <c r="EB302" s="127"/>
      <c r="EL302" s="127"/>
      <c r="EV302" s="127"/>
      <c r="FF302" s="127"/>
      <c r="FP302" s="127"/>
      <c r="FZ302" s="127"/>
      <c r="GJ302" s="127"/>
      <c r="GT302" s="127"/>
      <c r="HD302" s="127"/>
      <c r="HN302" s="127"/>
      <c r="HX302" s="127"/>
      <c r="IH302" s="127"/>
      <c r="IR302" s="127"/>
    </row>
    <row xmlns:x14ac="http://schemas.microsoft.com/office/spreadsheetml/2009/9/ac" r="303" s="3" customFormat="true" x14ac:dyDescent="0.25">
      <c r="A303" s="406"/>
      <c r="B303" s="127"/>
      <c r="L303" s="127"/>
      <c r="V303" s="127"/>
      <c r="AF303" s="127"/>
      <c r="AP303" s="127"/>
      <c r="AZ303" s="127"/>
      <c r="BA303" s="127"/>
      <c r="BB303" s="127"/>
      <c r="BC303" s="127"/>
      <c r="BD303" s="127"/>
      <c r="BE303" s="127"/>
      <c r="BF303" s="127"/>
      <c r="BG303" s="127"/>
      <c r="BJ303" s="127"/>
      <c r="BT303" s="127"/>
      <c r="CD303" s="127"/>
      <c r="CN303" s="127"/>
      <c r="CX303" s="127"/>
      <c r="DH303" s="127"/>
      <c r="DR303" s="127"/>
      <c r="EB303" s="127"/>
      <c r="EL303" s="127"/>
      <c r="EV303" s="127"/>
      <c r="FF303" s="127"/>
      <c r="FP303" s="127"/>
      <c r="FZ303" s="127"/>
      <c r="GJ303" s="127"/>
      <c r="GT303" s="127"/>
      <c r="HD303" s="127"/>
      <c r="HN303" s="127"/>
      <c r="HX303" s="127"/>
      <c r="IH303" s="127"/>
      <c r="IR303" s="127"/>
    </row>
    <row xmlns:x14ac="http://schemas.microsoft.com/office/spreadsheetml/2009/9/ac" r="304" s="3" customFormat="true" x14ac:dyDescent="0.25">
      <c r="A304" s="406"/>
      <c r="B304" s="127"/>
      <c r="L304" s="127"/>
      <c r="V304" s="127"/>
      <c r="AF304" s="127"/>
      <c r="AP304" s="127"/>
      <c r="AZ304" s="127"/>
      <c r="BA304" s="127"/>
      <c r="BB304" s="127"/>
      <c r="BC304" s="127"/>
      <c r="BD304" s="127"/>
      <c r="BE304" s="127"/>
      <c r="BF304" s="127"/>
      <c r="BG304" s="127"/>
      <c r="BJ304" s="127"/>
      <c r="BT304" s="127"/>
      <c r="CD304" s="127"/>
      <c r="CN304" s="127"/>
      <c r="CX304" s="127"/>
      <c r="DH304" s="127"/>
      <c r="DR304" s="127"/>
      <c r="EB304" s="127"/>
      <c r="EL304" s="127"/>
      <c r="EV304" s="127"/>
      <c r="FF304" s="127"/>
      <c r="FP304" s="127"/>
      <c r="FZ304" s="127"/>
      <c r="GJ304" s="127"/>
      <c r="GT304" s="127"/>
      <c r="HD304" s="127"/>
      <c r="HN304" s="127"/>
      <c r="HX304" s="127"/>
      <c r="IH304" s="127"/>
      <c r="IR304" s="127"/>
    </row>
    <row xmlns:x14ac="http://schemas.microsoft.com/office/spreadsheetml/2009/9/ac" r="305" s="3" customFormat="true" x14ac:dyDescent="0.25">
      <c r="A305" s="406"/>
      <c r="B305" s="127"/>
      <c r="L305" s="127"/>
      <c r="V305" s="127"/>
      <c r="AF305" s="127"/>
      <c r="AP305" s="127"/>
      <c r="AZ305" s="127"/>
      <c r="BA305" s="127"/>
      <c r="BB305" s="127"/>
      <c r="BC305" s="127"/>
      <c r="BD305" s="127"/>
      <c r="BE305" s="127"/>
      <c r="BF305" s="127"/>
      <c r="BG305" s="127"/>
      <c r="BJ305" s="127"/>
      <c r="BT305" s="127"/>
      <c r="CD305" s="127"/>
      <c r="CN305" s="127"/>
      <c r="CX305" s="127"/>
      <c r="DH305" s="127"/>
      <c r="DR305" s="127"/>
      <c r="EB305" s="127"/>
      <c r="EL305" s="127"/>
      <c r="EV305" s="127"/>
      <c r="FF305" s="127"/>
      <c r="FP305" s="127"/>
      <c r="FZ305" s="127"/>
      <c r="GJ305" s="127"/>
      <c r="GT305" s="127"/>
      <c r="HD305" s="127"/>
      <c r="HN305" s="127"/>
      <c r="HX305" s="127"/>
      <c r="IH305" s="127"/>
      <c r="IR305" s="127"/>
    </row>
    <row xmlns:x14ac="http://schemas.microsoft.com/office/spreadsheetml/2009/9/ac" r="306" s="3" customFormat="true" x14ac:dyDescent="0.25">
      <c r="A306" s="406"/>
      <c r="B306" s="127"/>
      <c r="L306" s="127"/>
      <c r="V306" s="127"/>
      <c r="AF306" s="127"/>
      <c r="AP306" s="127"/>
      <c r="AZ306" s="127"/>
      <c r="BA306" s="127"/>
      <c r="BB306" s="127"/>
      <c r="BC306" s="127"/>
      <c r="BD306" s="127"/>
      <c r="BE306" s="127"/>
      <c r="BF306" s="127"/>
      <c r="BG306" s="127"/>
      <c r="BJ306" s="127"/>
      <c r="BT306" s="127"/>
      <c r="CD306" s="127"/>
      <c r="CN306" s="127"/>
      <c r="CX306" s="127"/>
      <c r="DH306" s="127"/>
      <c r="DR306" s="127"/>
      <c r="EB306" s="127"/>
      <c r="EL306" s="127"/>
      <c r="EV306" s="127"/>
      <c r="FF306" s="127"/>
      <c r="FP306" s="127"/>
      <c r="FZ306" s="127"/>
      <c r="GJ306" s="127"/>
      <c r="GT306" s="127"/>
      <c r="HD306" s="127"/>
      <c r="HN306" s="127"/>
      <c r="HX306" s="127"/>
      <c r="IH306" s="127"/>
      <c r="IR306" s="127"/>
    </row>
    <row xmlns:x14ac="http://schemas.microsoft.com/office/spreadsheetml/2009/9/ac" r="307" s="3" customFormat="true" x14ac:dyDescent="0.25">
      <c r="A307" s="406"/>
      <c r="B307" s="127"/>
      <c r="L307" s="127"/>
      <c r="V307" s="127"/>
      <c r="AF307" s="127"/>
      <c r="AP307" s="127"/>
      <c r="AZ307" s="127"/>
      <c r="BA307" s="127"/>
      <c r="BB307" s="127"/>
      <c r="BC307" s="127"/>
      <c r="BD307" s="127"/>
      <c r="BE307" s="127"/>
      <c r="BF307" s="127"/>
      <c r="BG307" s="127"/>
      <c r="BJ307" s="127"/>
      <c r="BT307" s="127"/>
      <c r="CD307" s="127"/>
      <c r="CN307" s="127"/>
      <c r="CX307" s="127"/>
      <c r="DH307" s="127"/>
      <c r="DR307" s="127"/>
      <c r="EB307" s="127"/>
      <c r="EL307" s="127"/>
      <c r="EV307" s="127"/>
      <c r="FF307" s="127"/>
      <c r="FP307" s="127"/>
      <c r="FZ307" s="127"/>
      <c r="GJ307" s="127"/>
      <c r="GT307" s="127"/>
      <c r="HD307" s="127"/>
      <c r="HN307" s="127"/>
      <c r="HX307" s="127"/>
      <c r="IH307" s="127"/>
      <c r="IR307" s="127"/>
    </row>
    <row xmlns:x14ac="http://schemas.microsoft.com/office/spreadsheetml/2009/9/ac" r="308" s="3" customFormat="true" x14ac:dyDescent="0.25">
      <c r="A308" s="406"/>
      <c r="B308" s="127"/>
      <c r="L308" s="127"/>
      <c r="V308" s="127"/>
      <c r="AF308" s="127"/>
      <c r="AP308" s="127"/>
      <c r="AZ308" s="127"/>
      <c r="BA308" s="127"/>
      <c r="BB308" s="127"/>
      <c r="BC308" s="127"/>
      <c r="BD308" s="127"/>
      <c r="BE308" s="127"/>
      <c r="BF308" s="127"/>
      <c r="BG308" s="127"/>
      <c r="BJ308" s="127"/>
      <c r="BT308" s="127"/>
      <c r="CD308" s="127"/>
      <c r="CN308" s="127"/>
      <c r="CX308" s="127"/>
      <c r="DH308" s="127"/>
      <c r="DR308" s="127"/>
      <c r="EB308" s="127"/>
      <c r="EL308" s="127"/>
      <c r="EV308" s="127"/>
      <c r="FF308" s="127"/>
      <c r="FP308" s="127"/>
      <c r="FZ308" s="127"/>
      <c r="GJ308" s="127"/>
      <c r="GT308" s="127"/>
      <c r="HD308" s="127"/>
      <c r="HN308" s="127"/>
      <c r="HX308" s="127"/>
      <c r="IH308" s="127"/>
      <c r="IR308" s="127"/>
    </row>
    <row xmlns:x14ac="http://schemas.microsoft.com/office/spreadsheetml/2009/9/ac" r="309" s="3" customFormat="true" x14ac:dyDescent="0.25">
      <c r="A309" s="406"/>
      <c r="B309" s="127"/>
      <c r="L309" s="127"/>
      <c r="V309" s="127"/>
      <c r="AF309" s="127"/>
      <c r="AP309" s="127"/>
      <c r="AZ309" s="127"/>
      <c r="BA309" s="127"/>
      <c r="BB309" s="127"/>
      <c r="BC309" s="127"/>
      <c r="BD309" s="127"/>
      <c r="BE309" s="127"/>
      <c r="BF309" s="127"/>
      <c r="BG309" s="127"/>
      <c r="BJ309" s="127"/>
      <c r="BT309" s="127"/>
      <c r="CD309" s="127"/>
      <c r="CN309" s="127"/>
      <c r="CX309" s="127"/>
      <c r="DH309" s="127"/>
      <c r="DR309" s="127"/>
      <c r="EB309" s="127"/>
      <c r="EL309" s="127"/>
      <c r="EV309" s="127"/>
      <c r="FF309" s="127"/>
      <c r="FP309" s="127"/>
      <c r="FZ309" s="127"/>
      <c r="GJ309" s="127"/>
      <c r="GT309" s="127"/>
      <c r="HD309" s="127"/>
      <c r="HN309" s="127"/>
      <c r="HX309" s="127"/>
      <c r="IH309" s="127"/>
      <c r="IR309" s="127"/>
    </row>
    <row xmlns:x14ac="http://schemas.microsoft.com/office/spreadsheetml/2009/9/ac" r="310" s="3" customFormat="true" x14ac:dyDescent="0.25">
      <c r="A310" s="406"/>
      <c r="B310" s="127"/>
      <c r="L310" s="127"/>
      <c r="V310" s="127"/>
      <c r="AF310" s="127"/>
      <c r="AP310" s="127"/>
      <c r="AZ310" s="127"/>
      <c r="BA310" s="127"/>
      <c r="BB310" s="127"/>
      <c r="BC310" s="127"/>
      <c r="BD310" s="127"/>
      <c r="BE310" s="127"/>
      <c r="BF310" s="127"/>
      <c r="BG310" s="127"/>
      <c r="BJ310" s="127"/>
      <c r="BT310" s="127"/>
      <c r="CD310" s="127"/>
      <c r="CN310" s="127"/>
      <c r="CX310" s="127"/>
      <c r="DH310" s="127"/>
      <c r="DR310" s="127"/>
      <c r="EB310" s="127"/>
      <c r="EL310" s="127"/>
      <c r="EV310" s="127"/>
      <c r="FF310" s="127"/>
      <c r="FP310" s="127"/>
      <c r="FZ310" s="127"/>
      <c r="GJ310" s="127"/>
      <c r="GT310" s="127"/>
      <c r="HD310" s="127"/>
      <c r="HN310" s="127"/>
      <c r="HX310" s="127"/>
      <c r="IH310" s="127"/>
      <c r="IR310" s="127"/>
    </row>
    <row xmlns:x14ac="http://schemas.microsoft.com/office/spreadsheetml/2009/9/ac" r="311" s="3" customFormat="true" x14ac:dyDescent="0.25">
      <c r="A311" s="406"/>
      <c r="B311" s="127"/>
      <c r="L311" s="127"/>
      <c r="V311" s="127"/>
      <c r="AF311" s="127"/>
      <c r="AP311" s="127"/>
      <c r="AZ311" s="127"/>
      <c r="BA311" s="127"/>
      <c r="BB311" s="127"/>
      <c r="BC311" s="127"/>
      <c r="BD311" s="127"/>
      <c r="BE311" s="127"/>
      <c r="BF311" s="127"/>
      <c r="BG311" s="127"/>
      <c r="BJ311" s="127"/>
      <c r="BT311" s="127"/>
      <c r="CD311" s="127"/>
      <c r="CN311" s="127"/>
      <c r="CX311" s="127"/>
      <c r="DH311" s="127"/>
      <c r="DR311" s="127"/>
      <c r="EB311" s="127"/>
      <c r="EL311" s="127"/>
      <c r="EV311" s="127"/>
      <c r="FF311" s="127"/>
      <c r="FP311" s="127"/>
      <c r="FZ311" s="127"/>
      <c r="GJ311" s="127"/>
      <c r="GT311" s="127"/>
      <c r="HD311" s="127"/>
      <c r="HN311" s="127"/>
      <c r="HX311" s="127"/>
      <c r="IH311" s="127"/>
      <c r="IR311" s="127"/>
    </row>
    <row xmlns:x14ac="http://schemas.microsoft.com/office/spreadsheetml/2009/9/ac" r="312" s="3" customFormat="true" x14ac:dyDescent="0.25">
      <c r="A312" s="406"/>
      <c r="B312" s="127"/>
      <c r="L312" s="127"/>
      <c r="V312" s="127"/>
      <c r="AF312" s="127"/>
      <c r="AP312" s="127"/>
      <c r="AZ312" s="127"/>
      <c r="BA312" s="127"/>
      <c r="BB312" s="127"/>
      <c r="BC312" s="127"/>
      <c r="BD312" s="127"/>
      <c r="BE312" s="127"/>
      <c r="BF312" s="127"/>
      <c r="BG312" s="127"/>
      <c r="BJ312" s="127"/>
      <c r="BT312" s="127"/>
      <c r="CD312" s="127"/>
      <c r="CN312" s="127"/>
      <c r="CX312" s="127"/>
      <c r="DH312" s="127"/>
      <c r="DR312" s="127"/>
      <c r="EB312" s="127"/>
      <c r="EL312" s="127"/>
      <c r="EV312" s="127"/>
      <c r="FF312" s="127"/>
      <c r="FP312" s="127"/>
      <c r="FZ312" s="127"/>
      <c r="GJ312" s="127"/>
      <c r="GT312" s="127"/>
      <c r="HD312" s="127"/>
      <c r="HN312" s="127"/>
      <c r="HX312" s="127"/>
      <c r="IH312" s="127"/>
      <c r="IR312" s="127"/>
    </row>
    <row xmlns:x14ac="http://schemas.microsoft.com/office/spreadsheetml/2009/9/ac" r="313" s="3" customFormat="true" x14ac:dyDescent="0.25">
      <c r="A313" s="406"/>
      <c r="B313" s="127"/>
      <c r="L313" s="127"/>
      <c r="V313" s="127"/>
      <c r="AF313" s="127"/>
      <c r="AP313" s="127"/>
      <c r="AZ313" s="127"/>
      <c r="BA313" s="127"/>
      <c r="BB313" s="127"/>
      <c r="BC313" s="127"/>
      <c r="BD313" s="127"/>
      <c r="BE313" s="127"/>
      <c r="BF313" s="127"/>
      <c r="BG313" s="127"/>
      <c r="BJ313" s="127"/>
      <c r="BT313" s="127"/>
      <c r="CD313" s="127"/>
      <c r="CN313" s="127"/>
      <c r="CX313" s="127"/>
      <c r="DH313" s="127"/>
      <c r="DR313" s="127"/>
      <c r="EB313" s="127"/>
      <c r="EL313" s="127"/>
      <c r="EV313" s="127"/>
      <c r="FF313" s="127"/>
      <c r="FP313" s="127"/>
      <c r="FZ313" s="127"/>
      <c r="GJ313" s="127"/>
      <c r="GT313" s="127"/>
      <c r="HD313" s="127"/>
      <c r="HN313" s="127"/>
      <c r="HX313" s="127"/>
      <c r="IH313" s="127"/>
      <c r="IR313" s="127"/>
    </row>
    <row xmlns:x14ac="http://schemas.microsoft.com/office/spreadsheetml/2009/9/ac" r="314" s="3" customFormat="true" x14ac:dyDescent="0.25">
      <c r="A314" s="406"/>
      <c r="B314" s="127"/>
      <c r="L314" s="127"/>
      <c r="V314" s="127"/>
      <c r="AF314" s="127"/>
      <c r="AP314" s="127"/>
      <c r="AZ314" s="127"/>
      <c r="BA314" s="127"/>
      <c r="BB314" s="127"/>
      <c r="BC314" s="127"/>
      <c r="BD314" s="127"/>
      <c r="BE314" s="127"/>
      <c r="BF314" s="127"/>
      <c r="BG314" s="127"/>
      <c r="BJ314" s="127"/>
      <c r="BT314" s="127"/>
      <c r="CD314" s="127"/>
      <c r="CN314" s="127"/>
      <c r="CX314" s="127"/>
      <c r="DH314" s="127"/>
      <c r="DR314" s="127"/>
      <c r="EB314" s="127"/>
      <c r="EL314" s="127"/>
      <c r="EV314" s="127"/>
      <c r="FF314" s="127"/>
      <c r="FP314" s="127"/>
      <c r="FZ314" s="127"/>
      <c r="GJ314" s="127"/>
      <c r="GT314" s="127"/>
      <c r="HD314" s="127"/>
      <c r="HN314" s="127"/>
      <c r="HX314" s="127"/>
      <c r="IH314" s="127"/>
      <c r="IR314" s="127"/>
    </row>
    <row xmlns:x14ac="http://schemas.microsoft.com/office/spreadsheetml/2009/9/ac" r="315" s="3" customFormat="true" x14ac:dyDescent="0.25">
      <c r="A315" s="406"/>
      <c r="B315" s="127"/>
      <c r="L315" s="127"/>
      <c r="V315" s="127"/>
      <c r="AF315" s="127"/>
      <c r="AP315" s="127"/>
      <c r="AZ315" s="127"/>
      <c r="BA315" s="127"/>
      <c r="BB315" s="127"/>
      <c r="BC315" s="127"/>
      <c r="BD315" s="127"/>
      <c r="BE315" s="127"/>
      <c r="BF315" s="127"/>
      <c r="BG315" s="127"/>
      <c r="BJ315" s="127"/>
      <c r="BT315" s="127"/>
      <c r="CD315" s="127"/>
      <c r="CN315" s="127"/>
      <c r="CX315" s="127"/>
      <c r="DH315" s="127"/>
      <c r="DR315" s="127"/>
      <c r="EB315" s="127"/>
      <c r="EL315" s="127"/>
      <c r="EV315" s="127"/>
      <c r="FF315" s="127"/>
      <c r="FP315" s="127"/>
      <c r="FZ315" s="127"/>
      <c r="GJ315" s="127"/>
      <c r="GT315" s="127"/>
      <c r="HD315" s="127"/>
      <c r="HN315" s="127"/>
      <c r="HX315" s="127"/>
      <c r="IH315" s="127"/>
      <c r="IR315" s="127"/>
    </row>
    <row xmlns:x14ac="http://schemas.microsoft.com/office/spreadsheetml/2009/9/ac" r="316" s="3" customFormat="true" x14ac:dyDescent="0.25">
      <c r="A316" s="406"/>
      <c r="B316" s="127"/>
      <c r="L316" s="127"/>
      <c r="V316" s="127"/>
      <c r="AF316" s="127"/>
      <c r="AP316" s="127"/>
      <c r="AZ316" s="127"/>
      <c r="BA316" s="127"/>
      <c r="BB316" s="127"/>
      <c r="BC316" s="127"/>
      <c r="BD316" s="127"/>
      <c r="BE316" s="127"/>
      <c r="BF316" s="127"/>
      <c r="BG316" s="127"/>
      <c r="BJ316" s="127"/>
      <c r="BT316" s="127"/>
      <c r="CD316" s="127"/>
      <c r="CN316" s="127"/>
      <c r="CX316" s="127"/>
      <c r="DH316" s="127"/>
      <c r="DR316" s="127"/>
      <c r="EB316" s="127"/>
      <c r="EL316" s="127"/>
      <c r="EV316" s="127"/>
      <c r="FF316" s="127"/>
      <c r="FP316" s="127"/>
      <c r="FZ316" s="127"/>
      <c r="GJ316" s="127"/>
      <c r="GT316" s="127"/>
      <c r="HD316" s="127"/>
      <c r="HN316" s="127"/>
      <c r="HX316" s="127"/>
      <c r="IH316" s="127"/>
      <c r="IR316" s="127"/>
    </row>
    <row xmlns:x14ac="http://schemas.microsoft.com/office/spreadsheetml/2009/9/ac" r="317" s="3" customFormat="true" x14ac:dyDescent="0.25">
      <c r="A317" s="406"/>
      <c r="B317" s="127"/>
      <c r="L317" s="127"/>
      <c r="V317" s="127"/>
      <c r="AF317" s="127"/>
      <c r="AP317" s="127"/>
      <c r="AZ317" s="127"/>
      <c r="BA317" s="127"/>
      <c r="BB317" s="127"/>
      <c r="BC317" s="127"/>
      <c r="BD317" s="127"/>
      <c r="BE317" s="127"/>
      <c r="BF317" s="127"/>
      <c r="BG317" s="127"/>
      <c r="BJ317" s="127"/>
      <c r="BT317" s="127"/>
      <c r="CD317" s="127"/>
      <c r="CN317" s="127"/>
      <c r="CX317" s="127"/>
      <c r="DH317" s="127"/>
      <c r="DR317" s="127"/>
      <c r="EB317" s="127"/>
      <c r="EL317" s="127"/>
      <c r="EV317" s="127"/>
      <c r="FF317" s="127"/>
      <c r="FP317" s="127"/>
      <c r="FZ317" s="127"/>
      <c r="GJ317" s="127"/>
      <c r="GT317" s="127"/>
      <c r="HD317" s="127"/>
      <c r="HN317" s="127"/>
      <c r="HX317" s="127"/>
      <c r="IH317" s="127"/>
      <c r="IR317" s="127"/>
    </row>
    <row xmlns:x14ac="http://schemas.microsoft.com/office/spreadsheetml/2009/9/ac" r="318" s="3" customFormat="true" x14ac:dyDescent="0.25">
      <c r="A318" s="406"/>
      <c r="B318" s="127"/>
      <c r="L318" s="127"/>
      <c r="V318" s="127"/>
      <c r="AF318" s="127"/>
      <c r="AP318" s="127"/>
      <c r="AZ318" s="127"/>
      <c r="BA318" s="127"/>
      <c r="BB318" s="127"/>
      <c r="BC318" s="127"/>
      <c r="BD318" s="127"/>
      <c r="BE318" s="127"/>
      <c r="BF318" s="127"/>
      <c r="BG318" s="127"/>
      <c r="BJ318" s="127"/>
      <c r="BT318" s="127"/>
      <c r="CD318" s="127"/>
      <c r="CN318" s="127"/>
      <c r="CX318" s="127"/>
      <c r="DH318" s="127"/>
      <c r="DR318" s="127"/>
      <c r="EB318" s="127"/>
      <c r="EL318" s="127"/>
      <c r="EV318" s="127"/>
      <c r="FF318" s="127"/>
      <c r="FP318" s="127"/>
      <c r="FZ318" s="127"/>
      <c r="GJ318" s="127"/>
      <c r="GT318" s="127"/>
      <c r="HD318" s="127"/>
      <c r="HN318" s="127"/>
      <c r="HX318" s="127"/>
      <c r="IH318" s="127"/>
      <c r="IR318" s="127"/>
    </row>
    <row xmlns:x14ac="http://schemas.microsoft.com/office/spreadsheetml/2009/9/ac" r="319" s="3" customFormat="true" x14ac:dyDescent="0.25">
      <c r="A319" s="406"/>
      <c r="B319" s="127"/>
      <c r="L319" s="127"/>
      <c r="V319" s="127"/>
      <c r="AF319" s="127"/>
      <c r="AP319" s="127"/>
      <c r="AZ319" s="127"/>
      <c r="BA319" s="127"/>
      <c r="BB319" s="127"/>
      <c r="BC319" s="127"/>
      <c r="BD319" s="127"/>
      <c r="BE319" s="127"/>
      <c r="BF319" s="127"/>
      <c r="BG319" s="127"/>
      <c r="BJ319" s="127"/>
      <c r="BT319" s="127"/>
      <c r="CD319" s="127"/>
      <c r="CN319" s="127"/>
      <c r="CX319" s="127"/>
      <c r="DH319" s="127"/>
      <c r="DR319" s="127"/>
      <c r="EB319" s="127"/>
      <c r="EL319" s="127"/>
      <c r="EV319" s="127"/>
      <c r="FF319" s="127"/>
      <c r="FP319" s="127"/>
      <c r="FZ319" s="127"/>
      <c r="GJ319" s="127"/>
      <c r="GT319" s="127"/>
      <c r="HD319" s="127"/>
      <c r="HN319" s="127"/>
      <c r="HX319" s="127"/>
      <c r="IH319" s="127"/>
      <c r="IR319" s="127"/>
    </row>
    <row xmlns:x14ac="http://schemas.microsoft.com/office/spreadsheetml/2009/9/ac" r="320" s="3" customFormat="true" x14ac:dyDescent="0.25">
      <c r="A320" s="406"/>
      <c r="B320" s="127"/>
      <c r="L320" s="127"/>
      <c r="V320" s="127"/>
      <c r="AF320" s="127"/>
      <c r="AP320" s="127"/>
      <c r="AZ320" s="127"/>
      <c r="BA320" s="127"/>
      <c r="BB320" s="127"/>
      <c r="BC320" s="127"/>
      <c r="BD320" s="127"/>
      <c r="BE320" s="127"/>
      <c r="BF320" s="127"/>
      <c r="BG320" s="127"/>
      <c r="BJ320" s="127"/>
      <c r="BT320" s="127"/>
      <c r="CD320" s="127"/>
      <c r="CN320" s="127"/>
      <c r="CX320" s="127"/>
      <c r="DH320" s="127"/>
      <c r="DR320" s="127"/>
      <c r="EB320" s="127"/>
      <c r="EL320" s="127"/>
      <c r="EV320" s="127"/>
      <c r="FF320" s="127"/>
      <c r="FP320" s="127"/>
      <c r="FZ320" s="127"/>
      <c r="GJ320" s="127"/>
      <c r="GT320" s="127"/>
      <c r="HD320" s="127"/>
      <c r="HN320" s="127"/>
      <c r="HX320" s="127"/>
      <c r="IH320" s="127"/>
      <c r="IR320" s="127"/>
    </row>
    <row xmlns:x14ac="http://schemas.microsoft.com/office/spreadsheetml/2009/9/ac" r="321" s="3" customFormat="true" x14ac:dyDescent="0.25">
      <c r="A321" s="406"/>
      <c r="B321" s="127"/>
      <c r="L321" s="127"/>
      <c r="V321" s="127"/>
      <c r="AF321" s="127"/>
      <c r="AP321" s="127"/>
      <c r="AZ321" s="127"/>
      <c r="BA321" s="127"/>
      <c r="BB321" s="127"/>
      <c r="BC321" s="127"/>
      <c r="BD321" s="127"/>
      <c r="BE321" s="127"/>
      <c r="BF321" s="127"/>
      <c r="BG321" s="127"/>
      <c r="BJ321" s="127"/>
      <c r="BT321" s="127"/>
      <c r="CD321" s="127"/>
      <c r="CN321" s="127"/>
      <c r="CX321" s="127"/>
      <c r="DH321" s="127"/>
      <c r="DR321" s="127"/>
      <c r="EB321" s="127"/>
      <c r="EL321" s="127"/>
      <c r="EV321" s="127"/>
      <c r="FF321" s="127"/>
      <c r="FP321" s="127"/>
      <c r="FZ321" s="127"/>
      <c r="GJ321" s="127"/>
      <c r="GT321" s="127"/>
      <c r="HD321" s="127"/>
      <c r="HN321" s="127"/>
      <c r="HX321" s="127"/>
      <c r="IH321" s="127"/>
      <c r="IR321" s="127"/>
    </row>
    <row xmlns:x14ac="http://schemas.microsoft.com/office/spreadsheetml/2009/9/ac" r="322" s="3" customFormat="true" x14ac:dyDescent="0.25">
      <c r="A322" s="406"/>
      <c r="B322" s="127"/>
      <c r="L322" s="127"/>
      <c r="V322" s="127"/>
      <c r="AF322" s="127"/>
      <c r="AP322" s="127"/>
      <c r="AZ322" s="127"/>
      <c r="BA322" s="127"/>
      <c r="BB322" s="127"/>
      <c r="BC322" s="127"/>
      <c r="BD322" s="127"/>
      <c r="BE322" s="127"/>
      <c r="BF322" s="127"/>
      <c r="BG322" s="127"/>
      <c r="BJ322" s="127"/>
      <c r="BT322" s="127"/>
      <c r="CD322" s="127"/>
      <c r="CN322" s="127"/>
      <c r="CX322" s="127"/>
      <c r="DH322" s="127"/>
      <c r="DR322" s="127"/>
      <c r="EB322" s="127"/>
      <c r="EL322" s="127"/>
      <c r="EV322" s="127"/>
      <c r="FF322" s="127"/>
      <c r="FP322" s="127"/>
      <c r="FZ322" s="127"/>
      <c r="GJ322" s="127"/>
      <c r="GT322" s="127"/>
      <c r="HD322" s="127"/>
      <c r="HN322" s="127"/>
      <c r="HX322" s="127"/>
      <c r="IH322" s="127"/>
      <c r="IR322" s="127"/>
    </row>
    <row xmlns:x14ac="http://schemas.microsoft.com/office/spreadsheetml/2009/9/ac" r="323" s="3" customFormat="true" x14ac:dyDescent="0.25">
      <c r="A323" s="406"/>
      <c r="B323" s="127"/>
      <c r="L323" s="127"/>
      <c r="V323" s="127"/>
      <c r="AF323" s="127"/>
      <c r="AP323" s="127"/>
      <c r="AZ323" s="127"/>
      <c r="BA323" s="127"/>
      <c r="BB323" s="127"/>
      <c r="BC323" s="127"/>
      <c r="BD323" s="127"/>
      <c r="BE323" s="127"/>
      <c r="BF323" s="127"/>
      <c r="BG323" s="127"/>
      <c r="BJ323" s="127"/>
      <c r="BT323" s="127"/>
      <c r="CD323" s="127"/>
      <c r="CN323" s="127"/>
      <c r="CX323" s="127"/>
      <c r="DH323" s="127"/>
      <c r="DR323" s="127"/>
      <c r="EB323" s="127"/>
      <c r="EL323" s="127"/>
      <c r="EV323" s="127"/>
      <c r="FF323" s="127"/>
      <c r="FP323" s="127"/>
      <c r="FZ323" s="127"/>
      <c r="GJ323" s="127"/>
      <c r="GT323" s="127"/>
      <c r="HD323" s="127"/>
      <c r="HN323" s="127"/>
      <c r="HX323" s="127"/>
      <c r="IH323" s="127"/>
      <c r="IR323" s="127"/>
    </row>
    <row xmlns:x14ac="http://schemas.microsoft.com/office/spreadsheetml/2009/9/ac" r="324" s="3" customFormat="true" x14ac:dyDescent="0.25">
      <c r="A324" s="406"/>
      <c r="B324" s="127"/>
      <c r="L324" s="127"/>
      <c r="V324" s="127"/>
      <c r="AF324" s="127"/>
      <c r="AP324" s="127"/>
      <c r="AZ324" s="127"/>
      <c r="BA324" s="127"/>
      <c r="BB324" s="127"/>
      <c r="BC324" s="127"/>
      <c r="BD324" s="127"/>
      <c r="BE324" s="127"/>
      <c r="BF324" s="127"/>
      <c r="BG324" s="127"/>
      <c r="BJ324" s="127"/>
      <c r="BT324" s="127"/>
      <c r="CD324" s="127"/>
      <c r="CN324" s="127"/>
      <c r="CX324" s="127"/>
      <c r="DH324" s="127"/>
      <c r="DR324" s="127"/>
      <c r="EB324" s="127"/>
      <c r="EL324" s="127"/>
      <c r="EV324" s="127"/>
      <c r="FF324" s="127"/>
      <c r="FP324" s="127"/>
      <c r="FZ324" s="127"/>
      <c r="GJ324" s="127"/>
      <c r="GT324" s="127"/>
      <c r="HD324" s="127"/>
      <c r="HN324" s="127"/>
      <c r="HX324" s="127"/>
      <c r="IH324" s="127"/>
      <c r="IR324" s="127"/>
    </row>
    <row xmlns:x14ac="http://schemas.microsoft.com/office/spreadsheetml/2009/9/ac" r="325" s="3" customFormat="true" x14ac:dyDescent="0.25">
      <c r="A325" s="406"/>
      <c r="B325" s="127"/>
      <c r="L325" s="127"/>
      <c r="V325" s="127"/>
      <c r="AF325" s="127"/>
      <c r="AP325" s="127"/>
      <c r="AZ325" s="127"/>
      <c r="BA325" s="127"/>
      <c r="BB325" s="127"/>
      <c r="BC325" s="127"/>
      <c r="BD325" s="127"/>
      <c r="BE325" s="127"/>
      <c r="BF325" s="127"/>
      <c r="BG325" s="127"/>
      <c r="BJ325" s="127"/>
      <c r="BT325" s="127"/>
      <c r="CD325" s="127"/>
      <c r="CN325" s="127"/>
      <c r="CX325" s="127"/>
      <c r="DH325" s="127"/>
      <c r="DR325" s="127"/>
      <c r="EB325" s="127"/>
      <c r="EL325" s="127"/>
      <c r="EV325" s="127"/>
      <c r="FF325" s="127"/>
      <c r="FP325" s="127"/>
      <c r="FZ325" s="127"/>
      <c r="GJ325" s="127"/>
      <c r="GT325" s="127"/>
      <c r="HD325" s="127"/>
      <c r="HN325" s="127"/>
      <c r="HX325" s="127"/>
      <c r="IH325" s="127"/>
      <c r="IR325" s="127"/>
    </row>
    <row xmlns:x14ac="http://schemas.microsoft.com/office/spreadsheetml/2009/9/ac" r="326" s="3" customFormat="true" x14ac:dyDescent="0.25">
      <c r="A326" s="406"/>
      <c r="B326" s="127"/>
      <c r="L326" s="127"/>
      <c r="V326" s="127"/>
      <c r="AF326" s="127"/>
      <c r="AP326" s="127"/>
      <c r="AZ326" s="127"/>
      <c r="BA326" s="127"/>
      <c r="BB326" s="127"/>
      <c r="BC326" s="127"/>
      <c r="BD326" s="127"/>
      <c r="BE326" s="127"/>
      <c r="BF326" s="127"/>
      <c r="BG326" s="127"/>
      <c r="BJ326" s="127"/>
      <c r="BT326" s="127"/>
      <c r="CD326" s="127"/>
      <c r="CN326" s="127"/>
      <c r="CX326" s="127"/>
      <c r="DH326" s="127"/>
      <c r="DR326" s="127"/>
      <c r="EB326" s="127"/>
      <c r="EL326" s="127"/>
      <c r="EV326" s="127"/>
      <c r="FF326" s="127"/>
      <c r="FP326" s="127"/>
      <c r="FZ326" s="127"/>
      <c r="GJ326" s="127"/>
      <c r="GT326" s="127"/>
      <c r="HD326" s="127"/>
      <c r="HN326" s="127"/>
      <c r="HX326" s="127"/>
      <c r="IH326" s="127"/>
      <c r="IR326" s="127"/>
    </row>
    <row xmlns:x14ac="http://schemas.microsoft.com/office/spreadsheetml/2009/9/ac" r="327" s="3" customFormat="true" x14ac:dyDescent="0.25">
      <c r="A327" s="406"/>
      <c r="B327" s="127"/>
      <c r="L327" s="127"/>
      <c r="V327" s="127"/>
      <c r="AF327" s="127"/>
      <c r="AP327" s="127"/>
      <c r="AZ327" s="127"/>
      <c r="BA327" s="127"/>
      <c r="BB327" s="127"/>
      <c r="BC327" s="127"/>
      <c r="BD327" s="127"/>
      <c r="BE327" s="127"/>
      <c r="BF327" s="127"/>
      <c r="BG327" s="127"/>
      <c r="BJ327" s="127"/>
      <c r="BT327" s="127"/>
      <c r="CD327" s="127"/>
      <c r="CN327" s="127"/>
      <c r="CX327" s="127"/>
      <c r="DH327" s="127"/>
      <c r="DR327" s="127"/>
      <c r="EB327" s="127"/>
      <c r="EL327" s="127"/>
      <c r="EV327" s="127"/>
      <c r="FF327" s="127"/>
      <c r="FP327" s="127"/>
      <c r="FZ327" s="127"/>
      <c r="GJ327" s="127"/>
      <c r="GT327" s="127"/>
      <c r="HD327" s="127"/>
      <c r="HN327" s="127"/>
      <c r="HX327" s="127"/>
      <c r="IH327" s="127"/>
      <c r="IR327" s="127"/>
    </row>
    <row xmlns:x14ac="http://schemas.microsoft.com/office/spreadsheetml/2009/9/ac" r="328" s="3" customFormat="true" x14ac:dyDescent="0.25">
      <c r="A328" s="406"/>
      <c r="B328" s="127"/>
      <c r="L328" s="127"/>
      <c r="V328" s="127"/>
      <c r="AF328" s="127"/>
      <c r="AP328" s="127"/>
      <c r="AZ328" s="127"/>
      <c r="BA328" s="127"/>
      <c r="BB328" s="127"/>
      <c r="BC328" s="127"/>
      <c r="BD328" s="127"/>
      <c r="BE328" s="127"/>
      <c r="BF328" s="127"/>
      <c r="BG328" s="127"/>
      <c r="BJ328" s="127"/>
      <c r="BT328" s="127"/>
      <c r="CD328" s="127"/>
      <c r="CN328" s="127"/>
      <c r="CX328" s="127"/>
      <c r="DH328" s="127"/>
      <c r="DR328" s="127"/>
      <c r="EB328" s="127"/>
      <c r="EL328" s="127"/>
      <c r="EV328" s="127"/>
      <c r="FF328" s="127"/>
      <c r="FP328" s="127"/>
      <c r="FZ328" s="127"/>
      <c r="GJ328" s="127"/>
      <c r="GT328" s="127"/>
      <c r="HD328" s="127"/>
      <c r="HN328" s="127"/>
      <c r="HX328" s="127"/>
      <c r="IH328" s="127"/>
      <c r="IR328" s="127"/>
    </row>
    <row xmlns:x14ac="http://schemas.microsoft.com/office/spreadsheetml/2009/9/ac" r="329" s="3" customFormat="true" x14ac:dyDescent="0.25">
      <c r="A329" s="406"/>
      <c r="B329" s="127"/>
      <c r="L329" s="127"/>
      <c r="V329" s="127"/>
      <c r="AF329" s="127"/>
      <c r="AP329" s="127"/>
      <c r="AZ329" s="127"/>
      <c r="BA329" s="127"/>
      <c r="BB329" s="127"/>
      <c r="BC329" s="127"/>
      <c r="BD329" s="127"/>
      <c r="BE329" s="127"/>
      <c r="BF329" s="127"/>
      <c r="BG329" s="127"/>
      <c r="BJ329" s="127"/>
      <c r="BT329" s="127"/>
      <c r="CD329" s="127"/>
      <c r="CN329" s="127"/>
      <c r="CX329" s="127"/>
      <c r="DH329" s="127"/>
      <c r="DR329" s="127"/>
      <c r="EB329" s="127"/>
      <c r="EL329" s="127"/>
      <c r="EV329" s="127"/>
      <c r="FF329" s="127"/>
      <c r="FP329" s="127"/>
      <c r="FZ329" s="127"/>
      <c r="GJ329" s="127"/>
      <c r="GT329" s="127"/>
      <c r="HD329" s="127"/>
      <c r="HN329" s="127"/>
      <c r="HX329" s="127"/>
      <c r="IH329" s="127"/>
      <c r="IR329" s="127"/>
    </row>
    <row xmlns:x14ac="http://schemas.microsoft.com/office/spreadsheetml/2009/9/ac" r="330" s="3" customFormat="true" x14ac:dyDescent="0.25">
      <c r="A330" s="406"/>
      <c r="B330" s="127"/>
      <c r="L330" s="127"/>
      <c r="V330" s="127"/>
      <c r="AF330" s="127"/>
      <c r="AP330" s="127"/>
      <c r="AZ330" s="127"/>
      <c r="BA330" s="127"/>
      <c r="BB330" s="127"/>
      <c r="BC330" s="127"/>
      <c r="BD330" s="127"/>
      <c r="BE330" s="127"/>
      <c r="BF330" s="127"/>
      <c r="BG330" s="127"/>
      <c r="BJ330" s="127"/>
      <c r="BT330" s="127"/>
      <c r="CD330" s="127"/>
      <c r="CN330" s="127"/>
      <c r="CX330" s="127"/>
      <c r="DH330" s="127"/>
      <c r="DR330" s="127"/>
      <c r="EB330" s="127"/>
      <c r="EL330" s="127"/>
      <c r="EV330" s="127"/>
      <c r="FF330" s="127"/>
      <c r="FP330" s="127"/>
      <c r="FZ330" s="127"/>
      <c r="GJ330" s="127"/>
      <c r="GT330" s="127"/>
      <c r="HD330" s="127"/>
      <c r="HN330" s="127"/>
      <c r="HX330" s="127"/>
      <c r="IH330" s="127"/>
      <c r="IR330" s="127"/>
    </row>
    <row xmlns:x14ac="http://schemas.microsoft.com/office/spreadsheetml/2009/9/ac" r="331" s="3" customFormat="true" x14ac:dyDescent="0.25">
      <c r="A331" s="406"/>
      <c r="B331" s="127"/>
      <c r="L331" s="127"/>
      <c r="V331" s="127"/>
      <c r="AF331" s="127"/>
      <c r="AP331" s="127"/>
      <c r="AZ331" s="127"/>
      <c r="BA331" s="127"/>
      <c r="BB331" s="127"/>
      <c r="BC331" s="127"/>
      <c r="BD331" s="127"/>
      <c r="BE331" s="127"/>
      <c r="BF331" s="127"/>
      <c r="BG331" s="127"/>
      <c r="BJ331" s="127"/>
      <c r="BT331" s="127"/>
      <c r="CD331" s="127"/>
      <c r="CN331" s="127"/>
      <c r="CX331" s="127"/>
      <c r="DH331" s="127"/>
      <c r="DR331" s="127"/>
      <c r="EB331" s="127"/>
      <c r="EL331" s="127"/>
      <c r="EV331" s="127"/>
      <c r="FF331" s="127"/>
      <c r="FP331" s="127"/>
      <c r="FZ331" s="127"/>
      <c r="GJ331" s="127"/>
      <c r="GT331" s="127"/>
      <c r="HD331" s="127"/>
      <c r="HN331" s="127"/>
      <c r="HX331" s="127"/>
      <c r="IH331" s="127"/>
      <c r="IR331" s="127"/>
    </row>
    <row xmlns:x14ac="http://schemas.microsoft.com/office/spreadsheetml/2009/9/ac" r="332" s="3" customFormat="true" x14ac:dyDescent="0.25">
      <c r="A332" s="406"/>
      <c r="B332" s="127"/>
      <c r="L332" s="127"/>
      <c r="V332" s="127"/>
      <c r="AF332" s="127"/>
      <c r="AP332" s="127"/>
      <c r="AZ332" s="127"/>
      <c r="BA332" s="127"/>
      <c r="BB332" s="127"/>
      <c r="BC332" s="127"/>
      <c r="BD332" s="127"/>
      <c r="BE332" s="127"/>
      <c r="BF332" s="127"/>
      <c r="BG332" s="127"/>
      <c r="BJ332" s="127"/>
      <c r="BT332" s="127"/>
      <c r="CD332" s="127"/>
      <c r="CN332" s="127"/>
      <c r="CX332" s="127"/>
      <c r="DH332" s="127"/>
      <c r="DR332" s="127"/>
      <c r="EB332" s="127"/>
      <c r="EL332" s="127"/>
      <c r="EV332" s="127"/>
      <c r="FF332" s="127"/>
      <c r="FP332" s="127"/>
      <c r="FZ332" s="127"/>
      <c r="GJ332" s="127"/>
      <c r="GT332" s="127"/>
      <c r="HD332" s="127"/>
      <c r="HN332" s="127"/>
      <c r="HX332" s="127"/>
      <c r="IH332" s="127"/>
      <c r="IR332" s="127"/>
    </row>
    <row xmlns:x14ac="http://schemas.microsoft.com/office/spreadsheetml/2009/9/ac" r="333" s="3" customFormat="true" x14ac:dyDescent="0.25">
      <c r="A333" s="406"/>
      <c r="B333" s="127"/>
      <c r="L333" s="127"/>
      <c r="V333" s="127"/>
      <c r="AF333" s="127"/>
      <c r="AP333" s="127"/>
      <c r="AZ333" s="127"/>
      <c r="BA333" s="127"/>
      <c r="BB333" s="127"/>
      <c r="BC333" s="127"/>
      <c r="BD333" s="127"/>
      <c r="BE333" s="127"/>
      <c r="BF333" s="127"/>
      <c r="BG333" s="127"/>
      <c r="BJ333" s="127"/>
      <c r="BT333" s="127"/>
      <c r="CD333" s="127"/>
      <c r="CN333" s="127"/>
      <c r="CX333" s="127"/>
      <c r="DH333" s="127"/>
      <c r="DR333" s="127"/>
      <c r="EB333" s="127"/>
      <c r="EL333" s="127"/>
      <c r="EV333" s="127"/>
      <c r="FF333" s="127"/>
      <c r="FP333" s="127"/>
      <c r="FZ333" s="127"/>
      <c r="GJ333" s="127"/>
      <c r="GT333" s="127"/>
      <c r="HD333" s="127"/>
      <c r="HN333" s="127"/>
      <c r="HX333" s="127"/>
      <c r="IH333" s="127"/>
      <c r="IR333" s="127"/>
    </row>
    <row xmlns:x14ac="http://schemas.microsoft.com/office/spreadsheetml/2009/9/ac" r="334" s="3" customFormat="true" x14ac:dyDescent="0.25">
      <c r="A334" s="406"/>
      <c r="B334" s="127"/>
      <c r="L334" s="127"/>
      <c r="V334" s="127"/>
      <c r="AF334" s="127"/>
      <c r="AP334" s="127"/>
      <c r="AZ334" s="127"/>
      <c r="BA334" s="127"/>
      <c r="BB334" s="127"/>
      <c r="BC334" s="127"/>
      <c r="BD334" s="127"/>
      <c r="BE334" s="127"/>
      <c r="BF334" s="127"/>
      <c r="BG334" s="127"/>
      <c r="BJ334" s="127"/>
      <c r="BT334" s="127"/>
      <c r="CD334" s="127"/>
      <c r="CN334" s="127"/>
      <c r="CX334" s="127"/>
      <c r="DH334" s="127"/>
      <c r="DR334" s="127"/>
      <c r="EB334" s="127"/>
      <c r="EL334" s="127"/>
      <c r="EV334" s="127"/>
      <c r="FF334" s="127"/>
      <c r="FP334" s="127"/>
      <c r="FZ334" s="127"/>
      <c r="GJ334" s="127"/>
      <c r="GT334" s="127"/>
      <c r="HD334" s="127"/>
      <c r="HN334" s="127"/>
      <c r="HX334" s="127"/>
      <c r="IH334" s="127"/>
      <c r="IR334" s="127"/>
    </row>
    <row xmlns:x14ac="http://schemas.microsoft.com/office/spreadsheetml/2009/9/ac" r="335" s="3" customFormat="true" x14ac:dyDescent="0.25">
      <c r="A335" s="406"/>
      <c r="B335" s="127"/>
      <c r="L335" s="127"/>
      <c r="V335" s="127"/>
      <c r="AF335" s="127"/>
      <c r="AP335" s="127"/>
      <c r="AZ335" s="127"/>
      <c r="BA335" s="127"/>
      <c r="BB335" s="127"/>
      <c r="BC335" s="127"/>
      <c r="BD335" s="127"/>
      <c r="BE335" s="127"/>
      <c r="BF335" s="127"/>
      <c r="BG335" s="127"/>
      <c r="BJ335" s="127"/>
      <c r="BT335" s="127"/>
      <c r="CD335" s="127"/>
      <c r="CN335" s="127"/>
      <c r="CX335" s="127"/>
      <c r="DH335" s="127"/>
      <c r="DR335" s="127"/>
      <c r="EB335" s="127"/>
      <c r="EL335" s="127"/>
      <c r="EV335" s="127"/>
      <c r="FF335" s="127"/>
      <c r="FP335" s="127"/>
      <c r="FZ335" s="127"/>
      <c r="GJ335" s="127"/>
      <c r="GT335" s="127"/>
      <c r="HD335" s="127"/>
      <c r="HN335" s="127"/>
      <c r="HX335" s="127"/>
      <c r="IH335" s="127"/>
      <c r="IR335" s="127"/>
    </row>
    <row xmlns:x14ac="http://schemas.microsoft.com/office/spreadsheetml/2009/9/ac" r="336" s="3" customFormat="true" x14ac:dyDescent="0.25">
      <c r="A336" s="406"/>
      <c r="B336" s="127"/>
      <c r="L336" s="127"/>
      <c r="V336" s="127"/>
      <c r="AF336" s="127"/>
      <c r="AP336" s="127"/>
      <c r="AZ336" s="127"/>
      <c r="BA336" s="127"/>
      <c r="BB336" s="127"/>
      <c r="BC336" s="127"/>
      <c r="BD336" s="127"/>
      <c r="BE336" s="127"/>
      <c r="BF336" s="127"/>
      <c r="BG336" s="127"/>
      <c r="BJ336" s="127"/>
      <c r="BT336" s="127"/>
      <c r="CD336" s="127"/>
      <c r="CN336" s="127"/>
      <c r="CX336" s="127"/>
      <c r="DH336" s="127"/>
      <c r="DR336" s="127"/>
      <c r="EB336" s="127"/>
      <c r="EL336" s="127"/>
      <c r="EV336" s="127"/>
      <c r="FF336" s="127"/>
      <c r="FP336" s="127"/>
      <c r="FZ336" s="127"/>
      <c r="GJ336" s="127"/>
      <c r="GT336" s="127"/>
      <c r="HD336" s="127"/>
      <c r="HN336" s="127"/>
      <c r="HX336" s="127"/>
      <c r="IH336" s="127"/>
      <c r="IR336" s="127"/>
    </row>
    <row xmlns:x14ac="http://schemas.microsoft.com/office/spreadsheetml/2009/9/ac" r="337" s="3" customFormat="true" x14ac:dyDescent="0.25">
      <c r="A337" s="406"/>
      <c r="B337" s="127"/>
      <c r="L337" s="127"/>
      <c r="V337" s="127"/>
      <c r="AF337" s="127"/>
      <c r="AP337" s="127"/>
      <c r="AZ337" s="127"/>
      <c r="BA337" s="127"/>
      <c r="BB337" s="127"/>
      <c r="BC337" s="127"/>
      <c r="BD337" s="127"/>
      <c r="BE337" s="127"/>
      <c r="BF337" s="127"/>
      <c r="BG337" s="127"/>
      <c r="BJ337" s="127"/>
      <c r="BT337" s="127"/>
      <c r="CD337" s="127"/>
      <c r="CN337" s="127"/>
      <c r="CX337" s="127"/>
      <c r="DH337" s="127"/>
      <c r="DR337" s="127"/>
      <c r="EB337" s="127"/>
      <c r="EL337" s="127"/>
      <c r="EV337" s="127"/>
      <c r="FF337" s="127"/>
      <c r="FP337" s="127"/>
      <c r="FZ337" s="127"/>
      <c r="GJ337" s="127"/>
      <c r="GT337" s="127"/>
      <c r="HD337" s="127"/>
      <c r="HN337" s="127"/>
      <c r="HX337" s="127"/>
      <c r="IH337" s="127"/>
      <c r="IR337" s="127"/>
    </row>
    <row xmlns:x14ac="http://schemas.microsoft.com/office/spreadsheetml/2009/9/ac" r="338" s="3" customFormat="true" x14ac:dyDescent="0.25">
      <c r="A338" s="406"/>
      <c r="B338" s="127"/>
      <c r="L338" s="127"/>
      <c r="V338" s="127"/>
      <c r="AF338" s="127"/>
      <c r="AP338" s="127"/>
      <c r="AZ338" s="127"/>
      <c r="BA338" s="127"/>
      <c r="BB338" s="127"/>
      <c r="BC338" s="127"/>
      <c r="BD338" s="127"/>
      <c r="BE338" s="127"/>
      <c r="BF338" s="127"/>
      <c r="BG338" s="127"/>
      <c r="BJ338" s="127"/>
      <c r="BT338" s="127"/>
      <c r="CD338" s="127"/>
      <c r="CN338" s="127"/>
      <c r="CX338" s="127"/>
      <c r="DH338" s="127"/>
      <c r="DR338" s="127"/>
      <c r="EB338" s="127"/>
      <c r="EL338" s="127"/>
      <c r="EV338" s="127"/>
      <c r="FF338" s="127"/>
      <c r="FP338" s="127"/>
      <c r="FZ338" s="127"/>
      <c r="GJ338" s="127"/>
      <c r="GT338" s="127"/>
      <c r="HD338" s="127"/>
      <c r="HN338" s="127"/>
      <c r="HX338" s="127"/>
      <c r="IH338" s="127"/>
      <c r="IR338" s="127"/>
    </row>
    <row xmlns:x14ac="http://schemas.microsoft.com/office/spreadsheetml/2009/9/ac" r="339" s="3" customFormat="true" x14ac:dyDescent="0.25">
      <c r="A339" s="406"/>
      <c r="B339" s="127"/>
      <c r="L339" s="127"/>
      <c r="V339" s="127"/>
      <c r="AF339" s="127"/>
      <c r="AP339" s="127"/>
      <c r="AZ339" s="127"/>
      <c r="BA339" s="127"/>
      <c r="BB339" s="127"/>
      <c r="BC339" s="127"/>
      <c r="BD339" s="127"/>
      <c r="BE339" s="127"/>
      <c r="BF339" s="127"/>
      <c r="BG339" s="127"/>
      <c r="BJ339" s="127"/>
      <c r="BT339" s="127"/>
      <c r="CD339" s="127"/>
      <c r="CN339" s="127"/>
      <c r="CX339" s="127"/>
      <c r="DH339" s="127"/>
      <c r="DR339" s="127"/>
      <c r="EB339" s="127"/>
      <c r="EL339" s="127"/>
      <c r="EV339" s="127"/>
      <c r="FF339" s="127"/>
      <c r="FP339" s="127"/>
      <c r="FZ339" s="127"/>
      <c r="GJ339" s="127"/>
      <c r="GT339" s="127"/>
      <c r="HD339" s="127"/>
      <c r="HN339" s="127"/>
      <c r="HX339" s="127"/>
      <c r="IH339" s="127"/>
      <c r="IR339" s="127"/>
    </row>
    <row xmlns:x14ac="http://schemas.microsoft.com/office/spreadsheetml/2009/9/ac" r="340" s="3" customFormat="true" x14ac:dyDescent="0.25">
      <c r="A340" s="406"/>
      <c r="B340" s="127"/>
      <c r="L340" s="127"/>
      <c r="V340" s="127"/>
      <c r="AF340" s="127"/>
      <c r="AP340" s="127"/>
      <c r="AZ340" s="127"/>
      <c r="BA340" s="127"/>
      <c r="BB340" s="127"/>
      <c r="BC340" s="127"/>
      <c r="BD340" s="127"/>
      <c r="BE340" s="127"/>
      <c r="BF340" s="127"/>
      <c r="BG340" s="127"/>
      <c r="BJ340" s="127"/>
      <c r="BT340" s="127"/>
      <c r="CD340" s="127"/>
      <c r="CN340" s="127"/>
      <c r="CX340" s="127"/>
      <c r="DH340" s="127"/>
      <c r="DR340" s="127"/>
      <c r="EB340" s="127"/>
      <c r="EL340" s="127"/>
      <c r="EV340" s="127"/>
      <c r="FF340" s="127"/>
      <c r="FP340" s="127"/>
      <c r="FZ340" s="127"/>
      <c r="GJ340" s="127"/>
      <c r="GT340" s="127"/>
      <c r="HD340" s="127"/>
      <c r="HN340" s="127"/>
      <c r="HX340" s="127"/>
      <c r="IH340" s="127"/>
      <c r="IR340" s="127"/>
    </row>
    <row xmlns:x14ac="http://schemas.microsoft.com/office/spreadsheetml/2009/9/ac" r="341" s="3" customFormat="true" x14ac:dyDescent="0.25">
      <c r="A341" s="406"/>
      <c r="B341" s="127"/>
      <c r="L341" s="127"/>
      <c r="V341" s="127"/>
      <c r="AF341" s="127"/>
      <c r="AP341" s="127"/>
      <c r="AZ341" s="127"/>
      <c r="BA341" s="127"/>
      <c r="BB341" s="127"/>
      <c r="BC341" s="127"/>
      <c r="BD341" s="127"/>
      <c r="BE341" s="127"/>
      <c r="BF341" s="127"/>
      <c r="BG341" s="127"/>
      <c r="BJ341" s="127"/>
      <c r="BT341" s="127"/>
      <c r="CD341" s="127"/>
      <c r="CN341" s="127"/>
      <c r="CX341" s="127"/>
      <c r="DH341" s="127"/>
      <c r="DR341" s="127"/>
      <c r="EB341" s="127"/>
      <c r="EL341" s="127"/>
      <c r="EV341" s="127"/>
      <c r="FF341" s="127"/>
      <c r="FP341" s="127"/>
      <c r="FZ341" s="127"/>
      <c r="GJ341" s="127"/>
      <c r="GT341" s="127"/>
      <c r="HD341" s="127"/>
      <c r="HN341" s="127"/>
      <c r="HX341" s="127"/>
      <c r="IH341" s="127"/>
      <c r="IR341" s="127"/>
    </row>
    <row xmlns:x14ac="http://schemas.microsoft.com/office/spreadsheetml/2009/9/ac" r="342" s="3" customFormat="true" x14ac:dyDescent="0.25">
      <c r="A342" s="406"/>
      <c r="B342" s="127"/>
      <c r="L342" s="127"/>
      <c r="V342" s="127"/>
      <c r="AF342" s="127"/>
      <c r="AP342" s="127"/>
      <c r="AZ342" s="127"/>
      <c r="BA342" s="127"/>
      <c r="BB342" s="127"/>
      <c r="BC342" s="127"/>
      <c r="BD342" s="127"/>
      <c r="BE342" s="127"/>
      <c r="BF342" s="127"/>
      <c r="BG342" s="127"/>
      <c r="BJ342" s="127"/>
      <c r="BT342" s="127"/>
      <c r="CD342" s="127"/>
      <c r="CN342" s="127"/>
      <c r="CX342" s="127"/>
      <c r="DH342" s="127"/>
      <c r="DR342" s="127"/>
      <c r="EB342" s="127"/>
      <c r="EL342" s="127"/>
      <c r="EV342" s="127"/>
      <c r="FF342" s="127"/>
      <c r="FP342" s="127"/>
      <c r="FZ342" s="127"/>
      <c r="GJ342" s="127"/>
      <c r="GT342" s="127"/>
      <c r="HD342" s="127"/>
      <c r="HN342" s="127"/>
      <c r="HX342" s="127"/>
      <c r="IH342" s="127"/>
      <c r="IR342" s="127"/>
    </row>
    <row xmlns:x14ac="http://schemas.microsoft.com/office/spreadsheetml/2009/9/ac" r="343" s="3" customFormat="true" x14ac:dyDescent="0.25">
      <c r="A343" s="406"/>
      <c r="B343" s="127"/>
      <c r="L343" s="127"/>
      <c r="V343" s="127"/>
      <c r="AF343" s="127"/>
      <c r="AP343" s="127"/>
      <c r="AZ343" s="127"/>
      <c r="BA343" s="127"/>
      <c r="BB343" s="127"/>
      <c r="BC343" s="127"/>
      <c r="BD343" s="127"/>
      <c r="BE343" s="127"/>
      <c r="BF343" s="127"/>
      <c r="BG343" s="127"/>
      <c r="BJ343" s="127"/>
      <c r="BT343" s="127"/>
      <c r="CD343" s="127"/>
      <c r="CN343" s="127"/>
      <c r="CX343" s="127"/>
      <c r="DH343" s="127"/>
      <c r="DR343" s="127"/>
      <c r="EB343" s="127"/>
      <c r="EL343" s="127"/>
      <c r="EV343" s="127"/>
      <c r="FF343" s="127"/>
      <c r="FP343" s="127"/>
      <c r="FZ343" s="127"/>
      <c r="GJ343" s="127"/>
      <c r="GT343" s="127"/>
      <c r="HD343" s="127"/>
      <c r="HN343" s="127"/>
      <c r="HX343" s="127"/>
      <c r="IH343" s="127"/>
      <c r="IR343" s="127"/>
    </row>
    <row xmlns:x14ac="http://schemas.microsoft.com/office/spreadsheetml/2009/9/ac" r="344" s="3" customFormat="true" x14ac:dyDescent="0.25">
      <c r="A344" s="406"/>
      <c r="B344" s="127"/>
      <c r="L344" s="127"/>
      <c r="V344" s="127"/>
      <c r="AF344" s="127"/>
      <c r="AP344" s="127"/>
      <c r="AZ344" s="127"/>
      <c r="BA344" s="127"/>
      <c r="BB344" s="127"/>
      <c r="BC344" s="127"/>
      <c r="BD344" s="127"/>
      <c r="BE344" s="127"/>
      <c r="BF344" s="127"/>
      <c r="BG344" s="127"/>
      <c r="BJ344" s="127"/>
      <c r="BT344" s="127"/>
      <c r="CD344" s="127"/>
      <c r="CN344" s="127"/>
      <c r="CX344" s="127"/>
      <c r="DH344" s="127"/>
      <c r="DR344" s="127"/>
      <c r="EB344" s="127"/>
      <c r="EL344" s="127"/>
      <c r="EV344" s="127"/>
      <c r="FF344" s="127"/>
      <c r="FP344" s="127"/>
      <c r="FZ344" s="127"/>
      <c r="GJ344" s="127"/>
      <c r="GT344" s="127"/>
      <c r="HD344" s="127"/>
      <c r="HN344" s="127"/>
      <c r="HX344" s="127"/>
      <c r="IH344" s="127"/>
      <c r="IR344" s="127"/>
    </row>
    <row xmlns:x14ac="http://schemas.microsoft.com/office/spreadsheetml/2009/9/ac" r="345" s="3" customFormat="true" x14ac:dyDescent="0.25">
      <c r="A345" s="406"/>
      <c r="B345" s="127"/>
      <c r="L345" s="127"/>
      <c r="V345" s="127"/>
      <c r="AF345" s="127"/>
      <c r="AP345" s="127"/>
      <c r="AZ345" s="127"/>
      <c r="BA345" s="127"/>
      <c r="BB345" s="127"/>
      <c r="BC345" s="127"/>
      <c r="BD345" s="127"/>
      <c r="BE345" s="127"/>
      <c r="BF345" s="127"/>
      <c r="BG345" s="127"/>
      <c r="BJ345" s="127"/>
      <c r="BT345" s="127"/>
      <c r="CD345" s="127"/>
      <c r="CN345" s="127"/>
      <c r="CX345" s="127"/>
      <c r="DH345" s="127"/>
      <c r="DR345" s="127"/>
      <c r="EB345" s="127"/>
      <c r="EL345" s="127"/>
      <c r="EV345" s="127"/>
      <c r="FF345" s="127"/>
      <c r="FP345" s="127"/>
      <c r="FZ345" s="127"/>
      <c r="GJ345" s="127"/>
      <c r="GT345" s="127"/>
      <c r="HD345" s="127"/>
      <c r="HN345" s="127"/>
      <c r="HX345" s="127"/>
      <c r="IH345" s="127"/>
      <c r="IR345" s="127"/>
    </row>
    <row xmlns:x14ac="http://schemas.microsoft.com/office/spreadsheetml/2009/9/ac" r="346" s="3" customFormat="true" x14ac:dyDescent="0.25">
      <c r="A346" s="406"/>
      <c r="B346" s="127"/>
      <c r="L346" s="127"/>
      <c r="V346" s="127"/>
      <c r="AF346" s="127"/>
      <c r="AP346" s="127"/>
      <c r="AZ346" s="127"/>
      <c r="BA346" s="127"/>
      <c r="BB346" s="127"/>
      <c r="BC346" s="127"/>
      <c r="BD346" s="127"/>
      <c r="BE346" s="127"/>
      <c r="BF346" s="127"/>
      <c r="BG346" s="127"/>
      <c r="BJ346" s="127"/>
      <c r="BT346" s="127"/>
      <c r="CD346" s="127"/>
      <c r="CN346" s="127"/>
      <c r="CX346" s="127"/>
      <c r="DH346" s="127"/>
      <c r="DR346" s="127"/>
      <c r="EB346" s="127"/>
      <c r="EL346" s="127"/>
      <c r="EV346" s="127"/>
      <c r="FF346" s="127"/>
      <c r="FP346" s="127"/>
      <c r="FZ346" s="127"/>
      <c r="GJ346" s="127"/>
      <c r="GT346" s="127"/>
      <c r="HD346" s="127"/>
      <c r="HN346" s="127"/>
      <c r="HX346" s="127"/>
      <c r="IH346" s="127"/>
      <c r="IR346" s="127"/>
    </row>
    <row xmlns:x14ac="http://schemas.microsoft.com/office/spreadsheetml/2009/9/ac" r="347" s="3" customFormat="true" x14ac:dyDescent="0.25">
      <c r="A347" s="406"/>
      <c r="B347" s="127"/>
      <c r="L347" s="127"/>
      <c r="V347" s="127"/>
      <c r="AF347" s="127"/>
      <c r="AP347" s="127"/>
      <c r="AZ347" s="127"/>
      <c r="BA347" s="127"/>
      <c r="BB347" s="127"/>
      <c r="BC347" s="127"/>
      <c r="BD347" s="127"/>
      <c r="BE347" s="127"/>
      <c r="BF347" s="127"/>
      <c r="BG347" s="127"/>
      <c r="BJ347" s="127"/>
      <c r="BT347" s="127"/>
      <c r="CD347" s="127"/>
      <c r="CN347" s="127"/>
      <c r="CX347" s="127"/>
      <c r="DH347" s="127"/>
      <c r="DR347" s="127"/>
      <c r="EB347" s="127"/>
      <c r="EL347" s="127"/>
      <c r="EV347" s="127"/>
      <c r="FF347" s="127"/>
      <c r="FP347" s="127"/>
      <c r="FZ347" s="127"/>
      <c r="GJ347" s="127"/>
      <c r="GT347" s="127"/>
      <c r="HD347" s="127"/>
      <c r="HN347" s="127"/>
      <c r="HX347" s="127"/>
      <c r="IH347" s="127"/>
      <c r="IR347" s="127"/>
    </row>
    <row xmlns:x14ac="http://schemas.microsoft.com/office/spreadsheetml/2009/9/ac" r="348" s="3" customFormat="true" x14ac:dyDescent="0.25">
      <c r="A348" s="406"/>
      <c r="B348" s="127"/>
      <c r="L348" s="127"/>
      <c r="V348" s="127"/>
      <c r="AF348" s="127"/>
      <c r="AP348" s="127"/>
      <c r="AZ348" s="127"/>
      <c r="BA348" s="127"/>
      <c r="BB348" s="127"/>
      <c r="BC348" s="127"/>
      <c r="BD348" s="127"/>
      <c r="BE348" s="127"/>
      <c r="BF348" s="127"/>
      <c r="BG348" s="127"/>
      <c r="BJ348" s="127"/>
      <c r="BT348" s="127"/>
      <c r="CD348" s="127"/>
      <c r="CN348" s="127"/>
      <c r="CX348" s="127"/>
      <c r="DH348" s="127"/>
      <c r="DR348" s="127"/>
      <c r="EB348" s="127"/>
      <c r="EL348" s="127"/>
      <c r="EV348" s="127"/>
      <c r="FF348" s="127"/>
      <c r="FP348" s="127"/>
      <c r="FZ348" s="127"/>
      <c r="GJ348" s="127"/>
      <c r="GT348" s="127"/>
      <c r="HD348" s="127"/>
      <c r="HN348" s="127"/>
      <c r="HX348" s="127"/>
      <c r="IH348" s="127"/>
      <c r="IR348" s="127"/>
    </row>
    <row xmlns:x14ac="http://schemas.microsoft.com/office/spreadsheetml/2009/9/ac" r="349" s="3" customFormat="true" x14ac:dyDescent="0.25">
      <c r="A349" s="406"/>
      <c r="B349" s="127"/>
      <c r="L349" s="127"/>
      <c r="V349" s="127"/>
      <c r="AF349" s="127"/>
      <c r="AP349" s="127"/>
      <c r="AZ349" s="127"/>
      <c r="BA349" s="127"/>
      <c r="BB349" s="127"/>
      <c r="BC349" s="127"/>
      <c r="BD349" s="127"/>
      <c r="BE349" s="127"/>
      <c r="BF349" s="127"/>
      <c r="BG349" s="127"/>
      <c r="BJ349" s="127"/>
      <c r="BT349" s="127"/>
      <c r="CD349" s="127"/>
      <c r="CN349" s="127"/>
      <c r="CX349" s="127"/>
      <c r="DH349" s="127"/>
      <c r="DR349" s="127"/>
      <c r="EB349" s="127"/>
      <c r="EL349" s="127"/>
      <c r="EV349" s="127"/>
      <c r="FF349" s="127"/>
      <c r="FP349" s="127"/>
      <c r="FZ349" s="127"/>
      <c r="GJ349" s="127"/>
      <c r="GT349" s="127"/>
      <c r="HD349" s="127"/>
      <c r="HN349" s="127"/>
      <c r="HX349" s="127"/>
      <c r="IH349" s="127"/>
      <c r="IR349" s="127"/>
    </row>
    <row xmlns:x14ac="http://schemas.microsoft.com/office/spreadsheetml/2009/9/ac" r="350" s="3" customFormat="true" x14ac:dyDescent="0.25">
      <c r="A350" s="406"/>
      <c r="B350" s="127"/>
      <c r="L350" s="127"/>
      <c r="V350" s="127"/>
      <c r="AF350" s="127"/>
      <c r="AP350" s="127"/>
      <c r="AZ350" s="127"/>
      <c r="BA350" s="127"/>
      <c r="BB350" s="127"/>
      <c r="BC350" s="127"/>
      <c r="BD350" s="127"/>
      <c r="BE350" s="127"/>
      <c r="BF350" s="127"/>
      <c r="BG350" s="127"/>
      <c r="BJ350" s="127"/>
      <c r="BT350" s="127"/>
      <c r="CD350" s="127"/>
      <c r="CN350" s="127"/>
      <c r="CX350" s="127"/>
      <c r="DH350" s="127"/>
      <c r="DR350" s="127"/>
      <c r="EB350" s="127"/>
      <c r="EL350" s="127"/>
      <c r="EV350" s="127"/>
      <c r="FF350" s="127"/>
      <c r="FP350" s="127"/>
      <c r="FZ350" s="127"/>
      <c r="GJ350" s="127"/>
      <c r="GT350" s="127"/>
      <c r="HD350" s="127"/>
      <c r="HN350" s="127"/>
      <c r="HX350" s="127"/>
      <c r="IH350" s="127"/>
      <c r="IR350" s="127"/>
    </row>
    <row xmlns:x14ac="http://schemas.microsoft.com/office/spreadsheetml/2009/9/ac" r="351" s="3" customFormat="true" x14ac:dyDescent="0.25">
      <c r="A351" s="406"/>
      <c r="B351" s="127"/>
      <c r="L351" s="127"/>
      <c r="V351" s="127"/>
      <c r="AF351" s="127"/>
      <c r="AP351" s="127"/>
      <c r="AZ351" s="127"/>
      <c r="BA351" s="127"/>
      <c r="BB351" s="127"/>
      <c r="BC351" s="127"/>
      <c r="BD351" s="127"/>
      <c r="BE351" s="127"/>
      <c r="BF351" s="127"/>
      <c r="BG351" s="127"/>
      <c r="BJ351" s="127"/>
      <c r="BT351" s="127"/>
      <c r="CD351" s="127"/>
      <c r="CN351" s="127"/>
      <c r="CX351" s="127"/>
      <c r="DH351" s="127"/>
      <c r="DR351" s="127"/>
      <c r="EB351" s="127"/>
      <c r="EL351" s="127"/>
      <c r="EV351" s="127"/>
      <c r="FF351" s="127"/>
      <c r="FP351" s="127"/>
      <c r="FZ351" s="127"/>
      <c r="GJ351" s="127"/>
      <c r="GT351" s="127"/>
      <c r="HD351" s="127"/>
      <c r="HN351" s="127"/>
      <c r="HX351" s="127"/>
      <c r="IH351" s="127"/>
      <c r="IR351" s="127"/>
    </row>
    <row xmlns:x14ac="http://schemas.microsoft.com/office/spreadsheetml/2009/9/ac" r="352" s="3" customFormat="true" x14ac:dyDescent="0.25">
      <c r="A352" s="406"/>
      <c r="B352" s="127"/>
      <c r="L352" s="127"/>
      <c r="V352" s="127"/>
      <c r="AF352" s="127"/>
      <c r="AP352" s="127"/>
      <c r="AZ352" s="127"/>
      <c r="BA352" s="127"/>
      <c r="BB352" s="127"/>
      <c r="BC352" s="127"/>
      <c r="BD352" s="127"/>
      <c r="BE352" s="127"/>
      <c r="BF352" s="127"/>
      <c r="BG352" s="127"/>
      <c r="BJ352" s="127"/>
      <c r="BT352" s="127"/>
      <c r="CD352" s="127"/>
      <c r="CN352" s="127"/>
      <c r="CX352" s="127"/>
      <c r="DH352" s="127"/>
      <c r="DR352" s="127"/>
      <c r="EB352" s="127"/>
      <c r="EL352" s="127"/>
      <c r="EV352" s="127"/>
      <c r="FF352" s="127"/>
      <c r="FP352" s="127"/>
      <c r="FZ352" s="127"/>
      <c r="GJ352" s="127"/>
      <c r="GT352" s="127"/>
      <c r="HD352" s="127"/>
      <c r="HN352" s="127"/>
      <c r="HX352" s="127"/>
      <c r="IH352" s="127"/>
      <c r="IR352" s="127"/>
    </row>
    <row xmlns:x14ac="http://schemas.microsoft.com/office/spreadsheetml/2009/9/ac" r="353" s="3" customFormat="true" x14ac:dyDescent="0.25">
      <c r="A353" s="406"/>
      <c r="B353" s="127"/>
      <c r="L353" s="127"/>
      <c r="V353" s="127"/>
      <c r="AF353" s="127"/>
      <c r="AP353" s="127"/>
      <c r="AZ353" s="127"/>
      <c r="BA353" s="127"/>
      <c r="BB353" s="127"/>
      <c r="BC353" s="127"/>
      <c r="BD353" s="127"/>
      <c r="BE353" s="127"/>
      <c r="BF353" s="127"/>
      <c r="BG353" s="127"/>
      <c r="BJ353" s="127"/>
      <c r="BT353" s="127"/>
      <c r="CD353" s="127"/>
      <c r="CN353" s="127"/>
      <c r="CX353" s="127"/>
      <c r="DH353" s="127"/>
      <c r="DR353" s="127"/>
      <c r="EB353" s="127"/>
      <c r="EL353" s="127"/>
      <c r="EV353" s="127"/>
      <c r="FF353" s="127"/>
      <c r="FP353" s="127"/>
      <c r="FZ353" s="127"/>
      <c r="GJ353" s="127"/>
      <c r="GT353" s="127"/>
      <c r="HD353" s="127"/>
      <c r="HN353" s="127"/>
      <c r="HX353" s="127"/>
      <c r="IH353" s="127"/>
      <c r="IR353" s="127"/>
    </row>
    <row xmlns:x14ac="http://schemas.microsoft.com/office/spreadsheetml/2009/9/ac" r="354" s="3" customFormat="true" x14ac:dyDescent="0.25">
      <c r="A354" s="406"/>
      <c r="B354" s="127"/>
      <c r="L354" s="127"/>
      <c r="V354" s="127"/>
      <c r="AF354" s="127"/>
      <c r="AP354" s="127"/>
      <c r="AZ354" s="127"/>
      <c r="BA354" s="127"/>
      <c r="BB354" s="127"/>
      <c r="BC354" s="127"/>
      <c r="BD354" s="127"/>
      <c r="BE354" s="127"/>
      <c r="BF354" s="127"/>
      <c r="BG354" s="127"/>
      <c r="BJ354" s="127"/>
      <c r="BT354" s="127"/>
      <c r="CD354" s="127"/>
      <c r="CN354" s="127"/>
      <c r="CX354" s="127"/>
      <c r="DH354" s="127"/>
      <c r="DR354" s="127"/>
      <c r="EB354" s="127"/>
      <c r="EL354" s="127"/>
      <c r="EV354" s="127"/>
      <c r="FF354" s="127"/>
      <c r="FP354" s="127"/>
      <c r="FZ354" s="127"/>
      <c r="GJ354" s="127"/>
      <c r="GT354" s="127"/>
      <c r="HD354" s="127"/>
      <c r="HN354" s="127"/>
      <c r="HX354" s="127"/>
      <c r="IH354" s="127"/>
      <c r="IR354" s="127"/>
    </row>
    <row xmlns:x14ac="http://schemas.microsoft.com/office/spreadsheetml/2009/9/ac" r="355" s="3" customFormat="true" x14ac:dyDescent="0.25">
      <c r="A355" s="406"/>
      <c r="B355" s="127"/>
      <c r="L355" s="127"/>
      <c r="V355" s="127"/>
      <c r="AF355" s="127"/>
      <c r="AP355" s="127"/>
      <c r="AZ355" s="127"/>
      <c r="BA355" s="127"/>
      <c r="BB355" s="127"/>
      <c r="BC355" s="127"/>
      <c r="BD355" s="127"/>
      <c r="BE355" s="127"/>
      <c r="BF355" s="127"/>
      <c r="BG355" s="127"/>
      <c r="BJ355" s="127"/>
      <c r="BT355" s="127"/>
      <c r="CD355" s="127"/>
      <c r="CN355" s="127"/>
      <c r="CX355" s="127"/>
      <c r="DH355" s="127"/>
      <c r="DR355" s="127"/>
      <c r="EB355" s="127"/>
      <c r="EL355" s="127"/>
      <c r="EV355" s="127"/>
      <c r="FF355" s="127"/>
      <c r="FP355" s="127"/>
      <c r="FZ355" s="127"/>
      <c r="GJ355" s="127"/>
      <c r="GT355" s="127"/>
      <c r="HD355" s="127"/>
      <c r="HN355" s="127"/>
      <c r="HX355" s="127"/>
      <c r="IH355" s="127"/>
      <c r="IR355" s="127"/>
    </row>
    <row xmlns:x14ac="http://schemas.microsoft.com/office/spreadsheetml/2009/9/ac" r="356" s="3" customFormat="true" x14ac:dyDescent="0.25">
      <c r="A356" s="406"/>
      <c r="B356" s="127"/>
      <c r="L356" s="127"/>
      <c r="V356" s="127"/>
      <c r="AF356" s="127"/>
      <c r="AP356" s="127"/>
      <c r="AZ356" s="127"/>
      <c r="BA356" s="127"/>
      <c r="BB356" s="127"/>
      <c r="BC356" s="127"/>
      <c r="BD356" s="127"/>
      <c r="BE356" s="127"/>
      <c r="BF356" s="127"/>
      <c r="BG356" s="127"/>
      <c r="BJ356" s="127"/>
      <c r="BT356" s="127"/>
      <c r="CD356" s="127"/>
      <c r="CN356" s="127"/>
      <c r="CX356" s="127"/>
      <c r="DH356" s="127"/>
      <c r="DR356" s="127"/>
      <c r="EB356" s="127"/>
      <c r="EL356" s="127"/>
      <c r="EV356" s="127"/>
      <c r="FF356" s="127"/>
      <c r="FP356" s="127"/>
      <c r="FZ356" s="127"/>
      <c r="GJ356" s="127"/>
      <c r="GT356" s="127"/>
      <c r="HD356" s="127"/>
      <c r="HN356" s="127"/>
      <c r="HX356" s="127"/>
      <c r="IH356" s="127"/>
      <c r="IR356" s="127"/>
    </row>
    <row xmlns:x14ac="http://schemas.microsoft.com/office/spreadsheetml/2009/9/ac" r="357" s="3" customFormat="true" x14ac:dyDescent="0.25">
      <c r="A357" s="406"/>
      <c r="B357" s="127"/>
      <c r="L357" s="127"/>
      <c r="V357" s="127"/>
      <c r="AF357" s="127"/>
      <c r="AP357" s="127"/>
      <c r="AZ357" s="127"/>
      <c r="BA357" s="127"/>
      <c r="BB357" s="127"/>
      <c r="BC357" s="127"/>
      <c r="BD357" s="127"/>
      <c r="BE357" s="127"/>
      <c r="BF357" s="127"/>
      <c r="BG357" s="127"/>
      <c r="BJ357" s="127"/>
      <c r="BT357" s="127"/>
      <c r="CD357" s="127"/>
      <c r="CN357" s="127"/>
      <c r="CX357" s="127"/>
      <c r="DH357" s="127"/>
      <c r="DR357" s="127"/>
      <c r="EB357" s="127"/>
      <c r="EL357" s="127"/>
      <c r="EV357" s="127"/>
      <c r="FF357" s="127"/>
      <c r="FP357" s="127"/>
      <c r="FZ357" s="127"/>
      <c r="GJ357" s="127"/>
      <c r="GT357" s="127"/>
      <c r="HD357" s="127"/>
      <c r="HN357" s="127"/>
      <c r="HX357" s="127"/>
      <c r="IH357" s="127"/>
      <c r="IR357" s="127"/>
    </row>
    <row xmlns:x14ac="http://schemas.microsoft.com/office/spreadsheetml/2009/9/ac" r="358" s="3" customFormat="true" x14ac:dyDescent="0.25">
      <c r="A358" s="406"/>
      <c r="B358" s="127"/>
      <c r="L358" s="127"/>
      <c r="V358" s="127"/>
      <c r="AF358" s="127"/>
      <c r="AP358" s="127"/>
      <c r="AZ358" s="127"/>
      <c r="BA358" s="127"/>
      <c r="BB358" s="127"/>
      <c r="BC358" s="127"/>
      <c r="BD358" s="127"/>
      <c r="BE358" s="127"/>
      <c r="BF358" s="127"/>
      <c r="BG358" s="127"/>
      <c r="BJ358" s="127"/>
      <c r="BT358" s="127"/>
      <c r="CD358" s="127"/>
      <c r="CN358" s="127"/>
      <c r="CX358" s="127"/>
      <c r="DH358" s="127"/>
      <c r="DR358" s="127"/>
      <c r="EB358" s="127"/>
      <c r="EL358" s="127"/>
      <c r="EV358" s="127"/>
      <c r="FF358" s="127"/>
      <c r="FP358" s="127"/>
      <c r="FZ358" s="127"/>
      <c r="GJ358" s="127"/>
      <c r="GT358" s="127"/>
      <c r="HD358" s="127"/>
      <c r="HN358" s="127"/>
      <c r="HX358" s="127"/>
      <c r="IH358" s="127"/>
      <c r="IR358" s="127"/>
    </row>
    <row xmlns:x14ac="http://schemas.microsoft.com/office/spreadsheetml/2009/9/ac" r="359" s="3" customFormat="true" x14ac:dyDescent="0.25">
      <c r="A359" s="406"/>
      <c r="B359" s="127"/>
      <c r="L359" s="127"/>
      <c r="V359" s="127"/>
      <c r="AF359" s="127"/>
      <c r="AP359" s="127"/>
      <c r="AZ359" s="127"/>
      <c r="BA359" s="127"/>
      <c r="BB359" s="127"/>
      <c r="BC359" s="127"/>
      <c r="BD359" s="127"/>
      <c r="BE359" s="127"/>
      <c r="BF359" s="127"/>
      <c r="BG359" s="127"/>
      <c r="BJ359" s="127"/>
      <c r="BT359" s="127"/>
      <c r="CD359" s="127"/>
      <c r="CN359" s="127"/>
      <c r="CX359" s="127"/>
      <c r="DH359" s="127"/>
      <c r="DR359" s="127"/>
      <c r="EB359" s="127"/>
      <c r="EL359" s="127"/>
      <c r="EV359" s="127"/>
      <c r="FF359" s="127"/>
      <c r="FP359" s="127"/>
      <c r="FZ359" s="127"/>
      <c r="GJ359" s="127"/>
      <c r="GT359" s="127"/>
      <c r="HD359" s="127"/>
      <c r="HN359" s="127"/>
      <c r="HX359" s="127"/>
      <c r="IH359" s="127"/>
      <c r="IR359" s="127"/>
    </row>
    <row xmlns:x14ac="http://schemas.microsoft.com/office/spreadsheetml/2009/9/ac" r="360" s="3" customFormat="true" x14ac:dyDescent="0.25">
      <c r="A360" s="406"/>
      <c r="B360" s="127"/>
      <c r="L360" s="127"/>
      <c r="V360" s="127"/>
      <c r="AF360" s="127"/>
      <c r="AP360" s="127"/>
      <c r="AZ360" s="127"/>
      <c r="BA360" s="127"/>
      <c r="BB360" s="127"/>
      <c r="BC360" s="127"/>
      <c r="BD360" s="127"/>
      <c r="BE360" s="127"/>
      <c r="BF360" s="127"/>
      <c r="BG360" s="127"/>
      <c r="BJ360" s="127"/>
      <c r="BT360" s="127"/>
      <c r="CD360" s="127"/>
      <c r="CN360" s="127"/>
      <c r="CX360" s="127"/>
      <c r="DH360" s="127"/>
      <c r="DR360" s="127"/>
      <c r="EB360" s="127"/>
      <c r="EL360" s="127"/>
      <c r="EV360" s="127"/>
      <c r="FF360" s="127"/>
      <c r="FP360" s="127"/>
      <c r="FZ360" s="127"/>
      <c r="GJ360" s="127"/>
      <c r="GT360" s="127"/>
      <c r="HD360" s="127"/>
      <c r="HN360" s="127"/>
      <c r="HX360" s="127"/>
      <c r="IH360" s="127"/>
      <c r="IR360" s="127"/>
    </row>
    <row xmlns:x14ac="http://schemas.microsoft.com/office/spreadsheetml/2009/9/ac" r="361" s="3" customFormat="true" x14ac:dyDescent="0.25">
      <c r="A361" s="406"/>
      <c r="B361" s="127"/>
      <c r="L361" s="127"/>
      <c r="V361" s="127"/>
      <c r="AF361" s="127"/>
      <c r="AP361" s="127"/>
      <c r="AZ361" s="127"/>
      <c r="BA361" s="127"/>
      <c r="BB361" s="127"/>
      <c r="BC361" s="127"/>
      <c r="BD361" s="127"/>
      <c r="BE361" s="127"/>
      <c r="BF361" s="127"/>
      <c r="BG361" s="127"/>
      <c r="BJ361" s="127"/>
      <c r="BT361" s="127"/>
      <c r="CD361" s="127"/>
      <c r="CN361" s="127"/>
      <c r="CX361" s="127"/>
      <c r="DH361" s="127"/>
      <c r="DR361" s="127"/>
      <c r="EB361" s="127"/>
      <c r="EL361" s="127"/>
      <c r="EV361" s="127"/>
      <c r="FF361" s="127"/>
      <c r="FP361" s="127"/>
      <c r="FZ361" s="127"/>
      <c r="GJ361" s="127"/>
      <c r="GT361" s="127"/>
      <c r="HD361" s="127"/>
      <c r="HN361" s="127"/>
      <c r="HX361" s="127"/>
      <c r="IH361" s="127"/>
      <c r="IR361" s="127"/>
    </row>
    <row xmlns:x14ac="http://schemas.microsoft.com/office/spreadsheetml/2009/9/ac" r="362" s="3" customFormat="true" x14ac:dyDescent="0.25">
      <c r="A362" s="406"/>
      <c r="B362" s="127"/>
      <c r="L362" s="127"/>
      <c r="V362" s="127"/>
      <c r="AF362" s="127"/>
      <c r="AP362" s="127"/>
      <c r="AZ362" s="127"/>
      <c r="BA362" s="127"/>
      <c r="BB362" s="127"/>
      <c r="BC362" s="127"/>
      <c r="BD362" s="127"/>
      <c r="BE362" s="127"/>
      <c r="BF362" s="127"/>
      <c r="BG362" s="127"/>
      <c r="BJ362" s="127"/>
      <c r="BT362" s="127"/>
      <c r="CD362" s="127"/>
      <c r="CN362" s="127"/>
      <c r="CX362" s="127"/>
      <c r="DH362" s="127"/>
      <c r="DR362" s="127"/>
      <c r="EB362" s="127"/>
      <c r="EL362" s="127"/>
      <c r="EV362" s="127"/>
      <c r="FF362" s="127"/>
      <c r="FP362" s="127"/>
      <c r="FZ362" s="127"/>
      <c r="GJ362" s="127"/>
      <c r="GT362" s="127"/>
      <c r="HD362" s="127"/>
      <c r="HN362" s="127"/>
      <c r="HX362" s="127"/>
      <c r="IH362" s="127"/>
      <c r="IR362" s="127"/>
    </row>
    <row xmlns:x14ac="http://schemas.microsoft.com/office/spreadsheetml/2009/9/ac" r="363" s="3" customFormat="true" x14ac:dyDescent="0.25">
      <c r="A363" s="406"/>
      <c r="B363" s="127"/>
      <c r="L363" s="127"/>
      <c r="V363" s="127"/>
      <c r="AF363" s="127"/>
      <c r="AP363" s="127"/>
      <c r="AZ363" s="127"/>
      <c r="BA363" s="127"/>
      <c r="BB363" s="127"/>
      <c r="BC363" s="127"/>
      <c r="BD363" s="127"/>
      <c r="BE363" s="127"/>
      <c r="BF363" s="127"/>
      <c r="BG363" s="127"/>
      <c r="BJ363" s="127"/>
      <c r="BT363" s="127"/>
      <c r="CD363" s="127"/>
      <c r="CN363" s="127"/>
      <c r="CX363" s="127"/>
      <c r="DH363" s="127"/>
      <c r="DR363" s="127"/>
      <c r="EB363" s="127"/>
      <c r="EL363" s="127"/>
      <c r="EV363" s="127"/>
      <c r="FF363" s="127"/>
      <c r="FP363" s="127"/>
      <c r="FZ363" s="127"/>
      <c r="GJ363" s="127"/>
      <c r="GT363" s="127"/>
      <c r="HD363" s="127"/>
      <c r="HN363" s="127"/>
      <c r="HX363" s="127"/>
      <c r="IH363" s="127"/>
      <c r="IR363" s="127"/>
    </row>
    <row xmlns:x14ac="http://schemas.microsoft.com/office/spreadsheetml/2009/9/ac" r="364" s="3" customFormat="true" x14ac:dyDescent="0.25">
      <c r="A364" s="406"/>
      <c r="B364" s="127"/>
      <c r="L364" s="127"/>
      <c r="V364" s="127"/>
      <c r="AF364" s="127"/>
      <c r="AP364" s="127"/>
      <c r="AZ364" s="127"/>
      <c r="BA364" s="127"/>
      <c r="BB364" s="127"/>
      <c r="BC364" s="127"/>
      <c r="BD364" s="127"/>
      <c r="BE364" s="127"/>
      <c r="BF364" s="127"/>
      <c r="BG364" s="127"/>
      <c r="BJ364" s="127"/>
      <c r="BT364" s="127"/>
      <c r="CD364" s="127"/>
      <c r="CN364" s="127"/>
      <c r="CX364" s="127"/>
      <c r="DH364" s="127"/>
      <c r="DR364" s="127"/>
      <c r="EB364" s="127"/>
      <c r="EL364" s="127"/>
      <c r="EV364" s="127"/>
      <c r="FF364" s="127"/>
      <c r="FP364" s="127"/>
      <c r="FZ364" s="127"/>
      <c r="GJ364" s="127"/>
      <c r="GT364" s="127"/>
      <c r="HD364" s="127"/>
      <c r="HN364" s="127"/>
      <c r="HX364" s="127"/>
      <c r="IH364" s="127"/>
      <c r="IR364" s="127"/>
    </row>
    <row xmlns:x14ac="http://schemas.microsoft.com/office/spreadsheetml/2009/9/ac" r="365" s="3" customFormat="true" x14ac:dyDescent="0.25">
      <c r="A365" s="406"/>
      <c r="B365" s="127"/>
      <c r="L365" s="127"/>
      <c r="V365" s="127"/>
      <c r="AF365" s="127"/>
      <c r="AP365" s="127"/>
      <c r="AZ365" s="127"/>
      <c r="BA365" s="127"/>
      <c r="BB365" s="127"/>
      <c r="BC365" s="127"/>
      <c r="BD365" s="127"/>
      <c r="BE365" s="127"/>
      <c r="BF365" s="127"/>
      <c r="BG365" s="127"/>
      <c r="BJ365" s="127"/>
      <c r="BT365" s="127"/>
      <c r="CD365" s="127"/>
      <c r="CN365" s="127"/>
      <c r="CX365" s="127"/>
      <c r="DH365" s="127"/>
      <c r="DR365" s="127"/>
      <c r="EB365" s="127"/>
      <c r="EL365" s="127"/>
      <c r="EV365" s="127"/>
      <c r="FF365" s="127"/>
      <c r="FP365" s="127"/>
      <c r="FZ365" s="127"/>
      <c r="GJ365" s="127"/>
      <c r="GT365" s="127"/>
      <c r="HD365" s="127"/>
      <c r="HN365" s="127"/>
      <c r="HX365" s="127"/>
      <c r="IH365" s="127"/>
      <c r="IR365" s="127"/>
    </row>
    <row xmlns:x14ac="http://schemas.microsoft.com/office/spreadsheetml/2009/9/ac" r="366" s="3" customFormat="true" x14ac:dyDescent="0.25">
      <c r="A366" s="406"/>
      <c r="B366" s="127"/>
      <c r="L366" s="127"/>
      <c r="V366" s="127"/>
      <c r="AF366" s="127"/>
      <c r="AP366" s="127"/>
      <c r="AZ366" s="127"/>
      <c r="BA366" s="127"/>
      <c r="BB366" s="127"/>
      <c r="BC366" s="127"/>
      <c r="BD366" s="127"/>
      <c r="BE366" s="127"/>
      <c r="BF366" s="127"/>
      <c r="BG366" s="127"/>
      <c r="BJ366" s="127"/>
      <c r="BT366" s="127"/>
      <c r="CD366" s="127"/>
      <c r="CN366" s="127"/>
      <c r="CX366" s="127"/>
      <c r="DH366" s="127"/>
      <c r="DR366" s="127"/>
      <c r="EB366" s="127"/>
      <c r="EL366" s="127"/>
      <c r="EV366" s="127"/>
      <c r="FF366" s="127"/>
      <c r="FP366" s="127"/>
      <c r="FZ366" s="127"/>
      <c r="GJ366" s="127"/>
      <c r="GT366" s="127"/>
      <c r="HD366" s="127"/>
      <c r="HN366" s="127"/>
      <c r="HX366" s="127"/>
      <c r="IH366" s="127"/>
      <c r="IR366" s="127"/>
    </row>
    <row xmlns:x14ac="http://schemas.microsoft.com/office/spreadsheetml/2009/9/ac" r="367" s="3" customFormat="true" x14ac:dyDescent="0.25">
      <c r="A367" s="406"/>
      <c r="B367" s="127"/>
      <c r="L367" s="127"/>
      <c r="V367" s="127"/>
      <c r="AF367" s="127"/>
      <c r="AP367" s="127"/>
      <c r="AZ367" s="127"/>
      <c r="BA367" s="127"/>
      <c r="BB367" s="127"/>
      <c r="BC367" s="127"/>
      <c r="BD367" s="127"/>
      <c r="BE367" s="127"/>
      <c r="BF367" s="127"/>
      <c r="BG367" s="127"/>
      <c r="BJ367" s="127"/>
      <c r="BT367" s="127"/>
      <c r="CD367" s="127"/>
      <c r="CN367" s="127"/>
      <c r="CX367" s="127"/>
      <c r="DH367" s="127"/>
      <c r="DR367" s="127"/>
      <c r="EB367" s="127"/>
      <c r="EL367" s="127"/>
      <c r="EV367" s="127"/>
      <c r="FF367" s="127"/>
      <c r="FP367" s="127"/>
      <c r="FZ367" s="127"/>
      <c r="GJ367" s="127"/>
      <c r="GT367" s="127"/>
      <c r="HD367" s="127"/>
      <c r="HN367" s="127"/>
      <c r="HX367" s="127"/>
      <c r="IH367" s="127"/>
      <c r="IR367" s="127"/>
    </row>
    <row xmlns:x14ac="http://schemas.microsoft.com/office/spreadsheetml/2009/9/ac" r="368" s="3" customFormat="true" x14ac:dyDescent="0.25">
      <c r="A368" s="406"/>
      <c r="B368" s="127"/>
      <c r="L368" s="127"/>
      <c r="V368" s="127"/>
      <c r="AF368" s="127"/>
      <c r="AP368" s="127"/>
      <c r="AZ368" s="127"/>
      <c r="BA368" s="127"/>
      <c r="BB368" s="127"/>
      <c r="BC368" s="127"/>
      <c r="BD368" s="127"/>
      <c r="BE368" s="127"/>
      <c r="BF368" s="127"/>
      <c r="BG368" s="127"/>
      <c r="BJ368" s="127"/>
      <c r="BT368" s="127"/>
      <c r="CD368" s="127"/>
      <c r="CN368" s="127"/>
      <c r="CX368" s="127"/>
      <c r="DH368" s="127"/>
      <c r="DR368" s="127"/>
      <c r="EB368" s="127"/>
      <c r="EL368" s="127"/>
      <c r="EV368" s="127"/>
      <c r="FF368" s="127"/>
      <c r="FP368" s="127"/>
      <c r="FZ368" s="127"/>
      <c r="GJ368" s="127"/>
      <c r="GT368" s="127"/>
      <c r="HD368" s="127"/>
      <c r="HN368" s="127"/>
      <c r="HX368" s="127"/>
      <c r="IH368" s="127"/>
      <c r="IR368" s="127"/>
    </row>
    <row xmlns:x14ac="http://schemas.microsoft.com/office/spreadsheetml/2009/9/ac" r="369" s="3" customFormat="true" x14ac:dyDescent="0.25">
      <c r="A369" s="406"/>
      <c r="B369" s="127"/>
      <c r="L369" s="127"/>
      <c r="V369" s="127"/>
      <c r="AF369" s="127"/>
      <c r="AP369" s="127"/>
      <c r="AZ369" s="127"/>
      <c r="BA369" s="127"/>
      <c r="BB369" s="127"/>
      <c r="BC369" s="127"/>
      <c r="BD369" s="127"/>
      <c r="BE369" s="127"/>
      <c r="BF369" s="127"/>
      <c r="BG369" s="127"/>
      <c r="BJ369" s="127"/>
      <c r="BT369" s="127"/>
      <c r="CD369" s="127"/>
      <c r="CN369" s="127"/>
      <c r="CX369" s="127"/>
      <c r="DH369" s="127"/>
      <c r="DR369" s="127"/>
      <c r="EB369" s="127"/>
      <c r="EL369" s="127"/>
      <c r="EV369" s="127"/>
      <c r="FF369" s="127"/>
      <c r="FP369" s="127"/>
      <c r="FZ369" s="127"/>
      <c r="GJ369" s="127"/>
      <c r="GT369" s="127"/>
      <c r="HD369" s="127"/>
      <c r="HN369" s="127"/>
      <c r="HX369" s="127"/>
      <c r="IH369" s="127"/>
      <c r="IR369" s="127"/>
    </row>
    <row xmlns:x14ac="http://schemas.microsoft.com/office/spreadsheetml/2009/9/ac" r="370" s="3" customFormat="true" x14ac:dyDescent="0.25">
      <c r="A370" s="406"/>
      <c r="B370" s="127"/>
      <c r="L370" s="127"/>
      <c r="V370" s="127"/>
      <c r="AF370" s="127"/>
      <c r="AP370" s="127"/>
      <c r="AZ370" s="127"/>
      <c r="BA370" s="127"/>
      <c r="BB370" s="127"/>
      <c r="BC370" s="127"/>
      <c r="BD370" s="127"/>
      <c r="BE370" s="127"/>
      <c r="BF370" s="127"/>
      <c r="BG370" s="127"/>
      <c r="BJ370" s="127"/>
      <c r="BT370" s="127"/>
      <c r="CD370" s="127"/>
      <c r="CN370" s="127"/>
      <c r="CX370" s="127"/>
      <c r="DH370" s="127"/>
      <c r="DR370" s="127"/>
      <c r="EB370" s="127"/>
      <c r="EL370" s="127"/>
      <c r="EV370" s="127"/>
      <c r="FF370" s="127"/>
      <c r="FP370" s="127"/>
      <c r="FZ370" s="127"/>
      <c r="GJ370" s="127"/>
      <c r="GT370" s="127"/>
      <c r="HD370" s="127"/>
      <c r="HN370" s="127"/>
      <c r="HX370" s="127"/>
      <c r="IH370" s="127"/>
      <c r="IR370" s="127"/>
    </row>
    <row xmlns:x14ac="http://schemas.microsoft.com/office/spreadsheetml/2009/9/ac" r="371" s="3" customFormat="true" x14ac:dyDescent="0.25">
      <c r="A371" s="406"/>
      <c r="B371" s="127"/>
      <c r="L371" s="127"/>
      <c r="V371" s="127"/>
      <c r="AF371" s="127"/>
      <c r="AP371" s="127"/>
      <c r="AZ371" s="127"/>
      <c r="BA371" s="127"/>
      <c r="BB371" s="127"/>
      <c r="BC371" s="127"/>
      <c r="BD371" s="127"/>
      <c r="BE371" s="127"/>
      <c r="BF371" s="127"/>
      <c r="BG371" s="127"/>
      <c r="BJ371" s="127"/>
      <c r="BT371" s="127"/>
      <c r="CD371" s="127"/>
      <c r="CN371" s="127"/>
      <c r="CX371" s="127"/>
      <c r="DH371" s="127"/>
      <c r="DR371" s="127"/>
      <c r="EB371" s="127"/>
      <c r="EL371" s="127"/>
      <c r="EV371" s="127"/>
      <c r="FF371" s="127"/>
      <c r="FP371" s="127"/>
      <c r="FZ371" s="127"/>
      <c r="GJ371" s="127"/>
      <c r="GT371" s="127"/>
      <c r="HD371" s="127"/>
      <c r="HN371" s="127"/>
      <c r="HX371" s="127"/>
      <c r="IH371" s="127"/>
      <c r="IR371" s="127"/>
    </row>
    <row xmlns:x14ac="http://schemas.microsoft.com/office/spreadsheetml/2009/9/ac" r="372" s="3" customFormat="true" x14ac:dyDescent="0.25">
      <c r="A372" s="406"/>
      <c r="B372" s="127"/>
      <c r="L372" s="127"/>
      <c r="V372" s="127"/>
      <c r="AF372" s="127"/>
      <c r="AP372" s="127"/>
      <c r="AZ372" s="127"/>
      <c r="BA372" s="127"/>
      <c r="BB372" s="127"/>
      <c r="BC372" s="127"/>
      <c r="BD372" s="127"/>
      <c r="BE372" s="127"/>
      <c r="BF372" s="127"/>
      <c r="BG372" s="127"/>
      <c r="BJ372" s="127"/>
      <c r="BT372" s="127"/>
      <c r="CD372" s="127"/>
      <c r="CN372" s="127"/>
      <c r="CX372" s="127"/>
      <c r="DH372" s="127"/>
      <c r="DR372" s="127"/>
      <c r="EB372" s="127"/>
      <c r="EL372" s="127"/>
      <c r="EV372" s="127"/>
      <c r="FF372" s="127"/>
      <c r="FP372" s="127"/>
      <c r="FZ372" s="127"/>
      <c r="GJ372" s="127"/>
      <c r="GT372" s="127"/>
      <c r="HD372" s="127"/>
      <c r="HN372" s="127"/>
      <c r="HX372" s="127"/>
      <c r="IH372" s="127"/>
      <c r="IR372" s="127"/>
    </row>
    <row xmlns:x14ac="http://schemas.microsoft.com/office/spreadsheetml/2009/9/ac" r="373" s="3" customFormat="true" x14ac:dyDescent="0.25">
      <c r="A373" s="406"/>
      <c r="B373" s="127"/>
      <c r="L373" s="127"/>
      <c r="V373" s="127"/>
      <c r="AF373" s="127"/>
      <c r="AP373" s="127"/>
      <c r="AZ373" s="127"/>
      <c r="BA373" s="127"/>
      <c r="BB373" s="127"/>
      <c r="BC373" s="127"/>
      <c r="BD373" s="127"/>
      <c r="BE373" s="127"/>
      <c r="BF373" s="127"/>
      <c r="BG373" s="127"/>
      <c r="BJ373" s="127"/>
      <c r="BT373" s="127"/>
      <c r="CD373" s="127"/>
      <c r="CN373" s="127"/>
      <c r="CX373" s="127"/>
      <c r="DH373" s="127"/>
      <c r="DR373" s="127"/>
      <c r="EB373" s="127"/>
      <c r="EL373" s="127"/>
      <c r="EV373" s="127"/>
      <c r="FF373" s="127"/>
      <c r="FP373" s="127"/>
      <c r="FZ373" s="127"/>
      <c r="GJ373" s="127"/>
      <c r="GT373" s="127"/>
      <c r="HD373" s="127"/>
      <c r="HN373" s="127"/>
      <c r="HX373" s="127"/>
      <c r="IH373" s="127"/>
      <c r="IR373" s="127"/>
    </row>
    <row xmlns:x14ac="http://schemas.microsoft.com/office/spreadsheetml/2009/9/ac" r="374" s="3" customFormat="true" x14ac:dyDescent="0.25">
      <c r="A374" s="406"/>
      <c r="B374" s="127"/>
      <c r="L374" s="127"/>
      <c r="V374" s="127"/>
      <c r="AF374" s="127"/>
      <c r="AP374" s="127"/>
      <c r="AZ374" s="127"/>
      <c r="BA374" s="127"/>
      <c r="BB374" s="127"/>
      <c r="BC374" s="127"/>
      <c r="BD374" s="127"/>
      <c r="BE374" s="127"/>
      <c r="BF374" s="127"/>
      <c r="BG374" s="127"/>
      <c r="BJ374" s="127"/>
      <c r="BT374" s="127"/>
      <c r="CD374" s="127"/>
      <c r="CN374" s="127"/>
      <c r="CX374" s="127"/>
      <c r="DH374" s="127"/>
      <c r="DR374" s="127"/>
      <c r="EB374" s="127"/>
      <c r="EL374" s="127"/>
      <c r="EV374" s="127"/>
      <c r="FF374" s="127"/>
      <c r="FP374" s="127"/>
      <c r="FZ374" s="127"/>
      <c r="GJ374" s="127"/>
      <c r="GT374" s="127"/>
      <c r="HD374" s="127"/>
      <c r="HN374" s="127"/>
      <c r="HX374" s="127"/>
      <c r="IH374" s="127"/>
      <c r="IR374" s="127"/>
    </row>
    <row xmlns:x14ac="http://schemas.microsoft.com/office/spreadsheetml/2009/9/ac" r="375" s="3" customFormat="true" x14ac:dyDescent="0.25">
      <c r="A375" s="406"/>
      <c r="B375" s="127"/>
      <c r="L375" s="127"/>
      <c r="V375" s="127"/>
      <c r="AF375" s="127"/>
      <c r="AP375" s="127"/>
      <c r="AZ375" s="127"/>
      <c r="BA375" s="127"/>
      <c r="BB375" s="127"/>
      <c r="BC375" s="127"/>
      <c r="BD375" s="127"/>
      <c r="BE375" s="127"/>
      <c r="BF375" s="127"/>
      <c r="BG375" s="127"/>
      <c r="BJ375" s="127"/>
      <c r="BT375" s="127"/>
      <c r="CD375" s="127"/>
      <c r="CN375" s="127"/>
      <c r="CX375" s="127"/>
      <c r="DH375" s="127"/>
      <c r="DR375" s="127"/>
      <c r="EB375" s="127"/>
      <c r="EL375" s="127"/>
      <c r="EV375" s="127"/>
      <c r="FF375" s="127"/>
      <c r="FP375" s="127"/>
      <c r="FZ375" s="127"/>
      <c r="GJ375" s="127"/>
      <c r="GT375" s="127"/>
      <c r="HD375" s="127"/>
      <c r="HN375" s="127"/>
      <c r="HX375" s="127"/>
      <c r="IH375" s="127"/>
      <c r="IR375" s="127"/>
    </row>
    <row xmlns:x14ac="http://schemas.microsoft.com/office/spreadsheetml/2009/9/ac" r="376" s="3" customFormat="true" x14ac:dyDescent="0.25">
      <c r="A376" s="406"/>
      <c r="B376" s="127"/>
      <c r="L376" s="127"/>
      <c r="V376" s="127"/>
      <c r="AF376" s="127"/>
      <c r="AP376" s="127"/>
      <c r="AZ376" s="127"/>
      <c r="BA376" s="127"/>
      <c r="BB376" s="127"/>
      <c r="BC376" s="127"/>
      <c r="BD376" s="127"/>
      <c r="BE376" s="127"/>
      <c r="BF376" s="127"/>
      <c r="BG376" s="127"/>
      <c r="BJ376" s="127"/>
      <c r="BT376" s="127"/>
      <c r="CD376" s="127"/>
      <c r="CN376" s="127"/>
      <c r="CX376" s="127"/>
      <c r="DH376" s="127"/>
      <c r="DR376" s="127"/>
      <c r="EB376" s="127"/>
      <c r="EL376" s="127"/>
      <c r="EV376" s="127"/>
      <c r="FF376" s="127"/>
      <c r="FP376" s="127"/>
      <c r="FZ376" s="127"/>
      <c r="GJ376" s="127"/>
      <c r="GT376" s="127"/>
      <c r="HD376" s="127"/>
      <c r="HN376" s="127"/>
      <c r="HX376" s="127"/>
      <c r="IH376" s="127"/>
      <c r="IR376" s="127"/>
    </row>
    <row xmlns:x14ac="http://schemas.microsoft.com/office/spreadsheetml/2009/9/ac" r="377" s="3" customFormat="true" x14ac:dyDescent="0.25">
      <c r="A377" s="406"/>
      <c r="B377" s="127"/>
      <c r="L377" s="127"/>
      <c r="V377" s="127"/>
      <c r="AF377" s="127"/>
      <c r="AP377" s="127"/>
      <c r="AZ377" s="127"/>
      <c r="BA377" s="127"/>
      <c r="BB377" s="127"/>
      <c r="BC377" s="127"/>
      <c r="BD377" s="127"/>
      <c r="BE377" s="127"/>
      <c r="BF377" s="127"/>
      <c r="BG377" s="127"/>
      <c r="BJ377" s="127"/>
      <c r="BT377" s="127"/>
      <c r="CD377" s="127"/>
      <c r="CN377" s="127"/>
      <c r="CX377" s="127"/>
      <c r="DH377" s="127"/>
      <c r="DR377" s="127"/>
      <c r="EB377" s="127"/>
      <c r="EL377" s="127"/>
      <c r="EV377" s="127"/>
      <c r="FF377" s="127"/>
      <c r="FP377" s="127"/>
      <c r="FZ377" s="127"/>
      <c r="GJ377" s="127"/>
      <c r="GT377" s="127"/>
      <c r="HD377" s="127"/>
      <c r="HN377" s="127"/>
      <c r="HX377" s="127"/>
      <c r="IH377" s="127"/>
      <c r="IR377" s="127"/>
    </row>
    <row xmlns:x14ac="http://schemas.microsoft.com/office/spreadsheetml/2009/9/ac" r="378" s="3" customFormat="true" x14ac:dyDescent="0.25">
      <c r="A378" s="406"/>
      <c r="B378" s="127"/>
      <c r="L378" s="127"/>
      <c r="V378" s="127"/>
      <c r="AF378" s="127"/>
      <c r="AP378" s="127"/>
      <c r="AZ378" s="127"/>
      <c r="BA378" s="127"/>
      <c r="BB378" s="127"/>
      <c r="BC378" s="127"/>
      <c r="BD378" s="127"/>
      <c r="BE378" s="127"/>
      <c r="BF378" s="127"/>
      <c r="BG378" s="127"/>
      <c r="BJ378" s="127"/>
      <c r="BT378" s="127"/>
      <c r="CD378" s="127"/>
      <c r="CN378" s="127"/>
      <c r="CX378" s="127"/>
      <c r="DH378" s="127"/>
      <c r="DR378" s="127"/>
      <c r="EB378" s="127"/>
      <c r="EL378" s="127"/>
      <c r="EV378" s="127"/>
      <c r="FF378" s="127"/>
      <c r="FP378" s="127"/>
      <c r="FZ378" s="127"/>
      <c r="GJ378" s="127"/>
      <c r="GT378" s="127"/>
      <c r="HD378" s="127"/>
      <c r="HN378" s="127"/>
      <c r="HX378" s="127"/>
      <c r="IH378" s="127"/>
      <c r="IR378" s="127"/>
    </row>
    <row xmlns:x14ac="http://schemas.microsoft.com/office/spreadsheetml/2009/9/ac" r="379" s="3" customFormat="true" x14ac:dyDescent="0.25">
      <c r="A379" s="406"/>
      <c r="B379" s="127"/>
      <c r="L379" s="127"/>
      <c r="V379" s="127"/>
      <c r="AF379" s="127"/>
      <c r="AP379" s="127"/>
      <c r="AZ379" s="127"/>
      <c r="BA379" s="127"/>
      <c r="BB379" s="127"/>
      <c r="BC379" s="127"/>
      <c r="BD379" s="127"/>
      <c r="BE379" s="127"/>
      <c r="BF379" s="127"/>
      <c r="BG379" s="127"/>
      <c r="BJ379" s="127"/>
      <c r="BT379" s="127"/>
      <c r="CD379" s="127"/>
      <c r="CN379" s="127"/>
      <c r="CX379" s="127"/>
      <c r="DH379" s="127"/>
      <c r="DR379" s="127"/>
      <c r="EB379" s="127"/>
      <c r="EL379" s="127"/>
      <c r="EV379" s="127"/>
      <c r="FF379" s="127"/>
      <c r="FP379" s="127"/>
      <c r="FZ379" s="127"/>
      <c r="GJ379" s="127"/>
      <c r="GT379" s="127"/>
      <c r="HD379" s="127"/>
      <c r="HN379" s="127"/>
      <c r="HX379" s="127"/>
      <c r="IH379" s="127"/>
      <c r="IR379" s="127"/>
    </row>
    <row xmlns:x14ac="http://schemas.microsoft.com/office/spreadsheetml/2009/9/ac" r="380" s="3" customFormat="true" x14ac:dyDescent="0.25">
      <c r="A380" s="406"/>
      <c r="B380" s="127"/>
      <c r="L380" s="127"/>
      <c r="V380" s="127"/>
      <c r="AF380" s="127"/>
      <c r="AP380" s="127"/>
      <c r="AZ380" s="127"/>
      <c r="BA380" s="127"/>
      <c r="BB380" s="127"/>
      <c r="BC380" s="127"/>
      <c r="BD380" s="127"/>
      <c r="BE380" s="127"/>
      <c r="BF380" s="127"/>
      <c r="BG380" s="127"/>
      <c r="BJ380" s="127"/>
      <c r="BT380" s="127"/>
      <c r="CD380" s="127"/>
      <c r="CN380" s="127"/>
      <c r="CX380" s="127"/>
      <c r="DH380" s="127"/>
      <c r="DR380" s="127"/>
      <c r="EB380" s="127"/>
      <c r="EL380" s="127"/>
      <c r="EV380" s="127"/>
      <c r="FF380" s="127"/>
      <c r="FP380" s="127"/>
      <c r="FZ380" s="127"/>
      <c r="GJ380" s="127"/>
      <c r="GT380" s="127"/>
      <c r="HD380" s="127"/>
      <c r="HN380" s="127"/>
      <c r="HX380" s="127"/>
      <c r="IH380" s="127"/>
      <c r="IR380" s="127"/>
    </row>
    <row xmlns:x14ac="http://schemas.microsoft.com/office/spreadsheetml/2009/9/ac" r="381" s="3" customFormat="true" x14ac:dyDescent="0.25">
      <c r="A381" s="406"/>
      <c r="B381" s="127"/>
      <c r="L381" s="127"/>
      <c r="V381" s="127"/>
      <c r="AF381" s="127"/>
      <c r="AP381" s="127"/>
      <c r="AZ381" s="127"/>
      <c r="BA381" s="127"/>
      <c r="BB381" s="127"/>
      <c r="BC381" s="127"/>
      <c r="BD381" s="127"/>
      <c r="BE381" s="127"/>
      <c r="BF381" s="127"/>
      <c r="BG381" s="127"/>
      <c r="BJ381" s="127"/>
      <c r="BT381" s="127"/>
      <c r="CD381" s="127"/>
      <c r="CN381" s="127"/>
      <c r="CX381" s="127"/>
      <c r="DH381" s="127"/>
      <c r="DR381" s="127"/>
      <c r="EB381" s="127"/>
      <c r="EL381" s="127"/>
      <c r="EV381" s="127"/>
      <c r="FF381" s="127"/>
      <c r="FP381" s="127"/>
      <c r="FZ381" s="127"/>
      <c r="GJ381" s="127"/>
      <c r="GT381" s="127"/>
      <c r="HD381" s="127"/>
      <c r="HN381" s="127"/>
      <c r="HX381" s="127"/>
      <c r="IH381" s="127"/>
      <c r="IR381" s="127"/>
    </row>
    <row xmlns:x14ac="http://schemas.microsoft.com/office/spreadsheetml/2009/9/ac" r="382" s="3" customFormat="true" x14ac:dyDescent="0.25">
      <c r="A382" s="406"/>
      <c r="B382" s="127"/>
      <c r="L382" s="127"/>
      <c r="V382" s="127"/>
      <c r="AF382" s="127"/>
      <c r="AP382" s="127"/>
      <c r="AZ382" s="127"/>
      <c r="BA382" s="127"/>
      <c r="BB382" s="127"/>
      <c r="BC382" s="127"/>
      <c r="BD382" s="127"/>
      <c r="BE382" s="127"/>
      <c r="BF382" s="127"/>
      <c r="BG382" s="127"/>
      <c r="BJ382" s="127"/>
      <c r="BT382" s="127"/>
      <c r="CD382" s="127"/>
      <c r="CN382" s="127"/>
      <c r="CX382" s="127"/>
      <c r="DH382" s="127"/>
      <c r="DR382" s="127"/>
      <c r="EB382" s="127"/>
      <c r="EL382" s="127"/>
      <c r="EV382" s="127"/>
      <c r="FF382" s="127"/>
      <c r="FP382" s="127"/>
      <c r="FZ382" s="127"/>
      <c r="GJ382" s="127"/>
      <c r="GT382" s="127"/>
      <c r="HD382" s="127"/>
      <c r="HN382" s="127"/>
      <c r="HX382" s="127"/>
      <c r="IH382" s="127"/>
      <c r="IR382" s="127"/>
    </row>
    <row xmlns:x14ac="http://schemas.microsoft.com/office/spreadsheetml/2009/9/ac" r="383" s="3" customFormat="true" x14ac:dyDescent="0.25">
      <c r="A383" s="406"/>
      <c r="B383" s="127"/>
      <c r="L383" s="127"/>
      <c r="V383" s="127"/>
      <c r="AF383" s="127"/>
      <c r="AP383" s="127"/>
      <c r="AZ383" s="127"/>
      <c r="BA383" s="127"/>
      <c r="BB383" s="127"/>
      <c r="BC383" s="127"/>
      <c r="BD383" s="127"/>
      <c r="BE383" s="127"/>
      <c r="BF383" s="127"/>
      <c r="BG383" s="127"/>
      <c r="BJ383" s="127"/>
      <c r="BT383" s="127"/>
      <c r="CD383" s="127"/>
      <c r="CN383" s="127"/>
      <c r="CX383" s="127"/>
      <c r="DH383" s="127"/>
      <c r="DR383" s="127"/>
      <c r="EB383" s="127"/>
      <c r="EL383" s="127"/>
      <c r="EV383" s="127"/>
      <c r="FF383" s="127"/>
      <c r="FP383" s="127"/>
      <c r="FZ383" s="127"/>
      <c r="GJ383" s="127"/>
      <c r="GT383" s="127"/>
      <c r="HD383" s="127"/>
      <c r="HN383" s="127"/>
      <c r="HX383" s="127"/>
      <c r="IH383" s="127"/>
      <c r="IR383" s="127"/>
    </row>
    <row xmlns:x14ac="http://schemas.microsoft.com/office/spreadsheetml/2009/9/ac" r="384" s="3" customFormat="true" x14ac:dyDescent="0.25">
      <c r="A384" s="406"/>
      <c r="B384" s="127"/>
      <c r="L384" s="127"/>
      <c r="V384" s="127"/>
      <c r="AF384" s="127"/>
      <c r="AP384" s="127"/>
      <c r="AZ384" s="127"/>
      <c r="BA384" s="127"/>
      <c r="BB384" s="127"/>
      <c r="BC384" s="127"/>
      <c r="BD384" s="127"/>
      <c r="BE384" s="127"/>
      <c r="BF384" s="127"/>
      <c r="BG384" s="127"/>
      <c r="BJ384" s="127"/>
      <c r="BT384" s="127"/>
      <c r="CD384" s="127"/>
      <c r="CN384" s="127"/>
      <c r="CX384" s="127"/>
      <c r="DH384" s="127"/>
      <c r="DR384" s="127"/>
      <c r="EB384" s="127"/>
      <c r="EL384" s="127"/>
      <c r="EV384" s="127"/>
      <c r="FF384" s="127"/>
      <c r="FP384" s="127"/>
      <c r="FZ384" s="127"/>
      <c r="GJ384" s="127"/>
      <c r="GT384" s="127"/>
      <c r="HD384" s="127"/>
      <c r="HN384" s="127"/>
      <c r="HX384" s="127"/>
      <c r="IH384" s="127"/>
      <c r="IR384" s="127"/>
    </row>
    <row xmlns:x14ac="http://schemas.microsoft.com/office/spreadsheetml/2009/9/ac" r="385" s="3" customFormat="true" x14ac:dyDescent="0.25">
      <c r="A385" s="406"/>
      <c r="B385" s="127"/>
      <c r="L385" s="127"/>
      <c r="V385" s="127"/>
      <c r="AF385" s="127"/>
      <c r="AP385" s="127"/>
      <c r="AZ385" s="127"/>
      <c r="BA385" s="127"/>
      <c r="BB385" s="127"/>
      <c r="BC385" s="127"/>
      <c r="BD385" s="127"/>
      <c r="BE385" s="127"/>
      <c r="BF385" s="127"/>
      <c r="BG385" s="127"/>
      <c r="BJ385" s="127"/>
      <c r="BT385" s="127"/>
      <c r="CD385" s="127"/>
      <c r="CN385" s="127"/>
      <c r="CX385" s="127"/>
      <c r="DH385" s="127"/>
      <c r="DR385" s="127"/>
      <c r="EB385" s="127"/>
      <c r="EL385" s="127"/>
      <c r="EV385" s="127"/>
      <c r="FF385" s="127"/>
      <c r="FP385" s="127"/>
      <c r="FZ385" s="127"/>
      <c r="GJ385" s="127"/>
      <c r="GT385" s="127"/>
      <c r="HD385" s="127"/>
      <c r="HN385" s="127"/>
      <c r="HX385" s="127"/>
      <c r="IH385" s="127"/>
      <c r="IR385" s="127"/>
    </row>
    <row xmlns:x14ac="http://schemas.microsoft.com/office/spreadsheetml/2009/9/ac" r="386" s="3" customFormat="true" x14ac:dyDescent="0.25">
      <c r="A386" s="406"/>
      <c r="B386" s="127"/>
      <c r="L386" s="127"/>
      <c r="V386" s="127"/>
      <c r="AF386" s="127"/>
      <c r="AP386" s="127"/>
      <c r="AZ386" s="127"/>
      <c r="BA386" s="127"/>
      <c r="BB386" s="127"/>
      <c r="BC386" s="127"/>
      <c r="BD386" s="127"/>
      <c r="BE386" s="127"/>
      <c r="BF386" s="127"/>
      <c r="BG386" s="127"/>
      <c r="BJ386" s="127"/>
      <c r="BT386" s="127"/>
      <c r="CD386" s="127"/>
      <c r="CN386" s="127"/>
      <c r="CX386" s="127"/>
      <c r="DH386" s="127"/>
      <c r="DR386" s="127"/>
      <c r="EB386" s="127"/>
      <c r="EL386" s="127"/>
      <c r="EV386" s="127"/>
      <c r="FF386" s="127"/>
      <c r="FP386" s="127"/>
      <c r="FZ386" s="127"/>
      <c r="GJ386" s="127"/>
      <c r="GT386" s="127"/>
      <c r="HD386" s="127"/>
      <c r="HN386" s="127"/>
      <c r="HX386" s="127"/>
      <c r="IH386" s="127"/>
      <c r="IR386" s="127"/>
    </row>
    <row xmlns:x14ac="http://schemas.microsoft.com/office/spreadsheetml/2009/9/ac" r="387" s="3" customFormat="true" x14ac:dyDescent="0.25">
      <c r="A387" s="406"/>
      <c r="B387" s="127"/>
      <c r="L387" s="127"/>
      <c r="V387" s="127"/>
      <c r="AF387" s="127"/>
      <c r="AP387" s="127"/>
      <c r="AZ387" s="127"/>
      <c r="BA387" s="127"/>
      <c r="BB387" s="127"/>
      <c r="BC387" s="127"/>
      <c r="BD387" s="127"/>
      <c r="BE387" s="127"/>
      <c r="BF387" s="127"/>
      <c r="BG387" s="127"/>
      <c r="BJ387" s="127"/>
      <c r="BT387" s="127"/>
      <c r="CD387" s="127"/>
      <c r="CN387" s="127"/>
      <c r="CX387" s="127"/>
      <c r="DH387" s="127"/>
      <c r="DR387" s="127"/>
      <c r="EB387" s="127"/>
      <c r="EL387" s="127"/>
      <c r="EV387" s="127"/>
      <c r="FF387" s="127"/>
      <c r="FP387" s="127"/>
      <c r="FZ387" s="127"/>
      <c r="GJ387" s="127"/>
      <c r="GT387" s="127"/>
      <c r="HD387" s="127"/>
      <c r="HN387" s="127"/>
      <c r="HX387" s="127"/>
      <c r="IH387" s="127"/>
      <c r="IR387" s="127"/>
    </row>
    <row xmlns:x14ac="http://schemas.microsoft.com/office/spreadsheetml/2009/9/ac" r="388" s="3" customFormat="true" x14ac:dyDescent="0.25">
      <c r="A388" s="406"/>
      <c r="B388" s="127"/>
      <c r="L388" s="127"/>
      <c r="V388" s="127"/>
      <c r="AF388" s="127"/>
      <c r="AP388" s="127"/>
      <c r="AZ388" s="127"/>
      <c r="BA388" s="127"/>
      <c r="BB388" s="127"/>
      <c r="BC388" s="127"/>
      <c r="BD388" s="127"/>
      <c r="BE388" s="127"/>
      <c r="BF388" s="127"/>
      <c r="BG388" s="127"/>
      <c r="BJ388" s="127"/>
      <c r="BT388" s="127"/>
      <c r="CD388" s="127"/>
      <c r="CN388" s="127"/>
      <c r="CX388" s="127"/>
      <c r="DH388" s="127"/>
      <c r="DR388" s="127"/>
      <c r="EB388" s="127"/>
      <c r="EL388" s="127"/>
      <c r="EV388" s="127"/>
      <c r="FF388" s="127"/>
      <c r="FP388" s="127"/>
      <c r="FZ388" s="127"/>
      <c r="GJ388" s="127"/>
      <c r="GT388" s="127"/>
      <c r="HD388" s="127"/>
      <c r="HN388" s="127"/>
      <c r="HX388" s="127"/>
      <c r="IH388" s="127"/>
      <c r="IR388" s="127"/>
    </row>
    <row xmlns:x14ac="http://schemas.microsoft.com/office/spreadsheetml/2009/9/ac" r="389" s="3" customFormat="true" x14ac:dyDescent="0.25">
      <c r="A389" s="406"/>
      <c r="B389" s="127"/>
      <c r="L389" s="127"/>
      <c r="V389" s="127"/>
      <c r="AF389" s="127"/>
      <c r="AP389" s="127"/>
      <c r="AZ389" s="127"/>
      <c r="BA389" s="127"/>
      <c r="BB389" s="127"/>
      <c r="BC389" s="127"/>
      <c r="BD389" s="127"/>
      <c r="BE389" s="127"/>
      <c r="BF389" s="127"/>
      <c r="BG389" s="127"/>
      <c r="BJ389" s="127"/>
      <c r="BT389" s="127"/>
      <c r="CD389" s="127"/>
      <c r="CN389" s="127"/>
      <c r="CX389" s="127"/>
      <c r="DH389" s="127"/>
      <c r="DR389" s="127"/>
      <c r="EB389" s="127"/>
      <c r="EL389" s="127"/>
      <c r="EV389" s="127"/>
      <c r="FF389" s="127"/>
      <c r="FP389" s="127"/>
      <c r="FZ389" s="127"/>
      <c r="GJ389" s="127"/>
      <c r="GT389" s="127"/>
      <c r="HD389" s="127"/>
      <c r="HN389" s="127"/>
      <c r="HX389" s="127"/>
      <c r="IH389" s="127"/>
      <c r="IR389" s="127"/>
    </row>
    <row xmlns:x14ac="http://schemas.microsoft.com/office/spreadsheetml/2009/9/ac" r="390" s="3" customFormat="true" x14ac:dyDescent="0.25">
      <c r="A390" s="406"/>
      <c r="B390" s="127"/>
      <c r="L390" s="127"/>
      <c r="V390" s="127"/>
      <c r="AF390" s="127"/>
      <c r="AP390" s="127"/>
      <c r="AZ390" s="127"/>
      <c r="BA390" s="127"/>
      <c r="BB390" s="127"/>
      <c r="BC390" s="127"/>
      <c r="BD390" s="127"/>
      <c r="BE390" s="127"/>
      <c r="BF390" s="127"/>
      <c r="BG390" s="127"/>
      <c r="BJ390" s="127"/>
      <c r="BT390" s="127"/>
      <c r="CD390" s="127"/>
      <c r="CN390" s="127"/>
      <c r="CX390" s="127"/>
      <c r="DH390" s="127"/>
      <c r="DR390" s="127"/>
      <c r="EB390" s="127"/>
      <c r="EL390" s="127"/>
      <c r="EV390" s="127"/>
      <c r="FF390" s="127"/>
      <c r="FP390" s="127"/>
      <c r="FZ390" s="127"/>
      <c r="GJ390" s="127"/>
      <c r="GT390" s="127"/>
      <c r="HD390" s="127"/>
      <c r="HN390" s="127"/>
      <c r="HX390" s="127"/>
      <c r="IH390" s="127"/>
      <c r="IR390" s="127"/>
    </row>
    <row xmlns:x14ac="http://schemas.microsoft.com/office/spreadsheetml/2009/9/ac" r="391" s="3" customFormat="true" x14ac:dyDescent="0.25">
      <c r="A391" s="406"/>
      <c r="B391" s="127"/>
      <c r="L391" s="127"/>
      <c r="V391" s="127"/>
      <c r="AF391" s="127"/>
      <c r="AP391" s="127"/>
      <c r="AZ391" s="127"/>
      <c r="BA391" s="127"/>
      <c r="BB391" s="127"/>
      <c r="BC391" s="127"/>
      <c r="BD391" s="127"/>
      <c r="BE391" s="127"/>
      <c r="BF391" s="127"/>
      <c r="BG391" s="127"/>
      <c r="BJ391" s="127"/>
      <c r="BT391" s="127"/>
      <c r="CD391" s="127"/>
      <c r="CN391" s="127"/>
      <c r="CX391" s="127"/>
      <c r="DH391" s="127"/>
      <c r="DR391" s="127"/>
      <c r="EB391" s="127"/>
      <c r="EL391" s="127"/>
      <c r="EV391" s="127"/>
      <c r="FF391" s="127"/>
      <c r="FP391" s="127"/>
      <c r="FZ391" s="127"/>
      <c r="GJ391" s="127"/>
      <c r="GT391" s="127"/>
      <c r="HD391" s="127"/>
      <c r="HN391" s="127"/>
      <c r="HX391" s="127"/>
      <c r="IH391" s="127"/>
      <c r="IR391" s="127"/>
    </row>
    <row xmlns:x14ac="http://schemas.microsoft.com/office/spreadsheetml/2009/9/ac" r="392" s="3" customFormat="true" x14ac:dyDescent="0.25">
      <c r="A392" s="406"/>
      <c r="B392" s="127"/>
      <c r="L392" s="127"/>
      <c r="V392" s="127"/>
      <c r="AF392" s="127"/>
      <c r="AP392" s="127"/>
      <c r="AZ392" s="127"/>
      <c r="BA392" s="127"/>
      <c r="BB392" s="127"/>
      <c r="BC392" s="127"/>
      <c r="BD392" s="127"/>
      <c r="BE392" s="127"/>
      <c r="BF392" s="127"/>
      <c r="BG392" s="127"/>
      <c r="BJ392" s="127"/>
      <c r="BT392" s="127"/>
      <c r="CD392" s="127"/>
      <c r="CN392" s="127"/>
      <c r="CX392" s="127"/>
      <c r="DH392" s="127"/>
      <c r="DR392" s="127"/>
      <c r="EB392" s="127"/>
      <c r="EL392" s="127"/>
      <c r="EV392" s="127"/>
      <c r="FF392" s="127"/>
      <c r="FP392" s="127"/>
      <c r="FZ392" s="127"/>
      <c r="GJ392" s="127"/>
      <c r="GT392" s="127"/>
      <c r="HD392" s="127"/>
      <c r="HN392" s="127"/>
      <c r="HX392" s="127"/>
      <c r="IH392" s="127"/>
      <c r="IR392" s="127"/>
    </row>
    <row xmlns:x14ac="http://schemas.microsoft.com/office/spreadsheetml/2009/9/ac" r="393" s="3" customFormat="true" x14ac:dyDescent="0.25">
      <c r="A393" s="406"/>
      <c r="B393" s="127"/>
      <c r="L393" s="127"/>
      <c r="V393" s="127"/>
      <c r="AF393" s="127"/>
      <c r="AP393" s="127"/>
      <c r="AZ393" s="127"/>
      <c r="BA393" s="127"/>
      <c r="BB393" s="127"/>
      <c r="BC393" s="127"/>
      <c r="BD393" s="127"/>
      <c r="BE393" s="127"/>
      <c r="BF393" s="127"/>
      <c r="BG393" s="127"/>
      <c r="BJ393" s="127"/>
      <c r="BT393" s="127"/>
      <c r="CD393" s="127"/>
      <c r="CN393" s="127"/>
      <c r="CX393" s="127"/>
      <c r="DH393" s="127"/>
      <c r="DR393" s="127"/>
      <c r="EB393" s="127"/>
      <c r="EL393" s="127"/>
      <c r="EV393" s="127"/>
      <c r="FF393" s="127"/>
      <c r="FP393" s="127"/>
      <c r="FZ393" s="127"/>
      <c r="GJ393" s="127"/>
      <c r="GT393" s="127"/>
      <c r="HD393" s="127"/>
      <c r="HN393" s="127"/>
      <c r="HX393" s="127"/>
      <c r="IH393" s="127"/>
      <c r="IR393" s="127"/>
    </row>
    <row xmlns:x14ac="http://schemas.microsoft.com/office/spreadsheetml/2009/9/ac" r="394" s="3" customFormat="true" x14ac:dyDescent="0.25">
      <c r="A394" s="406"/>
      <c r="B394" s="127"/>
      <c r="L394" s="127"/>
      <c r="V394" s="127"/>
      <c r="AF394" s="127"/>
      <c r="AP394" s="127"/>
      <c r="AZ394" s="127"/>
      <c r="BA394" s="127"/>
      <c r="BB394" s="127"/>
      <c r="BC394" s="127"/>
      <c r="BD394" s="127"/>
      <c r="BE394" s="127"/>
      <c r="BF394" s="127"/>
      <c r="BG394" s="127"/>
      <c r="BJ394" s="127"/>
      <c r="BT394" s="127"/>
      <c r="CD394" s="127"/>
      <c r="CN394" s="127"/>
      <c r="CX394" s="127"/>
      <c r="DH394" s="127"/>
      <c r="DR394" s="127"/>
      <c r="EB394" s="127"/>
      <c r="EL394" s="127"/>
      <c r="EV394" s="127"/>
      <c r="FF394" s="127"/>
      <c r="FP394" s="127"/>
      <c r="FZ394" s="127"/>
      <c r="GJ394" s="127"/>
      <c r="GT394" s="127"/>
      <c r="HD394" s="127"/>
      <c r="HN394" s="127"/>
      <c r="HX394" s="127"/>
      <c r="IH394" s="127"/>
      <c r="IR394" s="127"/>
    </row>
    <row xmlns:x14ac="http://schemas.microsoft.com/office/spreadsheetml/2009/9/ac" r="395" s="3" customFormat="true" x14ac:dyDescent="0.25">
      <c r="A395" s="406"/>
      <c r="B395" s="127"/>
      <c r="L395" s="127"/>
      <c r="V395" s="127"/>
      <c r="AF395" s="127"/>
      <c r="AP395" s="127"/>
      <c r="AZ395" s="127"/>
      <c r="BA395" s="127"/>
      <c r="BB395" s="127"/>
      <c r="BC395" s="127"/>
      <c r="BD395" s="127"/>
      <c r="BE395" s="127"/>
      <c r="BF395" s="127"/>
      <c r="BG395" s="127"/>
      <c r="BJ395" s="127"/>
      <c r="BT395" s="127"/>
      <c r="CD395" s="127"/>
      <c r="CN395" s="127"/>
      <c r="CX395" s="127"/>
      <c r="DH395" s="127"/>
      <c r="DR395" s="127"/>
      <c r="EB395" s="127"/>
      <c r="EL395" s="127"/>
      <c r="EV395" s="127"/>
      <c r="FF395" s="127"/>
      <c r="FP395" s="127"/>
      <c r="FZ395" s="127"/>
      <c r="GJ395" s="127"/>
      <c r="GT395" s="127"/>
      <c r="HD395" s="127"/>
      <c r="HN395" s="127"/>
      <c r="HX395" s="127"/>
      <c r="IH395" s="127"/>
      <c r="IR395" s="127"/>
    </row>
    <row xmlns:x14ac="http://schemas.microsoft.com/office/spreadsheetml/2009/9/ac" r="396" s="3" customFormat="true" x14ac:dyDescent="0.25">
      <c r="A396" s="406"/>
      <c r="B396" s="127"/>
      <c r="L396" s="127"/>
      <c r="V396" s="127"/>
      <c r="AF396" s="127"/>
      <c r="AP396" s="127"/>
      <c r="AZ396" s="127"/>
      <c r="BA396" s="127"/>
      <c r="BB396" s="127"/>
      <c r="BC396" s="127"/>
      <c r="BD396" s="127"/>
      <c r="BE396" s="127"/>
      <c r="BF396" s="127"/>
      <c r="BG396" s="127"/>
      <c r="BJ396" s="127"/>
      <c r="BT396" s="127"/>
      <c r="CD396" s="127"/>
      <c r="CN396" s="127"/>
      <c r="CX396" s="127"/>
      <c r="DH396" s="127"/>
      <c r="DR396" s="127"/>
      <c r="EB396" s="127"/>
      <c r="EL396" s="127"/>
      <c r="EV396" s="127"/>
      <c r="FF396" s="127"/>
      <c r="FP396" s="127"/>
      <c r="FZ396" s="127"/>
      <c r="GJ396" s="127"/>
      <c r="GT396" s="127"/>
      <c r="HD396" s="127"/>
      <c r="HN396" s="127"/>
      <c r="HX396" s="127"/>
      <c r="IH396" s="127"/>
      <c r="IR396" s="127"/>
    </row>
    <row xmlns:x14ac="http://schemas.microsoft.com/office/spreadsheetml/2009/9/ac" r="397" s="3" customFormat="true" x14ac:dyDescent="0.25">
      <c r="A397" s="406"/>
      <c r="B397" s="127"/>
      <c r="L397" s="127"/>
      <c r="V397" s="127"/>
      <c r="AF397" s="127"/>
      <c r="AP397" s="127"/>
      <c r="AZ397" s="127"/>
      <c r="BA397" s="127"/>
      <c r="BB397" s="127"/>
      <c r="BC397" s="127"/>
      <c r="BD397" s="127"/>
      <c r="BE397" s="127"/>
      <c r="BF397" s="127"/>
      <c r="BG397" s="127"/>
      <c r="BJ397" s="127"/>
      <c r="BT397" s="127"/>
      <c r="CD397" s="127"/>
      <c r="CN397" s="127"/>
      <c r="CX397" s="127"/>
      <c r="DH397" s="127"/>
      <c r="DR397" s="127"/>
      <c r="EB397" s="127"/>
      <c r="EL397" s="127"/>
      <c r="EV397" s="127"/>
      <c r="FF397" s="127"/>
      <c r="FP397" s="127"/>
      <c r="FZ397" s="127"/>
      <c r="GJ397" s="127"/>
      <c r="GT397" s="127"/>
      <c r="HD397" s="127"/>
      <c r="HN397" s="127"/>
      <c r="HX397" s="127"/>
      <c r="IH397" s="127"/>
      <c r="IR397" s="127"/>
    </row>
    <row xmlns:x14ac="http://schemas.microsoft.com/office/spreadsheetml/2009/9/ac" r="398" s="3" customFormat="true" x14ac:dyDescent="0.25">
      <c r="A398" s="406"/>
      <c r="B398" s="127"/>
      <c r="L398" s="127"/>
      <c r="V398" s="127"/>
      <c r="AF398" s="127"/>
      <c r="AP398" s="127"/>
      <c r="AZ398" s="127"/>
      <c r="BA398" s="127"/>
      <c r="BB398" s="127"/>
      <c r="BC398" s="127"/>
      <c r="BD398" s="127"/>
      <c r="BE398" s="127"/>
      <c r="BF398" s="127"/>
      <c r="BG398" s="127"/>
      <c r="BJ398" s="127"/>
      <c r="BT398" s="127"/>
      <c r="CD398" s="127"/>
      <c r="CN398" s="127"/>
      <c r="CX398" s="127"/>
      <c r="DH398" s="127"/>
      <c r="DR398" s="127"/>
      <c r="EB398" s="127"/>
      <c r="EL398" s="127"/>
      <c r="EV398" s="127"/>
      <c r="FF398" s="127"/>
      <c r="FP398" s="127"/>
      <c r="FZ398" s="127"/>
      <c r="GJ398" s="127"/>
      <c r="GT398" s="127"/>
      <c r="HD398" s="127"/>
      <c r="HN398" s="127"/>
      <c r="HX398" s="127"/>
      <c r="IH398" s="127"/>
      <c r="IR398" s="127"/>
    </row>
    <row xmlns:x14ac="http://schemas.microsoft.com/office/spreadsheetml/2009/9/ac" r="399" s="3" customFormat="true" x14ac:dyDescent="0.25">
      <c r="A399" s="406"/>
      <c r="B399" s="127"/>
      <c r="L399" s="127"/>
      <c r="V399" s="127"/>
      <c r="AF399" s="127"/>
      <c r="AP399" s="127"/>
      <c r="AZ399" s="127"/>
      <c r="BA399" s="127"/>
      <c r="BB399" s="127"/>
      <c r="BC399" s="127"/>
      <c r="BD399" s="127"/>
      <c r="BE399" s="127"/>
      <c r="BF399" s="127"/>
      <c r="BG399" s="127"/>
      <c r="BJ399" s="127"/>
      <c r="BT399" s="127"/>
      <c r="CD399" s="127"/>
      <c r="CN399" s="127"/>
      <c r="CX399" s="127"/>
      <c r="DH399" s="127"/>
      <c r="DR399" s="127"/>
      <c r="EB399" s="127"/>
      <c r="EL399" s="127"/>
      <c r="EV399" s="127"/>
      <c r="FF399" s="127"/>
      <c r="FP399" s="127"/>
      <c r="FZ399" s="127"/>
      <c r="GJ399" s="127"/>
      <c r="GT399" s="127"/>
      <c r="HD399" s="127"/>
      <c r="HN399" s="127"/>
      <c r="HX399" s="127"/>
      <c r="IH399" s="127"/>
      <c r="IR399" s="127"/>
    </row>
    <row xmlns:x14ac="http://schemas.microsoft.com/office/spreadsheetml/2009/9/ac" r="400" s="3" customFormat="true" x14ac:dyDescent="0.25">
      <c r="A400" s="406"/>
      <c r="B400" s="127"/>
      <c r="L400" s="127"/>
      <c r="V400" s="127"/>
      <c r="AF400" s="127"/>
      <c r="AP400" s="127"/>
      <c r="AZ400" s="127"/>
      <c r="BA400" s="127"/>
      <c r="BB400" s="127"/>
      <c r="BC400" s="127"/>
      <c r="BD400" s="127"/>
      <c r="BE400" s="127"/>
      <c r="BF400" s="127"/>
      <c r="BG400" s="127"/>
      <c r="BJ400" s="127"/>
      <c r="BT400" s="127"/>
      <c r="CD400" s="127"/>
      <c r="CN400" s="127"/>
      <c r="CX400" s="127"/>
      <c r="DH400" s="127"/>
      <c r="DR400" s="127"/>
      <c r="EB400" s="127"/>
      <c r="EL400" s="127"/>
      <c r="EV400" s="127"/>
      <c r="FF400" s="127"/>
      <c r="FP400" s="127"/>
      <c r="FZ400" s="127"/>
      <c r="GJ400" s="127"/>
      <c r="GT400" s="127"/>
      <c r="HD400" s="127"/>
      <c r="HN400" s="127"/>
      <c r="HX400" s="127"/>
      <c r="IH400" s="127"/>
      <c r="IR400" s="127"/>
    </row>
    <row xmlns:x14ac="http://schemas.microsoft.com/office/spreadsheetml/2009/9/ac" r="401" s="3" customFormat="true" x14ac:dyDescent="0.25">
      <c r="A401" s="406"/>
      <c r="B401" s="127"/>
      <c r="L401" s="127"/>
      <c r="V401" s="127"/>
      <c r="AF401" s="127"/>
      <c r="AP401" s="127"/>
      <c r="AZ401" s="127"/>
      <c r="BA401" s="127"/>
      <c r="BB401" s="127"/>
      <c r="BC401" s="127"/>
      <c r="BD401" s="127"/>
      <c r="BE401" s="127"/>
      <c r="BF401" s="127"/>
      <c r="BG401" s="127"/>
      <c r="BJ401" s="127"/>
      <c r="BT401" s="127"/>
      <c r="CD401" s="127"/>
      <c r="CN401" s="127"/>
      <c r="CX401" s="127"/>
      <c r="DH401" s="127"/>
      <c r="DR401" s="127"/>
      <c r="EB401" s="127"/>
      <c r="EL401" s="127"/>
      <c r="EV401" s="127"/>
      <c r="FF401" s="127"/>
      <c r="FP401" s="127"/>
      <c r="FZ401" s="127"/>
      <c r="GJ401" s="127"/>
      <c r="GT401" s="127"/>
      <c r="HD401" s="127"/>
      <c r="HN401" s="127"/>
      <c r="HX401" s="127"/>
      <c r="IH401" s="127"/>
      <c r="IR401" s="127"/>
    </row>
    <row xmlns:x14ac="http://schemas.microsoft.com/office/spreadsheetml/2009/9/ac" r="402" s="3" customFormat="true" x14ac:dyDescent="0.25">
      <c r="A402" s="406"/>
      <c r="B402" s="127"/>
      <c r="L402" s="127"/>
      <c r="V402" s="127"/>
      <c r="AF402" s="127"/>
      <c r="AP402" s="127"/>
      <c r="AZ402" s="127"/>
      <c r="BA402" s="127"/>
      <c r="BB402" s="127"/>
      <c r="BC402" s="127"/>
      <c r="BD402" s="127"/>
      <c r="BE402" s="127"/>
      <c r="BF402" s="127"/>
      <c r="BG402" s="127"/>
      <c r="BJ402" s="127"/>
      <c r="BT402" s="127"/>
      <c r="CD402" s="127"/>
      <c r="CN402" s="127"/>
      <c r="CX402" s="127"/>
      <c r="DH402" s="127"/>
      <c r="DR402" s="127"/>
      <c r="EB402" s="127"/>
      <c r="EL402" s="127"/>
      <c r="EV402" s="127"/>
      <c r="FF402" s="127"/>
      <c r="FP402" s="127"/>
      <c r="FZ402" s="127"/>
      <c r="GJ402" s="127"/>
      <c r="GT402" s="127"/>
      <c r="HD402" s="127"/>
      <c r="HN402" s="127"/>
      <c r="HX402" s="127"/>
      <c r="IH402" s="127"/>
      <c r="IR402" s="127"/>
    </row>
    <row xmlns:x14ac="http://schemas.microsoft.com/office/spreadsheetml/2009/9/ac" r="403" s="3" customFormat="true" x14ac:dyDescent="0.25">
      <c r="A403" s="406"/>
      <c r="B403" s="127"/>
      <c r="L403" s="127"/>
      <c r="V403" s="127"/>
      <c r="AF403" s="127"/>
      <c r="AP403" s="127"/>
      <c r="AZ403" s="127"/>
      <c r="BA403" s="127"/>
      <c r="BB403" s="127"/>
      <c r="BC403" s="127"/>
      <c r="BD403" s="127"/>
      <c r="BE403" s="127"/>
      <c r="BF403" s="127"/>
      <c r="BG403" s="127"/>
      <c r="BJ403" s="127"/>
      <c r="BT403" s="127"/>
      <c r="CD403" s="127"/>
      <c r="CN403" s="127"/>
      <c r="CX403" s="127"/>
      <c r="DH403" s="127"/>
      <c r="DR403" s="127"/>
      <c r="EB403" s="127"/>
      <c r="EL403" s="127"/>
      <c r="EV403" s="127"/>
      <c r="FF403" s="127"/>
      <c r="FP403" s="127"/>
      <c r="FZ403" s="127"/>
      <c r="GJ403" s="127"/>
      <c r="GT403" s="127"/>
      <c r="HD403" s="127"/>
      <c r="HN403" s="127"/>
      <c r="HX403" s="127"/>
      <c r="IH403" s="127"/>
      <c r="IR403" s="127"/>
    </row>
    <row xmlns:x14ac="http://schemas.microsoft.com/office/spreadsheetml/2009/9/ac" r="404" s="3" customFormat="true" x14ac:dyDescent="0.25">
      <c r="A404" s="406"/>
      <c r="B404" s="127"/>
      <c r="L404" s="127"/>
      <c r="V404" s="127"/>
      <c r="AF404" s="127"/>
      <c r="AP404" s="127"/>
      <c r="AZ404" s="127"/>
      <c r="BA404" s="127"/>
      <c r="BB404" s="127"/>
      <c r="BC404" s="127"/>
      <c r="BD404" s="127"/>
      <c r="BE404" s="127"/>
      <c r="BF404" s="127"/>
      <c r="BG404" s="127"/>
      <c r="BJ404" s="127"/>
      <c r="BT404" s="127"/>
      <c r="CD404" s="127"/>
      <c r="CN404" s="127"/>
      <c r="CX404" s="127"/>
      <c r="DH404" s="127"/>
      <c r="DR404" s="127"/>
      <c r="EB404" s="127"/>
      <c r="EL404" s="127"/>
      <c r="EV404" s="127"/>
      <c r="FF404" s="127"/>
      <c r="FP404" s="127"/>
      <c r="FZ404" s="127"/>
      <c r="GJ404" s="127"/>
      <c r="GT404" s="127"/>
      <c r="HD404" s="127"/>
      <c r="HN404" s="127"/>
      <c r="HX404" s="127"/>
      <c r="IH404" s="127"/>
      <c r="IR404" s="127"/>
    </row>
    <row xmlns:x14ac="http://schemas.microsoft.com/office/spreadsheetml/2009/9/ac" r="405" s="3" customFormat="true" x14ac:dyDescent="0.25">
      <c r="A405" s="406"/>
      <c r="B405" s="127"/>
      <c r="L405" s="127"/>
      <c r="V405" s="127"/>
      <c r="AF405" s="127"/>
      <c r="AP405" s="127"/>
      <c r="AZ405" s="127"/>
      <c r="BA405" s="127"/>
      <c r="BB405" s="127"/>
      <c r="BC405" s="127"/>
      <c r="BD405" s="127"/>
      <c r="BE405" s="127"/>
      <c r="BF405" s="127"/>
      <c r="BG405" s="127"/>
      <c r="BJ405" s="127"/>
      <c r="BT405" s="127"/>
      <c r="CD405" s="127"/>
      <c r="CN405" s="127"/>
      <c r="CX405" s="127"/>
      <c r="DH405" s="127"/>
      <c r="DR405" s="127"/>
      <c r="EB405" s="127"/>
      <c r="EL405" s="127"/>
      <c r="EV405" s="127"/>
      <c r="FF405" s="127"/>
      <c r="FP405" s="127"/>
      <c r="FZ405" s="127"/>
      <c r="GJ405" s="127"/>
      <c r="GT405" s="127"/>
      <c r="HD405" s="127"/>
      <c r="HN405" s="127"/>
      <c r="HX405" s="127"/>
      <c r="IH405" s="127"/>
      <c r="IR405" s="127"/>
    </row>
    <row xmlns:x14ac="http://schemas.microsoft.com/office/spreadsheetml/2009/9/ac" r="406" s="3" customFormat="true" x14ac:dyDescent="0.25">
      <c r="A406" s="406"/>
      <c r="B406" s="127"/>
      <c r="L406" s="127"/>
      <c r="V406" s="127"/>
      <c r="AF406" s="127"/>
      <c r="AP406" s="127"/>
      <c r="AZ406" s="127"/>
      <c r="BA406" s="127"/>
      <c r="BB406" s="127"/>
      <c r="BC406" s="127"/>
      <c r="BD406" s="127"/>
      <c r="BE406" s="127"/>
      <c r="BF406" s="127"/>
      <c r="BG406" s="127"/>
      <c r="BJ406" s="127"/>
      <c r="BT406" s="127"/>
      <c r="CD406" s="127"/>
      <c r="CN406" s="127"/>
      <c r="CX406" s="127"/>
      <c r="DH406" s="127"/>
      <c r="DR406" s="127"/>
      <c r="EB406" s="127"/>
      <c r="EL406" s="127"/>
      <c r="EV406" s="127"/>
      <c r="FF406" s="127"/>
      <c r="FP406" s="127"/>
      <c r="FZ406" s="127"/>
      <c r="GJ406" s="127"/>
      <c r="GT406" s="127"/>
      <c r="HD406" s="127"/>
      <c r="HN406" s="127"/>
      <c r="HX406" s="127"/>
      <c r="IH406" s="127"/>
      <c r="IR406" s="127"/>
    </row>
    <row xmlns:x14ac="http://schemas.microsoft.com/office/spreadsheetml/2009/9/ac" r="407" s="3" customFormat="true" x14ac:dyDescent="0.25">
      <c r="A407" s="406"/>
      <c r="B407" s="127"/>
      <c r="L407" s="127"/>
      <c r="V407" s="127"/>
      <c r="AF407" s="127"/>
      <c r="AP407" s="127"/>
      <c r="AZ407" s="127"/>
      <c r="BA407" s="127"/>
      <c r="BB407" s="127"/>
      <c r="BC407" s="127"/>
      <c r="BD407" s="127"/>
      <c r="BE407" s="127"/>
      <c r="BF407" s="127"/>
      <c r="BG407" s="127"/>
      <c r="BJ407" s="127"/>
      <c r="BT407" s="127"/>
      <c r="CD407" s="127"/>
      <c r="CN407" s="127"/>
      <c r="CX407" s="127"/>
      <c r="DH407" s="127"/>
      <c r="DR407" s="127"/>
      <c r="EB407" s="127"/>
      <c r="EL407" s="127"/>
      <c r="EV407" s="127"/>
      <c r="FF407" s="127"/>
      <c r="FP407" s="127"/>
      <c r="FZ407" s="127"/>
      <c r="GJ407" s="127"/>
      <c r="GT407" s="127"/>
      <c r="HD407" s="127"/>
      <c r="HN407" s="127"/>
      <c r="HX407" s="127"/>
      <c r="IH407" s="127"/>
      <c r="IR407" s="127"/>
    </row>
    <row xmlns:x14ac="http://schemas.microsoft.com/office/spreadsheetml/2009/9/ac" r="408" s="3" customFormat="true" x14ac:dyDescent="0.25">
      <c r="A408" s="406"/>
      <c r="B408" s="127"/>
      <c r="L408" s="127"/>
      <c r="V408" s="127"/>
      <c r="AF408" s="127"/>
      <c r="AP408" s="127"/>
      <c r="AZ408" s="127"/>
      <c r="BA408" s="127"/>
      <c r="BB408" s="127"/>
      <c r="BC408" s="127"/>
      <c r="BD408" s="127"/>
      <c r="BE408" s="127"/>
      <c r="BF408" s="127"/>
      <c r="BG408" s="127"/>
      <c r="BJ408" s="127"/>
      <c r="BT408" s="127"/>
      <c r="CD408" s="127"/>
      <c r="CN408" s="127"/>
      <c r="CX408" s="127"/>
      <c r="DH408" s="127"/>
      <c r="DR408" s="127"/>
      <c r="EB408" s="127"/>
      <c r="EL408" s="127"/>
      <c r="EV408" s="127"/>
      <c r="FF408" s="127"/>
      <c r="FP408" s="127"/>
      <c r="FZ408" s="127"/>
      <c r="GJ408" s="127"/>
      <c r="GT408" s="127"/>
      <c r="HD408" s="127"/>
      <c r="HN408" s="127"/>
      <c r="HX408" s="127"/>
      <c r="IH408" s="127"/>
      <c r="IR408" s="127"/>
    </row>
    <row xmlns:x14ac="http://schemas.microsoft.com/office/spreadsheetml/2009/9/ac" r="409" s="3" customFormat="true" x14ac:dyDescent="0.25">
      <c r="A409" s="406"/>
      <c r="B409" s="127"/>
      <c r="L409" s="127"/>
      <c r="V409" s="127"/>
      <c r="AF409" s="127"/>
      <c r="AP409" s="127"/>
      <c r="AZ409" s="127"/>
      <c r="BA409" s="127"/>
      <c r="BB409" s="127"/>
      <c r="BC409" s="127"/>
      <c r="BD409" s="127"/>
      <c r="BE409" s="127"/>
      <c r="BF409" s="127"/>
      <c r="BG409" s="127"/>
      <c r="BJ409" s="127"/>
      <c r="BT409" s="127"/>
      <c r="CD409" s="127"/>
      <c r="CN409" s="127"/>
      <c r="CX409" s="127"/>
      <c r="DH409" s="127"/>
      <c r="DR409" s="127"/>
      <c r="EB409" s="127"/>
      <c r="EL409" s="127"/>
      <c r="EV409" s="127"/>
      <c r="FF409" s="127"/>
      <c r="FP409" s="127"/>
      <c r="FZ409" s="127"/>
      <c r="GJ409" s="127"/>
      <c r="GT409" s="127"/>
      <c r="HD409" s="127"/>
      <c r="HN409" s="127"/>
      <c r="HX409" s="127"/>
      <c r="IH409" s="127"/>
      <c r="IR409" s="127"/>
    </row>
    <row xmlns:x14ac="http://schemas.microsoft.com/office/spreadsheetml/2009/9/ac" r="410" s="3" customFormat="true" x14ac:dyDescent="0.25">
      <c r="A410" s="406"/>
      <c r="B410" s="127"/>
      <c r="L410" s="127"/>
      <c r="V410" s="127"/>
      <c r="AF410" s="127"/>
      <c r="AP410" s="127"/>
      <c r="AZ410" s="127"/>
      <c r="BA410" s="127"/>
      <c r="BB410" s="127"/>
      <c r="BC410" s="127"/>
      <c r="BD410" s="127"/>
      <c r="BE410" s="127"/>
      <c r="BF410" s="127"/>
      <c r="BG410" s="127"/>
      <c r="BJ410" s="127"/>
      <c r="BT410" s="127"/>
      <c r="CD410" s="127"/>
      <c r="CN410" s="127"/>
      <c r="CX410" s="127"/>
      <c r="DH410" s="127"/>
      <c r="DR410" s="127"/>
      <c r="EB410" s="127"/>
      <c r="EL410" s="127"/>
      <c r="EV410" s="127"/>
      <c r="FF410" s="127"/>
      <c r="FP410" s="127"/>
      <c r="FZ410" s="127"/>
      <c r="GJ410" s="127"/>
      <c r="GT410" s="127"/>
      <c r="HD410" s="127"/>
      <c r="HN410" s="127"/>
      <c r="HX410" s="127"/>
      <c r="IH410" s="127"/>
      <c r="IR410" s="127"/>
    </row>
    <row xmlns:x14ac="http://schemas.microsoft.com/office/spreadsheetml/2009/9/ac" r="411" s="3" customFormat="true" x14ac:dyDescent="0.25">
      <c r="A411" s="406"/>
      <c r="B411" s="127"/>
      <c r="L411" s="127"/>
      <c r="V411" s="127"/>
      <c r="AF411" s="127"/>
      <c r="AP411" s="127"/>
      <c r="AZ411" s="127"/>
      <c r="BA411" s="127"/>
      <c r="BB411" s="127"/>
      <c r="BC411" s="127"/>
      <c r="BD411" s="127"/>
      <c r="BE411" s="127"/>
      <c r="BF411" s="127"/>
      <c r="BG411" s="127"/>
      <c r="BJ411" s="127"/>
      <c r="BT411" s="127"/>
      <c r="CD411" s="127"/>
      <c r="CN411" s="127"/>
      <c r="CX411" s="127"/>
      <c r="DH411" s="127"/>
      <c r="DR411" s="127"/>
      <c r="EB411" s="127"/>
      <c r="EL411" s="127"/>
      <c r="EV411" s="127"/>
      <c r="FF411" s="127"/>
      <c r="FP411" s="127"/>
      <c r="FZ411" s="127"/>
      <c r="GJ411" s="127"/>
      <c r="GT411" s="127"/>
      <c r="HD411" s="127"/>
      <c r="HN411" s="127"/>
      <c r="HX411" s="127"/>
      <c r="IH411" s="127"/>
      <c r="IR411" s="127"/>
    </row>
    <row xmlns:x14ac="http://schemas.microsoft.com/office/spreadsheetml/2009/9/ac" r="412" s="3" customFormat="true" x14ac:dyDescent="0.25">
      <c r="A412" s="406"/>
      <c r="B412" s="127"/>
      <c r="L412" s="127"/>
      <c r="V412" s="127"/>
      <c r="AF412" s="127"/>
      <c r="AP412" s="127"/>
      <c r="AZ412" s="127"/>
      <c r="BA412" s="127"/>
      <c r="BB412" s="127"/>
      <c r="BC412" s="127"/>
      <c r="BD412" s="127"/>
      <c r="BE412" s="127"/>
      <c r="BF412" s="127"/>
      <c r="BG412" s="127"/>
      <c r="BJ412" s="127"/>
      <c r="BT412" s="127"/>
      <c r="CD412" s="127"/>
      <c r="CN412" s="127"/>
      <c r="CX412" s="127"/>
      <c r="DH412" s="127"/>
      <c r="DR412" s="127"/>
      <c r="EB412" s="127"/>
      <c r="EL412" s="127"/>
      <c r="EV412" s="127"/>
      <c r="FF412" s="127"/>
      <c r="FP412" s="127"/>
      <c r="FZ412" s="127"/>
      <c r="GJ412" s="127"/>
      <c r="GT412" s="127"/>
      <c r="HD412" s="127"/>
      <c r="HN412" s="127"/>
      <c r="HX412" s="127"/>
      <c r="IH412" s="127"/>
      <c r="IR412" s="127"/>
    </row>
    <row xmlns:x14ac="http://schemas.microsoft.com/office/spreadsheetml/2009/9/ac" r="413" s="3" customFormat="true" x14ac:dyDescent="0.25">
      <c r="A413" s="406"/>
      <c r="B413" s="127"/>
      <c r="L413" s="127"/>
      <c r="V413" s="127"/>
      <c r="AF413" s="127"/>
      <c r="AP413" s="127"/>
      <c r="AZ413" s="127"/>
      <c r="BA413" s="127"/>
      <c r="BB413" s="127"/>
      <c r="BC413" s="127"/>
      <c r="BD413" s="127"/>
      <c r="BE413" s="127"/>
      <c r="BF413" s="127"/>
      <c r="BG413" s="127"/>
      <c r="BJ413" s="127"/>
      <c r="BT413" s="127"/>
      <c r="CD413" s="127"/>
      <c r="CN413" s="127"/>
      <c r="CX413" s="127"/>
      <c r="DH413" s="127"/>
      <c r="DR413" s="127"/>
      <c r="EB413" s="127"/>
      <c r="EL413" s="127"/>
      <c r="EV413" s="127"/>
      <c r="FF413" s="127"/>
      <c r="FP413" s="127"/>
      <c r="FZ413" s="127"/>
      <c r="GJ413" s="127"/>
      <c r="GT413" s="127"/>
      <c r="HD413" s="127"/>
      <c r="HN413" s="127"/>
      <c r="HX413" s="127"/>
      <c r="IH413" s="127"/>
      <c r="IR413" s="127"/>
    </row>
    <row xmlns:x14ac="http://schemas.microsoft.com/office/spreadsheetml/2009/9/ac" r="414" s="3" customFormat="true" x14ac:dyDescent="0.25">
      <c r="A414" s="406"/>
      <c r="B414" s="127"/>
      <c r="L414" s="127"/>
      <c r="V414" s="127"/>
      <c r="AF414" s="127"/>
      <c r="AP414" s="127"/>
      <c r="AZ414" s="127"/>
      <c r="BA414" s="127"/>
      <c r="BB414" s="127"/>
      <c r="BC414" s="127"/>
      <c r="BD414" s="127"/>
      <c r="BE414" s="127"/>
      <c r="BF414" s="127"/>
      <c r="BG414" s="127"/>
      <c r="BJ414" s="127"/>
      <c r="BT414" s="127"/>
      <c r="CD414" s="127"/>
      <c r="CN414" s="127"/>
      <c r="CX414" s="127"/>
      <c r="DH414" s="127"/>
      <c r="DR414" s="127"/>
      <c r="EB414" s="127"/>
      <c r="EL414" s="127"/>
      <c r="EV414" s="127"/>
      <c r="FF414" s="127"/>
      <c r="FP414" s="127"/>
      <c r="FZ414" s="127"/>
      <c r="GJ414" s="127"/>
      <c r="GT414" s="127"/>
      <c r="HD414" s="127"/>
      <c r="HN414" s="127"/>
      <c r="HX414" s="127"/>
      <c r="IH414" s="127"/>
      <c r="IR414" s="127"/>
    </row>
    <row xmlns:x14ac="http://schemas.microsoft.com/office/spreadsheetml/2009/9/ac" r="415" s="3" customFormat="true" x14ac:dyDescent="0.25">
      <c r="A415" s="406"/>
      <c r="B415" s="127"/>
      <c r="L415" s="127"/>
      <c r="V415" s="127"/>
      <c r="AF415" s="127"/>
      <c r="AP415" s="127"/>
      <c r="AZ415" s="127"/>
      <c r="BA415" s="127"/>
      <c r="BB415" s="127"/>
      <c r="BC415" s="127"/>
      <c r="BD415" s="127"/>
      <c r="BE415" s="127"/>
      <c r="BF415" s="127"/>
      <c r="BG415" s="127"/>
      <c r="BJ415" s="127"/>
      <c r="BT415" s="127"/>
      <c r="CD415" s="127"/>
      <c r="CN415" s="127"/>
      <c r="CX415" s="127"/>
      <c r="DH415" s="127"/>
      <c r="DR415" s="127"/>
      <c r="EB415" s="127"/>
      <c r="EL415" s="127"/>
      <c r="EV415" s="127"/>
      <c r="FF415" s="127"/>
      <c r="FP415" s="127"/>
      <c r="FZ415" s="127"/>
      <c r="GJ415" s="127"/>
      <c r="GT415" s="127"/>
      <c r="HD415" s="127"/>
      <c r="HN415" s="127"/>
      <c r="HX415" s="127"/>
      <c r="IH415" s="127"/>
      <c r="IR415" s="127"/>
    </row>
    <row xmlns:x14ac="http://schemas.microsoft.com/office/spreadsheetml/2009/9/ac" r="416" s="3" customFormat="true" x14ac:dyDescent="0.25">
      <c r="A416" s="406"/>
      <c r="B416" s="127"/>
      <c r="L416" s="127"/>
      <c r="V416" s="127"/>
      <c r="AF416" s="127"/>
      <c r="AP416" s="127"/>
      <c r="AZ416" s="127"/>
      <c r="BA416" s="127"/>
      <c r="BB416" s="127"/>
      <c r="BC416" s="127"/>
      <c r="BD416" s="127"/>
      <c r="BE416" s="127"/>
      <c r="BF416" s="127"/>
      <c r="BG416" s="127"/>
      <c r="BJ416" s="127"/>
      <c r="BT416" s="127"/>
      <c r="CD416" s="127"/>
      <c r="CN416" s="127"/>
      <c r="CX416" s="127"/>
      <c r="DH416" s="127"/>
      <c r="DR416" s="127"/>
      <c r="EB416" s="127"/>
      <c r="EL416" s="127"/>
      <c r="EV416" s="127"/>
      <c r="FF416" s="127"/>
      <c r="FP416" s="127"/>
      <c r="FZ416" s="127"/>
      <c r="GJ416" s="127"/>
      <c r="GT416" s="127"/>
      <c r="HD416" s="127"/>
      <c r="HN416" s="127"/>
      <c r="HX416" s="127"/>
      <c r="IH416" s="127"/>
      <c r="IR416" s="127"/>
    </row>
    <row xmlns:x14ac="http://schemas.microsoft.com/office/spreadsheetml/2009/9/ac" r="417" s="3" customFormat="true" x14ac:dyDescent="0.25">
      <c r="A417" s="406"/>
      <c r="B417" s="127"/>
      <c r="L417" s="127"/>
      <c r="V417" s="127"/>
      <c r="AF417" s="127"/>
      <c r="AP417" s="127"/>
      <c r="AZ417" s="127"/>
      <c r="BA417" s="127"/>
      <c r="BB417" s="127"/>
      <c r="BC417" s="127"/>
      <c r="BD417" s="127"/>
      <c r="BE417" s="127"/>
      <c r="BF417" s="127"/>
      <c r="BG417" s="127"/>
      <c r="BJ417" s="127"/>
      <c r="BT417" s="127"/>
      <c r="CD417" s="127"/>
      <c r="CN417" s="127"/>
      <c r="CX417" s="127"/>
      <c r="DH417" s="127"/>
      <c r="DR417" s="127"/>
      <c r="EB417" s="127"/>
      <c r="EL417" s="127"/>
      <c r="EV417" s="127"/>
      <c r="FF417" s="127"/>
      <c r="FP417" s="127"/>
      <c r="FZ417" s="127"/>
      <c r="GJ417" s="127"/>
      <c r="GT417" s="127"/>
      <c r="HD417" s="127"/>
      <c r="HN417" s="127"/>
      <c r="HX417" s="127"/>
      <c r="IH417" s="127"/>
      <c r="IR417" s="127"/>
    </row>
    <row xmlns:x14ac="http://schemas.microsoft.com/office/spreadsheetml/2009/9/ac" r="418" s="3" customFormat="true" x14ac:dyDescent="0.25">
      <c r="A418" s="406"/>
      <c r="B418" s="127"/>
      <c r="L418" s="127"/>
      <c r="V418" s="127"/>
      <c r="AF418" s="127"/>
      <c r="AP418" s="127"/>
      <c r="AZ418" s="127"/>
      <c r="BA418" s="127"/>
      <c r="BB418" s="127"/>
      <c r="BC418" s="127"/>
      <c r="BD418" s="127"/>
      <c r="BE418" s="127"/>
      <c r="BF418" s="127"/>
      <c r="BG418" s="127"/>
      <c r="BJ418" s="127"/>
      <c r="BT418" s="127"/>
      <c r="CD418" s="127"/>
      <c r="CN418" s="127"/>
      <c r="CX418" s="127"/>
      <c r="DH418" s="127"/>
      <c r="DR418" s="127"/>
      <c r="EB418" s="127"/>
      <c r="EL418" s="127"/>
      <c r="EV418" s="127"/>
      <c r="FF418" s="127"/>
      <c r="FP418" s="127"/>
      <c r="FZ418" s="127"/>
      <c r="GJ418" s="127"/>
      <c r="GT418" s="127"/>
      <c r="HD418" s="127"/>
      <c r="HN418" s="127"/>
      <c r="HX418" s="127"/>
      <c r="IH418" s="127"/>
      <c r="IR418" s="127"/>
    </row>
    <row xmlns:x14ac="http://schemas.microsoft.com/office/spreadsheetml/2009/9/ac" r="419" s="3" customFormat="true" x14ac:dyDescent="0.25">
      <c r="A419" s="406"/>
      <c r="B419" s="127"/>
      <c r="L419" s="127"/>
      <c r="V419" s="127"/>
      <c r="AF419" s="127"/>
      <c r="AP419" s="127"/>
      <c r="AZ419" s="127"/>
      <c r="BA419" s="127"/>
      <c r="BB419" s="127"/>
      <c r="BC419" s="127"/>
      <c r="BD419" s="127"/>
      <c r="BE419" s="127"/>
      <c r="BF419" s="127"/>
      <c r="BG419" s="127"/>
      <c r="BJ419" s="127"/>
      <c r="BT419" s="127"/>
      <c r="CD419" s="127"/>
      <c r="CN419" s="127"/>
      <c r="CX419" s="127"/>
      <c r="DH419" s="127"/>
      <c r="DR419" s="127"/>
      <c r="EB419" s="127"/>
      <c r="EL419" s="127"/>
      <c r="EV419" s="127"/>
      <c r="FF419" s="127"/>
      <c r="FP419" s="127"/>
      <c r="FZ419" s="127"/>
      <c r="GJ419" s="127"/>
      <c r="GT419" s="127"/>
      <c r="HD419" s="127"/>
      <c r="HN419" s="127"/>
      <c r="HX419" s="127"/>
      <c r="IH419" s="127"/>
      <c r="IR419" s="127"/>
    </row>
    <row xmlns:x14ac="http://schemas.microsoft.com/office/spreadsheetml/2009/9/ac" r="420" s="3" customFormat="true" x14ac:dyDescent="0.25">
      <c r="A420" s="406"/>
      <c r="B420" s="127"/>
      <c r="L420" s="127"/>
      <c r="V420" s="127"/>
      <c r="AF420" s="127"/>
      <c r="AP420" s="127"/>
      <c r="AZ420" s="127"/>
      <c r="BA420" s="127"/>
      <c r="BB420" s="127"/>
      <c r="BC420" s="127"/>
      <c r="BD420" s="127"/>
      <c r="BE420" s="127"/>
      <c r="BF420" s="127"/>
      <c r="BG420" s="127"/>
      <c r="BJ420" s="127"/>
      <c r="BT420" s="127"/>
      <c r="CD420" s="127"/>
      <c r="CN420" s="127"/>
      <c r="CX420" s="127"/>
      <c r="DH420" s="127"/>
      <c r="DR420" s="127"/>
      <c r="EB420" s="127"/>
      <c r="EL420" s="127"/>
      <c r="EV420" s="127"/>
      <c r="FF420" s="127"/>
      <c r="FP420" s="127"/>
      <c r="FZ420" s="127"/>
      <c r="GJ420" s="127"/>
      <c r="GT420" s="127"/>
      <c r="HD420" s="127"/>
      <c r="HN420" s="127"/>
      <c r="HX420" s="127"/>
      <c r="IH420" s="127"/>
      <c r="IR420" s="127"/>
    </row>
    <row xmlns:x14ac="http://schemas.microsoft.com/office/spreadsheetml/2009/9/ac" r="421" s="3" customFormat="true" x14ac:dyDescent="0.25">
      <c r="A421" s="406"/>
      <c r="B421" s="127"/>
      <c r="L421" s="127"/>
      <c r="V421" s="127"/>
      <c r="AF421" s="127"/>
      <c r="AP421" s="127"/>
      <c r="AZ421" s="127"/>
      <c r="BA421" s="127"/>
      <c r="BB421" s="127"/>
      <c r="BC421" s="127"/>
      <c r="BD421" s="127"/>
      <c r="BE421" s="127"/>
      <c r="BF421" s="127"/>
      <c r="BG421" s="127"/>
      <c r="BJ421" s="127"/>
      <c r="BT421" s="127"/>
      <c r="CD421" s="127"/>
      <c r="CN421" s="127"/>
      <c r="CX421" s="127"/>
      <c r="DH421" s="127"/>
      <c r="DR421" s="127"/>
      <c r="EB421" s="127"/>
      <c r="EL421" s="127"/>
      <c r="EV421" s="127"/>
      <c r="FF421" s="127"/>
      <c r="FP421" s="127"/>
      <c r="FZ421" s="127"/>
      <c r="GJ421" s="127"/>
      <c r="GT421" s="127"/>
      <c r="HD421" s="127"/>
      <c r="HN421" s="127"/>
      <c r="HX421" s="127"/>
      <c r="IH421" s="127"/>
      <c r="IR421" s="127"/>
    </row>
    <row xmlns:x14ac="http://schemas.microsoft.com/office/spreadsheetml/2009/9/ac" r="422" s="3" customFormat="true" x14ac:dyDescent="0.25">
      <c r="A422" s="406"/>
      <c r="B422" s="127"/>
      <c r="L422" s="127"/>
      <c r="V422" s="127"/>
      <c r="AF422" s="127"/>
      <c r="AP422" s="127"/>
      <c r="AZ422" s="127"/>
      <c r="BA422" s="127"/>
      <c r="BB422" s="127"/>
      <c r="BC422" s="127"/>
      <c r="BD422" s="127"/>
      <c r="BE422" s="127"/>
      <c r="BF422" s="127"/>
      <c r="BG422" s="127"/>
      <c r="BJ422" s="127"/>
      <c r="BT422" s="127"/>
      <c r="CD422" s="127"/>
      <c r="CN422" s="127"/>
      <c r="CX422" s="127"/>
      <c r="DH422" s="127"/>
      <c r="DR422" s="127"/>
      <c r="EB422" s="127"/>
      <c r="EL422" s="127"/>
      <c r="EV422" s="127"/>
      <c r="FF422" s="127"/>
      <c r="FP422" s="127"/>
      <c r="FZ422" s="127"/>
      <c r="GJ422" s="127"/>
      <c r="GT422" s="127"/>
      <c r="HD422" s="127"/>
      <c r="HN422" s="127"/>
      <c r="HX422" s="127"/>
      <c r="IH422" s="127"/>
      <c r="IR422" s="127"/>
    </row>
    <row xmlns:x14ac="http://schemas.microsoft.com/office/spreadsheetml/2009/9/ac" r="423" s="3" customFormat="true" x14ac:dyDescent="0.25">
      <c r="A423" s="406"/>
      <c r="B423" s="127"/>
      <c r="L423" s="127"/>
      <c r="V423" s="127"/>
      <c r="AF423" s="127"/>
      <c r="AP423" s="127"/>
      <c r="AZ423" s="127"/>
      <c r="BA423" s="127"/>
      <c r="BB423" s="127"/>
      <c r="BC423" s="127"/>
      <c r="BD423" s="127"/>
      <c r="BE423" s="127"/>
      <c r="BF423" s="127"/>
      <c r="BG423" s="127"/>
      <c r="BJ423" s="127"/>
      <c r="BT423" s="127"/>
      <c r="CD423" s="127"/>
      <c r="CN423" s="127"/>
      <c r="CX423" s="127"/>
      <c r="DH423" s="127"/>
      <c r="DR423" s="127"/>
      <c r="EB423" s="127"/>
      <c r="EL423" s="127"/>
      <c r="EV423" s="127"/>
      <c r="FF423" s="127"/>
      <c r="FP423" s="127"/>
      <c r="FZ423" s="127"/>
      <c r="GJ423" s="127"/>
      <c r="GT423" s="127"/>
      <c r="HD423" s="127"/>
      <c r="HN423" s="127"/>
      <c r="HX423" s="127"/>
      <c r="IH423" s="127"/>
      <c r="IR423" s="127"/>
    </row>
    <row xmlns:x14ac="http://schemas.microsoft.com/office/spreadsheetml/2009/9/ac" r="424" s="3" customFormat="true" x14ac:dyDescent="0.25">
      <c r="A424" s="406"/>
      <c r="B424" s="127"/>
      <c r="L424" s="127"/>
      <c r="V424" s="127"/>
      <c r="AF424" s="127"/>
      <c r="AP424" s="127"/>
      <c r="AZ424" s="127"/>
      <c r="BA424" s="127"/>
      <c r="BB424" s="127"/>
      <c r="BC424" s="127"/>
      <c r="BD424" s="127"/>
      <c r="BE424" s="127"/>
      <c r="BF424" s="127"/>
      <c r="BG424" s="127"/>
      <c r="BJ424" s="127"/>
      <c r="BT424" s="127"/>
      <c r="CD424" s="127"/>
      <c r="CN424" s="127"/>
      <c r="CX424" s="127"/>
      <c r="DH424" s="127"/>
      <c r="DR424" s="127"/>
      <c r="EB424" s="127"/>
      <c r="EL424" s="127"/>
      <c r="EV424" s="127"/>
      <c r="FF424" s="127"/>
      <c r="FP424" s="127"/>
      <c r="FZ424" s="127"/>
      <c r="GJ424" s="127"/>
      <c r="GT424" s="127"/>
      <c r="HD424" s="127"/>
      <c r="HN424" s="127"/>
      <c r="HX424" s="127"/>
      <c r="IH424" s="127"/>
      <c r="IR424" s="127"/>
    </row>
    <row xmlns:x14ac="http://schemas.microsoft.com/office/spreadsheetml/2009/9/ac" r="425" s="3" customFormat="true" x14ac:dyDescent="0.25">
      <c r="A425" s="406"/>
      <c r="B425" s="127"/>
      <c r="L425" s="127"/>
      <c r="V425" s="127"/>
      <c r="AF425" s="127"/>
      <c r="AP425" s="127"/>
      <c r="AZ425" s="127"/>
      <c r="BA425" s="127"/>
      <c r="BB425" s="127"/>
      <c r="BC425" s="127"/>
      <c r="BD425" s="127"/>
      <c r="BE425" s="127"/>
      <c r="BF425" s="127"/>
      <c r="BG425" s="127"/>
      <c r="BJ425" s="127"/>
      <c r="BT425" s="127"/>
      <c r="CD425" s="127"/>
      <c r="CN425" s="127"/>
      <c r="CX425" s="127"/>
      <c r="DH425" s="127"/>
      <c r="DR425" s="127"/>
      <c r="EB425" s="127"/>
      <c r="EL425" s="127"/>
      <c r="EV425" s="127"/>
      <c r="FF425" s="127"/>
      <c r="FP425" s="127"/>
      <c r="FZ425" s="127"/>
      <c r="GJ425" s="127"/>
      <c r="GT425" s="127"/>
      <c r="HD425" s="127"/>
      <c r="HN425" s="127"/>
      <c r="HX425" s="127"/>
      <c r="IH425" s="127"/>
      <c r="IR425" s="127"/>
    </row>
    <row xmlns:x14ac="http://schemas.microsoft.com/office/spreadsheetml/2009/9/ac" r="426" s="3" customFormat="true" x14ac:dyDescent="0.25">
      <c r="A426" s="406"/>
      <c r="B426" s="127"/>
      <c r="L426" s="127"/>
      <c r="V426" s="127"/>
      <c r="AF426" s="127"/>
      <c r="AP426" s="127"/>
      <c r="AZ426" s="127"/>
      <c r="BA426" s="127"/>
      <c r="BB426" s="127"/>
      <c r="BC426" s="127"/>
      <c r="BD426" s="127"/>
      <c r="BE426" s="127"/>
      <c r="BF426" s="127"/>
      <c r="BG426" s="127"/>
      <c r="BJ426" s="127"/>
      <c r="BT426" s="127"/>
      <c r="CD426" s="127"/>
      <c r="CN426" s="127"/>
      <c r="CX426" s="127"/>
      <c r="DH426" s="127"/>
      <c r="DR426" s="127"/>
      <c r="EB426" s="127"/>
      <c r="EL426" s="127"/>
      <c r="EV426" s="127"/>
      <c r="FF426" s="127"/>
      <c r="FP426" s="127"/>
      <c r="FZ426" s="127"/>
      <c r="GJ426" s="127"/>
      <c r="GT426" s="127"/>
      <c r="HD426" s="127"/>
      <c r="HN426" s="127"/>
      <c r="HX426" s="127"/>
      <c r="IH426" s="127"/>
      <c r="IR426" s="127"/>
    </row>
    <row xmlns:x14ac="http://schemas.microsoft.com/office/spreadsheetml/2009/9/ac" r="427" s="3" customFormat="true" x14ac:dyDescent="0.25">
      <c r="A427" s="406"/>
      <c r="B427" s="127"/>
      <c r="L427" s="127"/>
      <c r="V427" s="127"/>
      <c r="AF427" s="127"/>
      <c r="AP427" s="127"/>
      <c r="AZ427" s="127"/>
      <c r="BA427" s="127"/>
      <c r="BB427" s="127"/>
      <c r="BC427" s="127"/>
      <c r="BD427" s="127"/>
      <c r="BE427" s="127"/>
      <c r="BF427" s="127"/>
      <c r="BG427" s="127"/>
      <c r="BJ427" s="127"/>
      <c r="BT427" s="127"/>
      <c r="CD427" s="127"/>
      <c r="CN427" s="127"/>
      <c r="CX427" s="127"/>
      <c r="DH427" s="127"/>
      <c r="DR427" s="127"/>
      <c r="EB427" s="127"/>
      <c r="EL427" s="127"/>
      <c r="EV427" s="127"/>
      <c r="FF427" s="127"/>
      <c r="FP427" s="127"/>
      <c r="FZ427" s="127"/>
      <c r="GJ427" s="127"/>
      <c r="GT427" s="127"/>
      <c r="HD427" s="127"/>
      <c r="HN427" s="127"/>
      <c r="HX427" s="127"/>
      <c r="IH427" s="127"/>
      <c r="IR427" s="127"/>
    </row>
    <row xmlns:x14ac="http://schemas.microsoft.com/office/spreadsheetml/2009/9/ac" r="428" s="3" customFormat="true" x14ac:dyDescent="0.25">
      <c r="A428" s="406"/>
      <c r="B428" s="127"/>
      <c r="L428" s="127"/>
      <c r="V428" s="127"/>
      <c r="AF428" s="127"/>
      <c r="AP428" s="127"/>
      <c r="AZ428" s="127"/>
      <c r="BA428" s="127"/>
      <c r="BB428" s="127"/>
      <c r="BC428" s="127"/>
      <c r="BD428" s="127"/>
      <c r="BE428" s="127"/>
      <c r="BF428" s="127"/>
      <c r="BG428" s="127"/>
      <c r="BJ428" s="127"/>
      <c r="BT428" s="127"/>
      <c r="CD428" s="127"/>
      <c r="CN428" s="127"/>
      <c r="CX428" s="127"/>
      <c r="DH428" s="127"/>
      <c r="DR428" s="127"/>
      <c r="EB428" s="127"/>
      <c r="EL428" s="127"/>
      <c r="EV428" s="127"/>
      <c r="FF428" s="127"/>
      <c r="FP428" s="127"/>
      <c r="FZ428" s="127"/>
      <c r="GJ428" s="127"/>
      <c r="GT428" s="127"/>
      <c r="HD428" s="127"/>
      <c r="HN428" s="127"/>
      <c r="HX428" s="127"/>
      <c r="IH428" s="127"/>
      <c r="IR428" s="127"/>
    </row>
    <row xmlns:x14ac="http://schemas.microsoft.com/office/spreadsheetml/2009/9/ac" r="429" s="3" customFormat="true" x14ac:dyDescent="0.25">
      <c r="A429" s="406"/>
      <c r="B429" s="127"/>
      <c r="L429" s="127"/>
      <c r="V429" s="127"/>
      <c r="AF429" s="127"/>
      <c r="AP429" s="127"/>
      <c r="AZ429" s="127"/>
      <c r="BA429" s="127"/>
      <c r="BB429" s="127"/>
      <c r="BC429" s="127"/>
      <c r="BD429" s="127"/>
      <c r="BE429" s="127"/>
      <c r="BF429" s="127"/>
      <c r="BG429" s="127"/>
      <c r="BJ429" s="127"/>
      <c r="BT429" s="127"/>
      <c r="CD429" s="127"/>
      <c r="CN429" s="127"/>
      <c r="CX429" s="127"/>
      <c r="DH429" s="127"/>
      <c r="DR429" s="127"/>
      <c r="EB429" s="127"/>
      <c r="EL429" s="127"/>
      <c r="EV429" s="127"/>
      <c r="FF429" s="127"/>
      <c r="FP429" s="127"/>
      <c r="FZ429" s="127"/>
      <c r="GJ429" s="127"/>
      <c r="GT429" s="127"/>
      <c r="HD429" s="127"/>
      <c r="HN429" s="127"/>
      <c r="HX429" s="127"/>
      <c r="IH429" s="127"/>
      <c r="IR429" s="127"/>
    </row>
    <row xmlns:x14ac="http://schemas.microsoft.com/office/spreadsheetml/2009/9/ac" r="430" s="3" customFormat="true" x14ac:dyDescent="0.25">
      <c r="A430" s="406"/>
      <c r="B430" s="127"/>
      <c r="L430" s="127"/>
      <c r="V430" s="127"/>
      <c r="AF430" s="127"/>
      <c r="AP430" s="127"/>
      <c r="AZ430" s="127"/>
      <c r="BA430" s="127"/>
      <c r="BB430" s="127"/>
      <c r="BC430" s="127"/>
      <c r="BD430" s="127"/>
      <c r="BE430" s="127"/>
      <c r="BF430" s="127"/>
      <c r="BG430" s="127"/>
      <c r="BJ430" s="127"/>
      <c r="BT430" s="127"/>
      <c r="CD430" s="127"/>
      <c r="CN430" s="127"/>
      <c r="CX430" s="127"/>
      <c r="DH430" s="127"/>
      <c r="DR430" s="127"/>
      <c r="EB430" s="127"/>
      <c r="EL430" s="127"/>
      <c r="EV430" s="127"/>
      <c r="FF430" s="127"/>
      <c r="FP430" s="127"/>
      <c r="FZ430" s="127"/>
      <c r="GJ430" s="127"/>
      <c r="GT430" s="127"/>
      <c r="HD430" s="127"/>
      <c r="HN430" s="127"/>
      <c r="HX430" s="127"/>
      <c r="IH430" s="127"/>
      <c r="IR430" s="127"/>
    </row>
    <row xmlns:x14ac="http://schemas.microsoft.com/office/spreadsheetml/2009/9/ac" r="431" s="3" customFormat="true" x14ac:dyDescent="0.25">
      <c r="A431" s="406"/>
      <c r="B431" s="127"/>
      <c r="L431" s="127"/>
      <c r="V431" s="127"/>
      <c r="AF431" s="127"/>
      <c r="AP431" s="127"/>
      <c r="AZ431" s="127"/>
      <c r="BA431" s="127"/>
      <c r="BB431" s="127"/>
      <c r="BC431" s="127"/>
      <c r="BD431" s="127"/>
      <c r="BE431" s="127"/>
      <c r="BF431" s="127"/>
      <c r="BG431" s="127"/>
      <c r="BJ431" s="127"/>
      <c r="BT431" s="127"/>
      <c r="CD431" s="127"/>
      <c r="CN431" s="127"/>
      <c r="CX431" s="127"/>
      <c r="DH431" s="127"/>
      <c r="DR431" s="127"/>
      <c r="EB431" s="127"/>
      <c r="EL431" s="127"/>
      <c r="EV431" s="127"/>
      <c r="FF431" s="127"/>
      <c r="FP431" s="127"/>
      <c r="FZ431" s="127"/>
      <c r="GJ431" s="127"/>
      <c r="GT431" s="127"/>
      <c r="HD431" s="127"/>
      <c r="HN431" s="127"/>
      <c r="HX431" s="127"/>
      <c r="IH431" s="127"/>
      <c r="IR431" s="127"/>
    </row>
    <row xmlns:x14ac="http://schemas.microsoft.com/office/spreadsheetml/2009/9/ac" r="432" s="3" customFormat="true" x14ac:dyDescent="0.25">
      <c r="A432" s="406"/>
      <c r="B432" s="127"/>
      <c r="L432" s="127"/>
      <c r="V432" s="127"/>
      <c r="AF432" s="127"/>
      <c r="AP432" s="127"/>
      <c r="AZ432" s="127"/>
      <c r="BA432" s="127"/>
      <c r="BB432" s="127"/>
      <c r="BC432" s="127"/>
      <c r="BD432" s="127"/>
      <c r="BE432" s="127"/>
      <c r="BF432" s="127"/>
      <c r="BG432" s="127"/>
      <c r="BJ432" s="127"/>
      <c r="BT432" s="127"/>
      <c r="CD432" s="127"/>
      <c r="CN432" s="127"/>
      <c r="CX432" s="127"/>
      <c r="DH432" s="127"/>
      <c r="DR432" s="127"/>
      <c r="EB432" s="127"/>
      <c r="EL432" s="127"/>
      <c r="EV432" s="127"/>
      <c r="FF432" s="127"/>
      <c r="FP432" s="127"/>
      <c r="FZ432" s="127"/>
      <c r="GJ432" s="127"/>
      <c r="GT432" s="127"/>
      <c r="HD432" s="127"/>
      <c r="HN432" s="127"/>
      <c r="HX432" s="127"/>
      <c r="IH432" s="127"/>
      <c r="IR432" s="127"/>
    </row>
    <row xmlns:x14ac="http://schemas.microsoft.com/office/spreadsheetml/2009/9/ac" r="433" s="3" customFormat="true" x14ac:dyDescent="0.25">
      <c r="A433" s="406"/>
      <c r="B433" s="127"/>
      <c r="L433" s="127"/>
      <c r="V433" s="127"/>
      <c r="AF433" s="127"/>
      <c r="AP433" s="127"/>
      <c r="AZ433" s="127"/>
      <c r="BA433" s="127"/>
      <c r="BB433" s="127"/>
      <c r="BC433" s="127"/>
      <c r="BD433" s="127"/>
      <c r="BE433" s="127"/>
      <c r="BF433" s="127"/>
      <c r="BG433" s="127"/>
      <c r="BJ433" s="127"/>
      <c r="BT433" s="127"/>
      <c r="CD433" s="127"/>
      <c r="CN433" s="127"/>
      <c r="CX433" s="127"/>
      <c r="DH433" s="127"/>
      <c r="DR433" s="127"/>
      <c r="EB433" s="127"/>
      <c r="EL433" s="127"/>
      <c r="EV433" s="127"/>
      <c r="FF433" s="127"/>
      <c r="FP433" s="127"/>
      <c r="FZ433" s="127"/>
      <c r="GJ433" s="127"/>
      <c r="GT433" s="127"/>
      <c r="HD433" s="127"/>
      <c r="HN433" s="127"/>
      <c r="HX433" s="127"/>
      <c r="IH433" s="127"/>
      <c r="IR433" s="127"/>
    </row>
    <row xmlns:x14ac="http://schemas.microsoft.com/office/spreadsheetml/2009/9/ac" r="434" s="3" customFormat="true" x14ac:dyDescent="0.25">
      <c r="A434" s="406"/>
      <c r="B434" s="127"/>
      <c r="L434" s="127"/>
      <c r="V434" s="127"/>
      <c r="AF434" s="127"/>
      <c r="AP434" s="127"/>
      <c r="AZ434" s="127"/>
      <c r="BA434" s="127"/>
      <c r="BB434" s="127"/>
      <c r="BC434" s="127"/>
      <c r="BD434" s="127"/>
      <c r="BE434" s="127"/>
      <c r="BF434" s="127"/>
      <c r="BG434" s="127"/>
      <c r="BJ434" s="127"/>
      <c r="BT434" s="127"/>
      <c r="CD434" s="127"/>
      <c r="CN434" s="127"/>
      <c r="CX434" s="127"/>
      <c r="DH434" s="127"/>
      <c r="DR434" s="127"/>
      <c r="EB434" s="127"/>
      <c r="EL434" s="127"/>
      <c r="EV434" s="127"/>
      <c r="FF434" s="127"/>
      <c r="FP434" s="127"/>
      <c r="FZ434" s="127"/>
      <c r="GJ434" s="127"/>
      <c r="GT434" s="127"/>
      <c r="HD434" s="127"/>
      <c r="HN434" s="127"/>
      <c r="HX434" s="127"/>
      <c r="IH434" s="127"/>
      <c r="IR434" s="127"/>
    </row>
    <row xmlns:x14ac="http://schemas.microsoft.com/office/spreadsheetml/2009/9/ac" r="435" s="3" customFormat="true" x14ac:dyDescent="0.25">
      <c r="A435" s="406"/>
      <c r="B435" s="127"/>
      <c r="L435" s="127"/>
      <c r="V435" s="127"/>
      <c r="AF435" s="127"/>
      <c r="AP435" s="127"/>
      <c r="AZ435" s="127"/>
      <c r="BA435" s="127"/>
      <c r="BB435" s="127"/>
      <c r="BC435" s="127"/>
      <c r="BD435" s="127"/>
      <c r="BE435" s="127"/>
      <c r="BF435" s="127"/>
      <c r="BG435" s="127"/>
      <c r="BJ435" s="127"/>
      <c r="BT435" s="127"/>
      <c r="CD435" s="127"/>
      <c r="CN435" s="127"/>
      <c r="CX435" s="127"/>
      <c r="DH435" s="127"/>
      <c r="DR435" s="127"/>
      <c r="EB435" s="127"/>
      <c r="EL435" s="127"/>
      <c r="EV435" s="127"/>
      <c r="FF435" s="127"/>
      <c r="FP435" s="127"/>
      <c r="FZ435" s="127"/>
      <c r="GJ435" s="127"/>
      <c r="GT435" s="127"/>
      <c r="HD435" s="127"/>
      <c r="HN435" s="127"/>
      <c r="HX435" s="127"/>
      <c r="IH435" s="127"/>
      <c r="IR435" s="127"/>
    </row>
    <row xmlns:x14ac="http://schemas.microsoft.com/office/spreadsheetml/2009/9/ac" r="436" s="3" customFormat="true" x14ac:dyDescent="0.25">
      <c r="A436" s="406"/>
      <c r="B436" s="127"/>
      <c r="L436" s="127"/>
      <c r="V436" s="127"/>
      <c r="AF436" s="127"/>
      <c r="AP436" s="127"/>
      <c r="AZ436" s="127"/>
      <c r="BA436" s="127"/>
      <c r="BB436" s="127"/>
      <c r="BC436" s="127"/>
      <c r="BD436" s="127"/>
      <c r="BE436" s="127"/>
      <c r="BF436" s="127"/>
      <c r="BG436" s="127"/>
      <c r="BJ436" s="127"/>
      <c r="BT436" s="127"/>
      <c r="CD436" s="127"/>
      <c r="CN436" s="127"/>
      <c r="CX436" s="127"/>
      <c r="DH436" s="127"/>
      <c r="DR436" s="127"/>
      <c r="EB436" s="127"/>
      <c r="EL436" s="127"/>
      <c r="EV436" s="127"/>
      <c r="FF436" s="127"/>
      <c r="FP436" s="127"/>
      <c r="FZ436" s="127"/>
      <c r="GJ436" s="127"/>
      <c r="GT436" s="127"/>
      <c r="HD436" s="127"/>
      <c r="HN436" s="127"/>
      <c r="HX436" s="127"/>
      <c r="IH436" s="127"/>
      <c r="IR436" s="127"/>
    </row>
    <row xmlns:x14ac="http://schemas.microsoft.com/office/spreadsheetml/2009/9/ac" r="437" s="3" customFormat="true" x14ac:dyDescent="0.25">
      <c r="A437" s="406"/>
      <c r="B437" s="127"/>
      <c r="L437" s="127"/>
      <c r="V437" s="127"/>
      <c r="AF437" s="127"/>
      <c r="AP437" s="127"/>
      <c r="AZ437" s="127"/>
      <c r="BA437" s="127"/>
      <c r="BB437" s="127"/>
      <c r="BC437" s="127"/>
      <c r="BD437" s="127"/>
      <c r="BE437" s="127"/>
      <c r="BF437" s="127"/>
      <c r="BG437" s="127"/>
      <c r="BJ437" s="127"/>
      <c r="BT437" s="127"/>
      <c r="CD437" s="127"/>
      <c r="CN437" s="127"/>
      <c r="CX437" s="127"/>
      <c r="DH437" s="127"/>
      <c r="DR437" s="127"/>
      <c r="EB437" s="127"/>
      <c r="EL437" s="127"/>
      <c r="EV437" s="127"/>
      <c r="FF437" s="127"/>
      <c r="FP437" s="127"/>
      <c r="FZ437" s="127"/>
      <c r="GJ437" s="127"/>
      <c r="GT437" s="127"/>
      <c r="HD437" s="127"/>
      <c r="HN437" s="127"/>
      <c r="HX437" s="127"/>
      <c r="IH437" s="127"/>
      <c r="IR437" s="127"/>
    </row>
    <row xmlns:x14ac="http://schemas.microsoft.com/office/spreadsheetml/2009/9/ac" r="438" s="3" customFormat="true" x14ac:dyDescent="0.25">
      <c r="A438" s="406"/>
      <c r="B438" s="127"/>
      <c r="L438" s="127"/>
      <c r="V438" s="127"/>
      <c r="AF438" s="127"/>
      <c r="AP438" s="127"/>
      <c r="AZ438" s="127"/>
      <c r="BA438" s="127"/>
      <c r="BB438" s="127"/>
      <c r="BC438" s="127"/>
      <c r="BD438" s="127"/>
      <c r="BE438" s="127"/>
      <c r="BF438" s="127"/>
      <c r="BG438" s="127"/>
      <c r="BJ438" s="127"/>
      <c r="BT438" s="127"/>
      <c r="CD438" s="127"/>
      <c r="CN438" s="127"/>
      <c r="CX438" s="127"/>
      <c r="DH438" s="127"/>
      <c r="DR438" s="127"/>
      <c r="EB438" s="127"/>
      <c r="EL438" s="127"/>
      <c r="EV438" s="127"/>
      <c r="FF438" s="127"/>
      <c r="FP438" s="127"/>
      <c r="FZ438" s="127"/>
      <c r="GJ438" s="127"/>
      <c r="GT438" s="127"/>
      <c r="HD438" s="127"/>
      <c r="HN438" s="127"/>
      <c r="HX438" s="127"/>
      <c r="IH438" s="127"/>
      <c r="IR438" s="127"/>
    </row>
    <row xmlns:x14ac="http://schemas.microsoft.com/office/spreadsheetml/2009/9/ac" r="439" s="3" customFormat="true" x14ac:dyDescent="0.25">
      <c r="A439" s="406"/>
      <c r="B439" s="127"/>
      <c r="L439" s="127"/>
      <c r="V439" s="127"/>
      <c r="AF439" s="127"/>
      <c r="AP439" s="127"/>
      <c r="AZ439" s="127"/>
      <c r="BA439" s="127"/>
      <c r="BB439" s="127"/>
      <c r="BC439" s="127"/>
      <c r="BD439" s="127"/>
      <c r="BE439" s="127"/>
      <c r="BF439" s="127"/>
      <c r="BG439" s="127"/>
      <c r="BJ439" s="127"/>
      <c r="BT439" s="127"/>
      <c r="CD439" s="127"/>
      <c r="CN439" s="127"/>
      <c r="CX439" s="127"/>
      <c r="DH439" s="127"/>
      <c r="DR439" s="127"/>
      <c r="EB439" s="127"/>
      <c r="EL439" s="127"/>
      <c r="EV439" s="127"/>
      <c r="FF439" s="127"/>
      <c r="FP439" s="127"/>
      <c r="FZ439" s="127"/>
      <c r="GJ439" s="127"/>
      <c r="GT439" s="127"/>
      <c r="HD439" s="127"/>
      <c r="HN439" s="127"/>
      <c r="HX439" s="127"/>
      <c r="IH439" s="127"/>
      <c r="IR439" s="127"/>
    </row>
    <row xmlns:x14ac="http://schemas.microsoft.com/office/spreadsheetml/2009/9/ac" r="440" s="3" customFormat="true" x14ac:dyDescent="0.25">
      <c r="A440" s="406"/>
      <c r="B440" s="127"/>
      <c r="L440" s="127"/>
      <c r="V440" s="127"/>
      <c r="AF440" s="127"/>
      <c r="AP440" s="127"/>
      <c r="AZ440" s="127"/>
      <c r="BA440" s="127"/>
      <c r="BB440" s="127"/>
      <c r="BC440" s="127"/>
      <c r="BD440" s="127"/>
      <c r="BE440" s="127"/>
      <c r="BF440" s="127"/>
      <c r="BG440" s="127"/>
      <c r="BJ440" s="127"/>
      <c r="BT440" s="127"/>
      <c r="CD440" s="127"/>
      <c r="CN440" s="127"/>
      <c r="CX440" s="127"/>
      <c r="DH440" s="127"/>
      <c r="DR440" s="127"/>
      <c r="EB440" s="127"/>
      <c r="EL440" s="127"/>
      <c r="EV440" s="127"/>
      <c r="FF440" s="127"/>
      <c r="FP440" s="127"/>
      <c r="FZ440" s="127"/>
      <c r="GJ440" s="127"/>
      <c r="GT440" s="127"/>
      <c r="HD440" s="127"/>
      <c r="HN440" s="127"/>
      <c r="HX440" s="127"/>
      <c r="IH440" s="127"/>
      <c r="IR440" s="127"/>
    </row>
    <row xmlns:x14ac="http://schemas.microsoft.com/office/spreadsheetml/2009/9/ac" r="441" s="3" customFormat="true" x14ac:dyDescent="0.25">
      <c r="A441" s="406"/>
      <c r="B441" s="127"/>
      <c r="L441" s="127"/>
      <c r="V441" s="127"/>
      <c r="AF441" s="127"/>
      <c r="AP441" s="127"/>
      <c r="AZ441" s="127"/>
      <c r="BA441" s="127"/>
      <c r="BB441" s="127"/>
      <c r="BC441" s="127"/>
      <c r="BD441" s="127"/>
      <c r="BE441" s="127"/>
      <c r="BF441" s="127"/>
      <c r="BG441" s="127"/>
      <c r="BJ441" s="127"/>
      <c r="BT441" s="127"/>
      <c r="CD441" s="127"/>
      <c r="CN441" s="127"/>
      <c r="CX441" s="127"/>
      <c r="DH441" s="127"/>
      <c r="DR441" s="127"/>
      <c r="EB441" s="127"/>
      <c r="EL441" s="127"/>
      <c r="EV441" s="127"/>
      <c r="FF441" s="127"/>
      <c r="FP441" s="127"/>
      <c r="FZ441" s="127"/>
      <c r="GJ441" s="127"/>
      <c r="GT441" s="127"/>
      <c r="HD441" s="127"/>
      <c r="HN441" s="127"/>
      <c r="HX441" s="127"/>
      <c r="IH441" s="127"/>
      <c r="IR441" s="127"/>
    </row>
    <row xmlns:x14ac="http://schemas.microsoft.com/office/spreadsheetml/2009/9/ac" r="442" s="3" customFormat="true" x14ac:dyDescent="0.25">
      <c r="A442" s="406"/>
      <c r="B442" s="127"/>
      <c r="L442" s="127"/>
      <c r="V442" s="127"/>
      <c r="AF442" s="127"/>
      <c r="AP442" s="127"/>
      <c r="AZ442" s="127"/>
      <c r="BA442" s="127"/>
      <c r="BB442" s="127"/>
      <c r="BC442" s="127"/>
      <c r="BD442" s="127"/>
      <c r="BE442" s="127"/>
      <c r="BF442" s="127"/>
      <c r="BG442" s="127"/>
      <c r="BJ442" s="127"/>
      <c r="BT442" s="127"/>
      <c r="CD442" s="127"/>
      <c r="CN442" s="127"/>
      <c r="CX442" s="127"/>
      <c r="DH442" s="127"/>
      <c r="DR442" s="127"/>
      <c r="EB442" s="127"/>
      <c r="EL442" s="127"/>
      <c r="EV442" s="127"/>
      <c r="FF442" s="127"/>
      <c r="FP442" s="127"/>
      <c r="FZ442" s="127"/>
      <c r="GJ442" s="127"/>
      <c r="GT442" s="127"/>
      <c r="HD442" s="127"/>
      <c r="HN442" s="127"/>
      <c r="HX442" s="127"/>
      <c r="IH442" s="127"/>
      <c r="IR442" s="127"/>
    </row>
    <row xmlns:x14ac="http://schemas.microsoft.com/office/spreadsheetml/2009/9/ac" r="443" s="3" customFormat="true" x14ac:dyDescent="0.25">
      <c r="A443" s="406"/>
      <c r="B443" s="127"/>
      <c r="L443" s="127"/>
      <c r="V443" s="127"/>
      <c r="AF443" s="127"/>
      <c r="AP443" s="127"/>
      <c r="AZ443" s="127"/>
      <c r="BA443" s="127"/>
      <c r="BB443" s="127"/>
      <c r="BC443" s="127"/>
      <c r="BD443" s="127"/>
      <c r="BE443" s="127"/>
      <c r="BF443" s="127"/>
      <c r="BG443" s="127"/>
      <c r="BJ443" s="127"/>
      <c r="BT443" s="127"/>
      <c r="CD443" s="127"/>
      <c r="CN443" s="127"/>
      <c r="CX443" s="127"/>
      <c r="DH443" s="127"/>
      <c r="DR443" s="127"/>
      <c r="EB443" s="127"/>
      <c r="EL443" s="127"/>
      <c r="EV443" s="127"/>
      <c r="FF443" s="127"/>
      <c r="FP443" s="127"/>
      <c r="FZ443" s="127"/>
      <c r="GJ443" s="127"/>
      <c r="GT443" s="127"/>
      <c r="HD443" s="127"/>
      <c r="HN443" s="127"/>
      <c r="HX443" s="127"/>
      <c r="IH443" s="127"/>
      <c r="IR443" s="127"/>
    </row>
    <row xmlns:x14ac="http://schemas.microsoft.com/office/spreadsheetml/2009/9/ac" r="444" s="3" customFormat="true" x14ac:dyDescent="0.25">
      <c r="A444" s="406"/>
      <c r="B444" s="127"/>
      <c r="L444" s="127"/>
      <c r="V444" s="127"/>
      <c r="AF444" s="127"/>
      <c r="AP444" s="127"/>
      <c r="AZ444" s="127"/>
      <c r="BA444" s="127"/>
      <c r="BB444" s="127"/>
      <c r="BC444" s="127"/>
      <c r="BD444" s="127"/>
      <c r="BE444" s="127"/>
      <c r="BF444" s="127"/>
      <c r="BG444" s="127"/>
      <c r="BJ444" s="127"/>
      <c r="BT444" s="127"/>
      <c r="CD444" s="127"/>
      <c r="CN444" s="127"/>
      <c r="CX444" s="127"/>
      <c r="DH444" s="127"/>
      <c r="DR444" s="127"/>
      <c r="EB444" s="127"/>
      <c r="EL444" s="127"/>
      <c r="EV444" s="127"/>
      <c r="FF444" s="127"/>
      <c r="FP444" s="127"/>
      <c r="FZ444" s="127"/>
      <c r="GJ444" s="127"/>
      <c r="GT444" s="127"/>
      <c r="HD444" s="127"/>
      <c r="HN444" s="127"/>
      <c r="HX444" s="127"/>
      <c r="IH444" s="127"/>
      <c r="IR444" s="127"/>
    </row>
    <row xmlns:x14ac="http://schemas.microsoft.com/office/spreadsheetml/2009/9/ac" r="445" s="3" customFormat="true" x14ac:dyDescent="0.25">
      <c r="A445" s="406"/>
      <c r="B445" s="127"/>
      <c r="L445" s="127"/>
      <c r="V445" s="127"/>
      <c r="AF445" s="127"/>
      <c r="AP445" s="127"/>
      <c r="AZ445" s="127"/>
      <c r="BA445" s="127"/>
      <c r="BB445" s="127"/>
      <c r="BC445" s="127"/>
      <c r="BD445" s="127"/>
      <c r="BE445" s="127"/>
      <c r="BF445" s="127"/>
      <c r="BG445" s="127"/>
      <c r="BJ445" s="127"/>
      <c r="BT445" s="127"/>
      <c r="CD445" s="127"/>
      <c r="CN445" s="127"/>
      <c r="CX445" s="127"/>
      <c r="DH445" s="127"/>
      <c r="DR445" s="127"/>
      <c r="EB445" s="127"/>
      <c r="EL445" s="127"/>
      <c r="EV445" s="127"/>
      <c r="FF445" s="127"/>
      <c r="FP445" s="127"/>
      <c r="FZ445" s="127"/>
      <c r="GJ445" s="127"/>
      <c r="GT445" s="127"/>
      <c r="HD445" s="127"/>
      <c r="HN445" s="127"/>
      <c r="HX445" s="127"/>
      <c r="IH445" s="127"/>
      <c r="IR445" s="127"/>
    </row>
    <row xmlns:x14ac="http://schemas.microsoft.com/office/spreadsheetml/2009/9/ac" r="446" s="3" customFormat="true" x14ac:dyDescent="0.25">
      <c r="A446" s="406"/>
      <c r="B446" s="127"/>
      <c r="L446" s="127"/>
      <c r="V446" s="127"/>
      <c r="AF446" s="127"/>
      <c r="AP446" s="127"/>
      <c r="AZ446" s="127"/>
      <c r="BA446" s="127"/>
      <c r="BB446" s="127"/>
      <c r="BC446" s="127"/>
      <c r="BD446" s="127"/>
      <c r="BE446" s="127"/>
      <c r="BF446" s="127"/>
      <c r="BG446" s="127"/>
      <c r="BJ446" s="127"/>
      <c r="BT446" s="127"/>
      <c r="CD446" s="127"/>
      <c r="CN446" s="127"/>
      <c r="CX446" s="127"/>
      <c r="DH446" s="127"/>
      <c r="DR446" s="127"/>
      <c r="EB446" s="127"/>
      <c r="EL446" s="127"/>
      <c r="EV446" s="127"/>
      <c r="FF446" s="127"/>
      <c r="FP446" s="127"/>
      <c r="FZ446" s="127"/>
      <c r="GJ446" s="127"/>
      <c r="GT446" s="127"/>
      <c r="HD446" s="127"/>
      <c r="HN446" s="127"/>
      <c r="HX446" s="127"/>
      <c r="IH446" s="127"/>
      <c r="IR446" s="127"/>
    </row>
    <row xmlns:x14ac="http://schemas.microsoft.com/office/spreadsheetml/2009/9/ac" r="447" s="3" customFormat="true" x14ac:dyDescent="0.25">
      <c r="A447" s="406"/>
      <c r="B447" s="127"/>
      <c r="L447" s="127"/>
      <c r="V447" s="127"/>
      <c r="AF447" s="127"/>
      <c r="AP447" s="127"/>
      <c r="AZ447" s="127"/>
      <c r="BA447" s="127"/>
      <c r="BB447" s="127"/>
      <c r="BC447" s="127"/>
      <c r="BD447" s="127"/>
      <c r="BE447" s="127"/>
      <c r="BF447" s="127"/>
      <c r="BG447" s="127"/>
      <c r="BJ447" s="127"/>
      <c r="BT447" s="127"/>
      <c r="CD447" s="127"/>
      <c r="CN447" s="127"/>
      <c r="CX447" s="127"/>
      <c r="DH447" s="127"/>
      <c r="DR447" s="127"/>
      <c r="EB447" s="127"/>
      <c r="EL447" s="127"/>
      <c r="EV447" s="127"/>
      <c r="FF447" s="127"/>
      <c r="FP447" s="127"/>
      <c r="FZ447" s="127"/>
      <c r="GJ447" s="127"/>
      <c r="GT447" s="127"/>
      <c r="HD447" s="127"/>
      <c r="HN447" s="127"/>
      <c r="HX447" s="127"/>
      <c r="IH447" s="127"/>
      <c r="IR447" s="127"/>
    </row>
    <row xmlns:x14ac="http://schemas.microsoft.com/office/spreadsheetml/2009/9/ac" r="448" s="3" customFormat="true" x14ac:dyDescent="0.25">
      <c r="A448" s="406"/>
      <c r="B448" s="127"/>
      <c r="L448" s="127"/>
      <c r="V448" s="127"/>
      <c r="AF448" s="127"/>
      <c r="AP448" s="127"/>
      <c r="AZ448" s="127"/>
      <c r="BA448" s="127"/>
      <c r="BB448" s="127"/>
      <c r="BC448" s="127"/>
      <c r="BD448" s="127"/>
      <c r="BE448" s="127"/>
      <c r="BF448" s="127"/>
      <c r="BG448" s="127"/>
      <c r="BJ448" s="127"/>
      <c r="BT448" s="127"/>
      <c r="CD448" s="127"/>
      <c r="CN448" s="127"/>
      <c r="CX448" s="127"/>
      <c r="DH448" s="127"/>
      <c r="DR448" s="127"/>
      <c r="EB448" s="127"/>
      <c r="EL448" s="127"/>
      <c r="EV448" s="127"/>
      <c r="FF448" s="127"/>
      <c r="FP448" s="127"/>
      <c r="FZ448" s="127"/>
      <c r="GJ448" s="127"/>
      <c r="GT448" s="127"/>
      <c r="HD448" s="127"/>
      <c r="HN448" s="127"/>
      <c r="HX448" s="127"/>
      <c r="IH448" s="127"/>
      <c r="IR448" s="127"/>
    </row>
    <row xmlns:x14ac="http://schemas.microsoft.com/office/spreadsheetml/2009/9/ac" r="449" s="3" customFormat="true" x14ac:dyDescent="0.25">
      <c r="A449" s="406"/>
      <c r="B449" s="127"/>
      <c r="L449" s="127"/>
      <c r="V449" s="127"/>
      <c r="AF449" s="127"/>
      <c r="AP449" s="127"/>
      <c r="AZ449" s="127"/>
      <c r="BA449" s="127"/>
      <c r="BB449" s="127"/>
      <c r="BC449" s="127"/>
      <c r="BD449" s="127"/>
      <c r="BE449" s="127"/>
      <c r="BF449" s="127"/>
      <c r="BG449" s="127"/>
      <c r="BJ449" s="127"/>
      <c r="BT449" s="127"/>
      <c r="CD449" s="127"/>
      <c r="CN449" s="127"/>
      <c r="CX449" s="127"/>
      <c r="DH449" s="127"/>
      <c r="DR449" s="127"/>
      <c r="EB449" s="127"/>
      <c r="EL449" s="127"/>
      <c r="EV449" s="127"/>
      <c r="FF449" s="127"/>
      <c r="FP449" s="127"/>
      <c r="FZ449" s="127"/>
      <c r="GJ449" s="127"/>
      <c r="GT449" s="127"/>
      <c r="HD449" s="127"/>
      <c r="HN449" s="127"/>
      <c r="HX449" s="127"/>
      <c r="IH449" s="127"/>
      <c r="IR449" s="127"/>
    </row>
    <row xmlns:x14ac="http://schemas.microsoft.com/office/spreadsheetml/2009/9/ac" r="450" s="3" customFormat="true" x14ac:dyDescent="0.25">
      <c r="A450" s="406"/>
      <c r="B450" s="127"/>
      <c r="L450" s="127"/>
      <c r="V450" s="127"/>
      <c r="AF450" s="127"/>
      <c r="AP450" s="127"/>
      <c r="AZ450" s="127"/>
      <c r="BA450" s="127"/>
      <c r="BB450" s="127"/>
      <c r="BC450" s="127"/>
      <c r="BD450" s="127"/>
      <c r="BE450" s="127"/>
      <c r="BF450" s="127"/>
      <c r="BG450" s="127"/>
      <c r="BJ450" s="127"/>
      <c r="BT450" s="127"/>
      <c r="CD450" s="127"/>
      <c r="CN450" s="127"/>
      <c r="CX450" s="127"/>
      <c r="DH450" s="127"/>
      <c r="DR450" s="127"/>
      <c r="EB450" s="127"/>
      <c r="EL450" s="127"/>
      <c r="EV450" s="127"/>
      <c r="FF450" s="127"/>
      <c r="FP450" s="127"/>
      <c r="FZ450" s="127"/>
      <c r="GJ450" s="127"/>
      <c r="GT450" s="127"/>
      <c r="HD450" s="127"/>
      <c r="HN450" s="127"/>
      <c r="HX450" s="127"/>
      <c r="IH450" s="127"/>
      <c r="IR450" s="127"/>
    </row>
    <row xmlns:x14ac="http://schemas.microsoft.com/office/spreadsheetml/2009/9/ac" r="451" s="3" customFormat="true" x14ac:dyDescent="0.25">
      <c r="A451" s="406"/>
      <c r="B451" s="127"/>
      <c r="L451" s="127"/>
      <c r="V451" s="127"/>
      <c r="AF451" s="127"/>
      <c r="AP451" s="127"/>
      <c r="AZ451" s="127"/>
      <c r="BA451" s="127"/>
      <c r="BB451" s="127"/>
      <c r="BC451" s="127"/>
      <c r="BD451" s="127"/>
      <c r="BE451" s="127"/>
      <c r="BF451" s="127"/>
      <c r="BG451" s="127"/>
      <c r="BJ451" s="127"/>
      <c r="BT451" s="127"/>
      <c r="CD451" s="127"/>
      <c r="CN451" s="127"/>
      <c r="CX451" s="127"/>
      <c r="DH451" s="127"/>
      <c r="DR451" s="127"/>
      <c r="EB451" s="127"/>
      <c r="EL451" s="127"/>
      <c r="EV451" s="127"/>
      <c r="FF451" s="127"/>
      <c r="FP451" s="127"/>
      <c r="FZ451" s="127"/>
      <c r="GJ451" s="127"/>
      <c r="GT451" s="127"/>
      <c r="HD451" s="127"/>
      <c r="HN451" s="127"/>
      <c r="HX451" s="127"/>
      <c r="IH451" s="127"/>
      <c r="IR451" s="127"/>
    </row>
    <row xmlns:x14ac="http://schemas.microsoft.com/office/spreadsheetml/2009/9/ac" r="452" s="3" customFormat="true" x14ac:dyDescent="0.25">
      <c r="A452" s="406"/>
      <c r="B452" s="127"/>
      <c r="L452" s="127"/>
      <c r="V452" s="127"/>
      <c r="AF452" s="127"/>
      <c r="AP452" s="127"/>
      <c r="AZ452" s="127"/>
      <c r="BA452" s="127"/>
      <c r="BB452" s="127"/>
      <c r="BC452" s="127"/>
      <c r="BD452" s="127"/>
      <c r="BE452" s="127"/>
      <c r="BF452" s="127"/>
      <c r="BG452" s="127"/>
      <c r="BJ452" s="127"/>
      <c r="BT452" s="127"/>
      <c r="CD452" s="127"/>
      <c r="CN452" s="127"/>
      <c r="CX452" s="127"/>
      <c r="DH452" s="127"/>
      <c r="DR452" s="127"/>
      <c r="EB452" s="127"/>
      <c r="EL452" s="127"/>
      <c r="EV452" s="127"/>
      <c r="FF452" s="127"/>
      <c r="FP452" s="127"/>
      <c r="FZ452" s="127"/>
      <c r="GJ452" s="127"/>
      <c r="GT452" s="127"/>
      <c r="HD452" s="127"/>
      <c r="HN452" s="127"/>
      <c r="HX452" s="127"/>
      <c r="IH452" s="127"/>
      <c r="IR452" s="127"/>
    </row>
    <row xmlns:x14ac="http://schemas.microsoft.com/office/spreadsheetml/2009/9/ac" r="453" s="3" customFormat="true" x14ac:dyDescent="0.25">
      <c r="A453" s="406"/>
      <c r="B453" s="127"/>
      <c r="L453" s="127"/>
      <c r="V453" s="127"/>
      <c r="AF453" s="127"/>
      <c r="AP453" s="127"/>
      <c r="AZ453" s="127"/>
      <c r="BA453" s="127"/>
      <c r="BB453" s="127"/>
      <c r="BC453" s="127"/>
      <c r="BD453" s="127"/>
      <c r="BE453" s="127"/>
      <c r="BF453" s="127"/>
      <c r="BG453" s="127"/>
      <c r="BJ453" s="127"/>
      <c r="BT453" s="127"/>
      <c r="CD453" s="127"/>
      <c r="CN453" s="127"/>
      <c r="CX453" s="127"/>
      <c r="DH453" s="127"/>
      <c r="DR453" s="127"/>
      <c r="EB453" s="127"/>
      <c r="EL453" s="127"/>
      <c r="EV453" s="127"/>
      <c r="FF453" s="127"/>
      <c r="FP453" s="127"/>
      <c r="FZ453" s="127"/>
      <c r="GJ453" s="127"/>
      <c r="GT453" s="127"/>
      <c r="HD453" s="127"/>
      <c r="HN453" s="127"/>
      <c r="HX453" s="127"/>
      <c r="IH453" s="127"/>
      <c r="IR453" s="127"/>
    </row>
    <row xmlns:x14ac="http://schemas.microsoft.com/office/spreadsheetml/2009/9/ac" r="454" s="3" customFormat="true" x14ac:dyDescent="0.25">
      <c r="A454" s="406"/>
      <c r="B454" s="127"/>
      <c r="L454" s="127"/>
      <c r="V454" s="127"/>
      <c r="AF454" s="127"/>
      <c r="AP454" s="127"/>
      <c r="AZ454" s="127"/>
      <c r="BA454" s="127"/>
      <c r="BB454" s="127"/>
      <c r="BC454" s="127"/>
      <c r="BD454" s="127"/>
      <c r="BE454" s="127"/>
      <c r="BF454" s="127"/>
      <c r="BG454" s="127"/>
      <c r="BJ454" s="127"/>
      <c r="BT454" s="127"/>
      <c r="CD454" s="127"/>
      <c r="CN454" s="127"/>
      <c r="CX454" s="127"/>
      <c r="DH454" s="127"/>
      <c r="DR454" s="127"/>
      <c r="EB454" s="127"/>
      <c r="EL454" s="127"/>
      <c r="EV454" s="127"/>
      <c r="FF454" s="127"/>
      <c r="FP454" s="127"/>
      <c r="FZ454" s="127"/>
      <c r="GJ454" s="127"/>
      <c r="GT454" s="127"/>
      <c r="HD454" s="127"/>
      <c r="HN454" s="127"/>
      <c r="HX454" s="127"/>
      <c r="IH454" s="127"/>
      <c r="IR454" s="127"/>
    </row>
    <row xmlns:x14ac="http://schemas.microsoft.com/office/spreadsheetml/2009/9/ac" r="455" s="3" customFormat="true" x14ac:dyDescent="0.25">
      <c r="A455" s="406"/>
      <c r="B455" s="127"/>
      <c r="L455" s="127"/>
      <c r="V455" s="127"/>
      <c r="AF455" s="127"/>
      <c r="AP455" s="127"/>
      <c r="AZ455" s="127"/>
      <c r="BA455" s="127"/>
      <c r="BB455" s="127"/>
      <c r="BC455" s="127"/>
      <c r="BD455" s="127"/>
      <c r="BE455" s="127"/>
      <c r="BF455" s="127"/>
      <c r="BG455" s="127"/>
      <c r="BJ455" s="127"/>
      <c r="BT455" s="127"/>
      <c r="CD455" s="127"/>
      <c r="CN455" s="127"/>
      <c r="CX455" s="127"/>
      <c r="DH455" s="127"/>
      <c r="DR455" s="127"/>
      <c r="EB455" s="127"/>
      <c r="EL455" s="127"/>
      <c r="EV455" s="127"/>
      <c r="FF455" s="127"/>
      <c r="FP455" s="127"/>
      <c r="FZ455" s="127"/>
      <c r="GJ455" s="127"/>
      <c r="GT455" s="127"/>
      <c r="HD455" s="127"/>
      <c r="HN455" s="127"/>
      <c r="HX455" s="127"/>
      <c r="IH455" s="127"/>
      <c r="IR455" s="127"/>
    </row>
    <row xmlns:x14ac="http://schemas.microsoft.com/office/spreadsheetml/2009/9/ac" r="456" s="3" customFormat="true" x14ac:dyDescent="0.25">
      <c r="A456" s="406"/>
      <c r="B456" s="127"/>
      <c r="L456" s="127"/>
      <c r="V456" s="127"/>
      <c r="AF456" s="127"/>
      <c r="AP456" s="127"/>
      <c r="AZ456" s="127"/>
      <c r="BA456" s="127"/>
      <c r="BB456" s="127"/>
      <c r="BC456" s="127"/>
      <c r="BD456" s="127"/>
      <c r="BE456" s="127"/>
      <c r="BF456" s="127"/>
      <c r="BG456" s="127"/>
      <c r="BJ456" s="127"/>
      <c r="BT456" s="127"/>
      <c r="CD456" s="127"/>
      <c r="CN456" s="127"/>
      <c r="CX456" s="127"/>
      <c r="DH456" s="127"/>
      <c r="DR456" s="127"/>
      <c r="EB456" s="127"/>
      <c r="EL456" s="127"/>
      <c r="EV456" s="127"/>
      <c r="FF456" s="127"/>
      <c r="FP456" s="127"/>
      <c r="FZ456" s="127"/>
      <c r="GJ456" s="127"/>
      <c r="GT456" s="127"/>
      <c r="HD456" s="127"/>
      <c r="HN456" s="127"/>
      <c r="HX456" s="127"/>
      <c r="IH456" s="127"/>
      <c r="IR456" s="127"/>
    </row>
    <row xmlns:x14ac="http://schemas.microsoft.com/office/spreadsheetml/2009/9/ac" r="457" s="3" customFormat="true" x14ac:dyDescent="0.25">
      <c r="A457" s="406"/>
      <c r="B457" s="127"/>
      <c r="L457" s="127"/>
      <c r="V457" s="127"/>
      <c r="AF457" s="127"/>
      <c r="AP457" s="127"/>
      <c r="AZ457" s="127"/>
      <c r="BA457" s="127"/>
      <c r="BB457" s="127"/>
      <c r="BC457" s="127"/>
      <c r="BD457" s="127"/>
      <c r="BE457" s="127"/>
      <c r="BF457" s="127"/>
      <c r="BG457" s="127"/>
      <c r="BJ457" s="127"/>
      <c r="BT457" s="127"/>
      <c r="CD457" s="127"/>
      <c r="CN457" s="127"/>
      <c r="CX457" s="127"/>
      <c r="DH457" s="127"/>
      <c r="DR457" s="127"/>
      <c r="EB457" s="127"/>
      <c r="EL457" s="127"/>
      <c r="EV457" s="127"/>
      <c r="FF457" s="127"/>
      <c r="FP457" s="127"/>
      <c r="FZ457" s="127"/>
      <c r="GJ457" s="127"/>
      <c r="GT457" s="127"/>
      <c r="HD457" s="127"/>
      <c r="HN457" s="127"/>
      <c r="HX457" s="127"/>
      <c r="IH457" s="127"/>
      <c r="IR457" s="127"/>
    </row>
    <row xmlns:x14ac="http://schemas.microsoft.com/office/spreadsheetml/2009/9/ac" r="458" s="3" customFormat="true" x14ac:dyDescent="0.25">
      <c r="A458" s="406"/>
      <c r="B458" s="127"/>
      <c r="L458" s="127"/>
      <c r="V458" s="127"/>
      <c r="AF458" s="127"/>
      <c r="AP458" s="127"/>
      <c r="AZ458" s="127"/>
      <c r="BA458" s="127"/>
      <c r="BB458" s="127"/>
      <c r="BC458" s="127"/>
      <c r="BD458" s="127"/>
      <c r="BE458" s="127"/>
      <c r="BF458" s="127"/>
      <c r="BG458" s="127"/>
      <c r="BJ458" s="127"/>
      <c r="BT458" s="127"/>
      <c r="CD458" s="127"/>
      <c r="CN458" s="127"/>
      <c r="CX458" s="127"/>
      <c r="DH458" s="127"/>
      <c r="DR458" s="127"/>
      <c r="EB458" s="127"/>
      <c r="EL458" s="127"/>
      <c r="EV458" s="127"/>
      <c r="FF458" s="127"/>
      <c r="FP458" s="127"/>
      <c r="FZ458" s="127"/>
      <c r="GJ458" s="127"/>
      <c r="GT458" s="127"/>
      <c r="HD458" s="127"/>
      <c r="HN458" s="127"/>
      <c r="HX458" s="127"/>
      <c r="IH458" s="127"/>
      <c r="IR458" s="127"/>
    </row>
    <row xmlns:x14ac="http://schemas.microsoft.com/office/spreadsheetml/2009/9/ac" r="459" s="3" customFormat="true" x14ac:dyDescent="0.25">
      <c r="A459" s="406"/>
      <c r="B459" s="127"/>
      <c r="L459" s="127"/>
      <c r="V459" s="127"/>
      <c r="AF459" s="127"/>
      <c r="AP459" s="127"/>
      <c r="AZ459" s="127"/>
      <c r="BA459" s="127"/>
      <c r="BB459" s="127"/>
      <c r="BC459" s="127"/>
      <c r="BD459" s="127"/>
      <c r="BE459" s="127"/>
      <c r="BF459" s="127"/>
      <c r="BG459" s="127"/>
      <c r="BJ459" s="127"/>
      <c r="BT459" s="127"/>
      <c r="CD459" s="127"/>
      <c r="CN459" s="127"/>
      <c r="CX459" s="127"/>
      <c r="DH459" s="127"/>
      <c r="DR459" s="127"/>
      <c r="EB459" s="127"/>
      <c r="EL459" s="127"/>
      <c r="EV459" s="127"/>
      <c r="FF459" s="127"/>
      <c r="FP459" s="127"/>
      <c r="FZ459" s="127"/>
      <c r="GJ459" s="127"/>
      <c r="GT459" s="127"/>
      <c r="HD459" s="127"/>
      <c r="HN459" s="127"/>
      <c r="HX459" s="127"/>
      <c r="IH459" s="127"/>
      <c r="IR459" s="127"/>
    </row>
    <row xmlns:x14ac="http://schemas.microsoft.com/office/spreadsheetml/2009/9/ac" r="460" s="3" customFormat="true" x14ac:dyDescent="0.25">
      <c r="A460" s="406"/>
      <c r="B460" s="127"/>
      <c r="L460" s="127"/>
      <c r="V460" s="127"/>
      <c r="AF460" s="127"/>
      <c r="AP460" s="127"/>
      <c r="AZ460" s="127"/>
      <c r="BA460" s="127"/>
      <c r="BB460" s="127"/>
      <c r="BC460" s="127"/>
      <c r="BD460" s="127"/>
      <c r="BE460" s="127"/>
      <c r="BF460" s="127"/>
      <c r="BG460" s="127"/>
      <c r="BJ460" s="127"/>
      <c r="BT460" s="127"/>
      <c r="CD460" s="127"/>
      <c r="CN460" s="127"/>
      <c r="CX460" s="127"/>
      <c r="DH460" s="127"/>
      <c r="DR460" s="127"/>
      <c r="EB460" s="127"/>
      <c r="EL460" s="127"/>
      <c r="EV460" s="127"/>
      <c r="FF460" s="127"/>
      <c r="FP460" s="127"/>
      <c r="FZ460" s="127"/>
      <c r="GJ460" s="127"/>
      <c r="GT460" s="127"/>
      <c r="HD460" s="127"/>
      <c r="HN460" s="127"/>
      <c r="HX460" s="127"/>
      <c r="IH460" s="127"/>
      <c r="IR460" s="127"/>
    </row>
    <row xmlns:x14ac="http://schemas.microsoft.com/office/spreadsheetml/2009/9/ac" r="461" s="3" customFormat="true" x14ac:dyDescent="0.25">
      <c r="A461" s="406"/>
      <c r="B461" s="127"/>
      <c r="L461" s="127"/>
      <c r="V461" s="127"/>
      <c r="AF461" s="127"/>
      <c r="AP461" s="127"/>
      <c r="AZ461" s="127"/>
      <c r="BA461" s="127"/>
      <c r="BB461" s="127"/>
      <c r="BC461" s="127"/>
      <c r="BD461" s="127"/>
      <c r="BE461" s="127"/>
      <c r="BF461" s="127"/>
      <c r="BG461" s="127"/>
      <c r="BJ461" s="127"/>
      <c r="BT461" s="127"/>
      <c r="CD461" s="127"/>
      <c r="CN461" s="127"/>
      <c r="CX461" s="127"/>
      <c r="DH461" s="127"/>
      <c r="DR461" s="127"/>
      <c r="EB461" s="127"/>
      <c r="EL461" s="127"/>
      <c r="EV461" s="127"/>
      <c r="FF461" s="127"/>
      <c r="FP461" s="127"/>
      <c r="FZ461" s="127"/>
      <c r="GJ461" s="127"/>
      <c r="GT461" s="127"/>
      <c r="HD461" s="127"/>
      <c r="HN461" s="127"/>
      <c r="HX461" s="127"/>
      <c r="IH461" s="127"/>
      <c r="IR461" s="127"/>
    </row>
    <row xmlns:x14ac="http://schemas.microsoft.com/office/spreadsheetml/2009/9/ac" r="462" s="3" customFormat="true" x14ac:dyDescent="0.25">
      <c r="A462" s="406"/>
      <c r="B462" s="127"/>
      <c r="L462" s="127"/>
      <c r="V462" s="127"/>
      <c r="AF462" s="127"/>
      <c r="AP462" s="127"/>
      <c r="AZ462" s="127"/>
      <c r="BA462" s="127"/>
      <c r="BB462" s="127"/>
      <c r="BC462" s="127"/>
      <c r="BD462" s="127"/>
      <c r="BE462" s="127"/>
      <c r="BF462" s="127"/>
      <c r="BG462" s="127"/>
      <c r="BJ462" s="127"/>
      <c r="BT462" s="127"/>
      <c r="CD462" s="127"/>
      <c r="CN462" s="127"/>
      <c r="CX462" s="127"/>
      <c r="DH462" s="127"/>
      <c r="DR462" s="127"/>
      <c r="EB462" s="127"/>
      <c r="EL462" s="127"/>
      <c r="EV462" s="127"/>
      <c r="FF462" s="127"/>
      <c r="FP462" s="127"/>
      <c r="FZ462" s="127"/>
      <c r="GJ462" s="127"/>
      <c r="GT462" s="127"/>
      <c r="HD462" s="127"/>
      <c r="HN462" s="127"/>
      <c r="HX462" s="127"/>
      <c r="IH462" s="127"/>
      <c r="IR462" s="127"/>
    </row>
    <row xmlns:x14ac="http://schemas.microsoft.com/office/spreadsheetml/2009/9/ac" r="463" s="3" customFormat="true" x14ac:dyDescent="0.25">
      <c r="A463" s="406"/>
      <c r="B463" s="127"/>
      <c r="L463" s="127"/>
      <c r="V463" s="127"/>
      <c r="AF463" s="127"/>
      <c r="AP463" s="127"/>
      <c r="AZ463" s="127"/>
      <c r="BA463" s="127"/>
      <c r="BB463" s="127"/>
      <c r="BC463" s="127"/>
      <c r="BD463" s="127"/>
      <c r="BE463" s="127"/>
      <c r="BF463" s="127"/>
      <c r="BG463" s="127"/>
      <c r="BJ463" s="127"/>
      <c r="BT463" s="127"/>
      <c r="CD463" s="127"/>
      <c r="CN463" s="127"/>
      <c r="CX463" s="127"/>
      <c r="DH463" s="127"/>
      <c r="DR463" s="127"/>
      <c r="EB463" s="127"/>
      <c r="EL463" s="127"/>
      <c r="EV463" s="127"/>
      <c r="FF463" s="127"/>
      <c r="FP463" s="127"/>
      <c r="FZ463" s="127"/>
      <c r="GJ463" s="127"/>
      <c r="GT463" s="127"/>
      <c r="HD463" s="127"/>
      <c r="HN463" s="127"/>
      <c r="HX463" s="127"/>
      <c r="IH463" s="127"/>
      <c r="IR463" s="127"/>
    </row>
    <row xmlns:x14ac="http://schemas.microsoft.com/office/spreadsheetml/2009/9/ac" r="464" s="3" customFormat="true" x14ac:dyDescent="0.25">
      <c r="A464" s="406"/>
      <c r="B464" s="127"/>
      <c r="L464" s="127"/>
      <c r="V464" s="127"/>
      <c r="AF464" s="127"/>
      <c r="AP464" s="127"/>
      <c r="AZ464" s="127"/>
      <c r="BA464" s="127"/>
      <c r="BB464" s="127"/>
      <c r="BC464" s="127"/>
      <c r="BD464" s="127"/>
      <c r="BE464" s="127"/>
      <c r="BF464" s="127"/>
      <c r="BG464" s="127"/>
      <c r="BJ464" s="127"/>
      <c r="BT464" s="127"/>
      <c r="CD464" s="127"/>
      <c r="CN464" s="127"/>
      <c r="CX464" s="127"/>
      <c r="DH464" s="127"/>
      <c r="DR464" s="127"/>
      <c r="EB464" s="127"/>
      <c r="EL464" s="127"/>
      <c r="EV464" s="127"/>
      <c r="FF464" s="127"/>
      <c r="FP464" s="127"/>
      <c r="FZ464" s="127"/>
      <c r="GJ464" s="127"/>
      <c r="GT464" s="127"/>
      <c r="HD464" s="127"/>
      <c r="HN464" s="127"/>
      <c r="HX464" s="127"/>
      <c r="IH464" s="127"/>
      <c r="IR464" s="127"/>
    </row>
    <row xmlns:x14ac="http://schemas.microsoft.com/office/spreadsheetml/2009/9/ac" r="465" s="3" customFormat="true" x14ac:dyDescent="0.25">
      <c r="A465" s="406"/>
      <c r="B465" s="127"/>
      <c r="L465" s="127"/>
      <c r="V465" s="127"/>
      <c r="AF465" s="127"/>
      <c r="AP465" s="127"/>
      <c r="AZ465" s="127"/>
      <c r="BA465" s="127"/>
      <c r="BB465" s="127"/>
      <c r="BC465" s="127"/>
      <c r="BD465" s="127"/>
      <c r="BE465" s="127"/>
      <c r="BF465" s="127"/>
      <c r="BG465" s="127"/>
      <c r="BJ465" s="127"/>
      <c r="BT465" s="127"/>
      <c r="CD465" s="127"/>
      <c r="CN465" s="127"/>
      <c r="CX465" s="127"/>
      <c r="DH465" s="127"/>
      <c r="DR465" s="127"/>
      <c r="EB465" s="127"/>
      <c r="EL465" s="127"/>
      <c r="EV465" s="127"/>
      <c r="FF465" s="127"/>
      <c r="FP465" s="127"/>
      <c r="FZ465" s="127"/>
      <c r="GJ465" s="127"/>
      <c r="GT465" s="127"/>
      <c r="HD465" s="127"/>
      <c r="HN465" s="127"/>
      <c r="HX465" s="127"/>
      <c r="IH465" s="127"/>
      <c r="IR465" s="127"/>
    </row>
    <row xmlns:x14ac="http://schemas.microsoft.com/office/spreadsheetml/2009/9/ac" r="466" s="3" customFormat="true" x14ac:dyDescent="0.25">
      <c r="A466" s="406"/>
      <c r="B466" s="127"/>
      <c r="L466" s="127"/>
      <c r="V466" s="127"/>
      <c r="AF466" s="127"/>
      <c r="AP466" s="127"/>
      <c r="AZ466" s="127"/>
      <c r="BA466" s="127"/>
      <c r="BB466" s="127"/>
      <c r="BC466" s="127"/>
      <c r="BD466" s="127"/>
      <c r="BE466" s="127"/>
      <c r="BF466" s="127"/>
      <c r="BG466" s="127"/>
      <c r="BJ466" s="127"/>
      <c r="BT466" s="127"/>
      <c r="CD466" s="127"/>
      <c r="CN466" s="127"/>
      <c r="CX466" s="127"/>
      <c r="DH466" s="127"/>
      <c r="DR466" s="127"/>
      <c r="EB466" s="127"/>
      <c r="EL466" s="127"/>
      <c r="EV466" s="127"/>
      <c r="FF466" s="127"/>
      <c r="FP466" s="127"/>
      <c r="FZ466" s="127"/>
      <c r="GJ466" s="127"/>
      <c r="GT466" s="127"/>
      <c r="HD466" s="127"/>
      <c r="HN466" s="127"/>
      <c r="HX466" s="127"/>
      <c r="IH466" s="127"/>
      <c r="IR466" s="127"/>
    </row>
    <row xmlns:x14ac="http://schemas.microsoft.com/office/spreadsheetml/2009/9/ac" r="467" s="3" customFormat="true" x14ac:dyDescent="0.25">
      <c r="A467" s="406"/>
      <c r="B467" s="127"/>
      <c r="L467" s="127"/>
      <c r="V467" s="127"/>
      <c r="AF467" s="127"/>
      <c r="AP467" s="127"/>
      <c r="AZ467" s="127"/>
      <c r="BA467" s="127"/>
      <c r="BB467" s="127"/>
      <c r="BC467" s="127"/>
      <c r="BD467" s="127"/>
      <c r="BE467" s="127"/>
      <c r="BF467" s="127"/>
      <c r="BG467" s="127"/>
      <c r="BJ467" s="127"/>
      <c r="BT467" s="127"/>
      <c r="CD467" s="127"/>
      <c r="CN467" s="127"/>
      <c r="CX467" s="127"/>
      <c r="DH467" s="127"/>
      <c r="DR467" s="127"/>
      <c r="EB467" s="127"/>
      <c r="EL467" s="127"/>
      <c r="EV467" s="127"/>
      <c r="FF467" s="127"/>
      <c r="FP467" s="127"/>
      <c r="FZ467" s="127"/>
      <c r="GJ467" s="127"/>
      <c r="GT467" s="127"/>
      <c r="HD467" s="127"/>
      <c r="HN467" s="127"/>
      <c r="HX467" s="127"/>
      <c r="IH467" s="127"/>
      <c r="IR467" s="127"/>
    </row>
    <row xmlns:x14ac="http://schemas.microsoft.com/office/spreadsheetml/2009/9/ac" r="468" s="3" customFormat="true" x14ac:dyDescent="0.25">
      <c r="A468" s="406"/>
      <c r="B468" s="127"/>
      <c r="L468" s="127"/>
      <c r="V468" s="127"/>
      <c r="AF468" s="127"/>
      <c r="AP468" s="127"/>
      <c r="AZ468" s="127"/>
      <c r="BA468" s="127"/>
      <c r="BB468" s="127"/>
      <c r="BC468" s="127"/>
      <c r="BD468" s="127"/>
      <c r="BE468" s="127"/>
      <c r="BF468" s="127"/>
      <c r="BG468" s="127"/>
      <c r="BJ468" s="127"/>
      <c r="BT468" s="127"/>
      <c r="CD468" s="127"/>
      <c r="CN468" s="127"/>
      <c r="CX468" s="127"/>
      <c r="DH468" s="127"/>
      <c r="DR468" s="127"/>
      <c r="EB468" s="127"/>
      <c r="EL468" s="127"/>
      <c r="EV468" s="127"/>
      <c r="FF468" s="127"/>
      <c r="FP468" s="127"/>
      <c r="FZ468" s="127"/>
      <c r="GJ468" s="127"/>
      <c r="GT468" s="127"/>
      <c r="HD468" s="127"/>
      <c r="HN468" s="127"/>
      <c r="HX468" s="127"/>
      <c r="IH468" s="127"/>
      <c r="IR468" s="127"/>
    </row>
    <row xmlns:x14ac="http://schemas.microsoft.com/office/spreadsheetml/2009/9/ac" r="469" s="3" customFormat="true" x14ac:dyDescent="0.25">
      <c r="A469" s="406"/>
      <c r="B469" s="127"/>
      <c r="L469" s="127"/>
      <c r="V469" s="127"/>
      <c r="AF469" s="127"/>
      <c r="AP469" s="127"/>
      <c r="AZ469" s="127"/>
      <c r="BA469" s="127"/>
      <c r="BB469" s="127"/>
      <c r="BC469" s="127"/>
      <c r="BD469" s="127"/>
      <c r="BE469" s="127"/>
      <c r="BF469" s="127"/>
      <c r="BG469" s="127"/>
      <c r="BJ469" s="127"/>
      <c r="BT469" s="127"/>
      <c r="CD469" s="127"/>
      <c r="CN469" s="127"/>
      <c r="CX469" s="127"/>
      <c r="DH469" s="127"/>
      <c r="DR469" s="127"/>
      <c r="EB469" s="127"/>
      <c r="EL469" s="127"/>
      <c r="EV469" s="127"/>
      <c r="FF469" s="127"/>
      <c r="FP469" s="127"/>
      <c r="FZ469" s="127"/>
      <c r="GJ469" s="127"/>
      <c r="GT469" s="127"/>
      <c r="HD469" s="127"/>
      <c r="HN469" s="127"/>
      <c r="HX469" s="127"/>
      <c r="IH469" s="127"/>
      <c r="IR469" s="127"/>
    </row>
    <row xmlns:x14ac="http://schemas.microsoft.com/office/spreadsheetml/2009/9/ac" r="470" s="3" customFormat="true" x14ac:dyDescent="0.25">
      <c r="A470" s="406"/>
      <c r="B470" s="127"/>
      <c r="L470" s="127"/>
      <c r="V470" s="127"/>
      <c r="AF470" s="127"/>
      <c r="AP470" s="127"/>
      <c r="AZ470" s="127"/>
      <c r="BA470" s="127"/>
      <c r="BB470" s="127"/>
      <c r="BC470" s="127"/>
      <c r="BD470" s="127"/>
      <c r="BE470" s="127"/>
      <c r="BF470" s="127"/>
      <c r="BG470" s="127"/>
      <c r="BJ470" s="127"/>
      <c r="BT470" s="127"/>
      <c r="CD470" s="127"/>
      <c r="CN470" s="127"/>
      <c r="CX470" s="127"/>
      <c r="DH470" s="127"/>
      <c r="DR470" s="127"/>
      <c r="EB470" s="127"/>
      <c r="EL470" s="127"/>
      <c r="EV470" s="127"/>
      <c r="FF470" s="127"/>
      <c r="FP470" s="127"/>
      <c r="FZ470" s="127"/>
      <c r="GJ470" s="127"/>
      <c r="GT470" s="127"/>
      <c r="HD470" s="127"/>
      <c r="HN470" s="127"/>
      <c r="HX470" s="127"/>
      <c r="IH470" s="127"/>
      <c r="IR470" s="127"/>
    </row>
    <row xmlns:x14ac="http://schemas.microsoft.com/office/spreadsheetml/2009/9/ac" r="471" s="3" customFormat="true" x14ac:dyDescent="0.25">
      <c r="A471" s="406"/>
      <c r="B471" s="127"/>
      <c r="L471" s="127"/>
      <c r="V471" s="127"/>
      <c r="AF471" s="127"/>
      <c r="AP471" s="127"/>
      <c r="AZ471" s="127"/>
      <c r="BA471" s="127"/>
      <c r="BB471" s="127"/>
      <c r="BC471" s="127"/>
      <c r="BD471" s="127"/>
      <c r="BE471" s="127"/>
      <c r="BF471" s="127"/>
      <c r="BG471" s="127"/>
      <c r="BJ471" s="127"/>
      <c r="BT471" s="127"/>
      <c r="CD471" s="127"/>
      <c r="CN471" s="127"/>
      <c r="CX471" s="127"/>
      <c r="DH471" s="127"/>
      <c r="DR471" s="127"/>
      <c r="EB471" s="127"/>
      <c r="EL471" s="127"/>
      <c r="EV471" s="127"/>
      <c r="FF471" s="127"/>
      <c r="FP471" s="127"/>
      <c r="FZ471" s="127"/>
      <c r="GJ471" s="127"/>
      <c r="GT471" s="127"/>
      <c r="HD471" s="127"/>
      <c r="HN471" s="127"/>
      <c r="HX471" s="127"/>
      <c r="IH471" s="127"/>
      <c r="IR471" s="127"/>
    </row>
    <row xmlns:x14ac="http://schemas.microsoft.com/office/spreadsheetml/2009/9/ac" r="472" s="3" customFormat="true" x14ac:dyDescent="0.25">
      <c r="A472" s="406"/>
      <c r="B472" s="127"/>
      <c r="L472" s="127"/>
      <c r="V472" s="127"/>
      <c r="AF472" s="127"/>
      <c r="AP472" s="127"/>
      <c r="AZ472" s="127"/>
      <c r="BA472" s="127"/>
      <c r="BB472" s="127"/>
      <c r="BC472" s="127"/>
      <c r="BD472" s="127"/>
      <c r="BE472" s="127"/>
      <c r="BF472" s="127"/>
      <c r="BG472" s="127"/>
      <c r="BJ472" s="127"/>
      <c r="BT472" s="127"/>
      <c r="CD472" s="127"/>
      <c r="CN472" s="127"/>
      <c r="CX472" s="127"/>
      <c r="DH472" s="127"/>
      <c r="DR472" s="127"/>
      <c r="EB472" s="127"/>
      <c r="EL472" s="127"/>
      <c r="EV472" s="127"/>
      <c r="FF472" s="127"/>
      <c r="FP472" s="127"/>
      <c r="FZ472" s="127"/>
      <c r="GJ472" s="127"/>
      <c r="GT472" s="127"/>
      <c r="HD472" s="127"/>
      <c r="HN472" s="127"/>
      <c r="HX472" s="127"/>
      <c r="IH472" s="127"/>
      <c r="IR472" s="127"/>
    </row>
    <row xmlns:x14ac="http://schemas.microsoft.com/office/spreadsheetml/2009/9/ac" r="473" s="3" customFormat="true" x14ac:dyDescent="0.25">
      <c r="A473" s="406"/>
      <c r="B473" s="127"/>
      <c r="L473" s="127"/>
      <c r="V473" s="127"/>
      <c r="AF473" s="127"/>
      <c r="AP473" s="127"/>
      <c r="AZ473" s="127"/>
      <c r="BA473" s="127"/>
      <c r="BB473" s="127"/>
      <c r="BC473" s="127"/>
      <c r="BD473" s="127"/>
      <c r="BE473" s="127"/>
      <c r="BF473" s="127"/>
      <c r="BG473" s="127"/>
      <c r="BJ473" s="127"/>
      <c r="BT473" s="127"/>
      <c r="CD473" s="127"/>
      <c r="CN473" s="127"/>
      <c r="CX473" s="127"/>
      <c r="DH473" s="127"/>
      <c r="DR473" s="127"/>
      <c r="EB473" s="127"/>
      <c r="EL473" s="127"/>
      <c r="EV473" s="127"/>
      <c r="FF473" s="127"/>
      <c r="FP473" s="127"/>
      <c r="FZ473" s="127"/>
      <c r="GJ473" s="127"/>
      <c r="GT473" s="127"/>
      <c r="HD473" s="127"/>
      <c r="HN473" s="127"/>
      <c r="HX473" s="127"/>
      <c r="IH473" s="127"/>
      <c r="IR473" s="127"/>
    </row>
    <row xmlns:x14ac="http://schemas.microsoft.com/office/spreadsheetml/2009/9/ac" r="474" s="3" customFormat="true" x14ac:dyDescent="0.25">
      <c r="A474" s="406"/>
      <c r="B474" s="127"/>
      <c r="L474" s="127"/>
      <c r="V474" s="127"/>
      <c r="AF474" s="127"/>
      <c r="AP474" s="127"/>
      <c r="AZ474" s="127"/>
      <c r="BA474" s="127"/>
      <c r="BB474" s="127"/>
      <c r="BC474" s="127"/>
      <c r="BD474" s="127"/>
      <c r="BE474" s="127"/>
      <c r="BF474" s="127"/>
      <c r="BG474" s="127"/>
      <c r="BJ474" s="127"/>
      <c r="BT474" s="127"/>
      <c r="CD474" s="127"/>
      <c r="CN474" s="127"/>
      <c r="CX474" s="127"/>
      <c r="DH474" s="127"/>
      <c r="DR474" s="127"/>
      <c r="EB474" s="127"/>
      <c r="EL474" s="127"/>
      <c r="EV474" s="127"/>
      <c r="FF474" s="127"/>
      <c r="FP474" s="127"/>
      <c r="FZ474" s="127"/>
      <c r="GJ474" s="127"/>
      <c r="GT474" s="127"/>
      <c r="HD474" s="127"/>
      <c r="HN474" s="127"/>
      <c r="HX474" s="127"/>
      <c r="IH474" s="127"/>
      <c r="IR474" s="127"/>
    </row>
    <row xmlns:x14ac="http://schemas.microsoft.com/office/spreadsheetml/2009/9/ac" r="475" s="3" customFormat="true" x14ac:dyDescent="0.25">
      <c r="A475" s="406"/>
      <c r="B475" s="127"/>
      <c r="L475" s="127"/>
      <c r="V475" s="127"/>
      <c r="AF475" s="127"/>
      <c r="AP475" s="127"/>
      <c r="AZ475" s="127"/>
      <c r="BA475" s="127"/>
      <c r="BB475" s="127"/>
      <c r="BC475" s="127"/>
      <c r="BD475" s="127"/>
      <c r="BE475" s="127"/>
      <c r="BF475" s="127"/>
      <c r="BG475" s="127"/>
      <c r="BJ475" s="127"/>
      <c r="BT475" s="127"/>
      <c r="CD475" s="127"/>
      <c r="CN475" s="127"/>
      <c r="CX475" s="127"/>
      <c r="DH475" s="127"/>
      <c r="DR475" s="127"/>
      <c r="EB475" s="127"/>
      <c r="EL475" s="127"/>
      <c r="EV475" s="127"/>
      <c r="FF475" s="127"/>
      <c r="FP475" s="127"/>
      <c r="FZ475" s="127"/>
      <c r="GJ475" s="127"/>
      <c r="GT475" s="127"/>
      <c r="HD475" s="127"/>
      <c r="HN475" s="127"/>
      <c r="HX475" s="127"/>
      <c r="IH475" s="127"/>
      <c r="IR475" s="127"/>
    </row>
    <row xmlns:x14ac="http://schemas.microsoft.com/office/spreadsheetml/2009/9/ac" r="476" s="3" customFormat="true" x14ac:dyDescent="0.25">
      <c r="A476" s="406"/>
      <c r="B476" s="127"/>
      <c r="L476" s="127"/>
      <c r="V476" s="127"/>
      <c r="AF476" s="127"/>
      <c r="AP476" s="127"/>
      <c r="AZ476" s="127"/>
      <c r="BA476" s="127"/>
      <c r="BB476" s="127"/>
      <c r="BC476" s="127"/>
      <c r="BD476" s="127"/>
      <c r="BE476" s="127"/>
      <c r="BF476" s="127"/>
      <c r="BG476" s="127"/>
      <c r="BJ476" s="127"/>
      <c r="BT476" s="127"/>
      <c r="CD476" s="127"/>
      <c r="CN476" s="127"/>
      <c r="CX476" s="127"/>
      <c r="DH476" s="127"/>
      <c r="DR476" s="127"/>
      <c r="EB476" s="127"/>
      <c r="EL476" s="127"/>
      <c r="EV476" s="127"/>
      <c r="FF476" s="127"/>
      <c r="FP476" s="127"/>
      <c r="FZ476" s="127"/>
      <c r="GJ476" s="127"/>
      <c r="GT476" s="127"/>
      <c r="HD476" s="127"/>
      <c r="HN476" s="127"/>
      <c r="HX476" s="127"/>
      <c r="IH476" s="127"/>
      <c r="IR476" s="127"/>
    </row>
    <row xmlns:x14ac="http://schemas.microsoft.com/office/spreadsheetml/2009/9/ac" r="477" s="3" customFormat="true" x14ac:dyDescent="0.25">
      <c r="A477" s="406"/>
      <c r="B477" s="127"/>
      <c r="L477" s="127"/>
      <c r="V477" s="127"/>
      <c r="AF477" s="127"/>
      <c r="AP477" s="127"/>
      <c r="AZ477" s="127"/>
      <c r="BA477" s="127"/>
      <c r="BB477" s="127"/>
      <c r="BC477" s="127"/>
      <c r="BD477" s="127"/>
      <c r="BE477" s="127"/>
      <c r="BF477" s="127"/>
      <c r="BG477" s="127"/>
      <c r="BJ477" s="127"/>
      <c r="BT477" s="127"/>
      <c r="CD477" s="127"/>
      <c r="CN477" s="127"/>
      <c r="CX477" s="127"/>
      <c r="DH477" s="127"/>
      <c r="DR477" s="127"/>
      <c r="EB477" s="127"/>
      <c r="EL477" s="127"/>
      <c r="EV477" s="127"/>
      <c r="FF477" s="127"/>
      <c r="FP477" s="127"/>
      <c r="FZ477" s="127"/>
      <c r="GJ477" s="127"/>
      <c r="GT477" s="127"/>
      <c r="HD477" s="127"/>
      <c r="HN477" s="127"/>
      <c r="HX477" s="127"/>
      <c r="IH477" s="127"/>
      <c r="IR477" s="127"/>
    </row>
    <row xmlns:x14ac="http://schemas.microsoft.com/office/spreadsheetml/2009/9/ac" r="478" s="3" customFormat="true" x14ac:dyDescent="0.25">
      <c r="A478" s="406"/>
      <c r="B478" s="127"/>
      <c r="L478" s="127"/>
      <c r="V478" s="127"/>
      <c r="AF478" s="127"/>
      <c r="AP478" s="127"/>
      <c r="AZ478" s="127"/>
      <c r="BA478" s="127"/>
      <c r="BB478" s="127"/>
      <c r="BC478" s="127"/>
      <c r="BD478" s="127"/>
      <c r="BE478" s="127"/>
      <c r="BF478" s="127"/>
      <c r="BG478" s="127"/>
      <c r="BJ478" s="127"/>
      <c r="BT478" s="127"/>
      <c r="CD478" s="127"/>
      <c r="CN478" s="127"/>
      <c r="CX478" s="127"/>
      <c r="DH478" s="127"/>
      <c r="DR478" s="127"/>
      <c r="EB478" s="127"/>
      <c r="EL478" s="127"/>
      <c r="EV478" s="127"/>
      <c r="FF478" s="127"/>
      <c r="FP478" s="127"/>
      <c r="FZ478" s="127"/>
      <c r="GJ478" s="127"/>
      <c r="GT478" s="127"/>
      <c r="HD478" s="127"/>
      <c r="HN478" s="127"/>
      <c r="HX478" s="127"/>
      <c r="IH478" s="127"/>
      <c r="IR478" s="127"/>
    </row>
    <row xmlns:x14ac="http://schemas.microsoft.com/office/spreadsheetml/2009/9/ac" r="479" s="3" customFormat="true" x14ac:dyDescent="0.25">
      <c r="A479" s="406"/>
      <c r="B479" s="127"/>
      <c r="L479" s="127"/>
      <c r="V479" s="127"/>
      <c r="AF479" s="127"/>
      <c r="AP479" s="127"/>
      <c r="AZ479" s="127"/>
      <c r="BA479" s="127"/>
      <c r="BB479" s="127"/>
      <c r="BC479" s="127"/>
      <c r="BD479" s="127"/>
      <c r="BE479" s="127"/>
      <c r="BF479" s="127"/>
      <c r="BG479" s="127"/>
      <c r="BJ479" s="127"/>
      <c r="BT479" s="127"/>
      <c r="CD479" s="127"/>
      <c r="CN479" s="127"/>
      <c r="CX479" s="127"/>
      <c r="DH479" s="127"/>
      <c r="DR479" s="127"/>
      <c r="EB479" s="127"/>
      <c r="EL479" s="127"/>
      <c r="EV479" s="127"/>
      <c r="FF479" s="127"/>
      <c r="FP479" s="127"/>
      <c r="FZ479" s="127"/>
      <c r="GJ479" s="127"/>
      <c r="GT479" s="127"/>
      <c r="HD479" s="127"/>
      <c r="HN479" s="127"/>
      <c r="HX479" s="127"/>
      <c r="IH479" s="127"/>
      <c r="IR479" s="127"/>
    </row>
    <row xmlns:x14ac="http://schemas.microsoft.com/office/spreadsheetml/2009/9/ac" r="480" s="3" customFormat="true" x14ac:dyDescent="0.25">
      <c r="A480" s="406"/>
      <c r="B480" s="127"/>
      <c r="L480" s="127"/>
      <c r="V480" s="127"/>
      <c r="AF480" s="127"/>
      <c r="AP480" s="127"/>
      <c r="AZ480" s="127"/>
      <c r="BA480" s="127"/>
      <c r="BB480" s="127"/>
      <c r="BC480" s="127"/>
      <c r="BD480" s="127"/>
      <c r="BE480" s="127"/>
      <c r="BF480" s="127"/>
      <c r="BG480" s="127"/>
      <c r="BJ480" s="127"/>
      <c r="BT480" s="127"/>
      <c r="CD480" s="127"/>
      <c r="CN480" s="127"/>
      <c r="CX480" s="127"/>
      <c r="DH480" s="127"/>
      <c r="DR480" s="127"/>
      <c r="EB480" s="127"/>
      <c r="EL480" s="127"/>
      <c r="EV480" s="127"/>
      <c r="FF480" s="127"/>
      <c r="FP480" s="127"/>
      <c r="FZ480" s="127"/>
      <c r="GJ480" s="127"/>
      <c r="GT480" s="127"/>
      <c r="HD480" s="127"/>
      <c r="HN480" s="127"/>
      <c r="HX480" s="127"/>
      <c r="IH480" s="127"/>
      <c r="IR480" s="127"/>
    </row>
    <row xmlns:x14ac="http://schemas.microsoft.com/office/spreadsheetml/2009/9/ac" r="481" s="3" customFormat="true" x14ac:dyDescent="0.25">
      <c r="A481" s="406"/>
      <c r="B481" s="127"/>
      <c r="L481" s="127"/>
      <c r="V481" s="127"/>
      <c r="AF481" s="127"/>
      <c r="AP481" s="127"/>
      <c r="AZ481" s="127"/>
      <c r="BA481" s="127"/>
      <c r="BB481" s="127"/>
      <c r="BC481" s="127"/>
      <c r="BD481" s="127"/>
      <c r="BE481" s="127"/>
      <c r="BF481" s="127"/>
      <c r="BG481" s="127"/>
      <c r="BJ481" s="127"/>
      <c r="BT481" s="127"/>
      <c r="CD481" s="127"/>
      <c r="CN481" s="127"/>
      <c r="CX481" s="127"/>
      <c r="DH481" s="127"/>
      <c r="DR481" s="127"/>
      <c r="EB481" s="127"/>
      <c r="EL481" s="127"/>
      <c r="EV481" s="127"/>
      <c r="FF481" s="127"/>
      <c r="FP481" s="127"/>
      <c r="FZ481" s="127"/>
      <c r="GJ481" s="127"/>
      <c r="GT481" s="127"/>
      <c r="HD481" s="127"/>
      <c r="HN481" s="127"/>
      <c r="HX481" s="127"/>
      <c r="IH481" s="127"/>
      <c r="IR481" s="127"/>
    </row>
    <row xmlns:x14ac="http://schemas.microsoft.com/office/spreadsheetml/2009/9/ac" r="482" s="3" customFormat="true" x14ac:dyDescent="0.25">
      <c r="A482" s="406"/>
      <c r="B482" s="127"/>
      <c r="L482" s="127"/>
      <c r="V482" s="127"/>
      <c r="AF482" s="127"/>
      <c r="AP482" s="127"/>
      <c r="AZ482" s="127"/>
      <c r="BA482" s="127"/>
      <c r="BB482" s="127"/>
      <c r="BC482" s="127"/>
      <c r="BD482" s="127"/>
      <c r="BE482" s="127"/>
      <c r="BF482" s="127"/>
      <c r="BG482" s="127"/>
      <c r="BJ482" s="127"/>
      <c r="BT482" s="127"/>
      <c r="CD482" s="127"/>
      <c r="CN482" s="127"/>
      <c r="CX482" s="127"/>
      <c r="DH482" s="127"/>
      <c r="DR482" s="127"/>
      <c r="EB482" s="127"/>
      <c r="EL482" s="127"/>
      <c r="EV482" s="127"/>
      <c r="FF482" s="127"/>
      <c r="FP482" s="127"/>
      <c r="FZ482" s="127"/>
      <c r="GJ482" s="127"/>
      <c r="GT482" s="127"/>
      <c r="HD482" s="127"/>
      <c r="HN482" s="127"/>
      <c r="HX482" s="127"/>
      <c r="IH482" s="127"/>
      <c r="IR482" s="127"/>
    </row>
    <row xmlns:x14ac="http://schemas.microsoft.com/office/spreadsheetml/2009/9/ac" r="483" s="3" customFormat="true" x14ac:dyDescent="0.25">
      <c r="A483" s="406"/>
      <c r="B483" s="127"/>
      <c r="L483" s="127"/>
      <c r="V483" s="127"/>
      <c r="AF483" s="127"/>
      <c r="AP483" s="127"/>
      <c r="AZ483" s="127"/>
      <c r="BA483" s="127"/>
      <c r="BB483" s="127"/>
      <c r="BC483" s="127"/>
      <c r="BD483" s="127"/>
      <c r="BE483" s="127"/>
      <c r="BF483" s="127"/>
      <c r="BG483" s="127"/>
      <c r="BJ483" s="127"/>
      <c r="BT483" s="127"/>
      <c r="CD483" s="127"/>
      <c r="CN483" s="127"/>
      <c r="CX483" s="127"/>
      <c r="DH483" s="127"/>
      <c r="DR483" s="127"/>
      <c r="EB483" s="127"/>
      <c r="EL483" s="127"/>
      <c r="EV483" s="127"/>
      <c r="FF483" s="127"/>
      <c r="FP483" s="127"/>
      <c r="FZ483" s="127"/>
      <c r="GJ483" s="127"/>
      <c r="GT483" s="127"/>
      <c r="HD483" s="127"/>
      <c r="HN483" s="127"/>
      <c r="HX483" s="127"/>
      <c r="IH483" s="127"/>
      <c r="IR483" s="127"/>
    </row>
    <row xmlns:x14ac="http://schemas.microsoft.com/office/spreadsheetml/2009/9/ac" r="484" s="3" customFormat="true" x14ac:dyDescent="0.25">
      <c r="A484" s="406"/>
      <c r="B484" s="127"/>
      <c r="L484" s="127"/>
      <c r="V484" s="127"/>
      <c r="AF484" s="127"/>
      <c r="AP484" s="127"/>
      <c r="AZ484" s="127"/>
      <c r="BA484" s="127"/>
      <c r="BB484" s="127"/>
      <c r="BC484" s="127"/>
      <c r="BD484" s="127"/>
      <c r="BE484" s="127"/>
      <c r="BF484" s="127"/>
      <c r="BG484" s="127"/>
      <c r="BJ484" s="127"/>
      <c r="BT484" s="127"/>
      <c r="CD484" s="127"/>
      <c r="CN484" s="127"/>
      <c r="CX484" s="127"/>
      <c r="DH484" s="127"/>
      <c r="DR484" s="127"/>
      <c r="EB484" s="127"/>
      <c r="EL484" s="127"/>
      <c r="EV484" s="127"/>
      <c r="FF484" s="127"/>
      <c r="FP484" s="127"/>
      <c r="FZ484" s="127"/>
      <c r="GJ484" s="127"/>
      <c r="GT484" s="127"/>
      <c r="HD484" s="127"/>
      <c r="HN484" s="127"/>
      <c r="HX484" s="127"/>
      <c r="IH484" s="127"/>
      <c r="IR484" s="127"/>
    </row>
    <row xmlns:x14ac="http://schemas.microsoft.com/office/spreadsheetml/2009/9/ac" r="485" s="3" customFormat="true" x14ac:dyDescent="0.25">
      <c r="A485" s="406"/>
      <c r="B485" s="127"/>
      <c r="L485" s="127"/>
      <c r="V485" s="127"/>
      <c r="AF485" s="127"/>
      <c r="AP485" s="127"/>
      <c r="AZ485" s="127"/>
      <c r="BA485" s="127"/>
      <c r="BB485" s="127"/>
      <c r="BC485" s="127"/>
      <c r="BD485" s="127"/>
      <c r="BE485" s="127"/>
      <c r="BF485" s="127"/>
      <c r="BG485" s="127"/>
      <c r="BJ485" s="127"/>
      <c r="BT485" s="127"/>
      <c r="CD485" s="127"/>
      <c r="CN485" s="127"/>
      <c r="CX485" s="127"/>
      <c r="DH485" s="127"/>
      <c r="DR485" s="127"/>
      <c r="EB485" s="127"/>
      <c r="EL485" s="127"/>
      <c r="EV485" s="127"/>
      <c r="FF485" s="127"/>
      <c r="FP485" s="127"/>
      <c r="FZ485" s="127"/>
      <c r="GJ485" s="127"/>
      <c r="GT485" s="127"/>
      <c r="HD485" s="127"/>
      <c r="HN485" s="127"/>
      <c r="HX485" s="127"/>
      <c r="IH485" s="127"/>
      <c r="IR485" s="127"/>
    </row>
    <row xmlns:x14ac="http://schemas.microsoft.com/office/spreadsheetml/2009/9/ac" r="486" s="3" customFormat="true" x14ac:dyDescent="0.25">
      <c r="A486" s="406"/>
      <c r="B486" s="127"/>
      <c r="L486" s="127"/>
      <c r="V486" s="127"/>
      <c r="AF486" s="127"/>
      <c r="AP486" s="127"/>
      <c r="AZ486" s="127"/>
      <c r="BA486" s="127"/>
      <c r="BB486" s="127"/>
      <c r="BC486" s="127"/>
      <c r="BD486" s="127"/>
      <c r="BE486" s="127"/>
      <c r="BF486" s="127"/>
      <c r="BG486" s="127"/>
      <c r="BJ486" s="127"/>
      <c r="BT486" s="127"/>
      <c r="CD486" s="127"/>
      <c r="CN486" s="127"/>
      <c r="CX486" s="127"/>
      <c r="DH486" s="127"/>
      <c r="DR486" s="127"/>
      <c r="EB486" s="127"/>
      <c r="EL486" s="127"/>
      <c r="EV486" s="127"/>
      <c r="FF486" s="127"/>
      <c r="FP486" s="127"/>
      <c r="FZ486" s="127"/>
      <c r="GJ486" s="127"/>
      <c r="GT486" s="127"/>
      <c r="HD486" s="127"/>
      <c r="HN486" s="127"/>
      <c r="HX486" s="127"/>
      <c r="IH486" s="127"/>
      <c r="IR486" s="127"/>
    </row>
    <row xmlns:x14ac="http://schemas.microsoft.com/office/spreadsheetml/2009/9/ac" r="487" s="3" customFormat="true" x14ac:dyDescent="0.25">
      <c r="A487" s="406"/>
      <c r="B487" s="127"/>
      <c r="L487" s="127"/>
      <c r="V487" s="127"/>
      <c r="AF487" s="127"/>
      <c r="AP487" s="127"/>
      <c r="AZ487" s="127"/>
      <c r="BA487" s="127"/>
      <c r="BB487" s="127"/>
      <c r="BC487" s="127"/>
      <c r="BD487" s="127"/>
      <c r="BE487" s="127"/>
      <c r="BF487" s="127"/>
      <c r="BG487" s="127"/>
      <c r="BJ487" s="127"/>
      <c r="BT487" s="127"/>
      <c r="CD487" s="127"/>
      <c r="CN487" s="127"/>
      <c r="CX487" s="127"/>
      <c r="DH487" s="127"/>
      <c r="DR487" s="127"/>
      <c r="EB487" s="127"/>
      <c r="EL487" s="127"/>
      <c r="EV487" s="127"/>
      <c r="FF487" s="127"/>
      <c r="FP487" s="127"/>
      <c r="FZ487" s="127"/>
      <c r="GJ487" s="127"/>
      <c r="GT487" s="127"/>
      <c r="HD487" s="127"/>
      <c r="HN487" s="127"/>
      <c r="HX487" s="127"/>
      <c r="IH487" s="127"/>
      <c r="IR487" s="127"/>
    </row>
    <row xmlns:x14ac="http://schemas.microsoft.com/office/spreadsheetml/2009/9/ac" r="488" s="3" customFormat="true" x14ac:dyDescent="0.25">
      <c r="A488" s="406"/>
      <c r="B488" s="127"/>
      <c r="L488" s="127"/>
      <c r="V488" s="127"/>
      <c r="AF488" s="127"/>
      <c r="AP488" s="127"/>
      <c r="AZ488" s="127"/>
      <c r="BA488" s="127"/>
      <c r="BB488" s="127"/>
      <c r="BC488" s="127"/>
      <c r="BD488" s="127"/>
      <c r="BE488" s="127"/>
      <c r="BF488" s="127"/>
      <c r="BG488" s="127"/>
      <c r="BJ488" s="127"/>
      <c r="BT488" s="127"/>
      <c r="CD488" s="127"/>
      <c r="CN488" s="127"/>
      <c r="CX488" s="127"/>
      <c r="DH488" s="127"/>
      <c r="DR488" s="127"/>
      <c r="EB488" s="127"/>
      <c r="EL488" s="127"/>
      <c r="EV488" s="127"/>
      <c r="FF488" s="127"/>
      <c r="FP488" s="127"/>
      <c r="FZ488" s="127"/>
      <c r="GJ488" s="127"/>
      <c r="GT488" s="127"/>
      <c r="HD488" s="127"/>
      <c r="HN488" s="127"/>
      <c r="HX488" s="127"/>
      <c r="IH488" s="127"/>
      <c r="IR488" s="127"/>
    </row>
    <row xmlns:x14ac="http://schemas.microsoft.com/office/spreadsheetml/2009/9/ac" r="489" s="3" customFormat="true" x14ac:dyDescent="0.25">
      <c r="A489" s="406"/>
      <c r="B489" s="127"/>
      <c r="L489" s="127"/>
      <c r="V489" s="127"/>
      <c r="AF489" s="127"/>
      <c r="AP489" s="127"/>
      <c r="AZ489" s="127"/>
      <c r="BA489" s="127"/>
      <c r="BB489" s="127"/>
      <c r="BC489" s="127"/>
      <c r="BD489" s="127"/>
      <c r="BE489" s="127"/>
      <c r="BF489" s="127"/>
      <c r="BG489" s="127"/>
      <c r="BJ489" s="127"/>
      <c r="BT489" s="127"/>
      <c r="CD489" s="127"/>
      <c r="CN489" s="127"/>
      <c r="CX489" s="127"/>
      <c r="DH489" s="127"/>
      <c r="DR489" s="127"/>
      <c r="EB489" s="127"/>
      <c r="EL489" s="127"/>
      <c r="EV489" s="127"/>
      <c r="FF489" s="127"/>
      <c r="FP489" s="127"/>
      <c r="FZ489" s="127"/>
      <c r="GJ489" s="127"/>
      <c r="GT489" s="127"/>
      <c r="HD489" s="127"/>
      <c r="HN489" s="127"/>
      <c r="HX489" s="127"/>
      <c r="IH489" s="127"/>
      <c r="IR489" s="127"/>
    </row>
    <row xmlns:x14ac="http://schemas.microsoft.com/office/spreadsheetml/2009/9/ac" r="490" s="3" customFormat="true" x14ac:dyDescent="0.25">
      <c r="A490" s="406"/>
      <c r="B490" s="127"/>
      <c r="L490" s="127"/>
      <c r="V490" s="127"/>
      <c r="AF490" s="127"/>
      <c r="AP490" s="127"/>
      <c r="AZ490" s="127"/>
      <c r="BA490" s="127"/>
      <c r="BB490" s="127"/>
      <c r="BC490" s="127"/>
      <c r="BD490" s="127"/>
      <c r="BE490" s="127"/>
      <c r="BF490" s="127"/>
      <c r="BG490" s="127"/>
      <c r="BJ490" s="127"/>
      <c r="BT490" s="127"/>
      <c r="CD490" s="127"/>
      <c r="CN490" s="127"/>
      <c r="CX490" s="127"/>
      <c r="DH490" s="127"/>
      <c r="DR490" s="127"/>
      <c r="EB490" s="127"/>
      <c r="EL490" s="127"/>
      <c r="EV490" s="127"/>
      <c r="FF490" s="127"/>
      <c r="FP490" s="127"/>
      <c r="FZ490" s="127"/>
      <c r="GJ490" s="127"/>
      <c r="GT490" s="127"/>
      <c r="HD490" s="127"/>
      <c r="HN490" s="127"/>
      <c r="HX490" s="127"/>
      <c r="IH490" s="127"/>
      <c r="IR490" s="127"/>
    </row>
    <row xmlns:x14ac="http://schemas.microsoft.com/office/spreadsheetml/2009/9/ac" r="491" s="3" customFormat="true" x14ac:dyDescent="0.25">
      <c r="A491" s="406"/>
      <c r="B491" s="127"/>
      <c r="L491" s="127"/>
      <c r="V491" s="127"/>
      <c r="AF491" s="127"/>
      <c r="AP491" s="127"/>
      <c r="AZ491" s="127"/>
      <c r="BA491" s="127"/>
      <c r="BB491" s="127"/>
      <c r="BC491" s="127"/>
      <c r="BD491" s="127"/>
      <c r="BE491" s="127"/>
      <c r="BF491" s="127"/>
      <c r="BG491" s="127"/>
      <c r="BJ491" s="127"/>
      <c r="BT491" s="127"/>
      <c r="CD491" s="127"/>
      <c r="CN491" s="127"/>
      <c r="CX491" s="127"/>
      <c r="DH491" s="127"/>
      <c r="DR491" s="127"/>
      <c r="EB491" s="127"/>
      <c r="EL491" s="127"/>
      <c r="EV491" s="127"/>
      <c r="FF491" s="127"/>
      <c r="FP491" s="127"/>
      <c r="FZ491" s="127"/>
      <c r="GJ491" s="127"/>
      <c r="GT491" s="127"/>
      <c r="HD491" s="127"/>
      <c r="HN491" s="127"/>
      <c r="HX491" s="127"/>
      <c r="IH491" s="127"/>
      <c r="IR491" s="127"/>
    </row>
    <row xmlns:x14ac="http://schemas.microsoft.com/office/spreadsheetml/2009/9/ac" r="492" s="3" customFormat="true" x14ac:dyDescent="0.25">
      <c r="A492" s="406"/>
      <c r="B492" s="127"/>
      <c r="L492" s="127"/>
      <c r="V492" s="127"/>
      <c r="AF492" s="127"/>
      <c r="AP492" s="127"/>
      <c r="AZ492" s="127"/>
      <c r="BA492" s="127"/>
      <c r="BB492" s="127"/>
      <c r="BC492" s="127"/>
      <c r="BD492" s="127"/>
      <c r="BE492" s="127"/>
      <c r="BF492" s="127"/>
      <c r="BG492" s="127"/>
      <c r="BJ492" s="127"/>
      <c r="BT492" s="127"/>
      <c r="CD492" s="127"/>
      <c r="CN492" s="127"/>
      <c r="CX492" s="127"/>
      <c r="DH492" s="127"/>
      <c r="DR492" s="127"/>
      <c r="EB492" s="127"/>
      <c r="EL492" s="127"/>
      <c r="EV492" s="127"/>
      <c r="FF492" s="127"/>
      <c r="FP492" s="127"/>
      <c r="FZ492" s="127"/>
      <c r="GJ492" s="127"/>
      <c r="GT492" s="127"/>
      <c r="HD492" s="127"/>
      <c r="HN492" s="127"/>
      <c r="HX492" s="127"/>
      <c r="IH492" s="127"/>
      <c r="IR492" s="127"/>
    </row>
    <row xmlns:x14ac="http://schemas.microsoft.com/office/spreadsheetml/2009/9/ac" r="493" s="3" customFormat="true" x14ac:dyDescent="0.25">
      <c r="A493" s="406"/>
      <c r="B493" s="127"/>
      <c r="L493" s="127"/>
      <c r="V493" s="127"/>
      <c r="AF493" s="127"/>
      <c r="AP493" s="127"/>
      <c r="AZ493" s="127"/>
      <c r="BA493" s="127"/>
      <c r="BB493" s="127"/>
      <c r="BC493" s="127"/>
      <c r="BD493" s="127"/>
      <c r="BE493" s="127"/>
      <c r="BF493" s="127"/>
      <c r="BG493" s="127"/>
      <c r="BJ493" s="127"/>
      <c r="BT493" s="127"/>
      <c r="CD493" s="127"/>
      <c r="CN493" s="127"/>
      <c r="CX493" s="127"/>
      <c r="DH493" s="127"/>
      <c r="DR493" s="127"/>
      <c r="EB493" s="127"/>
      <c r="EL493" s="127"/>
      <c r="EV493" s="127"/>
      <c r="FF493" s="127"/>
      <c r="FP493" s="127"/>
      <c r="FZ493" s="127"/>
      <c r="GJ493" s="127"/>
      <c r="GT493" s="127"/>
      <c r="HD493" s="127"/>
      <c r="HN493" s="127"/>
      <c r="HX493" s="127"/>
      <c r="IH493" s="127"/>
      <c r="IR493" s="127"/>
    </row>
    <row xmlns:x14ac="http://schemas.microsoft.com/office/spreadsheetml/2009/9/ac" r="494" s="3" customFormat="true" x14ac:dyDescent="0.25">
      <c r="A494" s="406"/>
      <c r="B494" s="127"/>
      <c r="L494" s="127"/>
      <c r="V494" s="127"/>
      <c r="AF494" s="127"/>
      <c r="AP494" s="127"/>
      <c r="AZ494" s="127"/>
      <c r="BA494" s="127"/>
      <c r="BB494" s="127"/>
      <c r="BC494" s="127"/>
      <c r="BD494" s="127"/>
      <c r="BE494" s="127"/>
      <c r="BF494" s="127"/>
      <c r="BG494" s="127"/>
      <c r="BJ494" s="127"/>
      <c r="BT494" s="127"/>
      <c r="CD494" s="127"/>
      <c r="CN494" s="127"/>
      <c r="CX494" s="127"/>
      <c r="DH494" s="127"/>
      <c r="DR494" s="127"/>
      <c r="EB494" s="127"/>
      <c r="EL494" s="127"/>
      <c r="EV494" s="127"/>
      <c r="FF494" s="127"/>
      <c r="FP494" s="127"/>
      <c r="FZ494" s="127"/>
      <c r="GJ494" s="127"/>
      <c r="GT494" s="127"/>
      <c r="HD494" s="127"/>
      <c r="HN494" s="127"/>
      <c r="HX494" s="127"/>
      <c r="IH494" s="127"/>
      <c r="IR494" s="127"/>
    </row>
    <row xmlns:x14ac="http://schemas.microsoft.com/office/spreadsheetml/2009/9/ac" r="495" s="3" customFormat="true" x14ac:dyDescent="0.25">
      <c r="A495" s="406"/>
      <c r="B495" s="127"/>
      <c r="L495" s="127"/>
      <c r="V495" s="127"/>
      <c r="AF495" s="127"/>
      <c r="AP495" s="127"/>
      <c r="AZ495" s="127"/>
      <c r="BA495" s="127"/>
      <c r="BB495" s="127"/>
      <c r="BC495" s="127"/>
      <c r="BD495" s="127"/>
      <c r="BE495" s="127"/>
      <c r="BF495" s="127"/>
      <c r="BG495" s="127"/>
      <c r="BJ495" s="127"/>
      <c r="BT495" s="127"/>
      <c r="CD495" s="127"/>
      <c r="CN495" s="127"/>
      <c r="CX495" s="127"/>
      <c r="DH495" s="127"/>
      <c r="DR495" s="127"/>
      <c r="EB495" s="127"/>
      <c r="EL495" s="127"/>
      <c r="EV495" s="127"/>
      <c r="FF495" s="127"/>
      <c r="FP495" s="127"/>
      <c r="FZ495" s="127"/>
      <c r="GJ495" s="127"/>
      <c r="GT495" s="127"/>
      <c r="HD495" s="127"/>
      <c r="HN495" s="127"/>
      <c r="HX495" s="127"/>
      <c r="IH495" s="127"/>
      <c r="IR495" s="127"/>
    </row>
    <row xmlns:x14ac="http://schemas.microsoft.com/office/spreadsheetml/2009/9/ac" r="496" s="3" customFormat="true" x14ac:dyDescent="0.25">
      <c r="A496" s="406"/>
      <c r="B496" s="127"/>
      <c r="L496" s="127"/>
      <c r="V496" s="127"/>
      <c r="AF496" s="127"/>
      <c r="AP496" s="127"/>
      <c r="AZ496" s="127"/>
      <c r="BA496" s="127"/>
      <c r="BB496" s="127"/>
      <c r="BC496" s="127"/>
      <c r="BD496" s="127"/>
      <c r="BE496" s="127"/>
      <c r="BF496" s="127"/>
      <c r="BG496" s="127"/>
      <c r="BJ496" s="127"/>
      <c r="BT496" s="127"/>
      <c r="CD496" s="127"/>
      <c r="CN496" s="127"/>
      <c r="CX496" s="127"/>
      <c r="DH496" s="127"/>
      <c r="DR496" s="127"/>
      <c r="EB496" s="127"/>
      <c r="EL496" s="127"/>
      <c r="EV496" s="127"/>
      <c r="FF496" s="127"/>
      <c r="FP496" s="127"/>
      <c r="FZ496" s="127"/>
      <c r="GJ496" s="127"/>
      <c r="GT496" s="127"/>
      <c r="HD496" s="127"/>
      <c r="HN496" s="127"/>
      <c r="HX496" s="127"/>
      <c r="IH496" s="127"/>
      <c r="IR496" s="127"/>
    </row>
    <row xmlns:x14ac="http://schemas.microsoft.com/office/spreadsheetml/2009/9/ac" r="497" s="3" customFormat="true" x14ac:dyDescent="0.25">
      <c r="A497" s="406"/>
      <c r="B497" s="127"/>
      <c r="L497" s="127"/>
      <c r="V497" s="127"/>
      <c r="AF497" s="127"/>
      <c r="AP497" s="127"/>
      <c r="AZ497" s="127"/>
      <c r="BA497" s="127"/>
      <c r="BB497" s="127"/>
      <c r="BC497" s="127"/>
      <c r="BD497" s="127"/>
      <c r="BE497" s="127"/>
      <c r="BF497" s="127"/>
      <c r="BG497" s="127"/>
      <c r="BJ497" s="127"/>
      <c r="BT497" s="127"/>
      <c r="CD497" s="127"/>
      <c r="CN497" s="127"/>
      <c r="CX497" s="127"/>
      <c r="DH497" s="127"/>
      <c r="DR497" s="127"/>
      <c r="EB497" s="127"/>
      <c r="EL497" s="127"/>
      <c r="EV497" s="127"/>
      <c r="FF497" s="127"/>
      <c r="FP497" s="127"/>
      <c r="FZ497" s="127"/>
      <c r="GJ497" s="127"/>
      <c r="GT497" s="127"/>
      <c r="HD497" s="127"/>
      <c r="HN497" s="127"/>
      <c r="HX497" s="127"/>
      <c r="IH497" s="127"/>
      <c r="IR497" s="127"/>
    </row>
    <row xmlns:x14ac="http://schemas.microsoft.com/office/spreadsheetml/2009/9/ac" r="498" s="3" customFormat="true" x14ac:dyDescent="0.25">
      <c r="A498" s="406"/>
      <c r="B498" s="127"/>
      <c r="L498" s="127"/>
      <c r="V498" s="127"/>
      <c r="AF498" s="127"/>
      <c r="AP498" s="127"/>
      <c r="AZ498" s="127"/>
      <c r="BA498" s="127"/>
      <c r="BB498" s="127"/>
      <c r="BC498" s="127"/>
      <c r="BD498" s="127"/>
      <c r="BE498" s="127"/>
      <c r="BF498" s="127"/>
      <c r="BG498" s="127"/>
      <c r="BJ498" s="127"/>
      <c r="BT498" s="127"/>
      <c r="CD498" s="127"/>
      <c r="CN498" s="127"/>
      <c r="CX498" s="127"/>
      <c r="DH498" s="127"/>
      <c r="DR498" s="127"/>
      <c r="EB498" s="127"/>
      <c r="EL498" s="127"/>
      <c r="EV498" s="127"/>
      <c r="FF498" s="127"/>
      <c r="FP498" s="127"/>
      <c r="FZ498" s="127"/>
      <c r="GJ498" s="127"/>
      <c r="GT498" s="127"/>
      <c r="HD498" s="127"/>
      <c r="HN498" s="127"/>
      <c r="HX498" s="127"/>
      <c r="IH498" s="127"/>
      <c r="IR498" s="127"/>
    </row>
    <row xmlns:x14ac="http://schemas.microsoft.com/office/spreadsheetml/2009/9/ac" r="499" s="3" customFormat="true" x14ac:dyDescent="0.25">
      <c r="A499" s="406"/>
      <c r="B499" s="127"/>
      <c r="L499" s="127"/>
      <c r="V499" s="127"/>
      <c r="AF499" s="127"/>
      <c r="AP499" s="127"/>
      <c r="AZ499" s="127"/>
      <c r="BA499" s="127"/>
      <c r="BB499" s="127"/>
      <c r="BC499" s="127"/>
      <c r="BD499" s="127"/>
      <c r="BE499" s="127"/>
      <c r="BF499" s="127"/>
      <c r="BG499" s="127"/>
      <c r="BJ499" s="127"/>
      <c r="BT499" s="127"/>
      <c r="CD499" s="127"/>
      <c r="CN499" s="127"/>
      <c r="CX499" s="127"/>
      <c r="DH499" s="127"/>
      <c r="DR499" s="127"/>
      <c r="EB499" s="127"/>
      <c r="EL499" s="127"/>
      <c r="EV499" s="127"/>
      <c r="FF499" s="127"/>
      <c r="FP499" s="127"/>
      <c r="FZ499" s="127"/>
      <c r="GJ499" s="127"/>
      <c r="GT499" s="127"/>
      <c r="HD499" s="127"/>
      <c r="HN499" s="127"/>
      <c r="HX499" s="127"/>
      <c r="IH499" s="127"/>
      <c r="IR499" s="127"/>
    </row>
    <row xmlns:x14ac="http://schemas.microsoft.com/office/spreadsheetml/2009/9/ac" r="500" s="3" customFormat="true" x14ac:dyDescent="0.25">
      <c r="A500" s="406"/>
      <c r="B500" s="127"/>
      <c r="L500" s="127"/>
      <c r="V500" s="127"/>
      <c r="AF500" s="127"/>
      <c r="AP500" s="127"/>
      <c r="AZ500" s="127"/>
      <c r="BA500" s="127"/>
      <c r="BB500" s="127"/>
      <c r="BC500" s="127"/>
      <c r="BD500" s="127"/>
      <c r="BE500" s="127"/>
      <c r="BF500" s="127"/>
      <c r="BG500" s="127"/>
      <c r="BJ500" s="127"/>
      <c r="BT500" s="127"/>
      <c r="CD500" s="127"/>
      <c r="CN500" s="127"/>
      <c r="CX500" s="127"/>
      <c r="DH500" s="127"/>
      <c r="DR500" s="127"/>
      <c r="EB500" s="127"/>
      <c r="EL500" s="127"/>
      <c r="EV500" s="127"/>
      <c r="FF500" s="127"/>
      <c r="FP500" s="127"/>
      <c r="FZ500" s="127"/>
      <c r="GJ500" s="127"/>
      <c r="GT500" s="127"/>
      <c r="HD500" s="127"/>
      <c r="HN500" s="127"/>
      <c r="HX500" s="127"/>
      <c r="IH500" s="127"/>
      <c r="IR500" s="127"/>
    </row>
    <row xmlns:x14ac="http://schemas.microsoft.com/office/spreadsheetml/2009/9/ac" r="501" s="3" customFormat="true" x14ac:dyDescent="0.25">
      <c r="A501" s="406"/>
      <c r="B501" s="127"/>
      <c r="L501" s="127"/>
      <c r="V501" s="127"/>
      <c r="AF501" s="127"/>
      <c r="AP501" s="127"/>
      <c r="AZ501" s="127"/>
      <c r="BA501" s="127"/>
      <c r="BB501" s="127"/>
      <c r="BC501" s="127"/>
      <c r="BD501" s="127"/>
      <c r="BE501" s="127"/>
      <c r="BF501" s="127"/>
      <c r="BG501" s="127"/>
      <c r="BJ501" s="127"/>
      <c r="BT501" s="127"/>
      <c r="CD501" s="127"/>
      <c r="CN501" s="127"/>
      <c r="CX501" s="127"/>
      <c r="DH501" s="127"/>
      <c r="DR501" s="127"/>
      <c r="EB501" s="127"/>
      <c r="EL501" s="127"/>
      <c r="EV501" s="127"/>
      <c r="FF501" s="127"/>
      <c r="FP501" s="127"/>
      <c r="FZ501" s="127"/>
      <c r="GJ501" s="127"/>
      <c r="GT501" s="127"/>
      <c r="HD501" s="127"/>
      <c r="HN501" s="127"/>
      <c r="HX501" s="127"/>
      <c r="IH501" s="127"/>
      <c r="IR501" s="127"/>
    </row>
    <row xmlns:x14ac="http://schemas.microsoft.com/office/spreadsheetml/2009/9/ac" r="502" s="3" customFormat="true" x14ac:dyDescent="0.25">
      <c r="A502" s="406"/>
      <c r="B502" s="127"/>
      <c r="L502" s="127"/>
      <c r="V502" s="127"/>
      <c r="AF502" s="127"/>
      <c r="AP502" s="127"/>
      <c r="AZ502" s="127"/>
      <c r="BA502" s="127"/>
      <c r="BB502" s="127"/>
      <c r="BC502" s="127"/>
      <c r="BD502" s="127"/>
      <c r="BE502" s="127"/>
      <c r="BF502" s="127"/>
      <c r="BG502" s="127"/>
      <c r="BJ502" s="127"/>
      <c r="BT502" s="127"/>
      <c r="CD502" s="127"/>
      <c r="CN502" s="127"/>
      <c r="CX502" s="127"/>
      <c r="DH502" s="127"/>
      <c r="DR502" s="127"/>
      <c r="EB502" s="127"/>
      <c r="EL502" s="127"/>
      <c r="EV502" s="127"/>
      <c r="FF502" s="127"/>
      <c r="FP502" s="127"/>
      <c r="FZ502" s="127"/>
      <c r="GJ502" s="127"/>
      <c r="GT502" s="127"/>
      <c r="HD502" s="127"/>
      <c r="HN502" s="127"/>
      <c r="HX502" s="127"/>
      <c r="IH502" s="127"/>
      <c r="IR502" s="127"/>
    </row>
    <row xmlns:x14ac="http://schemas.microsoft.com/office/spreadsheetml/2009/9/ac" r="503" s="3" customFormat="true" x14ac:dyDescent="0.25">
      <c r="A503" s="406"/>
      <c r="B503" s="127"/>
      <c r="L503" s="127"/>
      <c r="V503" s="127"/>
      <c r="AF503" s="127"/>
      <c r="AP503" s="127"/>
      <c r="AZ503" s="127"/>
      <c r="BA503" s="127"/>
      <c r="BB503" s="127"/>
      <c r="BC503" s="127"/>
      <c r="BD503" s="127"/>
      <c r="BE503" s="127"/>
      <c r="BF503" s="127"/>
      <c r="BG503" s="127"/>
      <c r="BJ503" s="127"/>
      <c r="BT503" s="127"/>
      <c r="CD503" s="127"/>
      <c r="CN503" s="127"/>
      <c r="CX503" s="127"/>
      <c r="DH503" s="127"/>
      <c r="DR503" s="127"/>
      <c r="EB503" s="127"/>
      <c r="EL503" s="127"/>
      <c r="EV503" s="127"/>
      <c r="FF503" s="127"/>
      <c r="FP503" s="127"/>
      <c r="FZ503" s="127"/>
      <c r="GJ503" s="127"/>
      <c r="GT503" s="127"/>
      <c r="HD503" s="127"/>
      <c r="HN503" s="127"/>
      <c r="HX503" s="127"/>
      <c r="IH503" s="127"/>
      <c r="IR503" s="127"/>
    </row>
    <row xmlns:x14ac="http://schemas.microsoft.com/office/spreadsheetml/2009/9/ac" r="504" s="3" customFormat="true" x14ac:dyDescent="0.25">
      <c r="A504" s="406"/>
      <c r="B504" s="127"/>
      <c r="L504" s="127"/>
      <c r="V504" s="127"/>
      <c r="AF504" s="127"/>
      <c r="AP504" s="127"/>
      <c r="AZ504" s="127"/>
      <c r="BA504" s="127"/>
      <c r="BB504" s="127"/>
      <c r="BC504" s="127"/>
      <c r="BD504" s="127"/>
      <c r="BE504" s="127"/>
      <c r="BF504" s="127"/>
      <c r="BG504" s="127"/>
      <c r="BJ504" s="127"/>
      <c r="BT504" s="127"/>
      <c r="CD504" s="127"/>
      <c r="CN504" s="127"/>
      <c r="CX504" s="127"/>
      <c r="DH504" s="127"/>
      <c r="DR504" s="127"/>
      <c r="EB504" s="127"/>
      <c r="EL504" s="127"/>
      <c r="EV504" s="127"/>
      <c r="FF504" s="127"/>
      <c r="FP504" s="127"/>
      <c r="FZ504" s="127"/>
      <c r="GJ504" s="127"/>
      <c r="GT504" s="127"/>
      <c r="HD504" s="127"/>
      <c r="HN504" s="127"/>
      <c r="HX504" s="127"/>
      <c r="IH504" s="127"/>
      <c r="IR504" s="127"/>
    </row>
    <row xmlns:x14ac="http://schemas.microsoft.com/office/spreadsheetml/2009/9/ac" r="505" s="3" customFormat="true" x14ac:dyDescent="0.25">
      <c r="A505" s="406"/>
      <c r="B505" s="127"/>
      <c r="L505" s="127"/>
      <c r="V505" s="127"/>
      <c r="AF505" s="127"/>
      <c r="AP505" s="127"/>
      <c r="AZ505" s="127"/>
      <c r="BA505" s="127"/>
      <c r="BB505" s="127"/>
      <c r="BC505" s="127"/>
      <c r="BD505" s="127"/>
      <c r="BE505" s="127"/>
      <c r="BF505" s="127"/>
      <c r="BG505" s="127"/>
      <c r="BJ505" s="127"/>
      <c r="BT505" s="127"/>
      <c r="CD505" s="127"/>
      <c r="CN505" s="127"/>
      <c r="CX505" s="127"/>
      <c r="DH505" s="127"/>
      <c r="DR505" s="127"/>
      <c r="EB505" s="127"/>
      <c r="EL505" s="127"/>
      <c r="EV505" s="127"/>
      <c r="FF505" s="127"/>
      <c r="FP505" s="127"/>
      <c r="FZ505" s="127"/>
      <c r="GJ505" s="127"/>
      <c r="GT505" s="127"/>
      <c r="HD505" s="127"/>
      <c r="HN505" s="127"/>
      <c r="HX505" s="127"/>
      <c r="IH505" s="127"/>
      <c r="IR505" s="127"/>
    </row>
    <row xmlns:x14ac="http://schemas.microsoft.com/office/spreadsheetml/2009/9/ac" r="506" s="3" customFormat="true" x14ac:dyDescent="0.25">
      <c r="A506" s="406"/>
      <c r="B506" s="127"/>
      <c r="L506" s="127"/>
      <c r="V506" s="127"/>
      <c r="AF506" s="127"/>
      <c r="AP506" s="127"/>
      <c r="AZ506" s="127"/>
      <c r="BA506" s="127"/>
      <c r="BB506" s="127"/>
      <c r="BC506" s="127"/>
      <c r="BD506" s="127"/>
      <c r="BE506" s="127"/>
      <c r="BF506" s="127"/>
      <c r="BG506" s="127"/>
      <c r="BJ506" s="127"/>
      <c r="BT506" s="127"/>
      <c r="CD506" s="127"/>
      <c r="CN506" s="127"/>
      <c r="CX506" s="127"/>
      <c r="DH506" s="127"/>
      <c r="DR506" s="127"/>
      <c r="EB506" s="127"/>
      <c r="EL506" s="127"/>
      <c r="EV506" s="127"/>
      <c r="FF506" s="127"/>
      <c r="FP506" s="127"/>
      <c r="FZ506" s="127"/>
      <c r="GJ506" s="127"/>
      <c r="GT506" s="127"/>
      <c r="HD506" s="127"/>
      <c r="HN506" s="127"/>
      <c r="HX506" s="127"/>
      <c r="IH506" s="127"/>
      <c r="IR506" s="127"/>
    </row>
    <row xmlns:x14ac="http://schemas.microsoft.com/office/spreadsheetml/2009/9/ac" r="507" s="3" customFormat="true" x14ac:dyDescent="0.25">
      <c r="A507" s="406"/>
      <c r="B507" s="127"/>
      <c r="L507" s="127"/>
      <c r="V507" s="127"/>
      <c r="AF507" s="127"/>
      <c r="AP507" s="127"/>
      <c r="AZ507" s="127"/>
      <c r="BA507" s="127"/>
      <c r="BB507" s="127"/>
      <c r="BC507" s="127"/>
      <c r="BD507" s="127"/>
      <c r="BE507" s="127"/>
      <c r="BF507" s="127"/>
      <c r="BG507" s="127"/>
      <c r="BJ507" s="127"/>
      <c r="BT507" s="127"/>
      <c r="CD507" s="127"/>
      <c r="CN507" s="127"/>
      <c r="CX507" s="127"/>
      <c r="DH507" s="127"/>
      <c r="DR507" s="127"/>
      <c r="EB507" s="127"/>
      <c r="EL507" s="127"/>
      <c r="EV507" s="127"/>
      <c r="FF507" s="127"/>
      <c r="FP507" s="127"/>
      <c r="FZ507" s="127"/>
      <c r="GJ507" s="127"/>
      <c r="GT507" s="127"/>
      <c r="HD507" s="127"/>
      <c r="HN507" s="127"/>
      <c r="HX507" s="127"/>
      <c r="IH507" s="127"/>
      <c r="IR507" s="127"/>
    </row>
    <row xmlns:x14ac="http://schemas.microsoft.com/office/spreadsheetml/2009/9/ac" r="508" s="3" customFormat="true" x14ac:dyDescent="0.25">
      <c r="A508" s="406"/>
      <c r="B508" s="127"/>
      <c r="L508" s="127"/>
      <c r="V508" s="127"/>
      <c r="AF508" s="127"/>
      <c r="AP508" s="127"/>
      <c r="AZ508" s="127"/>
      <c r="BA508" s="127"/>
      <c r="BB508" s="127"/>
      <c r="BC508" s="127"/>
      <c r="BD508" s="127"/>
      <c r="BE508" s="127"/>
      <c r="BF508" s="127"/>
      <c r="BG508" s="127"/>
      <c r="BJ508" s="127"/>
      <c r="BT508" s="127"/>
      <c r="CD508" s="127"/>
      <c r="CN508" s="127"/>
      <c r="CX508" s="127"/>
      <c r="DH508" s="127"/>
      <c r="DR508" s="127"/>
      <c r="EB508" s="127"/>
      <c r="EL508" s="127"/>
      <c r="EV508" s="127"/>
      <c r="FF508" s="127"/>
      <c r="FP508" s="127"/>
      <c r="FZ508" s="127"/>
      <c r="GJ508" s="127"/>
      <c r="GT508" s="127"/>
      <c r="HD508" s="127"/>
      <c r="HN508" s="127"/>
      <c r="HX508" s="127"/>
      <c r="IH508" s="127"/>
      <c r="IR508" s="127"/>
    </row>
    <row xmlns:x14ac="http://schemas.microsoft.com/office/spreadsheetml/2009/9/ac" r="509" s="3" customFormat="true" x14ac:dyDescent="0.25">
      <c r="A509" s="406"/>
      <c r="B509" s="127"/>
      <c r="L509" s="127"/>
      <c r="V509" s="127"/>
      <c r="AF509" s="127"/>
      <c r="AP509" s="127"/>
      <c r="AZ509" s="127"/>
      <c r="BA509" s="127"/>
      <c r="BB509" s="127"/>
      <c r="BC509" s="127"/>
      <c r="BD509" s="127"/>
      <c r="BE509" s="127"/>
      <c r="BF509" s="127"/>
      <c r="BG509" s="127"/>
      <c r="BJ509" s="127"/>
      <c r="BT509" s="127"/>
      <c r="CD509" s="127"/>
      <c r="CN509" s="127"/>
      <c r="CX509" s="127"/>
      <c r="DH509" s="127"/>
      <c r="DR509" s="127"/>
      <c r="EB509" s="127"/>
      <c r="EL509" s="127"/>
      <c r="EV509" s="127"/>
      <c r="FF509" s="127"/>
      <c r="FP509" s="127"/>
      <c r="FZ509" s="127"/>
      <c r="GJ509" s="127"/>
      <c r="GT509" s="127"/>
      <c r="HD509" s="127"/>
      <c r="HN509" s="127"/>
      <c r="HX509" s="127"/>
      <c r="IH509" s="127"/>
      <c r="IR509" s="127"/>
    </row>
    <row xmlns:x14ac="http://schemas.microsoft.com/office/spreadsheetml/2009/9/ac" r="510" s="3" customFormat="true" x14ac:dyDescent="0.25">
      <c r="A510" s="406"/>
      <c r="B510" s="127"/>
      <c r="L510" s="127"/>
      <c r="V510" s="127"/>
      <c r="AF510" s="127"/>
      <c r="AP510" s="127"/>
      <c r="AZ510" s="127"/>
      <c r="BA510" s="127"/>
      <c r="BB510" s="127"/>
      <c r="BC510" s="127"/>
      <c r="BD510" s="127"/>
      <c r="BE510" s="127"/>
      <c r="BF510" s="127"/>
      <c r="BG510" s="127"/>
      <c r="BJ510" s="127"/>
      <c r="BT510" s="127"/>
      <c r="CD510" s="127"/>
      <c r="CN510" s="127"/>
      <c r="CX510" s="127"/>
      <c r="DH510" s="127"/>
      <c r="DR510" s="127"/>
      <c r="EB510" s="127"/>
      <c r="EL510" s="127"/>
      <c r="EV510" s="127"/>
      <c r="FF510" s="127"/>
      <c r="FP510" s="127"/>
      <c r="FZ510" s="127"/>
      <c r="GJ510" s="127"/>
      <c r="GT510" s="127"/>
      <c r="HD510" s="127"/>
      <c r="HN510" s="127"/>
      <c r="HX510" s="127"/>
      <c r="IH510" s="127"/>
      <c r="IR510" s="127"/>
    </row>
    <row xmlns:x14ac="http://schemas.microsoft.com/office/spreadsheetml/2009/9/ac" r="511" s="3" customFormat="true" x14ac:dyDescent="0.25">
      <c r="A511" s="406"/>
      <c r="B511" s="127"/>
      <c r="L511" s="127"/>
      <c r="V511" s="127"/>
      <c r="AF511" s="127"/>
      <c r="AP511" s="127"/>
      <c r="AZ511" s="127"/>
      <c r="BA511" s="127"/>
      <c r="BB511" s="127"/>
      <c r="BC511" s="127"/>
      <c r="BD511" s="127"/>
      <c r="BE511" s="127"/>
      <c r="BF511" s="127"/>
      <c r="BG511" s="127"/>
      <c r="BJ511" s="127"/>
      <c r="BT511" s="127"/>
      <c r="CD511" s="127"/>
      <c r="CN511" s="127"/>
      <c r="CX511" s="127"/>
      <c r="DH511" s="127"/>
      <c r="DR511" s="127"/>
      <c r="EB511" s="127"/>
      <c r="EL511" s="127"/>
      <c r="EV511" s="127"/>
      <c r="FF511" s="127"/>
      <c r="FP511" s="127"/>
      <c r="FZ511" s="127"/>
      <c r="GJ511" s="127"/>
      <c r="GT511" s="127"/>
      <c r="HD511" s="127"/>
      <c r="HN511" s="127"/>
      <c r="HX511" s="127"/>
      <c r="IH511" s="127"/>
      <c r="IR511" s="127"/>
    </row>
    <row xmlns:x14ac="http://schemas.microsoft.com/office/spreadsheetml/2009/9/ac" r="512" s="3" customFormat="true" x14ac:dyDescent="0.25">
      <c r="A512" s="406"/>
      <c r="B512" s="127"/>
      <c r="L512" s="127"/>
      <c r="V512" s="127"/>
      <c r="AF512" s="127"/>
      <c r="AP512" s="127"/>
      <c r="AZ512" s="127"/>
      <c r="BA512" s="127"/>
      <c r="BB512" s="127"/>
      <c r="BC512" s="127"/>
      <c r="BD512" s="127"/>
      <c r="BE512" s="127"/>
      <c r="BF512" s="127"/>
      <c r="BG512" s="127"/>
      <c r="BJ512" s="127"/>
      <c r="BT512" s="127"/>
      <c r="CD512" s="127"/>
      <c r="CN512" s="127"/>
      <c r="CX512" s="127"/>
      <c r="DH512" s="127"/>
      <c r="DR512" s="127"/>
      <c r="EB512" s="127"/>
      <c r="EL512" s="127"/>
      <c r="EV512" s="127"/>
      <c r="FF512" s="127"/>
      <c r="FP512" s="127"/>
      <c r="FZ512" s="127"/>
      <c r="GJ512" s="127"/>
      <c r="GT512" s="127"/>
      <c r="HD512" s="127"/>
      <c r="HN512" s="127"/>
      <c r="HX512" s="127"/>
      <c r="IH512" s="127"/>
      <c r="IR512" s="127"/>
    </row>
    <row xmlns:x14ac="http://schemas.microsoft.com/office/spreadsheetml/2009/9/ac" r="513" s="3" customFormat="true" x14ac:dyDescent="0.25">
      <c r="A513" s="406"/>
      <c r="B513" s="127"/>
      <c r="L513" s="127"/>
      <c r="V513" s="127"/>
      <c r="AF513" s="127"/>
      <c r="AP513" s="127"/>
      <c r="AZ513" s="127"/>
      <c r="BA513" s="127"/>
      <c r="BB513" s="127"/>
      <c r="BC513" s="127"/>
      <c r="BD513" s="127"/>
      <c r="BE513" s="127"/>
      <c r="BF513" s="127"/>
      <c r="BG513" s="127"/>
      <c r="BJ513" s="127"/>
      <c r="BT513" s="127"/>
      <c r="CD513" s="127"/>
      <c r="CN513" s="127"/>
      <c r="CX513" s="127"/>
      <c r="DH513" s="127"/>
      <c r="DR513" s="127"/>
      <c r="EB513" s="127"/>
      <c r="EL513" s="127"/>
      <c r="EV513" s="127"/>
      <c r="FF513" s="127"/>
      <c r="FP513" s="127"/>
      <c r="FZ513" s="127"/>
      <c r="GJ513" s="127"/>
      <c r="GT513" s="127"/>
      <c r="HD513" s="127"/>
      <c r="HN513" s="127"/>
      <c r="HX513" s="127"/>
      <c r="IH513" s="127"/>
      <c r="IR513" s="127"/>
    </row>
    <row xmlns:x14ac="http://schemas.microsoft.com/office/spreadsheetml/2009/9/ac" r="514" s="3" customFormat="true" x14ac:dyDescent="0.25">
      <c r="A514" s="406"/>
      <c r="B514" s="127"/>
      <c r="L514" s="127"/>
      <c r="V514" s="127"/>
      <c r="AF514" s="127"/>
      <c r="AP514" s="127"/>
      <c r="AZ514" s="127"/>
      <c r="BA514" s="127"/>
      <c r="BB514" s="127"/>
      <c r="BC514" s="127"/>
      <c r="BD514" s="127"/>
      <c r="BE514" s="127"/>
      <c r="BF514" s="127"/>
      <c r="BG514" s="127"/>
      <c r="BJ514" s="127"/>
      <c r="BT514" s="127"/>
      <c r="CD514" s="127"/>
      <c r="CN514" s="127"/>
      <c r="CX514" s="127"/>
      <c r="DH514" s="127"/>
      <c r="DR514" s="127"/>
      <c r="EB514" s="127"/>
      <c r="EL514" s="127"/>
      <c r="EV514" s="127"/>
      <c r="FF514" s="127"/>
      <c r="FP514" s="127"/>
      <c r="FZ514" s="127"/>
      <c r="GJ514" s="127"/>
      <c r="GT514" s="127"/>
      <c r="HD514" s="127"/>
      <c r="HN514" s="127"/>
      <c r="HX514" s="127"/>
      <c r="IH514" s="127"/>
      <c r="IR514" s="127"/>
    </row>
    <row xmlns:x14ac="http://schemas.microsoft.com/office/spreadsheetml/2009/9/ac" r="515" s="3" customFormat="true" x14ac:dyDescent="0.25">
      <c r="A515" s="406"/>
      <c r="B515" s="127"/>
      <c r="L515" s="127"/>
      <c r="V515" s="127"/>
      <c r="AF515" s="127"/>
      <c r="AP515" s="127"/>
      <c r="AZ515" s="127"/>
      <c r="BA515" s="127"/>
      <c r="BB515" s="127"/>
      <c r="BC515" s="127"/>
      <c r="BD515" s="127"/>
      <c r="BE515" s="127"/>
      <c r="BF515" s="127"/>
      <c r="BG515" s="127"/>
      <c r="BJ515" s="127"/>
      <c r="BT515" s="127"/>
      <c r="CD515" s="127"/>
      <c r="CN515" s="127"/>
      <c r="CX515" s="127"/>
      <c r="DH515" s="127"/>
      <c r="DR515" s="127"/>
      <c r="EB515" s="127"/>
      <c r="EL515" s="127"/>
      <c r="EV515" s="127"/>
      <c r="FF515" s="127"/>
      <c r="FP515" s="127"/>
      <c r="FZ515" s="127"/>
      <c r="GJ515" s="127"/>
      <c r="GT515" s="127"/>
      <c r="HD515" s="127"/>
      <c r="HN515" s="127"/>
      <c r="HX515" s="127"/>
      <c r="IH515" s="127"/>
      <c r="IR515" s="127"/>
    </row>
    <row xmlns:x14ac="http://schemas.microsoft.com/office/spreadsheetml/2009/9/ac" r="516" s="3" customFormat="true" x14ac:dyDescent="0.25">
      <c r="A516" s="406"/>
      <c r="B516" s="127"/>
      <c r="L516" s="127"/>
      <c r="V516" s="127"/>
      <c r="AF516" s="127"/>
      <c r="AP516" s="127"/>
      <c r="AZ516" s="127"/>
      <c r="BA516" s="127"/>
      <c r="BB516" s="127"/>
      <c r="BC516" s="127"/>
      <c r="BD516" s="127"/>
      <c r="BE516" s="127"/>
      <c r="BF516" s="127"/>
      <c r="BG516" s="127"/>
      <c r="BJ516" s="127"/>
      <c r="BT516" s="127"/>
      <c r="CD516" s="127"/>
      <c r="CN516" s="127"/>
      <c r="CX516" s="127"/>
      <c r="DH516" s="127"/>
      <c r="DR516" s="127"/>
      <c r="EB516" s="127"/>
      <c r="EL516" s="127"/>
      <c r="EV516" s="127"/>
      <c r="FF516" s="127"/>
      <c r="FP516" s="127"/>
      <c r="FZ516" s="127"/>
      <c r="GJ516" s="127"/>
      <c r="GT516" s="127"/>
      <c r="HD516" s="127"/>
      <c r="HN516" s="127"/>
      <c r="HX516" s="127"/>
      <c r="IH516" s="127"/>
      <c r="IR516" s="127"/>
    </row>
    <row xmlns:x14ac="http://schemas.microsoft.com/office/spreadsheetml/2009/9/ac" r="517" s="3" customFormat="true" x14ac:dyDescent="0.25">
      <c r="A517" s="406"/>
      <c r="B517" s="127"/>
      <c r="L517" s="127"/>
      <c r="V517" s="127"/>
      <c r="AF517" s="127"/>
      <c r="AP517" s="127"/>
      <c r="AZ517" s="127"/>
      <c r="BA517" s="127"/>
      <c r="BB517" s="127"/>
      <c r="BC517" s="127"/>
      <c r="BD517" s="127"/>
      <c r="BE517" s="127"/>
      <c r="BF517" s="127"/>
      <c r="BG517" s="127"/>
      <c r="BJ517" s="127"/>
      <c r="BT517" s="127"/>
      <c r="CD517" s="127"/>
      <c r="CN517" s="127"/>
      <c r="CX517" s="127"/>
      <c r="DH517" s="127"/>
      <c r="DR517" s="127"/>
      <c r="EB517" s="127"/>
      <c r="EL517" s="127"/>
      <c r="EV517" s="127"/>
      <c r="FF517" s="127"/>
      <c r="FP517" s="127"/>
      <c r="FZ517" s="127"/>
      <c r="GJ517" s="127"/>
      <c r="GT517" s="127"/>
      <c r="HD517" s="127"/>
      <c r="HN517" s="127"/>
      <c r="HX517" s="127"/>
      <c r="IH517" s="127"/>
      <c r="IR517" s="127"/>
    </row>
    <row xmlns:x14ac="http://schemas.microsoft.com/office/spreadsheetml/2009/9/ac" r="518" s="3" customFormat="true" x14ac:dyDescent="0.25">
      <c r="A518" s="406"/>
      <c r="B518" s="127"/>
      <c r="L518" s="127"/>
      <c r="V518" s="127"/>
      <c r="AF518" s="127"/>
      <c r="AP518" s="127"/>
      <c r="AZ518" s="127"/>
      <c r="BA518" s="127"/>
      <c r="BB518" s="127"/>
      <c r="BC518" s="127"/>
      <c r="BD518" s="127"/>
      <c r="BE518" s="127"/>
      <c r="BF518" s="127"/>
      <c r="BG518" s="127"/>
      <c r="BJ518" s="127"/>
      <c r="BT518" s="127"/>
      <c r="CD518" s="127"/>
      <c r="CN518" s="127"/>
      <c r="CX518" s="127"/>
      <c r="DH518" s="127"/>
      <c r="DR518" s="127"/>
      <c r="EB518" s="127"/>
      <c r="EL518" s="127"/>
      <c r="EV518" s="127"/>
      <c r="FF518" s="127"/>
      <c r="FP518" s="127"/>
      <c r="FZ518" s="127"/>
      <c r="GJ518" s="127"/>
      <c r="GT518" s="127"/>
      <c r="HD518" s="127"/>
      <c r="HN518" s="127"/>
      <c r="HX518" s="127"/>
      <c r="IH518" s="127"/>
      <c r="IR518" s="127"/>
    </row>
    <row xmlns:x14ac="http://schemas.microsoft.com/office/spreadsheetml/2009/9/ac" r="519" s="3" customFormat="true" x14ac:dyDescent="0.25">
      <c r="A519" s="406"/>
      <c r="B519" s="127"/>
      <c r="L519" s="127"/>
      <c r="V519" s="127"/>
      <c r="AF519" s="127"/>
      <c r="AP519" s="127"/>
      <c r="AZ519" s="127"/>
      <c r="BA519" s="127"/>
      <c r="BB519" s="127"/>
      <c r="BC519" s="127"/>
      <c r="BD519" s="127"/>
      <c r="BE519" s="127"/>
      <c r="BF519" s="127"/>
      <c r="BG519" s="127"/>
      <c r="BJ519" s="127"/>
      <c r="BT519" s="127"/>
      <c r="CD519" s="127"/>
      <c r="CN519" s="127"/>
      <c r="CX519" s="127"/>
      <c r="DH519" s="127"/>
      <c r="DR519" s="127"/>
      <c r="EB519" s="127"/>
      <c r="EL519" s="127"/>
      <c r="EV519" s="127"/>
      <c r="FF519" s="127"/>
      <c r="FP519" s="127"/>
      <c r="FZ519" s="127"/>
      <c r="GJ519" s="127"/>
      <c r="GT519" s="127"/>
      <c r="HD519" s="127"/>
      <c r="HN519" s="127"/>
      <c r="HX519" s="127"/>
      <c r="IH519" s="127"/>
      <c r="IR519" s="127"/>
    </row>
    <row xmlns:x14ac="http://schemas.microsoft.com/office/spreadsheetml/2009/9/ac" r="520" s="3" customFormat="true" x14ac:dyDescent="0.25">
      <c r="A520" s="406"/>
      <c r="B520" s="127"/>
      <c r="L520" s="127"/>
      <c r="V520" s="127"/>
      <c r="AF520" s="127"/>
      <c r="AP520" s="127"/>
      <c r="AZ520" s="127"/>
      <c r="BA520" s="127"/>
      <c r="BB520" s="127"/>
      <c r="BC520" s="127"/>
      <c r="BD520" s="127"/>
      <c r="BE520" s="127"/>
      <c r="BF520" s="127"/>
      <c r="BG520" s="127"/>
      <c r="BJ520" s="127"/>
      <c r="BT520" s="127"/>
      <c r="CD520" s="127"/>
      <c r="CN520" s="127"/>
      <c r="CX520" s="127"/>
      <c r="DH520" s="127"/>
      <c r="DR520" s="127"/>
      <c r="EB520" s="127"/>
      <c r="EL520" s="127"/>
      <c r="EV520" s="127"/>
      <c r="FF520" s="127"/>
      <c r="FP520" s="127"/>
      <c r="FZ520" s="127"/>
      <c r="GJ520" s="127"/>
      <c r="GT520" s="127"/>
      <c r="HD520" s="127"/>
      <c r="HN520" s="127"/>
      <c r="HX520" s="127"/>
      <c r="IH520" s="127"/>
      <c r="IR520" s="127"/>
    </row>
    <row xmlns:x14ac="http://schemas.microsoft.com/office/spreadsheetml/2009/9/ac" r="521" s="3" customFormat="true" x14ac:dyDescent="0.25">
      <c r="A521" s="406"/>
      <c r="B521" s="127"/>
      <c r="L521" s="127"/>
      <c r="V521" s="127"/>
      <c r="AF521" s="127"/>
      <c r="AP521" s="127"/>
      <c r="AZ521" s="127"/>
      <c r="BA521" s="127"/>
      <c r="BB521" s="127"/>
      <c r="BC521" s="127"/>
      <c r="BD521" s="127"/>
      <c r="BE521" s="127"/>
      <c r="BF521" s="127"/>
      <c r="BG521" s="127"/>
      <c r="BJ521" s="127"/>
      <c r="BT521" s="127"/>
      <c r="CD521" s="127"/>
      <c r="CN521" s="127"/>
      <c r="CX521" s="127"/>
      <c r="DH521" s="127"/>
      <c r="DR521" s="127"/>
      <c r="EB521" s="127"/>
      <c r="EL521" s="127"/>
      <c r="EV521" s="127"/>
      <c r="FF521" s="127"/>
      <c r="FP521" s="127"/>
      <c r="FZ521" s="127"/>
      <c r="GJ521" s="127"/>
      <c r="GT521" s="127"/>
      <c r="HD521" s="127"/>
      <c r="HN521" s="127"/>
      <c r="HX521" s="127"/>
      <c r="IH521" s="127"/>
      <c r="IR521" s="127"/>
    </row>
    <row xmlns:x14ac="http://schemas.microsoft.com/office/spreadsheetml/2009/9/ac" r="522" s="3" customFormat="true" x14ac:dyDescent="0.25">
      <c r="A522" s="406"/>
      <c r="B522" s="127"/>
      <c r="L522" s="127"/>
      <c r="V522" s="127"/>
      <c r="AF522" s="127"/>
      <c r="AP522" s="127"/>
      <c r="AZ522" s="127"/>
      <c r="BA522" s="127"/>
      <c r="BB522" s="127"/>
      <c r="BC522" s="127"/>
      <c r="BD522" s="127"/>
      <c r="BE522" s="127"/>
      <c r="BF522" s="127"/>
      <c r="BG522" s="127"/>
      <c r="BJ522" s="127"/>
      <c r="BT522" s="127"/>
      <c r="CD522" s="127"/>
      <c r="CN522" s="127"/>
      <c r="CX522" s="127"/>
      <c r="DH522" s="127"/>
      <c r="DR522" s="127"/>
      <c r="EB522" s="127"/>
      <c r="EL522" s="127"/>
      <c r="EV522" s="127"/>
      <c r="FF522" s="127"/>
      <c r="FP522" s="127"/>
      <c r="FZ522" s="127"/>
      <c r="GJ522" s="127"/>
      <c r="GT522" s="127"/>
      <c r="HD522" s="127"/>
      <c r="HN522" s="127"/>
      <c r="HX522" s="127"/>
      <c r="IH522" s="127"/>
      <c r="IR522" s="127"/>
    </row>
    <row xmlns:x14ac="http://schemas.microsoft.com/office/spreadsheetml/2009/9/ac" r="523" s="3" customFormat="true" x14ac:dyDescent="0.25">
      <c r="A523" s="406"/>
      <c r="B523" s="127"/>
      <c r="L523" s="127"/>
      <c r="V523" s="127"/>
      <c r="AF523" s="127"/>
      <c r="AP523" s="127"/>
      <c r="AZ523" s="127"/>
      <c r="BA523" s="127"/>
      <c r="BB523" s="127"/>
      <c r="BC523" s="127"/>
      <c r="BD523" s="127"/>
      <c r="BE523" s="127"/>
      <c r="BF523" s="127"/>
      <c r="BG523" s="127"/>
      <c r="BJ523" s="127"/>
      <c r="BT523" s="127"/>
      <c r="CD523" s="127"/>
      <c r="CN523" s="127"/>
      <c r="CX523" s="127"/>
      <c r="DH523" s="127"/>
      <c r="DR523" s="127"/>
      <c r="EB523" s="127"/>
      <c r="EL523" s="127"/>
      <c r="EV523" s="127"/>
      <c r="FF523" s="127"/>
      <c r="FP523" s="127"/>
      <c r="FZ523" s="127"/>
      <c r="GJ523" s="127"/>
      <c r="GT523" s="127"/>
      <c r="HD523" s="127"/>
      <c r="HN523" s="127"/>
      <c r="HX523" s="127"/>
      <c r="IH523" s="127"/>
      <c r="IR523" s="127"/>
    </row>
    <row xmlns:x14ac="http://schemas.microsoft.com/office/spreadsheetml/2009/9/ac" r="524" s="3" customFormat="true" x14ac:dyDescent="0.25">
      <c r="A524" s="406"/>
      <c r="B524" s="127"/>
      <c r="L524" s="127"/>
      <c r="V524" s="127"/>
      <c r="AF524" s="127"/>
      <c r="AP524" s="127"/>
      <c r="AZ524" s="127"/>
      <c r="BA524" s="127"/>
      <c r="BB524" s="127"/>
      <c r="BC524" s="127"/>
      <c r="BD524" s="127"/>
      <c r="BE524" s="127"/>
      <c r="BF524" s="127"/>
      <c r="BG524" s="127"/>
      <c r="BJ524" s="127"/>
      <c r="BT524" s="127"/>
      <c r="CD524" s="127"/>
      <c r="CN524" s="127"/>
      <c r="CX524" s="127"/>
      <c r="DH524" s="127"/>
      <c r="DR524" s="127"/>
      <c r="EB524" s="127"/>
      <c r="EL524" s="127"/>
      <c r="EV524" s="127"/>
      <c r="FF524" s="127"/>
      <c r="FP524" s="127"/>
      <c r="FZ524" s="127"/>
      <c r="GJ524" s="127"/>
      <c r="GT524" s="127"/>
      <c r="HD524" s="127"/>
      <c r="HN524" s="127"/>
      <c r="HX524" s="127"/>
      <c r="IH524" s="127"/>
      <c r="IR524" s="127"/>
    </row>
    <row xmlns:x14ac="http://schemas.microsoft.com/office/spreadsheetml/2009/9/ac" r="525" s="3" customFormat="true" x14ac:dyDescent="0.25">
      <c r="A525" s="406"/>
      <c r="B525" s="127"/>
      <c r="L525" s="127"/>
      <c r="V525" s="127"/>
      <c r="AF525" s="127"/>
      <c r="AP525" s="127"/>
      <c r="AZ525" s="127"/>
      <c r="BA525" s="127"/>
      <c r="BB525" s="127"/>
      <c r="BC525" s="127"/>
      <c r="BD525" s="127"/>
      <c r="BE525" s="127"/>
      <c r="BF525" s="127"/>
      <c r="BG525" s="127"/>
      <c r="BJ525" s="127"/>
      <c r="BT525" s="127"/>
      <c r="CD525" s="127"/>
      <c r="CN525" s="127"/>
      <c r="CX525" s="127"/>
      <c r="DH525" s="127"/>
      <c r="DR525" s="127"/>
      <c r="EB525" s="127"/>
      <c r="EL525" s="127"/>
      <c r="EV525" s="127"/>
      <c r="FF525" s="127"/>
      <c r="FP525" s="127"/>
      <c r="FZ525" s="127"/>
      <c r="GJ525" s="127"/>
      <c r="GT525" s="127"/>
      <c r="HD525" s="127"/>
      <c r="HN525" s="127"/>
      <c r="HX525" s="127"/>
      <c r="IH525" s="127"/>
      <c r="IR525" s="127"/>
    </row>
    <row xmlns:x14ac="http://schemas.microsoft.com/office/spreadsheetml/2009/9/ac" r="526" s="3" customFormat="true" x14ac:dyDescent="0.25">
      <c r="A526" s="406"/>
      <c r="B526" s="127"/>
      <c r="L526" s="127"/>
      <c r="V526" s="127"/>
      <c r="AF526" s="127"/>
      <c r="AP526" s="127"/>
      <c r="AZ526" s="127"/>
      <c r="BA526" s="127"/>
      <c r="BB526" s="127"/>
      <c r="BC526" s="127"/>
      <c r="BD526" s="127"/>
      <c r="BE526" s="127"/>
      <c r="BF526" s="127"/>
      <c r="BG526" s="127"/>
      <c r="BJ526" s="127"/>
      <c r="BT526" s="127"/>
      <c r="CD526" s="127"/>
      <c r="CN526" s="127"/>
      <c r="CX526" s="127"/>
      <c r="DH526" s="127"/>
      <c r="DR526" s="127"/>
      <c r="EB526" s="127"/>
      <c r="EL526" s="127"/>
      <c r="EV526" s="127"/>
      <c r="FF526" s="127"/>
      <c r="FP526" s="127"/>
      <c r="FZ526" s="127"/>
      <c r="GJ526" s="127"/>
      <c r="GT526" s="127"/>
      <c r="HD526" s="127"/>
      <c r="HN526" s="127"/>
      <c r="HX526" s="127"/>
      <c r="IH526" s="127"/>
      <c r="IR526" s="127"/>
    </row>
    <row xmlns:x14ac="http://schemas.microsoft.com/office/spreadsheetml/2009/9/ac" r="527" s="3" customFormat="true" x14ac:dyDescent="0.25">
      <c r="A527" s="406"/>
      <c r="B527" s="127"/>
      <c r="L527" s="127"/>
      <c r="V527" s="127"/>
      <c r="AF527" s="127"/>
      <c r="AP527" s="127"/>
      <c r="AZ527" s="127"/>
      <c r="BA527" s="127"/>
      <c r="BB527" s="127"/>
      <c r="BC527" s="127"/>
      <c r="BD527" s="127"/>
      <c r="BE527" s="127"/>
      <c r="BF527" s="127"/>
      <c r="BG527" s="127"/>
      <c r="BJ527" s="127"/>
      <c r="BT527" s="127"/>
      <c r="CD527" s="127"/>
      <c r="CN527" s="127"/>
      <c r="CX527" s="127"/>
      <c r="DH527" s="127"/>
      <c r="DR527" s="127"/>
      <c r="EB527" s="127"/>
      <c r="EL527" s="127"/>
      <c r="EV527" s="127"/>
      <c r="FF527" s="127"/>
      <c r="FP527" s="127"/>
      <c r="FZ527" s="127"/>
      <c r="GJ527" s="127"/>
      <c r="GT527" s="127"/>
      <c r="HD527" s="127"/>
      <c r="HN527" s="127"/>
      <c r="HX527" s="127"/>
      <c r="IH527" s="127"/>
      <c r="IR527" s="127"/>
    </row>
    <row xmlns:x14ac="http://schemas.microsoft.com/office/spreadsheetml/2009/9/ac" r="528" s="3" customFormat="true" x14ac:dyDescent="0.25">
      <c r="A528" s="406"/>
      <c r="B528" s="127"/>
      <c r="L528" s="127"/>
      <c r="V528" s="127"/>
      <c r="AF528" s="127"/>
      <c r="AP528" s="127"/>
      <c r="AZ528" s="127"/>
      <c r="BA528" s="127"/>
      <c r="BB528" s="127"/>
      <c r="BC528" s="127"/>
      <c r="BD528" s="127"/>
      <c r="BE528" s="127"/>
      <c r="BF528" s="127"/>
      <c r="BG528" s="127"/>
      <c r="BJ528" s="127"/>
      <c r="BT528" s="127"/>
      <c r="CD528" s="127"/>
      <c r="CN528" s="127"/>
      <c r="CX528" s="127"/>
      <c r="DH528" s="127"/>
      <c r="DR528" s="127"/>
      <c r="EB528" s="127"/>
      <c r="EL528" s="127"/>
      <c r="EV528" s="127"/>
      <c r="FF528" s="127"/>
      <c r="FP528" s="127"/>
      <c r="FZ528" s="127"/>
      <c r="GJ528" s="127"/>
      <c r="GT528" s="127"/>
      <c r="HD528" s="127"/>
      <c r="HN528" s="127"/>
      <c r="HX528" s="127"/>
      <c r="IH528" s="127"/>
      <c r="IR528" s="127"/>
    </row>
    <row xmlns:x14ac="http://schemas.microsoft.com/office/spreadsheetml/2009/9/ac" r="529" s="3" customFormat="true" x14ac:dyDescent="0.25">
      <c r="A529" s="406"/>
      <c r="B529" s="127"/>
      <c r="L529" s="127"/>
      <c r="V529" s="127"/>
      <c r="AF529" s="127"/>
      <c r="AP529" s="127"/>
      <c r="AZ529" s="127"/>
      <c r="BA529" s="127"/>
      <c r="BB529" s="127"/>
      <c r="BC529" s="127"/>
      <c r="BD529" s="127"/>
      <c r="BE529" s="127"/>
      <c r="BF529" s="127"/>
      <c r="BG529" s="127"/>
      <c r="BJ529" s="127"/>
      <c r="BT529" s="127"/>
      <c r="CD529" s="127"/>
      <c r="CN529" s="127"/>
      <c r="CX529" s="127"/>
      <c r="DH529" s="127"/>
      <c r="DR529" s="127"/>
      <c r="EB529" s="127"/>
      <c r="EL529" s="127"/>
      <c r="EV529" s="127"/>
      <c r="FF529" s="127"/>
      <c r="FP529" s="127"/>
      <c r="FZ529" s="127"/>
      <c r="GJ529" s="127"/>
      <c r="GT529" s="127"/>
      <c r="HD529" s="127"/>
      <c r="HN529" s="127"/>
      <c r="HX529" s="127"/>
      <c r="IH529" s="127"/>
      <c r="IR529" s="127"/>
    </row>
    <row xmlns:x14ac="http://schemas.microsoft.com/office/spreadsheetml/2009/9/ac" r="530" s="3" customFormat="true" x14ac:dyDescent="0.25">
      <c r="A530" s="406"/>
      <c r="B530" s="127"/>
      <c r="L530" s="127"/>
      <c r="V530" s="127"/>
      <c r="AF530" s="127"/>
      <c r="AP530" s="127"/>
      <c r="AZ530" s="127"/>
      <c r="BA530" s="127"/>
      <c r="BB530" s="127"/>
      <c r="BC530" s="127"/>
      <c r="BD530" s="127"/>
      <c r="BE530" s="127"/>
      <c r="BF530" s="127"/>
      <c r="BG530" s="127"/>
      <c r="BJ530" s="127"/>
      <c r="BT530" s="127"/>
      <c r="CD530" s="127"/>
      <c r="CN530" s="127"/>
      <c r="CX530" s="127"/>
      <c r="DH530" s="127"/>
      <c r="DR530" s="127"/>
      <c r="EB530" s="127"/>
      <c r="EL530" s="127"/>
      <c r="EV530" s="127"/>
      <c r="FF530" s="127"/>
      <c r="FP530" s="127"/>
      <c r="FZ530" s="127"/>
      <c r="GJ530" s="127"/>
      <c r="GT530" s="127"/>
      <c r="HD530" s="127"/>
      <c r="HN530" s="127"/>
      <c r="HX530" s="127"/>
      <c r="IH530" s="127"/>
      <c r="IR530" s="127"/>
    </row>
    <row xmlns:x14ac="http://schemas.microsoft.com/office/spreadsheetml/2009/9/ac" r="531" s="3" customFormat="true" x14ac:dyDescent="0.25">
      <c r="A531" s="406"/>
      <c r="B531" s="127"/>
      <c r="L531" s="127"/>
      <c r="V531" s="127"/>
      <c r="AF531" s="127"/>
      <c r="AP531" s="127"/>
      <c r="AZ531" s="127"/>
      <c r="BA531" s="127"/>
      <c r="BB531" s="127"/>
      <c r="BC531" s="127"/>
      <c r="BD531" s="127"/>
      <c r="BE531" s="127"/>
      <c r="BF531" s="127"/>
      <c r="BG531" s="127"/>
      <c r="BJ531" s="127"/>
      <c r="BT531" s="127"/>
      <c r="CD531" s="127"/>
      <c r="CN531" s="127"/>
      <c r="CX531" s="127"/>
      <c r="DH531" s="127"/>
      <c r="DR531" s="127"/>
      <c r="EB531" s="127"/>
      <c r="EL531" s="127"/>
      <c r="EV531" s="127"/>
      <c r="FF531" s="127"/>
      <c r="FP531" s="127"/>
      <c r="FZ531" s="127"/>
      <c r="GJ531" s="127"/>
      <c r="GT531" s="127"/>
      <c r="HD531" s="127"/>
      <c r="HN531" s="127"/>
      <c r="HX531" s="127"/>
      <c r="IH531" s="127"/>
      <c r="IR531" s="127"/>
    </row>
    <row xmlns:x14ac="http://schemas.microsoft.com/office/spreadsheetml/2009/9/ac" r="532" s="3" customFormat="true" x14ac:dyDescent="0.25">
      <c r="A532" s="406"/>
      <c r="B532" s="127"/>
      <c r="L532" s="127"/>
      <c r="V532" s="127"/>
      <c r="AF532" s="127"/>
      <c r="AP532" s="127"/>
      <c r="AZ532" s="127"/>
      <c r="BA532" s="127"/>
      <c r="BB532" s="127"/>
      <c r="BC532" s="127"/>
      <c r="BD532" s="127"/>
      <c r="BE532" s="127"/>
      <c r="BF532" s="127"/>
      <c r="BG532" s="127"/>
      <c r="BJ532" s="127"/>
      <c r="BT532" s="127"/>
      <c r="CD532" s="127"/>
      <c r="CN532" s="127"/>
      <c r="CX532" s="127"/>
      <c r="DH532" s="127"/>
      <c r="DR532" s="127"/>
      <c r="EB532" s="127"/>
      <c r="EL532" s="127"/>
      <c r="EV532" s="127"/>
      <c r="FF532" s="127"/>
      <c r="FP532" s="127"/>
      <c r="FZ532" s="127"/>
      <c r="GJ532" s="127"/>
      <c r="GT532" s="127"/>
      <c r="HD532" s="127"/>
      <c r="HN532" s="127"/>
      <c r="HX532" s="127"/>
      <c r="IH532" s="127"/>
      <c r="IR532" s="127"/>
    </row>
    <row xmlns:x14ac="http://schemas.microsoft.com/office/spreadsheetml/2009/9/ac" r="533" s="3" customFormat="true" x14ac:dyDescent="0.25">
      <c r="A533" s="406"/>
      <c r="B533" s="127"/>
      <c r="L533" s="127"/>
      <c r="V533" s="127"/>
      <c r="AF533" s="127"/>
      <c r="AP533" s="127"/>
      <c r="AZ533" s="127"/>
      <c r="BA533" s="127"/>
      <c r="BB533" s="127"/>
      <c r="BC533" s="127"/>
      <c r="BD533" s="127"/>
      <c r="BE533" s="127"/>
      <c r="BF533" s="127"/>
      <c r="BG533" s="127"/>
      <c r="BJ533" s="127"/>
      <c r="BT533" s="127"/>
      <c r="CD533" s="127"/>
      <c r="CN533" s="127"/>
      <c r="CX533" s="127"/>
      <c r="DH533" s="127"/>
      <c r="DR533" s="127"/>
      <c r="EB533" s="127"/>
      <c r="EL533" s="127"/>
      <c r="EV533" s="127"/>
      <c r="FF533" s="127"/>
      <c r="FP533" s="127"/>
      <c r="FZ533" s="127"/>
      <c r="GJ533" s="127"/>
      <c r="GT533" s="127"/>
      <c r="HD533" s="127"/>
      <c r="HN533" s="127"/>
      <c r="HX533" s="127"/>
      <c r="IH533" s="127"/>
      <c r="IR533" s="127"/>
    </row>
    <row xmlns:x14ac="http://schemas.microsoft.com/office/spreadsheetml/2009/9/ac" r="534" s="3" customFormat="true" x14ac:dyDescent="0.25">
      <c r="A534" s="406"/>
      <c r="B534" s="127"/>
      <c r="L534" s="127"/>
      <c r="V534" s="127"/>
      <c r="AF534" s="127"/>
      <c r="AP534" s="127"/>
      <c r="AZ534" s="127"/>
      <c r="BA534" s="127"/>
      <c r="BB534" s="127"/>
      <c r="BC534" s="127"/>
      <c r="BD534" s="127"/>
      <c r="BE534" s="127"/>
      <c r="BF534" s="127"/>
      <c r="BG534" s="127"/>
      <c r="BJ534" s="127"/>
      <c r="BT534" s="127"/>
      <c r="CD534" s="127"/>
      <c r="CN534" s="127"/>
      <c r="CX534" s="127"/>
      <c r="DH534" s="127"/>
      <c r="DR534" s="127"/>
      <c r="EB534" s="127"/>
      <c r="EL534" s="127"/>
      <c r="EV534" s="127"/>
      <c r="FF534" s="127"/>
      <c r="FP534" s="127"/>
      <c r="FZ534" s="127"/>
      <c r="GJ534" s="127"/>
      <c r="GT534" s="127"/>
      <c r="HD534" s="127"/>
      <c r="HN534" s="127"/>
      <c r="HX534" s="127"/>
      <c r="IH534" s="127"/>
      <c r="IR534" s="127"/>
    </row>
    <row xmlns:x14ac="http://schemas.microsoft.com/office/spreadsheetml/2009/9/ac" r="535" s="3" customFormat="true" x14ac:dyDescent="0.25">
      <c r="A535" s="406"/>
      <c r="B535" s="127"/>
      <c r="L535" s="127"/>
      <c r="V535" s="127"/>
      <c r="AF535" s="127"/>
      <c r="AP535" s="127"/>
      <c r="AZ535" s="127"/>
      <c r="BA535" s="127"/>
      <c r="BB535" s="127"/>
      <c r="BC535" s="127"/>
      <c r="BD535" s="127"/>
      <c r="BE535" s="127"/>
      <c r="BF535" s="127"/>
      <c r="BG535" s="127"/>
      <c r="BJ535" s="127"/>
      <c r="BT535" s="127"/>
      <c r="CD535" s="127"/>
      <c r="CN535" s="127"/>
      <c r="CX535" s="127"/>
      <c r="DH535" s="127"/>
      <c r="DR535" s="127"/>
      <c r="EB535" s="127"/>
      <c r="EL535" s="127"/>
      <c r="EV535" s="127"/>
      <c r="FF535" s="127"/>
      <c r="FP535" s="127"/>
      <c r="FZ535" s="127"/>
      <c r="GJ535" s="127"/>
      <c r="GT535" s="127"/>
      <c r="HD535" s="127"/>
      <c r="HN535" s="127"/>
      <c r="HX535" s="127"/>
      <c r="IH535" s="127"/>
      <c r="IR535" s="127"/>
    </row>
    <row xmlns:x14ac="http://schemas.microsoft.com/office/spreadsheetml/2009/9/ac" r="536" s="3" customFormat="true" x14ac:dyDescent="0.25">
      <c r="A536" s="406"/>
      <c r="B536" s="127"/>
      <c r="L536" s="127"/>
      <c r="V536" s="127"/>
      <c r="AF536" s="127"/>
      <c r="AP536" s="127"/>
      <c r="AZ536" s="127"/>
      <c r="BA536" s="127"/>
      <c r="BB536" s="127"/>
      <c r="BC536" s="127"/>
      <c r="BD536" s="127"/>
      <c r="BE536" s="127"/>
      <c r="BF536" s="127"/>
      <c r="BG536" s="127"/>
      <c r="BJ536" s="127"/>
      <c r="BT536" s="127"/>
      <c r="CD536" s="127"/>
      <c r="CN536" s="127"/>
      <c r="CX536" s="127"/>
      <c r="DH536" s="127"/>
      <c r="DR536" s="127"/>
      <c r="EB536" s="127"/>
      <c r="EL536" s="127"/>
      <c r="EV536" s="127"/>
      <c r="FF536" s="127"/>
      <c r="FP536" s="127"/>
      <c r="FZ536" s="127"/>
      <c r="GJ536" s="127"/>
      <c r="GT536" s="127"/>
      <c r="HD536" s="127"/>
      <c r="HN536" s="127"/>
      <c r="HX536" s="127"/>
      <c r="IH536" s="127"/>
      <c r="IR536" s="127"/>
    </row>
    <row xmlns:x14ac="http://schemas.microsoft.com/office/spreadsheetml/2009/9/ac" r="537" s="3" customFormat="true" x14ac:dyDescent="0.25">
      <c r="A537" s="406"/>
      <c r="B537" s="127"/>
      <c r="L537" s="127"/>
      <c r="V537" s="127"/>
      <c r="AF537" s="127"/>
      <c r="AP537" s="127"/>
      <c r="AZ537" s="127"/>
      <c r="BA537" s="127"/>
      <c r="BB537" s="127"/>
      <c r="BC537" s="127"/>
      <c r="BD537" s="127"/>
      <c r="BE537" s="127"/>
      <c r="BF537" s="127"/>
      <c r="BG537" s="127"/>
      <c r="BJ537" s="127"/>
      <c r="BT537" s="127"/>
      <c r="CD537" s="127"/>
      <c r="CN537" s="127"/>
      <c r="CX537" s="127"/>
      <c r="DH537" s="127"/>
      <c r="DR537" s="127"/>
      <c r="EB537" s="127"/>
      <c r="EL537" s="127"/>
      <c r="EV537" s="127"/>
      <c r="FF537" s="127"/>
      <c r="FP537" s="127"/>
      <c r="FZ537" s="127"/>
      <c r="GJ537" s="127"/>
      <c r="GT537" s="127"/>
      <c r="HD537" s="127"/>
      <c r="HN537" s="127"/>
      <c r="HX537" s="127"/>
      <c r="IH537" s="127"/>
      <c r="IR537" s="127"/>
    </row>
    <row xmlns:x14ac="http://schemas.microsoft.com/office/spreadsheetml/2009/9/ac" r="538" s="3" customFormat="true" x14ac:dyDescent="0.25">
      <c r="A538" s="406"/>
      <c r="B538" s="127"/>
      <c r="L538" s="127"/>
      <c r="V538" s="127"/>
      <c r="AF538" s="127"/>
      <c r="AP538" s="127"/>
      <c r="AZ538" s="127"/>
      <c r="BA538" s="127"/>
      <c r="BB538" s="127"/>
      <c r="BC538" s="127"/>
      <c r="BD538" s="127"/>
      <c r="BE538" s="127"/>
      <c r="BF538" s="127"/>
      <c r="BG538" s="127"/>
      <c r="BJ538" s="127"/>
      <c r="BT538" s="127"/>
      <c r="CD538" s="127"/>
      <c r="CN538" s="127"/>
      <c r="CX538" s="127"/>
      <c r="DH538" s="127"/>
      <c r="DR538" s="127"/>
      <c r="EB538" s="127"/>
      <c r="EL538" s="127"/>
      <c r="EV538" s="127"/>
      <c r="FF538" s="127"/>
      <c r="FP538" s="127"/>
      <c r="FZ538" s="127"/>
      <c r="GJ538" s="127"/>
      <c r="GT538" s="127"/>
      <c r="HD538" s="127"/>
      <c r="HN538" s="127"/>
      <c r="HX538" s="127"/>
      <c r="IH538" s="127"/>
      <c r="IR538" s="127"/>
    </row>
    <row xmlns:x14ac="http://schemas.microsoft.com/office/spreadsheetml/2009/9/ac" r="539" s="3" customFormat="true" x14ac:dyDescent="0.25">
      <c r="A539" s="406"/>
      <c r="B539" s="127"/>
      <c r="L539" s="127"/>
      <c r="V539" s="127"/>
      <c r="AF539" s="127"/>
      <c r="AP539" s="127"/>
      <c r="AZ539" s="127"/>
      <c r="BA539" s="127"/>
      <c r="BB539" s="127"/>
      <c r="BC539" s="127"/>
      <c r="BD539" s="127"/>
      <c r="BE539" s="127"/>
      <c r="BF539" s="127"/>
      <c r="BG539" s="127"/>
      <c r="BJ539" s="127"/>
      <c r="BT539" s="127"/>
      <c r="CD539" s="127"/>
      <c r="CN539" s="127"/>
      <c r="CX539" s="127"/>
      <c r="DH539" s="127"/>
      <c r="DR539" s="127"/>
      <c r="EB539" s="127"/>
      <c r="EL539" s="127"/>
      <c r="EV539" s="127"/>
      <c r="FF539" s="127"/>
      <c r="FP539" s="127"/>
      <c r="FZ539" s="127"/>
      <c r="GJ539" s="127"/>
      <c r="GT539" s="127"/>
      <c r="HD539" s="127"/>
      <c r="HN539" s="127"/>
      <c r="HX539" s="127"/>
      <c r="IH539" s="127"/>
      <c r="IR539" s="127"/>
    </row>
    <row xmlns:x14ac="http://schemas.microsoft.com/office/spreadsheetml/2009/9/ac" r="540" s="3" customFormat="true" x14ac:dyDescent="0.25">
      <c r="A540" s="406"/>
      <c r="B540" s="127"/>
      <c r="L540" s="127"/>
      <c r="V540" s="127"/>
      <c r="AF540" s="127"/>
      <c r="AP540" s="127"/>
      <c r="AZ540" s="127"/>
      <c r="BA540" s="127"/>
      <c r="BB540" s="127"/>
      <c r="BC540" s="127"/>
      <c r="BD540" s="127"/>
      <c r="BE540" s="127"/>
      <c r="BF540" s="127"/>
      <c r="BG540" s="127"/>
      <c r="BJ540" s="127"/>
      <c r="BT540" s="127"/>
      <c r="CD540" s="127"/>
      <c r="CN540" s="127"/>
      <c r="CX540" s="127"/>
      <c r="DH540" s="127"/>
      <c r="DR540" s="127"/>
      <c r="EB540" s="127"/>
      <c r="EL540" s="127"/>
      <c r="EV540" s="127"/>
      <c r="FF540" s="127"/>
      <c r="FP540" s="127"/>
      <c r="FZ540" s="127"/>
      <c r="GJ540" s="127"/>
      <c r="GT540" s="127"/>
      <c r="HD540" s="127"/>
      <c r="HN540" s="127"/>
      <c r="HX540" s="127"/>
      <c r="IH540" s="127"/>
      <c r="IR540" s="127"/>
    </row>
    <row xmlns:x14ac="http://schemas.microsoft.com/office/spreadsheetml/2009/9/ac" r="541" s="3" customFormat="true" x14ac:dyDescent="0.25">
      <c r="A541" s="406"/>
      <c r="B541" s="127"/>
      <c r="L541" s="127"/>
      <c r="V541" s="127"/>
      <c r="AF541" s="127"/>
      <c r="AP541" s="127"/>
      <c r="AZ541" s="127"/>
      <c r="BA541" s="127"/>
      <c r="BB541" s="127"/>
      <c r="BC541" s="127"/>
      <c r="BD541" s="127"/>
      <c r="BE541" s="127"/>
      <c r="BF541" s="127"/>
      <c r="BG541" s="127"/>
      <c r="BJ541" s="127"/>
      <c r="BT541" s="127"/>
      <c r="CD541" s="127"/>
      <c r="CN541" s="127"/>
      <c r="CX541" s="127"/>
      <c r="DH541" s="127"/>
      <c r="DR541" s="127"/>
      <c r="EB541" s="127"/>
      <c r="EL541" s="127"/>
      <c r="EV541" s="127"/>
      <c r="FF541" s="127"/>
      <c r="FP541" s="127"/>
      <c r="FZ541" s="127"/>
      <c r="GJ541" s="127"/>
      <c r="GT541" s="127"/>
      <c r="HD541" s="127"/>
      <c r="HN541" s="127"/>
      <c r="HX541" s="127"/>
      <c r="IH541" s="127"/>
      <c r="IR541" s="127"/>
    </row>
    <row xmlns:x14ac="http://schemas.microsoft.com/office/spreadsheetml/2009/9/ac" r="542" s="3" customFormat="true" x14ac:dyDescent="0.25">
      <c r="A542" s="406"/>
      <c r="B542" s="127"/>
      <c r="L542" s="127"/>
      <c r="V542" s="127"/>
      <c r="AF542" s="127"/>
      <c r="AP542" s="127"/>
      <c r="AZ542" s="127"/>
      <c r="BA542" s="127"/>
      <c r="BB542" s="127"/>
      <c r="BC542" s="127"/>
      <c r="BD542" s="127"/>
      <c r="BE542" s="127"/>
      <c r="BF542" s="127"/>
      <c r="BG542" s="127"/>
      <c r="BJ542" s="127"/>
      <c r="BT542" s="127"/>
      <c r="CD542" s="127"/>
      <c r="CN542" s="127"/>
      <c r="CX542" s="127"/>
      <c r="DH542" s="127"/>
      <c r="DR542" s="127"/>
      <c r="EB542" s="127"/>
      <c r="EL542" s="127"/>
      <c r="EV542" s="127"/>
      <c r="FF542" s="127"/>
      <c r="FP542" s="127"/>
      <c r="FZ542" s="127"/>
      <c r="GJ542" s="127"/>
      <c r="GT542" s="127"/>
      <c r="HD542" s="127"/>
      <c r="HN542" s="127"/>
      <c r="HX542" s="127"/>
      <c r="IH542" s="127"/>
      <c r="IR542" s="127"/>
    </row>
    <row xmlns:x14ac="http://schemas.microsoft.com/office/spreadsheetml/2009/9/ac" r="543" s="3" customFormat="true" x14ac:dyDescent="0.25">
      <c r="A543" s="406"/>
      <c r="B543" s="127"/>
      <c r="L543" s="127"/>
      <c r="V543" s="127"/>
      <c r="AF543" s="127"/>
      <c r="AP543" s="127"/>
      <c r="AZ543" s="127"/>
      <c r="BA543" s="127"/>
      <c r="BB543" s="127"/>
      <c r="BC543" s="127"/>
      <c r="BD543" s="127"/>
      <c r="BE543" s="127"/>
      <c r="BF543" s="127"/>
      <c r="BG543" s="127"/>
      <c r="BJ543" s="127"/>
      <c r="BT543" s="127"/>
      <c r="CD543" s="127"/>
      <c r="CN543" s="127"/>
      <c r="CX543" s="127"/>
      <c r="DH543" s="127"/>
      <c r="DR543" s="127"/>
      <c r="EB543" s="127"/>
      <c r="EL543" s="127"/>
      <c r="EV543" s="127"/>
      <c r="FF543" s="127"/>
      <c r="FP543" s="127"/>
      <c r="FZ543" s="127"/>
      <c r="GJ543" s="127"/>
      <c r="GT543" s="127"/>
      <c r="HD543" s="127"/>
      <c r="HN543" s="127"/>
      <c r="HX543" s="127"/>
      <c r="IH543" s="127"/>
      <c r="IR543" s="127"/>
    </row>
    <row xmlns:x14ac="http://schemas.microsoft.com/office/spreadsheetml/2009/9/ac" r="544" s="3" customFormat="true" x14ac:dyDescent="0.25">
      <c r="A544" s="406"/>
      <c r="B544" s="127"/>
      <c r="L544" s="127"/>
      <c r="V544" s="127"/>
      <c r="AF544" s="127"/>
      <c r="AP544" s="127"/>
      <c r="AZ544" s="127"/>
      <c r="BA544" s="127"/>
      <c r="BB544" s="127"/>
      <c r="BC544" s="127"/>
      <c r="BD544" s="127"/>
      <c r="BE544" s="127"/>
      <c r="BF544" s="127"/>
      <c r="BG544" s="127"/>
      <c r="BJ544" s="127"/>
      <c r="BT544" s="127"/>
      <c r="CD544" s="127"/>
      <c r="CN544" s="127"/>
      <c r="CX544" s="127"/>
      <c r="DH544" s="127"/>
      <c r="DR544" s="127"/>
      <c r="EB544" s="127"/>
      <c r="EL544" s="127"/>
      <c r="EV544" s="127"/>
      <c r="FF544" s="127"/>
      <c r="FP544" s="127"/>
      <c r="FZ544" s="127"/>
      <c r="GJ544" s="127"/>
      <c r="GT544" s="127"/>
      <c r="HD544" s="127"/>
      <c r="HN544" s="127"/>
      <c r="HX544" s="127"/>
      <c r="IH544" s="127"/>
      <c r="IR544" s="127"/>
    </row>
    <row xmlns:x14ac="http://schemas.microsoft.com/office/spreadsheetml/2009/9/ac" r="545" s="3" customFormat="true" x14ac:dyDescent="0.25">
      <c r="A545" s="406"/>
      <c r="B545" s="127"/>
      <c r="L545" s="127"/>
      <c r="V545" s="127"/>
      <c r="AF545" s="127"/>
      <c r="AP545" s="127"/>
      <c r="AZ545" s="127"/>
      <c r="BA545" s="127"/>
      <c r="BB545" s="127"/>
      <c r="BC545" s="127"/>
      <c r="BD545" s="127"/>
      <c r="BE545" s="127"/>
      <c r="BF545" s="127"/>
      <c r="BG545" s="127"/>
      <c r="BJ545" s="127"/>
      <c r="BT545" s="127"/>
      <c r="CD545" s="127"/>
      <c r="CN545" s="127"/>
      <c r="CX545" s="127"/>
      <c r="DH545" s="127"/>
      <c r="DR545" s="127"/>
      <c r="EB545" s="127"/>
      <c r="EL545" s="127"/>
      <c r="EV545" s="127"/>
      <c r="FF545" s="127"/>
      <c r="FP545" s="127"/>
      <c r="FZ545" s="127"/>
      <c r="GJ545" s="127"/>
      <c r="GT545" s="127"/>
      <c r="HD545" s="127"/>
      <c r="HN545" s="127"/>
      <c r="HX545" s="127"/>
      <c r="IH545" s="127"/>
      <c r="IR545" s="127"/>
    </row>
    <row xmlns:x14ac="http://schemas.microsoft.com/office/spreadsheetml/2009/9/ac" r="546" s="3" customFormat="true" x14ac:dyDescent="0.25">
      <c r="A546" s="406"/>
      <c r="B546" s="127"/>
      <c r="L546" s="127"/>
      <c r="V546" s="127"/>
      <c r="AF546" s="127"/>
      <c r="AP546" s="127"/>
      <c r="AZ546" s="127"/>
      <c r="BA546" s="127"/>
      <c r="BB546" s="127"/>
      <c r="BC546" s="127"/>
      <c r="BD546" s="127"/>
      <c r="BE546" s="127"/>
      <c r="BF546" s="127"/>
      <c r="BG546" s="127"/>
      <c r="BJ546" s="127"/>
      <c r="BT546" s="127"/>
      <c r="CD546" s="127"/>
      <c r="CN546" s="127"/>
      <c r="CX546" s="127"/>
      <c r="DH546" s="127"/>
      <c r="DR546" s="127"/>
      <c r="EB546" s="127"/>
      <c r="EL546" s="127"/>
      <c r="EV546" s="127"/>
      <c r="FF546" s="127"/>
      <c r="FP546" s="127"/>
      <c r="FZ546" s="127"/>
      <c r="GJ546" s="127"/>
      <c r="GT546" s="127"/>
      <c r="HD546" s="127"/>
      <c r="HN546" s="127"/>
      <c r="HX546" s="127"/>
      <c r="IH546" s="127"/>
      <c r="IR546" s="127"/>
    </row>
    <row xmlns:x14ac="http://schemas.microsoft.com/office/spreadsheetml/2009/9/ac" r="547" s="3" customFormat="true" x14ac:dyDescent="0.25">
      <c r="A547" s="406"/>
      <c r="B547" s="127"/>
      <c r="L547" s="127"/>
      <c r="V547" s="127"/>
      <c r="AF547" s="127"/>
      <c r="AP547" s="127"/>
      <c r="AZ547" s="127"/>
      <c r="BA547" s="127"/>
      <c r="BB547" s="127"/>
      <c r="BC547" s="127"/>
      <c r="BD547" s="127"/>
      <c r="BE547" s="127"/>
      <c r="BF547" s="127"/>
      <c r="BG547" s="127"/>
      <c r="BJ547" s="127"/>
      <c r="BT547" s="127"/>
      <c r="CD547" s="127"/>
      <c r="CN547" s="127"/>
      <c r="CX547" s="127"/>
      <c r="DH547" s="127"/>
      <c r="DR547" s="127"/>
      <c r="EB547" s="127"/>
      <c r="EL547" s="127"/>
      <c r="EV547" s="127"/>
      <c r="FF547" s="127"/>
      <c r="FP547" s="127"/>
      <c r="FZ547" s="127"/>
      <c r="GJ547" s="127"/>
      <c r="GT547" s="127"/>
      <c r="HD547" s="127"/>
      <c r="HN547" s="127"/>
      <c r="HX547" s="127"/>
      <c r="IH547" s="127"/>
      <c r="IR547" s="127"/>
    </row>
    <row xmlns:x14ac="http://schemas.microsoft.com/office/spreadsheetml/2009/9/ac" r="548" s="3" customFormat="true" x14ac:dyDescent="0.25">
      <c r="A548" s="406"/>
      <c r="B548" s="127"/>
      <c r="L548" s="127"/>
      <c r="V548" s="127"/>
      <c r="AF548" s="127"/>
      <c r="AP548" s="127"/>
      <c r="AZ548" s="127"/>
      <c r="BA548" s="127"/>
      <c r="BB548" s="127"/>
      <c r="BC548" s="127"/>
      <c r="BD548" s="127"/>
      <c r="BE548" s="127"/>
      <c r="BF548" s="127"/>
      <c r="BG548" s="127"/>
      <c r="BJ548" s="127"/>
      <c r="BT548" s="127"/>
      <c r="CD548" s="127"/>
      <c r="CN548" s="127"/>
      <c r="CX548" s="127"/>
      <c r="DH548" s="127"/>
      <c r="DR548" s="127"/>
      <c r="EB548" s="127"/>
      <c r="EL548" s="127"/>
      <c r="EV548" s="127"/>
      <c r="FF548" s="127"/>
      <c r="FP548" s="127"/>
      <c r="FZ548" s="127"/>
      <c r="GJ548" s="127"/>
      <c r="GT548" s="127"/>
      <c r="HD548" s="127"/>
      <c r="HN548" s="127"/>
      <c r="HX548" s="127"/>
      <c r="IH548" s="127"/>
      <c r="IR548" s="127"/>
    </row>
    <row xmlns:x14ac="http://schemas.microsoft.com/office/spreadsheetml/2009/9/ac" r="549" s="3" customFormat="true" x14ac:dyDescent="0.25">
      <c r="A549" s="406"/>
      <c r="B549" s="127"/>
      <c r="L549" s="127"/>
      <c r="V549" s="127"/>
      <c r="AF549" s="127"/>
      <c r="AP549" s="127"/>
      <c r="AZ549" s="127"/>
      <c r="BA549" s="127"/>
      <c r="BB549" s="127"/>
      <c r="BC549" s="127"/>
      <c r="BD549" s="127"/>
      <c r="BE549" s="127"/>
      <c r="BF549" s="127"/>
      <c r="BG549" s="127"/>
      <c r="BJ549" s="127"/>
      <c r="BT549" s="127"/>
      <c r="CD549" s="127"/>
      <c r="CN549" s="127"/>
      <c r="CX549" s="127"/>
      <c r="DH549" s="127"/>
      <c r="DR549" s="127"/>
      <c r="EB549" s="127"/>
      <c r="EL549" s="127"/>
      <c r="EV549" s="127"/>
      <c r="FF549" s="127"/>
      <c r="FP549" s="127"/>
      <c r="FZ549" s="127"/>
      <c r="GJ549" s="127"/>
      <c r="GT549" s="127"/>
      <c r="HD549" s="127"/>
      <c r="HN549" s="127"/>
      <c r="HX549" s="127"/>
      <c r="IH549" s="127"/>
      <c r="IR549" s="127"/>
    </row>
    <row xmlns:x14ac="http://schemas.microsoft.com/office/spreadsheetml/2009/9/ac" r="550" s="3" customFormat="true" x14ac:dyDescent="0.25">
      <c r="A550" s="406"/>
      <c r="B550" s="127"/>
      <c r="L550" s="127"/>
      <c r="V550" s="127"/>
      <c r="AF550" s="127"/>
      <c r="AP550" s="127"/>
      <c r="AZ550" s="127"/>
      <c r="BA550" s="127"/>
      <c r="BB550" s="127"/>
      <c r="BC550" s="127"/>
      <c r="BD550" s="127"/>
      <c r="BE550" s="127"/>
      <c r="BF550" s="127"/>
      <c r="BG550" s="127"/>
      <c r="BJ550" s="127"/>
      <c r="BT550" s="127"/>
      <c r="CD550" s="127"/>
      <c r="CN550" s="127"/>
      <c r="CX550" s="127"/>
      <c r="DH550" s="127"/>
      <c r="DR550" s="127"/>
      <c r="EB550" s="127"/>
      <c r="EL550" s="127"/>
      <c r="EV550" s="127"/>
      <c r="FF550" s="127"/>
      <c r="FP550" s="127"/>
      <c r="FZ550" s="127"/>
      <c r="GJ550" s="127"/>
      <c r="GT550" s="127"/>
      <c r="HD550" s="127"/>
      <c r="HN550" s="127"/>
      <c r="HX550" s="127"/>
      <c r="IH550" s="127"/>
      <c r="IR550" s="127"/>
    </row>
    <row xmlns:x14ac="http://schemas.microsoft.com/office/spreadsheetml/2009/9/ac" r="551" s="3" customFormat="true" x14ac:dyDescent="0.25">
      <c r="A551" s="406"/>
      <c r="B551" s="127"/>
      <c r="L551" s="127"/>
      <c r="V551" s="127"/>
      <c r="AF551" s="127"/>
      <c r="AP551" s="127"/>
      <c r="AZ551" s="127"/>
      <c r="BA551" s="127"/>
      <c r="BB551" s="127"/>
      <c r="BC551" s="127"/>
      <c r="BD551" s="127"/>
      <c r="BE551" s="127"/>
      <c r="BF551" s="127"/>
      <c r="BG551" s="127"/>
      <c r="BJ551" s="127"/>
      <c r="BT551" s="127"/>
      <c r="CD551" s="127"/>
      <c r="CN551" s="127"/>
      <c r="CX551" s="127"/>
      <c r="DH551" s="127"/>
      <c r="DR551" s="127"/>
      <c r="EB551" s="127"/>
      <c r="EL551" s="127"/>
      <c r="EV551" s="127"/>
      <c r="FF551" s="127"/>
      <c r="FP551" s="127"/>
      <c r="FZ551" s="127"/>
      <c r="GJ551" s="127"/>
      <c r="GT551" s="127"/>
      <c r="HD551" s="127"/>
      <c r="HN551" s="127"/>
      <c r="HX551" s="127"/>
      <c r="IH551" s="127"/>
      <c r="IR551" s="127"/>
    </row>
    <row xmlns:x14ac="http://schemas.microsoft.com/office/spreadsheetml/2009/9/ac" r="552" s="3" customFormat="true" x14ac:dyDescent="0.25">
      <c r="A552" s="406"/>
      <c r="B552" s="127"/>
      <c r="L552" s="127"/>
      <c r="V552" s="127"/>
      <c r="AF552" s="127"/>
      <c r="AP552" s="127"/>
      <c r="AZ552" s="127"/>
      <c r="BA552" s="127"/>
      <c r="BB552" s="127"/>
      <c r="BC552" s="127"/>
      <c r="BD552" s="127"/>
      <c r="BE552" s="127"/>
      <c r="BF552" s="127"/>
      <c r="BG552" s="127"/>
      <c r="BJ552" s="127"/>
      <c r="BT552" s="127"/>
      <c r="CD552" s="127"/>
      <c r="CN552" s="127"/>
      <c r="CX552" s="127"/>
      <c r="DH552" s="127"/>
      <c r="DR552" s="127"/>
      <c r="EB552" s="127"/>
      <c r="EL552" s="127"/>
      <c r="EV552" s="127"/>
      <c r="FF552" s="127"/>
      <c r="FP552" s="127"/>
      <c r="FZ552" s="127"/>
      <c r="GJ552" s="127"/>
      <c r="GT552" s="127"/>
      <c r="HD552" s="127"/>
      <c r="HN552" s="127"/>
      <c r="HX552" s="127"/>
      <c r="IH552" s="127"/>
      <c r="IR552" s="127"/>
    </row>
    <row xmlns:x14ac="http://schemas.microsoft.com/office/spreadsheetml/2009/9/ac" r="553" s="3" customFormat="true" x14ac:dyDescent="0.25">
      <c r="A553" s="406"/>
      <c r="B553" s="127"/>
      <c r="L553" s="127"/>
      <c r="V553" s="127"/>
      <c r="AF553" s="127"/>
      <c r="AP553" s="127"/>
      <c r="AZ553" s="127"/>
      <c r="BA553" s="127"/>
      <c r="BB553" s="127"/>
      <c r="BC553" s="127"/>
      <c r="BD553" s="127"/>
      <c r="BE553" s="127"/>
      <c r="BF553" s="127"/>
      <c r="BG553" s="127"/>
      <c r="BJ553" s="127"/>
      <c r="BT553" s="127"/>
      <c r="CD553" s="127"/>
      <c r="CN553" s="127"/>
      <c r="CX553" s="127"/>
      <c r="DH553" s="127"/>
      <c r="DR553" s="127"/>
      <c r="EB553" s="127"/>
      <c r="EL553" s="127"/>
      <c r="EV553" s="127"/>
      <c r="FF553" s="127"/>
      <c r="FP553" s="127"/>
      <c r="FZ553" s="127"/>
      <c r="GJ553" s="127"/>
      <c r="GT553" s="127"/>
      <c r="HD553" s="127"/>
      <c r="HN553" s="127"/>
      <c r="HX553" s="127"/>
      <c r="IH553" s="127"/>
      <c r="IR553" s="127"/>
    </row>
    <row xmlns:x14ac="http://schemas.microsoft.com/office/spreadsheetml/2009/9/ac" r="554" s="3" customFormat="true" x14ac:dyDescent="0.25">
      <c r="A554" s="406"/>
      <c r="B554" s="127"/>
      <c r="L554" s="127"/>
      <c r="V554" s="127"/>
      <c r="AF554" s="127"/>
      <c r="AP554" s="127"/>
      <c r="AZ554" s="127"/>
      <c r="BA554" s="127"/>
      <c r="BB554" s="127"/>
      <c r="BC554" s="127"/>
      <c r="BD554" s="127"/>
      <c r="BE554" s="127"/>
      <c r="BF554" s="127"/>
      <c r="BG554" s="127"/>
      <c r="BJ554" s="127"/>
      <c r="BT554" s="127"/>
      <c r="CD554" s="127"/>
      <c r="CN554" s="127"/>
      <c r="CX554" s="127"/>
      <c r="DH554" s="127"/>
      <c r="DR554" s="127"/>
      <c r="EB554" s="127"/>
      <c r="EL554" s="127"/>
      <c r="EV554" s="127"/>
      <c r="FF554" s="127"/>
      <c r="FP554" s="127"/>
      <c r="FZ554" s="127"/>
      <c r="GJ554" s="127"/>
      <c r="GT554" s="127"/>
      <c r="HD554" s="127"/>
      <c r="HN554" s="127"/>
      <c r="HX554" s="127"/>
      <c r="IH554" s="127"/>
      <c r="IR554" s="127"/>
    </row>
    <row xmlns:x14ac="http://schemas.microsoft.com/office/spreadsheetml/2009/9/ac" r="555" s="3" customFormat="true" x14ac:dyDescent="0.25">
      <c r="A555" s="406"/>
      <c r="B555" s="127"/>
      <c r="L555" s="127"/>
      <c r="V555" s="127"/>
      <c r="AF555" s="127"/>
      <c r="AP555" s="127"/>
      <c r="AZ555" s="127"/>
      <c r="BA555" s="127"/>
      <c r="BB555" s="127"/>
      <c r="BC555" s="127"/>
      <c r="BD555" s="127"/>
      <c r="BE555" s="127"/>
      <c r="BF555" s="127"/>
      <c r="BG555" s="127"/>
      <c r="BJ555" s="127"/>
      <c r="BT555" s="127"/>
      <c r="CD555" s="127"/>
      <c r="CN555" s="127"/>
      <c r="CX555" s="127"/>
      <c r="DH555" s="127"/>
      <c r="DR555" s="127"/>
      <c r="EB555" s="127"/>
      <c r="EL555" s="127"/>
      <c r="EV555" s="127"/>
      <c r="FF555" s="127"/>
      <c r="FP555" s="127"/>
      <c r="FZ555" s="127"/>
      <c r="GJ555" s="127"/>
      <c r="GT555" s="127"/>
      <c r="HD555" s="127"/>
      <c r="HN555" s="127"/>
      <c r="HX555" s="127"/>
      <c r="IH555" s="127"/>
      <c r="IR555" s="127"/>
    </row>
    <row xmlns:x14ac="http://schemas.microsoft.com/office/spreadsheetml/2009/9/ac" r="556" s="3" customFormat="true" x14ac:dyDescent="0.25">
      <c r="A556" s="406"/>
      <c r="B556" s="127"/>
      <c r="L556" s="127"/>
      <c r="V556" s="127"/>
      <c r="AF556" s="127"/>
      <c r="AP556" s="127"/>
      <c r="AZ556" s="127"/>
      <c r="BA556" s="127"/>
      <c r="BB556" s="127"/>
      <c r="BC556" s="127"/>
      <c r="BD556" s="127"/>
      <c r="BE556" s="127"/>
      <c r="BF556" s="127"/>
      <c r="BG556" s="127"/>
      <c r="BJ556" s="127"/>
      <c r="BT556" s="127"/>
      <c r="CD556" s="127"/>
      <c r="CN556" s="127"/>
      <c r="CX556" s="127"/>
      <c r="DH556" s="127"/>
      <c r="DR556" s="127"/>
      <c r="EB556" s="127"/>
      <c r="EL556" s="127"/>
      <c r="EV556" s="127"/>
      <c r="FF556" s="127"/>
      <c r="FP556" s="127"/>
      <c r="FZ556" s="127"/>
      <c r="GJ556" s="127"/>
      <c r="GT556" s="127"/>
      <c r="HD556" s="127"/>
      <c r="HN556" s="127"/>
      <c r="HX556" s="127"/>
      <c r="IH556" s="127"/>
      <c r="IR556" s="127"/>
    </row>
    <row xmlns:x14ac="http://schemas.microsoft.com/office/spreadsheetml/2009/9/ac" r="557" s="3" customFormat="true" x14ac:dyDescent="0.25">
      <c r="A557" s="406"/>
      <c r="B557" s="127"/>
      <c r="L557" s="127"/>
      <c r="V557" s="127"/>
      <c r="AF557" s="127"/>
      <c r="AP557" s="127"/>
      <c r="AZ557" s="127"/>
      <c r="BA557" s="127"/>
      <c r="BB557" s="127"/>
      <c r="BC557" s="127"/>
      <c r="BD557" s="127"/>
      <c r="BE557" s="127"/>
      <c r="BF557" s="127"/>
      <c r="BG557" s="127"/>
      <c r="BJ557" s="127"/>
      <c r="BT557" s="127"/>
      <c r="CD557" s="127"/>
      <c r="CN557" s="127"/>
      <c r="CX557" s="127"/>
      <c r="DH557" s="127"/>
      <c r="DR557" s="127"/>
      <c r="EB557" s="127"/>
      <c r="EL557" s="127"/>
      <c r="EV557" s="127"/>
      <c r="FF557" s="127"/>
      <c r="FP557" s="127"/>
      <c r="FZ557" s="127"/>
      <c r="GJ557" s="127"/>
      <c r="GT557" s="127"/>
      <c r="HD557" s="127"/>
      <c r="HN557" s="127"/>
      <c r="HX557" s="127"/>
      <c r="IH557" s="127"/>
      <c r="IR557" s="127"/>
    </row>
    <row xmlns:x14ac="http://schemas.microsoft.com/office/spreadsheetml/2009/9/ac" r="558" s="3" customFormat="true" x14ac:dyDescent="0.25">
      <c r="A558" s="406"/>
      <c r="B558" s="127"/>
      <c r="L558" s="127"/>
      <c r="V558" s="127"/>
      <c r="AF558" s="127"/>
      <c r="AP558" s="127"/>
      <c r="AZ558" s="127"/>
      <c r="BA558" s="127"/>
      <c r="BB558" s="127"/>
      <c r="BC558" s="127"/>
      <c r="BD558" s="127"/>
      <c r="BE558" s="127"/>
      <c r="BF558" s="127"/>
      <c r="BG558" s="127"/>
      <c r="BJ558" s="127"/>
      <c r="BT558" s="127"/>
      <c r="CD558" s="127"/>
      <c r="CN558" s="127"/>
      <c r="CX558" s="127"/>
      <c r="DH558" s="127"/>
      <c r="DR558" s="127"/>
      <c r="EB558" s="127"/>
      <c r="EL558" s="127"/>
      <c r="EV558" s="127"/>
      <c r="FF558" s="127"/>
      <c r="FP558" s="127"/>
      <c r="FZ558" s="127"/>
      <c r="GJ558" s="127"/>
      <c r="GT558" s="127"/>
      <c r="HD558" s="127"/>
      <c r="HN558" s="127"/>
      <c r="HX558" s="127"/>
      <c r="IH558" s="127"/>
      <c r="IR558" s="127"/>
    </row>
    <row xmlns:x14ac="http://schemas.microsoft.com/office/spreadsheetml/2009/9/ac" r="559" s="3" customFormat="true" x14ac:dyDescent="0.25">
      <c r="A559" s="406"/>
      <c r="B559" s="127"/>
      <c r="L559" s="127"/>
      <c r="V559" s="127"/>
      <c r="AF559" s="127"/>
      <c r="AP559" s="127"/>
      <c r="AZ559" s="127"/>
      <c r="BA559" s="127"/>
      <c r="BB559" s="127"/>
      <c r="BC559" s="127"/>
      <c r="BD559" s="127"/>
      <c r="BE559" s="127"/>
      <c r="BF559" s="127"/>
      <c r="BG559" s="127"/>
      <c r="BJ559" s="127"/>
      <c r="BT559" s="127"/>
      <c r="CD559" s="127"/>
      <c r="CN559" s="127"/>
      <c r="CX559" s="127"/>
      <c r="DH559" s="127"/>
      <c r="DR559" s="127"/>
      <c r="EB559" s="127"/>
      <c r="EL559" s="127"/>
      <c r="EV559" s="127"/>
      <c r="FF559" s="127"/>
      <c r="FP559" s="127"/>
      <c r="FZ559" s="127"/>
      <c r="GJ559" s="127"/>
      <c r="GT559" s="127"/>
      <c r="HD559" s="127"/>
      <c r="HN559" s="127"/>
      <c r="HX559" s="127"/>
      <c r="IH559" s="127"/>
      <c r="IR559" s="127"/>
    </row>
    <row xmlns:x14ac="http://schemas.microsoft.com/office/spreadsheetml/2009/9/ac" r="560" s="3" customFormat="true" x14ac:dyDescent="0.25">
      <c r="A560" s="406"/>
      <c r="B560" s="127"/>
      <c r="L560" s="127"/>
      <c r="V560" s="127"/>
      <c r="AF560" s="127"/>
      <c r="AP560" s="127"/>
      <c r="AZ560" s="127"/>
      <c r="BA560" s="127"/>
      <c r="BB560" s="127"/>
      <c r="BC560" s="127"/>
      <c r="BD560" s="127"/>
      <c r="BE560" s="127"/>
      <c r="BF560" s="127"/>
      <c r="BG560" s="127"/>
      <c r="BJ560" s="127"/>
      <c r="BT560" s="127"/>
      <c r="CD560" s="127"/>
      <c r="CN560" s="127"/>
      <c r="CX560" s="127"/>
      <c r="DH560" s="127"/>
      <c r="DR560" s="127"/>
      <c r="EB560" s="127"/>
      <c r="EL560" s="127"/>
      <c r="EV560" s="127"/>
      <c r="FF560" s="127"/>
      <c r="FP560" s="127"/>
      <c r="FZ560" s="127"/>
      <c r="GJ560" s="127"/>
      <c r="GT560" s="127"/>
      <c r="HD560" s="127"/>
      <c r="HN560" s="127"/>
      <c r="HX560" s="127"/>
      <c r="IH560" s="127"/>
      <c r="IR560" s="127"/>
    </row>
    <row xmlns:x14ac="http://schemas.microsoft.com/office/spreadsheetml/2009/9/ac" r="561" s="3" customFormat="true" x14ac:dyDescent="0.25">
      <c r="A561" s="406"/>
      <c r="B561" s="127"/>
      <c r="L561" s="127"/>
      <c r="V561" s="127"/>
      <c r="AF561" s="127"/>
      <c r="AP561" s="127"/>
      <c r="AZ561" s="127"/>
      <c r="BA561" s="127"/>
      <c r="BB561" s="127"/>
      <c r="BC561" s="127"/>
      <c r="BD561" s="127"/>
      <c r="BE561" s="127"/>
      <c r="BF561" s="127"/>
      <c r="BG561" s="127"/>
      <c r="BJ561" s="127"/>
      <c r="BT561" s="127"/>
      <c r="CD561" s="127"/>
      <c r="CN561" s="127"/>
      <c r="CX561" s="127"/>
      <c r="DH561" s="127"/>
      <c r="DR561" s="127"/>
      <c r="EB561" s="127"/>
      <c r="EL561" s="127"/>
      <c r="EV561" s="127"/>
      <c r="FF561" s="127"/>
      <c r="FP561" s="127"/>
      <c r="FZ561" s="127"/>
      <c r="GJ561" s="127"/>
      <c r="GT561" s="127"/>
      <c r="HD561" s="127"/>
      <c r="HN561" s="127"/>
      <c r="HX561" s="127"/>
      <c r="IH561" s="127"/>
      <c r="IR561" s="127"/>
    </row>
    <row xmlns:x14ac="http://schemas.microsoft.com/office/spreadsheetml/2009/9/ac" r="562" s="3" customFormat="true" x14ac:dyDescent="0.25">
      <c r="A562" s="406"/>
      <c r="B562" s="127"/>
      <c r="L562" s="127"/>
      <c r="V562" s="127"/>
      <c r="AF562" s="127"/>
      <c r="AP562" s="127"/>
      <c r="AZ562" s="127"/>
      <c r="BA562" s="127"/>
      <c r="BB562" s="127"/>
      <c r="BC562" s="127"/>
      <c r="BD562" s="127"/>
      <c r="BE562" s="127"/>
      <c r="BF562" s="127"/>
      <c r="BG562" s="127"/>
      <c r="BJ562" s="127"/>
      <c r="BT562" s="127"/>
      <c r="CD562" s="127"/>
      <c r="CN562" s="127"/>
      <c r="CX562" s="127"/>
      <c r="DH562" s="127"/>
      <c r="DR562" s="127"/>
      <c r="EB562" s="127"/>
      <c r="EL562" s="127"/>
      <c r="EV562" s="127"/>
      <c r="FF562" s="127"/>
      <c r="FP562" s="127"/>
      <c r="FZ562" s="127"/>
      <c r="GJ562" s="127"/>
      <c r="GT562" s="127"/>
      <c r="HD562" s="127"/>
      <c r="HN562" s="127"/>
      <c r="HX562" s="127"/>
      <c r="IH562" s="127"/>
      <c r="IR562" s="127"/>
    </row>
    <row xmlns:x14ac="http://schemas.microsoft.com/office/spreadsheetml/2009/9/ac" r="563" s="3" customFormat="true" x14ac:dyDescent="0.25">
      <c r="A563" s="406"/>
      <c r="B563" s="127"/>
      <c r="L563" s="127"/>
      <c r="V563" s="127"/>
      <c r="AF563" s="127"/>
      <c r="AP563" s="127"/>
      <c r="AZ563" s="127"/>
      <c r="BA563" s="127"/>
      <c r="BB563" s="127"/>
      <c r="BC563" s="127"/>
      <c r="BD563" s="127"/>
      <c r="BE563" s="127"/>
      <c r="BF563" s="127"/>
      <c r="BG563" s="127"/>
      <c r="BJ563" s="127"/>
      <c r="BT563" s="127"/>
      <c r="CD563" s="127"/>
      <c r="CN563" s="127"/>
      <c r="CX563" s="127"/>
      <c r="DH563" s="127"/>
      <c r="DR563" s="127"/>
      <c r="EB563" s="127"/>
      <c r="EL563" s="127"/>
      <c r="EV563" s="127"/>
      <c r="FF563" s="127"/>
      <c r="FP563" s="127"/>
      <c r="FZ563" s="127"/>
      <c r="GJ563" s="127"/>
      <c r="GT563" s="127"/>
      <c r="HD563" s="127"/>
      <c r="HN563" s="127"/>
      <c r="HX563" s="127"/>
      <c r="IH563" s="127"/>
      <c r="IR563" s="127"/>
    </row>
    <row xmlns:x14ac="http://schemas.microsoft.com/office/spreadsheetml/2009/9/ac" r="564" s="3" customFormat="true" x14ac:dyDescent="0.25">
      <c r="A564" s="406"/>
      <c r="B564" s="127"/>
      <c r="L564" s="127"/>
      <c r="V564" s="127"/>
      <c r="AF564" s="127"/>
      <c r="AP564" s="127"/>
      <c r="AZ564" s="127"/>
      <c r="BA564" s="127"/>
      <c r="BB564" s="127"/>
      <c r="BC564" s="127"/>
      <c r="BD564" s="127"/>
      <c r="BE564" s="127"/>
      <c r="BF564" s="127"/>
      <c r="BG564" s="127"/>
      <c r="BJ564" s="127"/>
      <c r="BT564" s="127"/>
      <c r="CD564" s="127"/>
      <c r="CN564" s="127"/>
      <c r="CX564" s="127"/>
      <c r="DH564" s="127"/>
      <c r="DR564" s="127"/>
      <c r="EB564" s="127"/>
      <c r="EL564" s="127"/>
      <c r="EV564" s="127"/>
      <c r="FF564" s="127"/>
      <c r="FP564" s="127"/>
      <c r="FZ564" s="127"/>
      <c r="GJ564" s="127"/>
      <c r="GT564" s="127"/>
      <c r="HD564" s="127"/>
      <c r="HN564" s="127"/>
      <c r="HX564" s="127"/>
      <c r="IH564" s="127"/>
      <c r="IR564" s="127"/>
    </row>
    <row xmlns:x14ac="http://schemas.microsoft.com/office/spreadsheetml/2009/9/ac" r="565" s="3" customFormat="true" x14ac:dyDescent="0.25">
      <c r="A565" s="406"/>
      <c r="B565" s="127"/>
      <c r="L565" s="127"/>
      <c r="V565" s="127"/>
      <c r="AF565" s="127"/>
      <c r="AP565" s="127"/>
      <c r="AZ565" s="127"/>
      <c r="BA565" s="127"/>
      <c r="BB565" s="127"/>
      <c r="BC565" s="127"/>
      <c r="BD565" s="127"/>
      <c r="BE565" s="127"/>
      <c r="BF565" s="127"/>
      <c r="BG565" s="127"/>
      <c r="BJ565" s="127"/>
      <c r="BT565" s="127"/>
      <c r="CD565" s="127"/>
      <c r="CN565" s="127"/>
      <c r="CX565" s="127"/>
      <c r="DH565" s="127"/>
      <c r="DR565" s="127"/>
      <c r="EB565" s="127"/>
      <c r="EL565" s="127"/>
      <c r="EV565" s="127"/>
      <c r="FF565" s="127"/>
      <c r="FP565" s="127"/>
      <c r="FZ565" s="127"/>
      <c r="GJ565" s="127"/>
      <c r="GT565" s="127"/>
      <c r="HD565" s="127"/>
      <c r="HN565" s="127"/>
      <c r="HX565" s="127"/>
      <c r="IH565" s="127"/>
      <c r="IR565" s="127"/>
    </row>
    <row xmlns:x14ac="http://schemas.microsoft.com/office/spreadsheetml/2009/9/ac" r="566" s="3" customFormat="true" x14ac:dyDescent="0.25">
      <c r="A566" s="406"/>
      <c r="B566" s="127"/>
      <c r="L566" s="127"/>
      <c r="V566" s="127"/>
      <c r="AF566" s="127"/>
      <c r="AP566" s="127"/>
      <c r="AZ566" s="127"/>
      <c r="BA566" s="127"/>
      <c r="BB566" s="127"/>
      <c r="BC566" s="127"/>
      <c r="BD566" s="127"/>
      <c r="BE566" s="127"/>
      <c r="BF566" s="127"/>
      <c r="BG566" s="127"/>
      <c r="BJ566" s="127"/>
      <c r="BT566" s="127"/>
      <c r="CD566" s="127"/>
      <c r="CN566" s="127"/>
      <c r="CX566" s="127"/>
      <c r="DH566" s="127"/>
      <c r="DR566" s="127"/>
      <c r="EB566" s="127"/>
      <c r="EL566" s="127"/>
      <c r="EV566" s="127"/>
      <c r="FF566" s="127"/>
      <c r="FP566" s="127"/>
      <c r="FZ566" s="127"/>
      <c r="GJ566" s="127"/>
      <c r="GT566" s="127"/>
      <c r="HD566" s="127"/>
      <c r="HN566" s="127"/>
      <c r="HX566" s="127"/>
      <c r="IH566" s="127"/>
      <c r="IR566" s="127"/>
    </row>
    <row xmlns:x14ac="http://schemas.microsoft.com/office/spreadsheetml/2009/9/ac" r="567" s="3" customFormat="true" x14ac:dyDescent="0.25">
      <c r="A567" s="406"/>
      <c r="B567" s="127"/>
      <c r="L567" s="127"/>
      <c r="V567" s="127"/>
      <c r="AF567" s="127"/>
      <c r="AP567" s="127"/>
      <c r="AZ567" s="127"/>
      <c r="BA567" s="127"/>
      <c r="BB567" s="127"/>
      <c r="BC567" s="127"/>
      <c r="BD567" s="127"/>
      <c r="BE567" s="127"/>
      <c r="BF567" s="127"/>
      <c r="BG567" s="127"/>
      <c r="BJ567" s="127"/>
      <c r="BT567" s="127"/>
      <c r="CD567" s="127"/>
      <c r="CN567" s="127"/>
      <c r="CX567" s="127"/>
      <c r="DH567" s="127"/>
      <c r="DR567" s="127"/>
      <c r="EB567" s="127"/>
      <c r="EL567" s="127"/>
      <c r="EV567" s="127"/>
      <c r="FF567" s="127"/>
      <c r="FP567" s="127"/>
      <c r="FZ567" s="127"/>
      <c r="GJ567" s="127"/>
      <c r="GT567" s="127"/>
      <c r="HD567" s="127"/>
      <c r="HN567" s="127"/>
      <c r="HX567" s="127"/>
      <c r="IH567" s="127"/>
      <c r="IR567" s="127"/>
    </row>
    <row xmlns:x14ac="http://schemas.microsoft.com/office/spreadsheetml/2009/9/ac" r="568" s="3" customFormat="true" x14ac:dyDescent="0.25">
      <c r="A568" s="406"/>
      <c r="B568" s="127"/>
      <c r="L568" s="127"/>
      <c r="V568" s="127"/>
      <c r="AF568" s="127"/>
      <c r="AP568" s="127"/>
      <c r="AZ568" s="127"/>
      <c r="BA568" s="127"/>
      <c r="BB568" s="127"/>
      <c r="BC568" s="127"/>
      <c r="BD568" s="127"/>
      <c r="BE568" s="127"/>
      <c r="BF568" s="127"/>
      <c r="BG568" s="127"/>
      <c r="BJ568" s="127"/>
      <c r="BT568" s="127"/>
      <c r="CD568" s="127"/>
      <c r="CN568" s="127"/>
      <c r="CX568" s="127"/>
      <c r="DH568" s="127"/>
      <c r="DR568" s="127"/>
      <c r="EB568" s="127"/>
      <c r="EL568" s="127"/>
      <c r="EV568" s="127"/>
      <c r="FF568" s="127"/>
      <c r="FP568" s="127"/>
      <c r="FZ568" s="127"/>
      <c r="GJ568" s="127"/>
      <c r="GT568" s="127"/>
      <c r="HD568" s="127"/>
      <c r="HN568" s="127"/>
      <c r="HX568" s="127"/>
      <c r="IH568" s="127"/>
      <c r="IR568" s="127"/>
    </row>
    <row xmlns:x14ac="http://schemas.microsoft.com/office/spreadsheetml/2009/9/ac" r="569" s="3" customFormat="true" x14ac:dyDescent="0.25">
      <c r="A569" s="406"/>
      <c r="B569" s="127"/>
      <c r="L569" s="127"/>
      <c r="V569" s="127"/>
      <c r="AF569" s="127"/>
      <c r="AP569" s="127"/>
      <c r="AZ569" s="127"/>
      <c r="BA569" s="127"/>
      <c r="BB569" s="127"/>
      <c r="BC569" s="127"/>
      <c r="BD569" s="127"/>
      <c r="BE569" s="127"/>
      <c r="BF569" s="127"/>
      <c r="BG569" s="127"/>
      <c r="BJ569" s="127"/>
      <c r="BT569" s="127"/>
      <c r="CD569" s="127"/>
      <c r="CN569" s="127"/>
      <c r="CX569" s="127"/>
      <c r="DH569" s="127"/>
      <c r="DR569" s="127"/>
      <c r="EB569" s="127"/>
      <c r="EL569" s="127"/>
      <c r="EV569" s="127"/>
      <c r="FF569" s="127"/>
      <c r="FP569" s="127"/>
      <c r="FZ569" s="127"/>
      <c r="GJ569" s="127"/>
      <c r="GT569" s="127"/>
      <c r="HD569" s="127"/>
      <c r="HN569" s="127"/>
      <c r="HX569" s="127"/>
      <c r="IH569" s="127"/>
      <c r="IR569" s="127"/>
    </row>
    <row xmlns:x14ac="http://schemas.microsoft.com/office/spreadsheetml/2009/9/ac" r="570" s="3" customFormat="true" x14ac:dyDescent="0.25">
      <c r="A570" s="406"/>
      <c r="B570" s="127"/>
      <c r="L570" s="127"/>
      <c r="V570" s="127"/>
      <c r="AF570" s="127"/>
      <c r="AP570" s="127"/>
      <c r="AZ570" s="127"/>
      <c r="BA570" s="127"/>
      <c r="BB570" s="127"/>
      <c r="BC570" s="127"/>
      <c r="BD570" s="127"/>
      <c r="BE570" s="127"/>
      <c r="BF570" s="127"/>
      <c r="BG570" s="127"/>
      <c r="BJ570" s="127"/>
      <c r="BT570" s="127"/>
      <c r="CD570" s="127"/>
      <c r="CN570" s="127"/>
      <c r="CX570" s="127"/>
      <c r="DH570" s="127"/>
      <c r="DR570" s="127"/>
      <c r="EB570" s="127"/>
      <c r="EL570" s="127"/>
      <c r="EV570" s="127"/>
      <c r="FF570" s="127"/>
      <c r="FP570" s="127"/>
      <c r="FZ570" s="127"/>
      <c r="GJ570" s="127"/>
      <c r="GT570" s="127"/>
      <c r="HD570" s="127"/>
      <c r="HN570" s="127"/>
      <c r="HX570" s="127"/>
      <c r="IH570" s="127"/>
      <c r="IR570" s="127"/>
    </row>
    <row xmlns:x14ac="http://schemas.microsoft.com/office/spreadsheetml/2009/9/ac" r="571" s="3" customFormat="true" x14ac:dyDescent="0.25">
      <c r="A571" s="406"/>
      <c r="B571" s="127"/>
      <c r="L571" s="127"/>
      <c r="V571" s="127"/>
      <c r="AF571" s="127"/>
      <c r="AP571" s="127"/>
      <c r="AZ571" s="127"/>
      <c r="BA571" s="127"/>
      <c r="BB571" s="127"/>
      <c r="BC571" s="127"/>
      <c r="BD571" s="127"/>
      <c r="BE571" s="127"/>
      <c r="BF571" s="127"/>
      <c r="BG571" s="127"/>
      <c r="BJ571" s="127"/>
      <c r="BT571" s="127"/>
      <c r="CD571" s="127"/>
      <c r="CN571" s="127"/>
      <c r="CX571" s="127"/>
      <c r="DH571" s="127"/>
      <c r="DR571" s="127"/>
      <c r="EB571" s="127"/>
      <c r="EL571" s="127"/>
      <c r="EV571" s="127"/>
      <c r="FF571" s="127"/>
      <c r="FP571" s="127"/>
      <c r="FZ571" s="127"/>
      <c r="GJ571" s="127"/>
      <c r="GT571" s="127"/>
      <c r="HD571" s="127"/>
      <c r="HN571" s="127"/>
      <c r="HX571" s="127"/>
      <c r="IH571" s="127"/>
      <c r="IR571" s="127"/>
    </row>
    <row xmlns:x14ac="http://schemas.microsoft.com/office/spreadsheetml/2009/9/ac" r="572" s="3" customFormat="true" x14ac:dyDescent="0.25">
      <c r="A572" s="406"/>
      <c r="B572" s="127"/>
      <c r="L572" s="127"/>
      <c r="V572" s="127"/>
      <c r="AF572" s="127"/>
      <c r="AP572" s="127"/>
      <c r="AZ572" s="127"/>
      <c r="BA572" s="127"/>
      <c r="BB572" s="127"/>
      <c r="BC572" s="127"/>
      <c r="BD572" s="127"/>
      <c r="BE572" s="127"/>
      <c r="BF572" s="127"/>
      <c r="BG572" s="127"/>
      <c r="BJ572" s="127"/>
      <c r="BT572" s="127"/>
      <c r="CD572" s="127"/>
      <c r="CN572" s="127"/>
      <c r="CX572" s="127"/>
      <c r="DH572" s="127"/>
      <c r="DR572" s="127"/>
      <c r="EB572" s="127"/>
      <c r="EL572" s="127"/>
      <c r="EV572" s="127"/>
      <c r="FF572" s="127"/>
      <c r="FP572" s="127"/>
      <c r="FZ572" s="127"/>
      <c r="GJ572" s="127"/>
      <c r="GT572" s="127"/>
      <c r="HD572" s="127"/>
      <c r="HN572" s="127"/>
      <c r="HX572" s="127"/>
      <c r="IH572" s="127"/>
      <c r="IR572" s="127"/>
    </row>
    <row xmlns:x14ac="http://schemas.microsoft.com/office/spreadsheetml/2009/9/ac" r="573" s="3" customFormat="true" x14ac:dyDescent="0.25">
      <c r="A573" s="406"/>
      <c r="B573" s="127"/>
      <c r="L573" s="127"/>
      <c r="V573" s="127"/>
      <c r="AF573" s="127"/>
      <c r="AP573" s="127"/>
      <c r="AZ573" s="127"/>
      <c r="BA573" s="127"/>
      <c r="BB573" s="127"/>
      <c r="BC573" s="127"/>
      <c r="BD573" s="127"/>
      <c r="BE573" s="127"/>
      <c r="BF573" s="127"/>
      <c r="BG573" s="127"/>
      <c r="BJ573" s="127"/>
      <c r="BT573" s="127"/>
      <c r="CD573" s="127"/>
      <c r="CN573" s="127"/>
      <c r="CX573" s="127"/>
      <c r="DH573" s="127"/>
      <c r="DR573" s="127"/>
      <c r="EB573" s="127"/>
      <c r="EL573" s="127"/>
      <c r="EV573" s="127"/>
      <c r="FF573" s="127"/>
      <c r="FP573" s="127"/>
      <c r="FZ573" s="127"/>
      <c r="GJ573" s="127"/>
      <c r="GT573" s="127"/>
      <c r="HD573" s="127"/>
      <c r="HN573" s="127"/>
      <c r="HX573" s="127"/>
      <c r="IH573" s="127"/>
      <c r="IR573" s="127"/>
    </row>
    <row xmlns:x14ac="http://schemas.microsoft.com/office/spreadsheetml/2009/9/ac" r="574" s="3" customFormat="true" x14ac:dyDescent="0.25">
      <c r="A574" s="406"/>
      <c r="B574" s="127"/>
      <c r="L574" s="127"/>
      <c r="V574" s="127"/>
      <c r="AF574" s="127"/>
      <c r="AP574" s="127"/>
      <c r="AZ574" s="127"/>
      <c r="BA574" s="127"/>
      <c r="BB574" s="127"/>
      <c r="BC574" s="127"/>
      <c r="BD574" s="127"/>
      <c r="BE574" s="127"/>
      <c r="BF574" s="127"/>
      <c r="BG574" s="127"/>
      <c r="BJ574" s="127"/>
      <c r="BT574" s="127"/>
      <c r="CD574" s="127"/>
      <c r="CN574" s="127"/>
      <c r="CX574" s="127"/>
      <c r="DH574" s="127"/>
      <c r="DR574" s="127"/>
      <c r="EB574" s="127"/>
      <c r="EL574" s="127"/>
      <c r="EV574" s="127"/>
      <c r="FF574" s="127"/>
      <c r="FP574" s="127"/>
      <c r="FZ574" s="127"/>
      <c r="GJ574" s="127"/>
      <c r="GT574" s="127"/>
      <c r="HD574" s="127"/>
      <c r="HN574" s="127"/>
      <c r="HX574" s="127"/>
      <c r="IH574" s="127"/>
      <c r="IR574" s="127"/>
    </row>
    <row xmlns:x14ac="http://schemas.microsoft.com/office/spreadsheetml/2009/9/ac" r="575" s="3" customFormat="true" x14ac:dyDescent="0.25">
      <c r="A575" s="406"/>
      <c r="B575" s="127"/>
      <c r="L575" s="127"/>
      <c r="V575" s="127"/>
      <c r="AF575" s="127"/>
      <c r="AP575" s="127"/>
      <c r="AZ575" s="127"/>
      <c r="BA575" s="127"/>
      <c r="BB575" s="127"/>
      <c r="BC575" s="127"/>
      <c r="BD575" s="127"/>
      <c r="BE575" s="127"/>
      <c r="BF575" s="127"/>
      <c r="BG575" s="127"/>
      <c r="BJ575" s="127"/>
      <c r="BT575" s="127"/>
      <c r="CD575" s="127"/>
      <c r="CN575" s="127"/>
      <c r="CX575" s="127"/>
      <c r="DH575" s="127"/>
      <c r="DR575" s="127"/>
      <c r="EB575" s="127"/>
      <c r="EL575" s="127"/>
      <c r="EV575" s="127"/>
      <c r="FF575" s="127"/>
      <c r="FP575" s="127"/>
      <c r="FZ575" s="127"/>
      <c r="GJ575" s="127"/>
      <c r="GT575" s="127"/>
      <c r="HD575" s="127"/>
      <c r="HN575" s="127"/>
      <c r="HX575" s="127"/>
      <c r="IH575" s="127"/>
      <c r="IR575" s="127"/>
    </row>
    <row xmlns:x14ac="http://schemas.microsoft.com/office/spreadsheetml/2009/9/ac" r="576" s="3" customFormat="true" x14ac:dyDescent="0.25">
      <c r="A576" s="406"/>
      <c r="B576" s="127"/>
      <c r="L576" s="127"/>
      <c r="V576" s="127"/>
      <c r="AF576" s="127"/>
      <c r="AP576" s="127"/>
      <c r="AZ576" s="127"/>
      <c r="BA576" s="127"/>
      <c r="BB576" s="127"/>
      <c r="BC576" s="127"/>
      <c r="BD576" s="127"/>
      <c r="BE576" s="127"/>
      <c r="BF576" s="127"/>
      <c r="BG576" s="127"/>
      <c r="BJ576" s="127"/>
      <c r="BT576" s="127"/>
      <c r="CD576" s="127"/>
      <c r="CN576" s="127"/>
      <c r="CX576" s="127"/>
      <c r="DH576" s="127"/>
      <c r="DR576" s="127"/>
      <c r="EB576" s="127"/>
      <c r="EL576" s="127"/>
      <c r="EV576" s="127"/>
      <c r="FF576" s="127"/>
      <c r="FP576" s="127"/>
      <c r="FZ576" s="127"/>
      <c r="GJ576" s="127"/>
      <c r="GT576" s="127"/>
      <c r="HD576" s="127"/>
      <c r="HN576" s="127"/>
      <c r="HX576" s="127"/>
      <c r="IH576" s="127"/>
      <c r="IR576" s="127"/>
    </row>
    <row xmlns:x14ac="http://schemas.microsoft.com/office/spreadsheetml/2009/9/ac" r="577" s="3" customFormat="true" x14ac:dyDescent="0.25">
      <c r="A577" s="406"/>
      <c r="B577" s="127"/>
      <c r="L577" s="127"/>
      <c r="V577" s="127"/>
      <c r="AF577" s="127"/>
      <c r="AP577" s="127"/>
      <c r="AZ577" s="127"/>
      <c r="BA577" s="127"/>
      <c r="BB577" s="127"/>
      <c r="BC577" s="127"/>
      <c r="BD577" s="127"/>
      <c r="BE577" s="127"/>
      <c r="BF577" s="127"/>
      <c r="BG577" s="127"/>
      <c r="BJ577" s="127"/>
      <c r="BT577" s="127"/>
      <c r="CD577" s="127"/>
      <c r="CN577" s="127"/>
      <c r="CX577" s="127"/>
      <c r="DH577" s="127"/>
      <c r="DR577" s="127"/>
      <c r="EB577" s="127"/>
      <c r="EL577" s="127"/>
      <c r="EV577" s="127"/>
      <c r="FF577" s="127"/>
      <c r="FP577" s="127"/>
      <c r="FZ577" s="127"/>
      <c r="GJ577" s="127"/>
      <c r="GT577" s="127"/>
      <c r="HD577" s="127"/>
      <c r="HN577" s="127"/>
      <c r="HX577" s="127"/>
      <c r="IH577" s="127"/>
      <c r="IR577" s="127"/>
    </row>
    <row xmlns:x14ac="http://schemas.microsoft.com/office/spreadsheetml/2009/9/ac" r="578" s="3" customFormat="true" x14ac:dyDescent="0.25">
      <c r="A578" s="406"/>
      <c r="B578" s="127"/>
      <c r="L578" s="127"/>
      <c r="V578" s="127"/>
      <c r="AF578" s="127"/>
      <c r="AP578" s="127"/>
      <c r="AZ578" s="127"/>
      <c r="BA578" s="127"/>
      <c r="BB578" s="127"/>
      <c r="BC578" s="127"/>
      <c r="BD578" s="127"/>
      <c r="BE578" s="127"/>
      <c r="BF578" s="127"/>
      <c r="BG578" s="127"/>
      <c r="BJ578" s="127"/>
      <c r="BT578" s="127"/>
      <c r="CD578" s="127"/>
      <c r="CN578" s="127"/>
      <c r="CX578" s="127"/>
      <c r="DH578" s="127"/>
      <c r="DR578" s="127"/>
      <c r="EB578" s="127"/>
      <c r="EL578" s="127"/>
      <c r="EV578" s="127"/>
      <c r="FF578" s="127"/>
      <c r="FP578" s="127"/>
      <c r="FZ578" s="127"/>
      <c r="GJ578" s="127"/>
      <c r="GT578" s="127"/>
      <c r="HD578" s="127"/>
      <c r="HN578" s="127"/>
      <c r="HX578" s="127"/>
      <c r="IH578" s="127"/>
      <c r="IR578" s="127"/>
    </row>
    <row xmlns:x14ac="http://schemas.microsoft.com/office/spreadsheetml/2009/9/ac" r="579" s="3" customFormat="true" x14ac:dyDescent="0.25">
      <c r="A579" s="406"/>
      <c r="B579" s="127"/>
      <c r="L579" s="127"/>
      <c r="V579" s="127"/>
      <c r="AF579" s="127"/>
      <c r="AP579" s="127"/>
      <c r="AZ579" s="127"/>
      <c r="BA579" s="127"/>
      <c r="BB579" s="127"/>
      <c r="BC579" s="127"/>
      <c r="BD579" s="127"/>
      <c r="BE579" s="127"/>
      <c r="BF579" s="127"/>
      <c r="BG579" s="127"/>
      <c r="BJ579" s="127"/>
      <c r="BT579" s="127"/>
      <c r="CD579" s="127"/>
      <c r="CN579" s="127"/>
      <c r="CX579" s="127"/>
      <c r="DH579" s="127"/>
      <c r="DR579" s="127"/>
      <c r="EB579" s="127"/>
      <c r="EL579" s="127"/>
      <c r="EV579" s="127"/>
      <c r="FF579" s="127"/>
      <c r="FP579" s="127"/>
      <c r="FZ579" s="127"/>
      <c r="GJ579" s="127"/>
      <c r="GT579" s="127"/>
      <c r="HD579" s="127"/>
      <c r="HN579" s="127"/>
      <c r="HX579" s="127"/>
      <c r="IH579" s="127"/>
      <c r="IR579" s="127"/>
    </row>
    <row xmlns:x14ac="http://schemas.microsoft.com/office/spreadsheetml/2009/9/ac" r="580" s="3" customFormat="true" x14ac:dyDescent="0.25">
      <c r="A580" s="406"/>
      <c r="B580" s="127"/>
      <c r="L580" s="127"/>
      <c r="V580" s="127"/>
      <c r="AF580" s="127"/>
      <c r="AP580" s="127"/>
      <c r="AZ580" s="127"/>
      <c r="BA580" s="127"/>
      <c r="BB580" s="127"/>
      <c r="BC580" s="127"/>
      <c r="BD580" s="127"/>
      <c r="BE580" s="127"/>
      <c r="BF580" s="127"/>
      <c r="BG580" s="127"/>
      <c r="BJ580" s="127"/>
      <c r="BT580" s="127"/>
      <c r="CD580" s="127"/>
      <c r="CN580" s="127"/>
      <c r="CX580" s="127"/>
      <c r="DH580" s="127"/>
      <c r="DR580" s="127"/>
      <c r="EB580" s="127"/>
      <c r="EL580" s="127"/>
      <c r="EV580" s="127"/>
      <c r="FF580" s="127"/>
      <c r="FP580" s="127"/>
      <c r="FZ580" s="127"/>
      <c r="GJ580" s="127"/>
      <c r="GT580" s="127"/>
      <c r="HD580" s="127"/>
      <c r="HN580" s="127"/>
      <c r="HX580" s="127"/>
      <c r="IH580" s="127"/>
      <c r="IR580" s="127"/>
    </row>
    <row xmlns:x14ac="http://schemas.microsoft.com/office/spreadsheetml/2009/9/ac" r="581" s="3" customFormat="true" x14ac:dyDescent="0.25">
      <c r="A581" s="406"/>
      <c r="B581" s="127"/>
      <c r="L581" s="127"/>
      <c r="V581" s="127"/>
      <c r="AF581" s="127"/>
      <c r="AP581" s="127"/>
      <c r="AZ581" s="127"/>
      <c r="BA581" s="127"/>
      <c r="BB581" s="127"/>
      <c r="BC581" s="127"/>
      <c r="BD581" s="127"/>
      <c r="BE581" s="127"/>
      <c r="BF581" s="127"/>
      <c r="BG581" s="127"/>
      <c r="BJ581" s="127"/>
      <c r="BT581" s="127"/>
      <c r="CD581" s="127"/>
      <c r="CN581" s="127"/>
      <c r="CX581" s="127"/>
      <c r="DH581" s="127"/>
      <c r="DR581" s="127"/>
      <c r="EB581" s="127"/>
      <c r="EL581" s="127"/>
      <c r="EV581" s="127"/>
      <c r="FF581" s="127"/>
      <c r="FP581" s="127"/>
      <c r="FZ581" s="127"/>
      <c r="GJ581" s="127"/>
      <c r="GT581" s="127"/>
      <c r="HD581" s="127"/>
      <c r="HN581" s="127"/>
      <c r="HX581" s="127"/>
      <c r="IH581" s="127"/>
      <c r="IR581" s="127"/>
    </row>
    <row xmlns:x14ac="http://schemas.microsoft.com/office/spreadsheetml/2009/9/ac" r="582" s="3" customFormat="true" x14ac:dyDescent="0.25">
      <c r="A582" s="406"/>
      <c r="B582" s="127"/>
      <c r="L582" s="127"/>
      <c r="V582" s="127"/>
      <c r="AF582" s="127"/>
      <c r="AP582" s="127"/>
      <c r="AZ582" s="127"/>
      <c r="BA582" s="127"/>
      <c r="BB582" s="127"/>
      <c r="BC582" s="127"/>
      <c r="BD582" s="127"/>
      <c r="BE582" s="127"/>
      <c r="BF582" s="127"/>
      <c r="BG582" s="127"/>
      <c r="BJ582" s="127"/>
      <c r="BT582" s="127"/>
      <c r="CD582" s="127"/>
      <c r="CN582" s="127"/>
      <c r="CX582" s="127"/>
      <c r="DH582" s="127"/>
      <c r="DR582" s="127"/>
      <c r="EB582" s="127"/>
      <c r="EL582" s="127"/>
      <c r="EV582" s="127"/>
      <c r="FF582" s="127"/>
      <c r="FP582" s="127"/>
      <c r="FZ582" s="127"/>
      <c r="GJ582" s="127"/>
      <c r="GT582" s="127"/>
      <c r="HD582" s="127"/>
      <c r="HN582" s="127"/>
      <c r="HX582" s="127"/>
      <c r="IH582" s="127"/>
      <c r="IR582" s="127"/>
    </row>
    <row xmlns:x14ac="http://schemas.microsoft.com/office/spreadsheetml/2009/9/ac" r="583" s="3" customFormat="true" x14ac:dyDescent="0.25">
      <c r="A583" s="406"/>
      <c r="B583" s="127"/>
      <c r="L583" s="127"/>
      <c r="V583" s="127"/>
      <c r="AF583" s="127"/>
      <c r="AP583" s="127"/>
      <c r="AZ583" s="127"/>
      <c r="BA583" s="127"/>
      <c r="BB583" s="127"/>
      <c r="BC583" s="127"/>
      <c r="BD583" s="127"/>
      <c r="BE583" s="127"/>
      <c r="BF583" s="127"/>
      <c r="BG583" s="127"/>
      <c r="BJ583" s="127"/>
      <c r="BT583" s="127"/>
      <c r="CD583" s="127"/>
      <c r="CN583" s="127"/>
      <c r="CX583" s="127"/>
      <c r="DH583" s="127"/>
      <c r="DR583" s="127"/>
      <c r="EB583" s="127"/>
      <c r="EL583" s="127"/>
      <c r="EV583" s="127"/>
      <c r="FF583" s="127"/>
      <c r="FP583" s="127"/>
      <c r="FZ583" s="127"/>
      <c r="GJ583" s="127"/>
      <c r="GT583" s="127"/>
      <c r="HD583" s="127"/>
      <c r="HN583" s="127"/>
      <c r="HX583" s="127"/>
      <c r="IH583" s="127"/>
      <c r="IR583" s="127"/>
    </row>
    <row xmlns:x14ac="http://schemas.microsoft.com/office/spreadsheetml/2009/9/ac" r="584" s="3" customFormat="true" x14ac:dyDescent="0.25">
      <c r="A584" s="406"/>
      <c r="B584" s="127"/>
      <c r="L584" s="127"/>
      <c r="V584" s="127"/>
      <c r="AF584" s="127"/>
      <c r="AP584" s="127"/>
      <c r="AZ584" s="127"/>
      <c r="BA584" s="127"/>
      <c r="BB584" s="127"/>
      <c r="BC584" s="127"/>
      <c r="BD584" s="127"/>
      <c r="BE584" s="127"/>
      <c r="BF584" s="127"/>
      <c r="BG584" s="127"/>
      <c r="BJ584" s="127"/>
      <c r="BT584" s="127"/>
      <c r="CD584" s="127"/>
      <c r="CN584" s="127"/>
      <c r="CX584" s="127"/>
      <c r="DH584" s="127"/>
      <c r="DR584" s="127"/>
      <c r="EB584" s="127"/>
      <c r="EL584" s="127"/>
      <c r="EV584" s="127"/>
      <c r="FF584" s="127"/>
      <c r="FP584" s="127"/>
      <c r="FZ584" s="127"/>
      <c r="GJ584" s="127"/>
      <c r="GT584" s="127"/>
      <c r="HD584" s="127"/>
      <c r="HN584" s="127"/>
      <c r="HX584" s="127"/>
      <c r="IH584" s="127"/>
      <c r="IR584" s="127"/>
    </row>
    <row xmlns:x14ac="http://schemas.microsoft.com/office/spreadsheetml/2009/9/ac" r="585" s="3" customFormat="true" x14ac:dyDescent="0.25">
      <c r="A585" s="406"/>
      <c r="B585" s="127"/>
      <c r="L585" s="127"/>
      <c r="V585" s="127"/>
      <c r="AF585" s="127"/>
      <c r="AP585" s="127"/>
      <c r="AZ585" s="127"/>
      <c r="BA585" s="127"/>
      <c r="BB585" s="127"/>
      <c r="BC585" s="127"/>
      <c r="BD585" s="127"/>
      <c r="BE585" s="127"/>
      <c r="BF585" s="127"/>
      <c r="BG585" s="127"/>
      <c r="BJ585" s="127"/>
      <c r="BT585" s="127"/>
      <c r="CD585" s="127"/>
      <c r="CN585" s="127"/>
      <c r="CX585" s="127"/>
      <c r="DH585" s="127"/>
      <c r="DR585" s="127"/>
      <c r="EB585" s="127"/>
      <c r="EL585" s="127"/>
      <c r="EV585" s="127"/>
      <c r="FF585" s="127"/>
      <c r="FP585" s="127"/>
      <c r="FZ585" s="127"/>
      <c r="GJ585" s="127"/>
      <c r="GT585" s="127"/>
      <c r="HD585" s="127"/>
      <c r="HN585" s="127"/>
      <c r="HX585" s="127"/>
      <c r="IH585" s="127"/>
      <c r="IR585" s="127"/>
    </row>
    <row xmlns:x14ac="http://schemas.microsoft.com/office/spreadsheetml/2009/9/ac" r="586" s="3" customFormat="true" x14ac:dyDescent="0.25">
      <c r="A586" s="406"/>
      <c r="B586" s="127"/>
      <c r="L586" s="127"/>
      <c r="V586" s="127"/>
      <c r="AF586" s="127"/>
      <c r="AP586" s="127"/>
      <c r="AZ586" s="127"/>
      <c r="BA586" s="127"/>
      <c r="BB586" s="127"/>
      <c r="BC586" s="127"/>
      <c r="BD586" s="127"/>
      <c r="BE586" s="127"/>
      <c r="BF586" s="127"/>
      <c r="BG586" s="127"/>
      <c r="BJ586" s="127"/>
      <c r="BT586" s="127"/>
      <c r="CD586" s="127"/>
      <c r="CN586" s="127"/>
      <c r="CX586" s="127"/>
      <c r="DH586" s="127"/>
      <c r="DR586" s="127"/>
      <c r="EB586" s="127"/>
      <c r="EL586" s="127"/>
      <c r="EV586" s="127"/>
      <c r="FF586" s="127"/>
      <c r="FP586" s="127"/>
      <c r="FZ586" s="127"/>
      <c r="GJ586" s="127"/>
      <c r="GT586" s="127"/>
      <c r="HD586" s="127"/>
      <c r="HN586" s="127"/>
      <c r="HX586" s="127"/>
      <c r="IH586" s="127"/>
      <c r="IR586" s="127"/>
    </row>
    <row xmlns:x14ac="http://schemas.microsoft.com/office/spreadsheetml/2009/9/ac" r="587" s="3" customFormat="true" x14ac:dyDescent="0.25">
      <c r="A587" s="406"/>
      <c r="B587" s="127"/>
      <c r="L587" s="127"/>
      <c r="V587" s="127"/>
      <c r="AF587" s="127"/>
      <c r="AP587" s="127"/>
      <c r="AZ587" s="127"/>
      <c r="BA587" s="127"/>
      <c r="BB587" s="127"/>
      <c r="BC587" s="127"/>
      <c r="BD587" s="127"/>
      <c r="BE587" s="127"/>
      <c r="BF587" s="127"/>
      <c r="BG587" s="127"/>
      <c r="BJ587" s="127"/>
      <c r="BT587" s="127"/>
      <c r="CD587" s="127"/>
      <c r="CN587" s="127"/>
      <c r="CX587" s="127"/>
      <c r="DH587" s="127"/>
      <c r="DR587" s="127"/>
      <c r="EB587" s="127"/>
      <c r="EL587" s="127"/>
      <c r="EV587" s="127"/>
      <c r="FF587" s="127"/>
      <c r="FP587" s="127"/>
      <c r="FZ587" s="127"/>
      <c r="GJ587" s="127"/>
      <c r="GT587" s="127"/>
      <c r="HD587" s="127"/>
      <c r="HN587" s="127"/>
      <c r="HX587" s="127"/>
      <c r="IH587" s="127"/>
      <c r="IR587" s="127"/>
    </row>
    <row xmlns:x14ac="http://schemas.microsoft.com/office/spreadsheetml/2009/9/ac" r="588" s="3" customFormat="true" x14ac:dyDescent="0.25">
      <c r="A588" s="406"/>
      <c r="B588" s="127"/>
      <c r="L588" s="127"/>
      <c r="V588" s="127"/>
      <c r="AF588" s="127"/>
      <c r="AP588" s="127"/>
      <c r="AZ588" s="127"/>
      <c r="BA588" s="127"/>
      <c r="BB588" s="127"/>
      <c r="BC588" s="127"/>
      <c r="BD588" s="127"/>
      <c r="BE588" s="127"/>
      <c r="BF588" s="127"/>
      <c r="BG588" s="127"/>
      <c r="BJ588" s="127"/>
      <c r="BT588" s="127"/>
      <c r="CD588" s="127"/>
      <c r="CN588" s="127"/>
      <c r="CX588" s="127"/>
      <c r="DH588" s="127"/>
      <c r="DR588" s="127"/>
      <c r="EB588" s="127"/>
      <c r="EL588" s="127"/>
      <c r="EV588" s="127"/>
      <c r="FF588" s="127"/>
      <c r="FP588" s="127"/>
      <c r="FZ588" s="127"/>
      <c r="GJ588" s="127"/>
      <c r="GT588" s="127"/>
      <c r="HD588" s="127"/>
      <c r="HN588" s="127"/>
      <c r="HX588" s="127"/>
      <c r="IH588" s="127"/>
      <c r="IR588" s="127"/>
    </row>
    <row xmlns:x14ac="http://schemas.microsoft.com/office/spreadsheetml/2009/9/ac" r="589" s="3" customFormat="true" x14ac:dyDescent="0.25">
      <c r="A589" s="406"/>
      <c r="B589" s="127"/>
      <c r="L589" s="127"/>
      <c r="V589" s="127"/>
      <c r="AF589" s="127"/>
      <c r="AP589" s="127"/>
      <c r="AZ589" s="127"/>
      <c r="BA589" s="127"/>
      <c r="BB589" s="127"/>
      <c r="BC589" s="127"/>
      <c r="BD589" s="127"/>
      <c r="BE589" s="127"/>
      <c r="BF589" s="127"/>
      <c r="BG589" s="127"/>
      <c r="BJ589" s="127"/>
      <c r="BT589" s="127"/>
      <c r="CD589" s="127"/>
      <c r="CN589" s="127"/>
      <c r="CX589" s="127"/>
      <c r="DH589" s="127"/>
      <c r="DR589" s="127"/>
      <c r="EB589" s="127"/>
      <c r="EL589" s="127"/>
      <c r="EV589" s="127"/>
      <c r="FF589" s="127"/>
      <c r="FP589" s="127"/>
      <c r="FZ589" s="127"/>
      <c r="GJ589" s="127"/>
      <c r="GT589" s="127"/>
      <c r="HD589" s="127"/>
      <c r="HN589" s="127"/>
      <c r="HX589" s="127"/>
      <c r="IH589" s="127"/>
      <c r="IR589" s="127"/>
    </row>
    <row xmlns:x14ac="http://schemas.microsoft.com/office/spreadsheetml/2009/9/ac" r="590" s="3" customFormat="true" x14ac:dyDescent="0.25">
      <c r="A590" s="406"/>
      <c r="B590" s="127"/>
      <c r="L590" s="127"/>
      <c r="V590" s="127"/>
      <c r="AF590" s="127"/>
      <c r="AP590" s="127"/>
      <c r="AZ590" s="127"/>
      <c r="BA590" s="127"/>
      <c r="BB590" s="127"/>
      <c r="BC590" s="127"/>
      <c r="BD590" s="127"/>
      <c r="BE590" s="127"/>
      <c r="BF590" s="127"/>
      <c r="BG590" s="127"/>
      <c r="BJ590" s="127"/>
      <c r="BT590" s="127"/>
      <c r="CD590" s="127"/>
      <c r="CN590" s="127"/>
      <c r="CX590" s="127"/>
      <c r="DH590" s="127"/>
      <c r="DR590" s="127"/>
      <c r="EB590" s="127"/>
      <c r="EL590" s="127"/>
      <c r="EV590" s="127"/>
      <c r="FF590" s="127"/>
      <c r="FP590" s="127"/>
      <c r="FZ590" s="127"/>
      <c r="GJ590" s="127"/>
      <c r="GT590" s="127"/>
      <c r="HD590" s="127"/>
      <c r="HN590" s="127"/>
      <c r="HX590" s="127"/>
      <c r="IH590" s="127"/>
      <c r="IR590" s="127"/>
    </row>
    <row xmlns:x14ac="http://schemas.microsoft.com/office/spreadsheetml/2009/9/ac" r="591" s="3" customFormat="true" x14ac:dyDescent="0.25">
      <c r="A591" s="406"/>
      <c r="B591" s="127"/>
      <c r="L591" s="127"/>
      <c r="V591" s="127"/>
      <c r="AF591" s="127"/>
      <c r="AP591" s="127"/>
      <c r="AZ591" s="127"/>
      <c r="BA591" s="127"/>
      <c r="BB591" s="127"/>
      <c r="BC591" s="127"/>
      <c r="BD591" s="127"/>
      <c r="BE591" s="127"/>
      <c r="BF591" s="127"/>
      <c r="BG591" s="127"/>
      <c r="BJ591" s="127"/>
      <c r="BT591" s="127"/>
      <c r="CD591" s="127"/>
      <c r="CN591" s="127"/>
      <c r="CX591" s="127"/>
      <c r="DH591" s="127"/>
      <c r="DR591" s="127"/>
      <c r="EB591" s="127"/>
      <c r="EL591" s="127"/>
      <c r="EV591" s="127"/>
      <c r="FF591" s="127"/>
      <c r="FP591" s="127"/>
      <c r="FZ591" s="127"/>
      <c r="GJ591" s="127"/>
      <c r="GT591" s="127"/>
      <c r="HD591" s="127"/>
      <c r="HN591" s="127"/>
      <c r="HX591" s="127"/>
      <c r="IH591" s="127"/>
      <c r="IR591" s="127"/>
    </row>
    <row xmlns:x14ac="http://schemas.microsoft.com/office/spreadsheetml/2009/9/ac" r="592" s="3" customFormat="true" x14ac:dyDescent="0.25">
      <c r="A592" s="406"/>
      <c r="B592" s="127"/>
      <c r="L592" s="127"/>
      <c r="V592" s="127"/>
      <c r="AF592" s="127"/>
      <c r="AP592" s="127"/>
      <c r="AZ592" s="127"/>
      <c r="BA592" s="127"/>
      <c r="BB592" s="127"/>
      <c r="BC592" s="127"/>
      <c r="BD592" s="127"/>
      <c r="BE592" s="127"/>
      <c r="BF592" s="127"/>
      <c r="BG592" s="127"/>
      <c r="BJ592" s="127"/>
      <c r="BT592" s="127"/>
      <c r="CD592" s="127"/>
      <c r="CN592" s="127"/>
      <c r="CX592" s="127"/>
      <c r="DH592" s="127"/>
      <c r="DR592" s="127"/>
      <c r="EB592" s="127"/>
      <c r="EL592" s="127"/>
      <c r="EV592" s="127"/>
      <c r="FF592" s="127"/>
      <c r="FP592" s="127"/>
      <c r="FZ592" s="127"/>
      <c r="GJ592" s="127"/>
      <c r="GT592" s="127"/>
      <c r="HD592" s="127"/>
      <c r="HN592" s="127"/>
      <c r="HX592" s="127"/>
      <c r="IH592" s="127"/>
      <c r="IR592" s="127"/>
    </row>
    <row xmlns:x14ac="http://schemas.microsoft.com/office/spreadsheetml/2009/9/ac" r="593" s="3" customFormat="true" x14ac:dyDescent="0.25">
      <c r="A593" s="406"/>
      <c r="B593" s="127"/>
      <c r="L593" s="127"/>
      <c r="V593" s="127"/>
      <c r="AF593" s="127"/>
      <c r="AP593" s="127"/>
      <c r="AZ593" s="127"/>
      <c r="BA593" s="127"/>
      <c r="BB593" s="127"/>
      <c r="BC593" s="127"/>
      <c r="BD593" s="127"/>
      <c r="BE593" s="127"/>
      <c r="BF593" s="127"/>
      <c r="BG593" s="127"/>
      <c r="BJ593" s="127"/>
      <c r="BT593" s="127"/>
      <c r="CD593" s="127"/>
      <c r="CN593" s="127"/>
      <c r="CX593" s="127"/>
      <c r="DH593" s="127"/>
      <c r="DR593" s="127"/>
      <c r="EB593" s="127"/>
      <c r="EL593" s="127"/>
      <c r="EV593" s="127"/>
      <c r="FF593" s="127"/>
      <c r="FP593" s="127"/>
      <c r="FZ593" s="127"/>
      <c r="GJ593" s="127"/>
      <c r="GT593" s="127"/>
      <c r="HD593" s="127"/>
      <c r="HN593" s="127"/>
      <c r="HX593" s="127"/>
      <c r="IH593" s="127"/>
      <c r="IR593" s="127"/>
    </row>
    <row xmlns:x14ac="http://schemas.microsoft.com/office/spreadsheetml/2009/9/ac" r="594" s="3" customFormat="true" x14ac:dyDescent="0.25">
      <c r="A594" s="406"/>
      <c r="B594" s="127"/>
      <c r="L594" s="127"/>
      <c r="V594" s="127"/>
      <c r="AF594" s="127"/>
      <c r="AP594" s="127"/>
      <c r="AZ594" s="127"/>
      <c r="BA594" s="127"/>
      <c r="BB594" s="127"/>
      <c r="BC594" s="127"/>
      <c r="BD594" s="127"/>
      <c r="BE594" s="127"/>
      <c r="BF594" s="127"/>
      <c r="BG594" s="127"/>
      <c r="BJ594" s="127"/>
      <c r="BT594" s="127"/>
      <c r="CD594" s="127"/>
      <c r="CN594" s="127"/>
      <c r="CX594" s="127"/>
      <c r="DH594" s="127"/>
      <c r="DR594" s="127"/>
      <c r="EB594" s="127"/>
      <c r="EL594" s="127"/>
      <c r="EV594" s="127"/>
      <c r="FF594" s="127"/>
      <c r="FP594" s="127"/>
      <c r="FZ594" s="127"/>
      <c r="GJ594" s="127"/>
      <c r="GT594" s="127"/>
      <c r="HD594" s="127"/>
      <c r="HN594" s="127"/>
      <c r="HX594" s="127"/>
      <c r="IH594" s="127"/>
      <c r="IR594" s="127"/>
    </row>
    <row xmlns:x14ac="http://schemas.microsoft.com/office/spreadsheetml/2009/9/ac" r="595" s="3" customFormat="true" x14ac:dyDescent="0.25">
      <c r="A595" s="406"/>
      <c r="B595" s="127"/>
      <c r="L595" s="127"/>
      <c r="V595" s="127"/>
      <c r="AF595" s="127"/>
      <c r="AP595" s="127"/>
      <c r="AZ595" s="127"/>
      <c r="BA595" s="127"/>
      <c r="BB595" s="127"/>
      <c r="BC595" s="127"/>
      <c r="BD595" s="127"/>
      <c r="BE595" s="127"/>
      <c r="BF595" s="127"/>
      <c r="BG595" s="127"/>
      <c r="BJ595" s="127"/>
      <c r="BT595" s="127"/>
      <c r="CD595" s="127"/>
      <c r="CN595" s="127"/>
      <c r="CX595" s="127"/>
      <c r="DH595" s="127"/>
      <c r="DR595" s="127"/>
      <c r="EB595" s="127"/>
      <c r="EL595" s="127"/>
      <c r="EV595" s="127"/>
      <c r="FF595" s="127"/>
      <c r="FP595" s="127"/>
      <c r="FZ595" s="127"/>
      <c r="GJ595" s="127"/>
      <c r="GT595" s="127"/>
      <c r="HD595" s="127"/>
      <c r="HN595" s="127"/>
      <c r="HX595" s="127"/>
      <c r="IH595" s="127"/>
      <c r="IR595" s="127"/>
    </row>
    <row xmlns:x14ac="http://schemas.microsoft.com/office/spreadsheetml/2009/9/ac" r="596" s="3" customFormat="true" x14ac:dyDescent="0.25">
      <c r="A596" s="406"/>
      <c r="B596" s="127"/>
      <c r="L596" s="127"/>
      <c r="V596" s="127"/>
      <c r="AF596" s="127"/>
      <c r="AP596" s="127"/>
      <c r="AZ596" s="127"/>
      <c r="BA596" s="127"/>
      <c r="BB596" s="127"/>
      <c r="BC596" s="127"/>
      <c r="BD596" s="127"/>
      <c r="BE596" s="127"/>
      <c r="BF596" s="127"/>
      <c r="BG596" s="127"/>
      <c r="BJ596" s="127"/>
      <c r="BT596" s="127"/>
      <c r="CD596" s="127"/>
      <c r="CN596" s="127"/>
      <c r="CX596" s="127"/>
      <c r="DH596" s="127"/>
      <c r="DR596" s="127"/>
      <c r="EB596" s="127"/>
      <c r="EL596" s="127"/>
      <c r="EV596" s="127"/>
      <c r="FF596" s="127"/>
      <c r="FP596" s="127"/>
      <c r="FZ596" s="127"/>
      <c r="GJ596" s="127"/>
      <c r="GT596" s="127"/>
      <c r="HD596" s="127"/>
      <c r="HN596" s="127"/>
      <c r="HX596" s="127"/>
      <c r="IH596" s="127"/>
      <c r="IR596" s="127"/>
    </row>
    <row xmlns:x14ac="http://schemas.microsoft.com/office/spreadsheetml/2009/9/ac" r="597" s="3" customFormat="true" x14ac:dyDescent="0.25">
      <c r="A597" s="406"/>
      <c r="B597" s="127"/>
      <c r="L597" s="127"/>
      <c r="V597" s="127"/>
      <c r="AF597" s="127"/>
      <c r="AP597" s="127"/>
      <c r="AZ597" s="127"/>
      <c r="BA597" s="127"/>
      <c r="BB597" s="127"/>
      <c r="BC597" s="127"/>
      <c r="BD597" s="127"/>
      <c r="BE597" s="127"/>
      <c r="BF597" s="127"/>
      <c r="BG597" s="127"/>
      <c r="BJ597" s="127"/>
      <c r="BT597" s="127"/>
      <c r="CD597" s="127"/>
      <c r="CN597" s="127"/>
      <c r="CX597" s="127"/>
      <c r="DH597" s="127"/>
      <c r="DR597" s="127"/>
      <c r="EB597" s="127"/>
      <c r="EL597" s="127"/>
      <c r="EV597" s="127"/>
      <c r="FF597" s="127"/>
      <c r="FP597" s="127"/>
      <c r="FZ597" s="127"/>
      <c r="GJ597" s="127"/>
      <c r="GT597" s="127"/>
      <c r="HD597" s="127"/>
      <c r="HN597" s="127"/>
      <c r="HX597" s="127"/>
      <c r="IH597" s="127"/>
      <c r="IR597" s="127"/>
    </row>
    <row xmlns:x14ac="http://schemas.microsoft.com/office/spreadsheetml/2009/9/ac" r="598" s="3" customFormat="true" x14ac:dyDescent="0.25">
      <c r="A598" s="406"/>
      <c r="B598" s="127"/>
      <c r="L598" s="127"/>
      <c r="V598" s="127"/>
      <c r="AF598" s="127"/>
      <c r="AP598" s="127"/>
      <c r="AZ598" s="127"/>
      <c r="BA598" s="127"/>
      <c r="BB598" s="127"/>
      <c r="BC598" s="127"/>
      <c r="BD598" s="127"/>
      <c r="BE598" s="127"/>
      <c r="BF598" s="127"/>
      <c r="BG598" s="127"/>
      <c r="BJ598" s="127"/>
      <c r="BT598" s="127"/>
      <c r="CD598" s="127"/>
      <c r="CN598" s="127"/>
      <c r="CX598" s="127"/>
      <c r="DH598" s="127"/>
      <c r="DR598" s="127"/>
      <c r="EB598" s="127"/>
      <c r="EL598" s="127"/>
      <c r="EV598" s="127"/>
      <c r="FF598" s="127"/>
      <c r="FP598" s="127"/>
      <c r="FZ598" s="127"/>
      <c r="GJ598" s="127"/>
      <c r="GT598" s="127"/>
      <c r="HD598" s="127"/>
      <c r="HN598" s="127"/>
      <c r="HX598" s="127"/>
      <c r="IH598" s="127"/>
      <c r="IR598" s="127"/>
    </row>
    <row xmlns:x14ac="http://schemas.microsoft.com/office/spreadsheetml/2009/9/ac" r="599" s="3" customFormat="true" x14ac:dyDescent="0.25">
      <c r="A599" s="406"/>
      <c r="B599" s="127"/>
      <c r="L599" s="127"/>
      <c r="V599" s="127"/>
      <c r="AF599" s="127"/>
      <c r="AP599" s="127"/>
      <c r="AZ599" s="127"/>
      <c r="BA599" s="127"/>
      <c r="BB599" s="127"/>
      <c r="BC599" s="127"/>
      <c r="BD599" s="127"/>
      <c r="BE599" s="127"/>
      <c r="BF599" s="127"/>
      <c r="BG599" s="127"/>
      <c r="BJ599" s="127"/>
      <c r="BT599" s="127"/>
      <c r="CD599" s="127"/>
      <c r="CN599" s="127"/>
      <c r="CX599" s="127"/>
      <c r="DH599" s="127"/>
      <c r="DR599" s="127"/>
      <c r="EB599" s="127"/>
      <c r="EL599" s="127"/>
      <c r="EV599" s="127"/>
      <c r="FF599" s="127"/>
      <c r="FP599" s="127"/>
      <c r="FZ599" s="127"/>
      <c r="GJ599" s="127"/>
      <c r="GT599" s="127"/>
      <c r="HD599" s="127"/>
      <c r="HN599" s="127"/>
      <c r="HX599" s="127"/>
      <c r="IH599" s="127"/>
      <c r="IR599" s="127"/>
    </row>
    <row xmlns:x14ac="http://schemas.microsoft.com/office/spreadsheetml/2009/9/ac" r="600" s="3" customFormat="true" x14ac:dyDescent="0.25">
      <c r="A600" s="406"/>
      <c r="B600" s="127"/>
      <c r="L600" s="127"/>
      <c r="V600" s="127"/>
      <c r="AF600" s="127"/>
      <c r="AP600" s="127"/>
      <c r="AZ600" s="127"/>
      <c r="BA600" s="127"/>
      <c r="BB600" s="127"/>
      <c r="BC600" s="127"/>
      <c r="BD600" s="127"/>
      <c r="BE600" s="127"/>
      <c r="BF600" s="127"/>
      <c r="BG600" s="127"/>
      <c r="BJ600" s="127"/>
      <c r="BT600" s="127"/>
      <c r="CD600" s="127"/>
      <c r="CN600" s="127"/>
      <c r="CX600" s="127"/>
      <c r="DH600" s="127"/>
      <c r="DR600" s="127"/>
      <c r="EB600" s="127"/>
      <c r="EL600" s="127"/>
      <c r="EV600" s="127"/>
      <c r="FF600" s="127"/>
      <c r="FP600" s="127"/>
      <c r="FZ600" s="127"/>
      <c r="GJ600" s="127"/>
      <c r="GT600" s="127"/>
      <c r="HD600" s="127"/>
      <c r="HN600" s="127"/>
      <c r="HX600" s="127"/>
      <c r="IH600" s="127"/>
      <c r="IR600" s="127"/>
    </row>
    <row xmlns:x14ac="http://schemas.microsoft.com/office/spreadsheetml/2009/9/ac" r="601" s="3" customFormat="true" x14ac:dyDescent="0.25">
      <c r="A601" s="406"/>
      <c r="B601" s="127"/>
      <c r="L601" s="127"/>
      <c r="V601" s="127"/>
      <c r="AF601" s="127"/>
      <c r="AP601" s="127"/>
      <c r="AZ601" s="127"/>
      <c r="BA601" s="127"/>
      <c r="BB601" s="127"/>
      <c r="BC601" s="127"/>
      <c r="BD601" s="127"/>
      <c r="BE601" s="127"/>
      <c r="BF601" s="127"/>
      <c r="BG601" s="127"/>
      <c r="BJ601" s="127"/>
      <c r="BT601" s="127"/>
      <c r="CD601" s="127"/>
      <c r="CN601" s="127"/>
      <c r="CX601" s="127"/>
      <c r="DH601" s="127"/>
      <c r="DR601" s="127"/>
      <c r="EB601" s="127"/>
      <c r="EL601" s="127"/>
      <c r="EV601" s="127"/>
      <c r="FF601" s="127"/>
      <c r="FP601" s="127"/>
      <c r="FZ601" s="127"/>
      <c r="GJ601" s="127"/>
      <c r="GT601" s="127"/>
      <c r="HD601" s="127"/>
      <c r="HN601" s="127"/>
      <c r="HX601" s="127"/>
      <c r="IH601" s="127"/>
      <c r="IR601" s="127"/>
    </row>
    <row xmlns:x14ac="http://schemas.microsoft.com/office/spreadsheetml/2009/9/ac" r="602" s="3" customFormat="true" x14ac:dyDescent="0.25">
      <c r="A602" s="406"/>
      <c r="B602" s="127"/>
      <c r="L602" s="127"/>
      <c r="V602" s="127"/>
      <c r="AF602" s="127"/>
      <c r="AP602" s="127"/>
      <c r="AZ602" s="127"/>
      <c r="BA602" s="127"/>
      <c r="BB602" s="127"/>
      <c r="BC602" s="127"/>
      <c r="BD602" s="127"/>
      <c r="BE602" s="127"/>
      <c r="BF602" s="127"/>
      <c r="BG602" s="127"/>
      <c r="BJ602" s="127"/>
      <c r="BT602" s="127"/>
      <c r="CD602" s="127"/>
      <c r="CN602" s="127"/>
      <c r="CX602" s="127"/>
      <c r="DH602" s="127"/>
      <c r="DR602" s="127"/>
      <c r="EB602" s="127"/>
      <c r="EL602" s="127"/>
      <c r="EV602" s="127"/>
      <c r="FF602" s="127"/>
      <c r="FP602" s="127"/>
      <c r="FZ602" s="127"/>
      <c r="GJ602" s="127"/>
      <c r="GT602" s="127"/>
      <c r="HD602" s="127"/>
      <c r="HN602" s="127"/>
      <c r="HX602" s="127"/>
      <c r="IH602" s="127"/>
      <c r="IR602" s="127"/>
    </row>
    <row xmlns:x14ac="http://schemas.microsoft.com/office/spreadsheetml/2009/9/ac" r="603" s="3" customFormat="true" x14ac:dyDescent="0.25">
      <c r="A603" s="406"/>
      <c r="B603" s="127"/>
      <c r="L603" s="127"/>
      <c r="V603" s="127"/>
      <c r="AF603" s="127"/>
      <c r="AP603" s="127"/>
      <c r="AZ603" s="127"/>
      <c r="BA603" s="127"/>
      <c r="BB603" s="127"/>
      <c r="BC603" s="127"/>
      <c r="BD603" s="127"/>
      <c r="BE603" s="127"/>
      <c r="BF603" s="127"/>
      <c r="BG603" s="127"/>
      <c r="BJ603" s="127"/>
      <c r="BT603" s="127"/>
      <c r="CD603" s="127"/>
      <c r="CN603" s="127"/>
      <c r="CX603" s="127"/>
      <c r="DH603" s="127"/>
      <c r="DR603" s="127"/>
      <c r="EB603" s="127"/>
      <c r="EL603" s="127"/>
      <c r="EV603" s="127"/>
      <c r="FF603" s="127"/>
      <c r="FP603" s="127"/>
      <c r="FZ603" s="127"/>
      <c r="GJ603" s="127"/>
      <c r="GT603" s="127"/>
      <c r="HD603" s="127"/>
      <c r="HN603" s="127"/>
      <c r="HX603" s="127"/>
      <c r="IH603" s="127"/>
      <c r="IR603" s="127"/>
    </row>
    <row xmlns:x14ac="http://schemas.microsoft.com/office/spreadsheetml/2009/9/ac" r="604" s="3" customFormat="true" x14ac:dyDescent="0.25">
      <c r="A604" s="406"/>
      <c r="B604" s="127"/>
      <c r="L604" s="127"/>
      <c r="V604" s="127"/>
      <c r="AF604" s="127"/>
      <c r="AP604" s="127"/>
      <c r="AZ604" s="127"/>
      <c r="BA604" s="127"/>
      <c r="BB604" s="127"/>
      <c r="BC604" s="127"/>
      <c r="BD604" s="127"/>
      <c r="BE604" s="127"/>
      <c r="BF604" s="127"/>
      <c r="BG604" s="127"/>
      <c r="BJ604" s="127"/>
      <c r="BT604" s="127"/>
      <c r="CD604" s="127"/>
      <c r="CN604" s="127"/>
      <c r="CX604" s="127"/>
      <c r="DH604" s="127"/>
      <c r="DR604" s="127"/>
      <c r="EB604" s="127"/>
      <c r="EL604" s="127"/>
      <c r="EV604" s="127"/>
      <c r="FF604" s="127"/>
      <c r="FP604" s="127"/>
      <c r="FZ604" s="127"/>
      <c r="GJ604" s="127"/>
      <c r="GT604" s="127"/>
      <c r="HD604" s="127"/>
      <c r="HN604" s="127"/>
      <c r="HX604" s="127"/>
      <c r="IH604" s="127"/>
      <c r="IR604" s="127"/>
    </row>
    <row xmlns:x14ac="http://schemas.microsoft.com/office/spreadsheetml/2009/9/ac" r="605" s="3" customFormat="true" x14ac:dyDescent="0.25">
      <c r="A605" s="406"/>
      <c r="B605" s="127"/>
      <c r="L605" s="127"/>
      <c r="V605" s="127"/>
      <c r="AF605" s="127"/>
      <c r="AP605" s="127"/>
      <c r="AZ605" s="127"/>
      <c r="BA605" s="127"/>
      <c r="BB605" s="127"/>
      <c r="BC605" s="127"/>
      <c r="BD605" s="127"/>
      <c r="BE605" s="127"/>
      <c r="BF605" s="127"/>
      <c r="BG605" s="127"/>
      <c r="BJ605" s="127"/>
      <c r="BT605" s="127"/>
      <c r="CD605" s="127"/>
      <c r="CN605" s="127"/>
      <c r="CX605" s="127"/>
      <c r="DH605" s="127"/>
      <c r="DR605" s="127"/>
      <c r="EB605" s="127"/>
      <c r="EL605" s="127"/>
      <c r="EV605" s="127"/>
      <c r="FF605" s="127"/>
      <c r="FP605" s="127"/>
      <c r="FZ605" s="127"/>
      <c r="GJ605" s="127"/>
      <c r="GT605" s="127"/>
      <c r="HD605" s="127"/>
      <c r="HN605" s="127"/>
      <c r="HX605" s="127"/>
      <c r="IH605" s="127"/>
      <c r="IR605" s="127"/>
    </row>
    <row xmlns:x14ac="http://schemas.microsoft.com/office/spreadsheetml/2009/9/ac" r="606" s="3" customFormat="true" x14ac:dyDescent="0.25">
      <c r="A606" s="406"/>
      <c r="B606" s="127"/>
      <c r="L606" s="127"/>
      <c r="V606" s="127"/>
      <c r="AF606" s="127"/>
      <c r="AP606" s="127"/>
      <c r="AZ606" s="127"/>
      <c r="BA606" s="127"/>
      <c r="BB606" s="127"/>
      <c r="BC606" s="127"/>
      <c r="BD606" s="127"/>
      <c r="BE606" s="127"/>
      <c r="BF606" s="127"/>
      <c r="BG606" s="127"/>
      <c r="BJ606" s="127"/>
      <c r="BT606" s="127"/>
      <c r="CD606" s="127"/>
      <c r="CN606" s="127"/>
      <c r="CX606" s="127"/>
      <c r="DH606" s="127"/>
      <c r="DR606" s="127"/>
      <c r="EB606" s="127"/>
      <c r="EL606" s="127"/>
      <c r="EV606" s="127"/>
      <c r="FF606" s="127"/>
      <c r="FP606" s="127"/>
      <c r="FZ606" s="127"/>
      <c r="GJ606" s="127"/>
      <c r="GT606" s="127"/>
      <c r="HD606" s="127"/>
      <c r="HN606" s="127"/>
      <c r="HX606" s="127"/>
      <c r="IH606" s="127"/>
      <c r="IR606" s="127"/>
    </row>
    <row xmlns:x14ac="http://schemas.microsoft.com/office/spreadsheetml/2009/9/ac" r="607" s="3" customFormat="true" x14ac:dyDescent="0.25">
      <c r="A607" s="406"/>
      <c r="B607" s="127"/>
      <c r="L607" s="127"/>
      <c r="V607" s="127"/>
      <c r="AF607" s="127"/>
      <c r="AP607" s="127"/>
      <c r="AZ607" s="127"/>
      <c r="BA607" s="127"/>
      <c r="BB607" s="127"/>
      <c r="BC607" s="127"/>
      <c r="BD607" s="127"/>
      <c r="BE607" s="127"/>
      <c r="BF607" s="127"/>
      <c r="BG607" s="127"/>
      <c r="BJ607" s="127"/>
      <c r="BT607" s="127"/>
      <c r="CD607" s="127"/>
      <c r="CN607" s="127"/>
      <c r="CX607" s="127"/>
      <c r="DH607" s="127"/>
      <c r="DR607" s="127"/>
      <c r="EB607" s="127"/>
      <c r="EL607" s="127"/>
      <c r="EV607" s="127"/>
      <c r="FF607" s="127"/>
      <c r="FP607" s="127"/>
      <c r="FZ607" s="127"/>
      <c r="GJ607" s="127"/>
      <c r="GT607" s="127"/>
      <c r="HD607" s="127"/>
      <c r="HN607" s="127"/>
      <c r="HX607" s="127"/>
      <c r="IH607" s="127"/>
      <c r="IR607" s="127"/>
    </row>
    <row xmlns:x14ac="http://schemas.microsoft.com/office/spreadsheetml/2009/9/ac" r="608" s="3" customFormat="true" x14ac:dyDescent="0.25">
      <c r="A608" s="406"/>
      <c r="B608" s="127"/>
      <c r="L608" s="127"/>
      <c r="V608" s="127"/>
      <c r="AF608" s="127"/>
      <c r="AP608" s="127"/>
      <c r="AZ608" s="127"/>
      <c r="BA608" s="127"/>
      <c r="BB608" s="127"/>
      <c r="BC608" s="127"/>
      <c r="BD608" s="127"/>
      <c r="BE608" s="127"/>
      <c r="BF608" s="127"/>
      <c r="BG608" s="127"/>
      <c r="BJ608" s="127"/>
      <c r="BT608" s="127"/>
      <c r="CD608" s="127"/>
      <c r="CN608" s="127"/>
      <c r="CX608" s="127"/>
      <c r="DH608" s="127"/>
      <c r="DR608" s="127"/>
      <c r="EB608" s="127"/>
      <c r="EL608" s="127"/>
      <c r="EV608" s="127"/>
      <c r="FF608" s="127"/>
      <c r="FP608" s="127"/>
      <c r="FZ608" s="127"/>
      <c r="GJ608" s="127"/>
      <c r="GT608" s="127"/>
      <c r="HD608" s="127"/>
      <c r="HN608" s="127"/>
      <c r="HX608" s="127"/>
      <c r="IH608" s="127"/>
      <c r="IR608" s="127"/>
    </row>
    <row xmlns:x14ac="http://schemas.microsoft.com/office/spreadsheetml/2009/9/ac" r="609" s="3" customFormat="true" x14ac:dyDescent="0.25">
      <c r="A609" s="406"/>
      <c r="B609" s="127"/>
      <c r="L609" s="127"/>
      <c r="V609" s="127"/>
      <c r="AF609" s="127"/>
      <c r="AP609" s="127"/>
      <c r="AZ609" s="127"/>
      <c r="BA609" s="127"/>
      <c r="BB609" s="127"/>
      <c r="BC609" s="127"/>
      <c r="BD609" s="127"/>
      <c r="BE609" s="127"/>
      <c r="BF609" s="127"/>
      <c r="BG609" s="127"/>
      <c r="BJ609" s="127"/>
      <c r="BT609" s="127"/>
      <c r="CD609" s="127"/>
      <c r="CN609" s="127"/>
      <c r="CX609" s="127"/>
      <c r="DH609" s="127"/>
      <c r="DR609" s="127"/>
      <c r="EB609" s="127"/>
      <c r="EL609" s="127"/>
      <c r="EV609" s="127"/>
      <c r="FF609" s="127"/>
      <c r="FP609" s="127"/>
      <c r="FZ609" s="127"/>
      <c r="GJ609" s="127"/>
      <c r="GT609" s="127"/>
      <c r="HD609" s="127"/>
      <c r="HN609" s="127"/>
      <c r="HX609" s="127"/>
      <c r="IH609" s="127"/>
      <c r="IR609" s="127"/>
    </row>
    <row xmlns:x14ac="http://schemas.microsoft.com/office/spreadsheetml/2009/9/ac" r="610" s="3" customFormat="true" x14ac:dyDescent="0.25">
      <c r="A610" s="406"/>
      <c r="B610" s="127"/>
      <c r="L610" s="127"/>
      <c r="V610" s="127"/>
      <c r="AF610" s="127"/>
      <c r="AP610" s="127"/>
      <c r="AZ610" s="127"/>
      <c r="BA610" s="127"/>
      <c r="BB610" s="127"/>
      <c r="BC610" s="127"/>
      <c r="BD610" s="127"/>
      <c r="BE610" s="127"/>
      <c r="BF610" s="127"/>
      <c r="BG610" s="127"/>
      <c r="BJ610" s="127"/>
      <c r="BT610" s="127"/>
      <c r="CD610" s="127"/>
      <c r="CN610" s="127"/>
      <c r="CX610" s="127"/>
      <c r="DH610" s="127"/>
      <c r="DR610" s="127"/>
      <c r="EB610" s="127"/>
      <c r="EL610" s="127"/>
      <c r="EV610" s="127"/>
      <c r="FF610" s="127"/>
      <c r="FP610" s="127"/>
      <c r="FZ610" s="127"/>
      <c r="GJ610" s="127"/>
      <c r="GT610" s="127"/>
      <c r="HD610" s="127"/>
      <c r="HN610" s="127"/>
      <c r="HX610" s="127"/>
      <c r="IH610" s="127"/>
      <c r="IR610" s="127"/>
    </row>
    <row xmlns:x14ac="http://schemas.microsoft.com/office/spreadsheetml/2009/9/ac" r="611" s="3" customFormat="true" x14ac:dyDescent="0.25">
      <c r="A611" s="406"/>
      <c r="B611" s="127"/>
      <c r="L611" s="127"/>
      <c r="V611" s="127"/>
      <c r="AF611" s="127"/>
      <c r="AP611" s="127"/>
      <c r="AZ611" s="127"/>
      <c r="BA611" s="127"/>
      <c r="BB611" s="127"/>
      <c r="BC611" s="127"/>
      <c r="BD611" s="127"/>
      <c r="BE611" s="127"/>
      <c r="BF611" s="127"/>
      <c r="BG611" s="127"/>
      <c r="BJ611" s="127"/>
      <c r="BT611" s="127"/>
      <c r="CD611" s="127"/>
      <c r="CN611" s="127"/>
      <c r="CX611" s="127"/>
      <c r="DH611" s="127"/>
      <c r="DR611" s="127"/>
      <c r="EB611" s="127"/>
      <c r="EL611" s="127"/>
      <c r="EV611" s="127"/>
      <c r="FF611" s="127"/>
      <c r="FP611" s="127"/>
      <c r="FZ611" s="127"/>
      <c r="GJ611" s="127"/>
      <c r="GT611" s="127"/>
      <c r="HD611" s="127"/>
      <c r="HN611" s="127"/>
      <c r="HX611" s="127"/>
      <c r="IH611" s="127"/>
      <c r="IR611" s="127"/>
    </row>
    <row xmlns:x14ac="http://schemas.microsoft.com/office/spreadsheetml/2009/9/ac" r="612" s="3" customFormat="true" x14ac:dyDescent="0.25">
      <c r="A612" s="406"/>
      <c r="B612" s="127"/>
      <c r="L612" s="127"/>
      <c r="V612" s="127"/>
      <c r="AF612" s="127"/>
      <c r="AP612" s="127"/>
      <c r="AZ612" s="127"/>
      <c r="BA612" s="127"/>
      <c r="BB612" s="127"/>
      <c r="BC612" s="127"/>
      <c r="BD612" s="127"/>
      <c r="BE612" s="127"/>
      <c r="BF612" s="127"/>
      <c r="BG612" s="127"/>
      <c r="BJ612" s="127"/>
      <c r="BT612" s="127"/>
      <c r="CD612" s="127"/>
      <c r="CN612" s="127"/>
      <c r="CX612" s="127"/>
      <c r="DH612" s="127"/>
      <c r="DR612" s="127"/>
      <c r="EB612" s="127"/>
      <c r="EL612" s="127"/>
      <c r="EV612" s="127"/>
      <c r="FF612" s="127"/>
      <c r="FP612" s="127"/>
      <c r="FZ612" s="127"/>
      <c r="GJ612" s="127"/>
      <c r="GT612" s="127"/>
      <c r="HD612" s="127"/>
      <c r="HN612" s="127"/>
      <c r="HX612" s="127"/>
      <c r="IH612" s="127"/>
      <c r="IR612" s="127"/>
    </row>
    <row xmlns:x14ac="http://schemas.microsoft.com/office/spreadsheetml/2009/9/ac" r="613" s="3" customFormat="true" x14ac:dyDescent="0.25">
      <c r="A613" s="406"/>
      <c r="B613" s="127"/>
      <c r="L613" s="127"/>
      <c r="V613" s="127"/>
      <c r="AF613" s="127"/>
      <c r="AP613" s="127"/>
      <c r="AZ613" s="127"/>
      <c r="BA613" s="127"/>
      <c r="BB613" s="127"/>
      <c r="BC613" s="127"/>
      <c r="BD613" s="127"/>
      <c r="BE613" s="127"/>
      <c r="BF613" s="127"/>
      <c r="BG613" s="127"/>
      <c r="BJ613" s="127"/>
      <c r="BT613" s="127"/>
      <c r="CD613" s="127"/>
      <c r="CN613" s="127"/>
      <c r="CX613" s="127"/>
      <c r="DH613" s="127"/>
      <c r="DR613" s="127"/>
      <c r="EB613" s="127"/>
      <c r="EL613" s="127"/>
      <c r="EV613" s="127"/>
      <c r="FF613" s="127"/>
      <c r="FP613" s="127"/>
      <c r="FZ613" s="127"/>
      <c r="GJ613" s="127"/>
      <c r="GT613" s="127"/>
      <c r="HD613" s="127"/>
      <c r="HN613" s="127"/>
      <c r="HX613" s="127"/>
      <c r="IH613" s="127"/>
      <c r="IR613" s="127"/>
    </row>
    <row xmlns:x14ac="http://schemas.microsoft.com/office/spreadsheetml/2009/9/ac" r="614" s="3" customFormat="true" x14ac:dyDescent="0.25">
      <c r="A614" s="406"/>
      <c r="B614" s="127"/>
      <c r="L614" s="127"/>
      <c r="V614" s="127"/>
      <c r="AF614" s="127"/>
      <c r="AP614" s="127"/>
      <c r="AZ614" s="127"/>
      <c r="BA614" s="127"/>
      <c r="BB614" s="127"/>
      <c r="BC614" s="127"/>
      <c r="BD614" s="127"/>
      <c r="BE614" s="127"/>
      <c r="BF614" s="127"/>
      <c r="BG614" s="127"/>
      <c r="BJ614" s="127"/>
      <c r="BT614" s="127"/>
      <c r="CD614" s="127"/>
      <c r="CN614" s="127"/>
      <c r="CX614" s="127"/>
      <c r="DH614" s="127"/>
      <c r="DR614" s="127"/>
      <c r="EB614" s="127"/>
      <c r="EL614" s="127"/>
      <c r="EV614" s="127"/>
      <c r="FF614" s="127"/>
      <c r="FP614" s="127"/>
      <c r="FZ614" s="127"/>
      <c r="GJ614" s="127"/>
      <c r="GT614" s="127"/>
      <c r="HD614" s="127"/>
      <c r="HN614" s="127"/>
      <c r="HX614" s="127"/>
      <c r="IH614" s="127"/>
      <c r="IR614" s="127"/>
    </row>
    <row xmlns:x14ac="http://schemas.microsoft.com/office/spreadsheetml/2009/9/ac" r="615" s="3" customFormat="true" x14ac:dyDescent="0.25">
      <c r="A615" s="406"/>
      <c r="B615" s="127"/>
      <c r="L615" s="127"/>
      <c r="V615" s="127"/>
      <c r="AF615" s="127"/>
      <c r="AP615" s="127"/>
      <c r="AZ615" s="127"/>
      <c r="BA615" s="127"/>
      <c r="BB615" s="127"/>
      <c r="BC615" s="127"/>
      <c r="BD615" s="127"/>
      <c r="BE615" s="127"/>
      <c r="BF615" s="127"/>
      <c r="BG615" s="127"/>
      <c r="BJ615" s="127"/>
      <c r="BT615" s="127"/>
      <c r="CD615" s="127"/>
      <c r="CN615" s="127"/>
      <c r="CX615" s="127"/>
      <c r="DH615" s="127"/>
      <c r="DR615" s="127"/>
      <c r="EB615" s="127"/>
      <c r="EL615" s="127"/>
      <c r="EV615" s="127"/>
      <c r="FF615" s="127"/>
      <c r="FP615" s="127"/>
      <c r="FZ615" s="127"/>
      <c r="GJ615" s="127"/>
      <c r="GT615" s="127"/>
      <c r="HD615" s="127"/>
      <c r="HN615" s="127"/>
      <c r="HX615" s="127"/>
      <c r="IH615" s="127"/>
      <c r="IR615" s="127"/>
    </row>
    <row xmlns:x14ac="http://schemas.microsoft.com/office/spreadsheetml/2009/9/ac" r="616" s="3" customFormat="true" x14ac:dyDescent="0.25">
      <c r="A616" s="406"/>
      <c r="B616" s="127"/>
      <c r="L616" s="127"/>
      <c r="V616" s="127"/>
      <c r="AF616" s="127"/>
      <c r="AP616" s="127"/>
      <c r="AZ616" s="127"/>
      <c r="BA616" s="127"/>
      <c r="BB616" s="127"/>
      <c r="BC616" s="127"/>
      <c r="BD616" s="127"/>
      <c r="BE616" s="127"/>
      <c r="BF616" s="127"/>
      <c r="BG616" s="127"/>
      <c r="BJ616" s="127"/>
      <c r="BT616" s="127"/>
      <c r="CD616" s="127"/>
      <c r="CN616" s="127"/>
      <c r="CX616" s="127"/>
      <c r="DH616" s="127"/>
      <c r="DR616" s="127"/>
      <c r="EB616" s="127"/>
      <c r="EL616" s="127"/>
      <c r="EV616" s="127"/>
      <c r="FF616" s="127"/>
      <c r="FP616" s="127"/>
      <c r="FZ616" s="127"/>
      <c r="GJ616" s="127"/>
      <c r="GT616" s="127"/>
      <c r="HD616" s="127"/>
      <c r="HN616" s="127"/>
      <c r="HX616" s="127"/>
      <c r="IH616" s="127"/>
      <c r="IR616" s="127"/>
    </row>
    <row xmlns:x14ac="http://schemas.microsoft.com/office/spreadsheetml/2009/9/ac" r="617" s="3" customFormat="true" x14ac:dyDescent="0.25">
      <c r="A617" s="406"/>
      <c r="B617" s="127"/>
      <c r="L617" s="127"/>
      <c r="V617" s="127"/>
      <c r="AF617" s="127"/>
      <c r="AP617" s="127"/>
      <c r="AZ617" s="127"/>
      <c r="BA617" s="127"/>
      <c r="BB617" s="127"/>
      <c r="BC617" s="127"/>
      <c r="BD617" s="127"/>
      <c r="BE617" s="127"/>
      <c r="BF617" s="127"/>
      <c r="BG617" s="127"/>
      <c r="BJ617" s="127"/>
      <c r="BT617" s="127"/>
      <c r="CD617" s="127"/>
      <c r="CN617" s="127"/>
      <c r="CX617" s="127"/>
      <c r="DH617" s="127"/>
      <c r="DR617" s="127"/>
      <c r="EB617" s="127"/>
      <c r="EL617" s="127"/>
      <c r="EV617" s="127"/>
      <c r="FF617" s="127"/>
      <c r="FP617" s="127"/>
      <c r="FZ617" s="127"/>
      <c r="GJ617" s="127"/>
      <c r="GT617" s="127"/>
      <c r="HD617" s="127"/>
      <c r="HN617" s="127"/>
      <c r="HX617" s="127"/>
      <c r="IH617" s="127"/>
      <c r="IR617" s="127"/>
    </row>
    <row xmlns:x14ac="http://schemas.microsoft.com/office/spreadsheetml/2009/9/ac" r="618" s="3" customFormat="true" x14ac:dyDescent="0.25">
      <c r="A618" s="406"/>
      <c r="B618" s="127"/>
      <c r="L618" s="127"/>
      <c r="V618" s="127"/>
      <c r="AF618" s="127"/>
      <c r="AP618" s="127"/>
      <c r="AZ618" s="127"/>
      <c r="BA618" s="127"/>
      <c r="BB618" s="127"/>
      <c r="BC618" s="127"/>
      <c r="BD618" s="127"/>
      <c r="BE618" s="127"/>
      <c r="BF618" s="127"/>
      <c r="BG618" s="127"/>
      <c r="BJ618" s="127"/>
      <c r="BT618" s="127"/>
      <c r="CD618" s="127"/>
      <c r="CN618" s="127"/>
      <c r="CX618" s="127"/>
      <c r="DH618" s="127"/>
      <c r="DR618" s="127"/>
      <c r="EB618" s="127"/>
      <c r="EL618" s="127"/>
      <c r="EV618" s="127"/>
      <c r="FF618" s="127"/>
      <c r="FP618" s="127"/>
      <c r="FZ618" s="127"/>
      <c r="GJ618" s="127"/>
      <c r="GT618" s="127"/>
      <c r="HD618" s="127"/>
      <c r="HN618" s="127"/>
      <c r="HX618" s="127"/>
      <c r="IH618" s="127"/>
      <c r="IR618" s="127"/>
    </row>
    <row xmlns:x14ac="http://schemas.microsoft.com/office/spreadsheetml/2009/9/ac" r="619" s="3" customFormat="true" x14ac:dyDescent="0.25">
      <c r="A619" s="406"/>
      <c r="B619" s="127"/>
      <c r="L619" s="127"/>
      <c r="V619" s="127"/>
      <c r="AF619" s="127"/>
      <c r="AP619" s="127"/>
      <c r="AZ619" s="127"/>
      <c r="BA619" s="127"/>
      <c r="BB619" s="127"/>
      <c r="BC619" s="127"/>
      <c r="BD619" s="127"/>
      <c r="BE619" s="127"/>
      <c r="BF619" s="127"/>
      <c r="BG619" s="127"/>
      <c r="BJ619" s="127"/>
      <c r="BT619" s="127"/>
      <c r="CD619" s="127"/>
      <c r="CN619" s="127"/>
      <c r="CX619" s="127"/>
      <c r="DH619" s="127"/>
      <c r="DR619" s="127"/>
      <c r="EB619" s="127"/>
      <c r="EL619" s="127"/>
      <c r="EV619" s="127"/>
      <c r="FF619" s="127"/>
      <c r="FP619" s="127"/>
      <c r="FZ619" s="127"/>
      <c r="GJ619" s="127"/>
      <c r="GT619" s="127"/>
      <c r="HD619" s="127"/>
      <c r="HN619" s="127"/>
      <c r="HX619" s="127"/>
      <c r="IH619" s="127"/>
      <c r="IR619" s="127"/>
    </row>
    <row xmlns:x14ac="http://schemas.microsoft.com/office/spreadsheetml/2009/9/ac" r="620" s="3" customFormat="true" x14ac:dyDescent="0.25">
      <c r="A620" s="406"/>
      <c r="B620" s="127"/>
      <c r="L620" s="127"/>
      <c r="V620" s="127"/>
      <c r="AF620" s="127"/>
      <c r="AP620" s="127"/>
      <c r="AZ620" s="127"/>
      <c r="BA620" s="127"/>
      <c r="BB620" s="127"/>
      <c r="BC620" s="127"/>
      <c r="BD620" s="127"/>
      <c r="BE620" s="127"/>
      <c r="BF620" s="127"/>
      <c r="BG620" s="127"/>
      <c r="BJ620" s="127"/>
      <c r="BT620" s="127"/>
      <c r="CD620" s="127"/>
      <c r="CN620" s="127"/>
      <c r="CX620" s="127"/>
      <c r="DH620" s="127"/>
      <c r="DR620" s="127"/>
      <c r="EB620" s="127"/>
      <c r="EL620" s="127"/>
      <c r="EV620" s="127"/>
      <c r="FF620" s="127"/>
      <c r="FP620" s="127"/>
      <c r="FZ620" s="127"/>
      <c r="GJ620" s="127"/>
      <c r="GT620" s="127"/>
      <c r="HD620" s="127"/>
      <c r="HN620" s="127"/>
      <c r="HX620" s="127"/>
      <c r="IH620" s="127"/>
      <c r="IR620" s="127"/>
    </row>
    <row xmlns:x14ac="http://schemas.microsoft.com/office/spreadsheetml/2009/9/ac" r="621" s="3" customFormat="true" x14ac:dyDescent="0.25">
      <c r="A621" s="406"/>
      <c r="B621" s="127"/>
      <c r="L621" s="127"/>
      <c r="V621" s="127"/>
      <c r="AF621" s="127"/>
      <c r="AP621" s="127"/>
      <c r="AZ621" s="127"/>
      <c r="BA621" s="127"/>
      <c r="BB621" s="127"/>
      <c r="BC621" s="127"/>
      <c r="BD621" s="127"/>
      <c r="BE621" s="127"/>
      <c r="BF621" s="127"/>
      <c r="BG621" s="127"/>
      <c r="BJ621" s="127"/>
      <c r="BT621" s="127"/>
      <c r="CD621" s="127"/>
      <c r="CN621" s="127"/>
      <c r="CX621" s="127"/>
      <c r="DH621" s="127"/>
      <c r="DR621" s="127"/>
      <c r="EB621" s="127"/>
      <c r="EL621" s="127"/>
      <c r="EV621" s="127"/>
      <c r="FF621" s="127"/>
      <c r="FP621" s="127"/>
      <c r="FZ621" s="127"/>
      <c r="GJ621" s="127"/>
      <c r="GT621" s="127"/>
      <c r="HD621" s="127"/>
      <c r="HN621" s="127"/>
      <c r="HX621" s="127"/>
      <c r="IH621" s="127"/>
      <c r="IR621" s="127"/>
    </row>
    <row xmlns:x14ac="http://schemas.microsoft.com/office/spreadsheetml/2009/9/ac" r="622" s="3" customFormat="true" x14ac:dyDescent="0.25">
      <c r="A622" s="406"/>
      <c r="B622" s="127"/>
      <c r="L622" s="127"/>
      <c r="V622" s="127"/>
      <c r="AF622" s="127"/>
      <c r="AP622" s="127"/>
      <c r="AZ622" s="127"/>
      <c r="BA622" s="127"/>
      <c r="BB622" s="127"/>
      <c r="BC622" s="127"/>
      <c r="BD622" s="127"/>
      <c r="BE622" s="127"/>
      <c r="BF622" s="127"/>
      <c r="BG622" s="127"/>
      <c r="BJ622" s="127"/>
      <c r="BT622" s="127"/>
      <c r="CD622" s="127"/>
      <c r="CN622" s="127"/>
      <c r="CX622" s="127"/>
      <c r="DH622" s="127"/>
      <c r="DR622" s="127"/>
      <c r="EB622" s="127"/>
      <c r="EL622" s="127"/>
      <c r="EV622" s="127"/>
      <c r="FF622" s="127"/>
      <c r="FP622" s="127"/>
      <c r="FZ622" s="127"/>
      <c r="GJ622" s="127"/>
      <c r="GT622" s="127"/>
      <c r="HD622" s="127"/>
      <c r="HN622" s="127"/>
      <c r="HX622" s="127"/>
      <c r="IH622" s="127"/>
      <c r="IR622" s="127"/>
    </row>
    <row xmlns:x14ac="http://schemas.microsoft.com/office/spreadsheetml/2009/9/ac" r="623" s="3" customFormat="true" x14ac:dyDescent="0.25">
      <c r="A623" s="406"/>
      <c r="B623" s="127"/>
      <c r="L623" s="127"/>
      <c r="V623" s="127"/>
      <c r="AF623" s="127"/>
      <c r="AP623" s="127"/>
      <c r="AZ623" s="127"/>
      <c r="BA623" s="127"/>
      <c r="BB623" s="127"/>
      <c r="BC623" s="127"/>
      <c r="BD623" s="127"/>
      <c r="BE623" s="127"/>
      <c r="BF623" s="127"/>
      <c r="BG623" s="127"/>
      <c r="BJ623" s="127"/>
      <c r="BT623" s="127"/>
      <c r="CD623" s="127"/>
      <c r="CN623" s="127"/>
      <c r="CX623" s="127"/>
      <c r="DH623" s="127"/>
      <c r="DR623" s="127"/>
      <c r="EB623" s="127"/>
      <c r="EL623" s="127"/>
      <c r="EV623" s="127"/>
      <c r="FF623" s="127"/>
      <c r="FP623" s="127"/>
      <c r="FZ623" s="127"/>
      <c r="GJ623" s="127"/>
      <c r="GT623" s="127"/>
      <c r="HD623" s="127"/>
      <c r="HN623" s="127"/>
      <c r="HX623" s="127"/>
      <c r="IH623" s="127"/>
      <c r="IR623" s="127"/>
    </row>
    <row xmlns:x14ac="http://schemas.microsoft.com/office/spreadsheetml/2009/9/ac" r="624" s="3" customFormat="true" x14ac:dyDescent="0.25">
      <c r="A624" s="406"/>
      <c r="B624" s="127"/>
      <c r="L624" s="127"/>
      <c r="V624" s="127"/>
      <c r="AF624" s="127"/>
      <c r="AP624" s="127"/>
      <c r="AZ624" s="127"/>
      <c r="BA624" s="127"/>
      <c r="BB624" s="127"/>
      <c r="BC624" s="127"/>
      <c r="BD624" s="127"/>
      <c r="BE624" s="127"/>
      <c r="BF624" s="127"/>
      <c r="BG624" s="127"/>
      <c r="BJ624" s="127"/>
      <c r="BT624" s="127"/>
      <c r="CD624" s="127"/>
      <c r="CN624" s="127"/>
      <c r="CX624" s="127"/>
      <c r="DH624" s="127"/>
      <c r="DR624" s="127"/>
      <c r="EB624" s="127"/>
      <c r="EL624" s="127"/>
      <c r="EV624" s="127"/>
      <c r="FF624" s="127"/>
      <c r="FP624" s="127"/>
      <c r="FZ624" s="127"/>
      <c r="GJ624" s="127"/>
      <c r="GT624" s="127"/>
      <c r="HD624" s="127"/>
      <c r="HN624" s="127"/>
      <c r="HX624" s="127"/>
      <c r="IH624" s="127"/>
      <c r="IR624" s="127"/>
    </row>
    <row xmlns:x14ac="http://schemas.microsoft.com/office/spreadsheetml/2009/9/ac" r="625" s="3" customFormat="true" x14ac:dyDescent="0.25">
      <c r="A625" s="406"/>
      <c r="B625" s="127"/>
      <c r="L625" s="127"/>
      <c r="V625" s="127"/>
      <c r="AF625" s="127"/>
      <c r="AP625" s="127"/>
      <c r="AZ625" s="127"/>
      <c r="BA625" s="127"/>
      <c r="BB625" s="127"/>
      <c r="BC625" s="127"/>
      <c r="BD625" s="127"/>
      <c r="BE625" s="127"/>
      <c r="BF625" s="127"/>
      <c r="BG625" s="127"/>
      <c r="BJ625" s="127"/>
      <c r="BT625" s="127"/>
      <c r="CD625" s="127"/>
      <c r="CN625" s="127"/>
      <c r="CX625" s="127"/>
      <c r="DH625" s="127"/>
      <c r="DR625" s="127"/>
      <c r="EB625" s="127"/>
      <c r="EL625" s="127"/>
      <c r="EV625" s="127"/>
      <c r="FF625" s="127"/>
      <c r="FP625" s="127"/>
      <c r="FZ625" s="127"/>
      <c r="GJ625" s="127"/>
      <c r="GT625" s="127"/>
      <c r="HD625" s="127"/>
      <c r="HN625" s="127"/>
      <c r="HX625" s="127"/>
      <c r="IH625" s="127"/>
      <c r="IR625" s="127"/>
    </row>
    <row xmlns:x14ac="http://schemas.microsoft.com/office/spreadsheetml/2009/9/ac" r="626" s="3" customFormat="true" x14ac:dyDescent="0.25">
      <c r="A626" s="406"/>
      <c r="B626" s="127"/>
      <c r="L626" s="127"/>
      <c r="V626" s="127"/>
      <c r="AF626" s="127"/>
      <c r="AP626" s="127"/>
      <c r="AZ626" s="127"/>
      <c r="BA626" s="127"/>
      <c r="BB626" s="127"/>
      <c r="BC626" s="127"/>
      <c r="BD626" s="127"/>
      <c r="BE626" s="127"/>
      <c r="BF626" s="127"/>
      <c r="BG626" s="127"/>
      <c r="BJ626" s="127"/>
      <c r="BT626" s="127"/>
      <c r="CD626" s="127"/>
      <c r="CN626" s="127"/>
      <c r="CX626" s="127"/>
      <c r="DH626" s="127"/>
      <c r="DR626" s="127"/>
      <c r="EB626" s="127"/>
      <c r="EL626" s="127"/>
      <c r="EV626" s="127"/>
      <c r="FF626" s="127"/>
      <c r="FP626" s="127"/>
      <c r="FZ626" s="127"/>
      <c r="GJ626" s="127"/>
      <c r="GT626" s="127"/>
      <c r="HD626" s="127"/>
      <c r="HN626" s="127"/>
      <c r="HX626" s="127"/>
      <c r="IH626" s="127"/>
      <c r="IR626" s="127"/>
    </row>
    <row xmlns:x14ac="http://schemas.microsoft.com/office/spreadsheetml/2009/9/ac" r="627" s="3" customFormat="true" x14ac:dyDescent="0.25">
      <c r="A627" s="406"/>
      <c r="B627" s="127"/>
      <c r="L627" s="127"/>
      <c r="V627" s="127"/>
      <c r="AF627" s="127"/>
      <c r="AP627" s="127"/>
      <c r="AZ627" s="127"/>
      <c r="BA627" s="127"/>
      <c r="BB627" s="127"/>
      <c r="BC627" s="127"/>
      <c r="BD627" s="127"/>
      <c r="BE627" s="127"/>
      <c r="BF627" s="127"/>
      <c r="BG627" s="127"/>
      <c r="BJ627" s="127"/>
      <c r="BT627" s="127"/>
      <c r="CD627" s="127"/>
      <c r="CN627" s="127"/>
      <c r="CX627" s="127"/>
      <c r="DH627" s="127"/>
      <c r="DR627" s="127"/>
      <c r="EB627" s="127"/>
      <c r="EL627" s="127"/>
      <c r="EV627" s="127"/>
      <c r="FF627" s="127"/>
      <c r="FP627" s="127"/>
      <c r="FZ627" s="127"/>
      <c r="GJ627" s="127"/>
      <c r="GT627" s="127"/>
      <c r="HD627" s="127"/>
      <c r="HN627" s="127"/>
      <c r="HX627" s="127"/>
      <c r="IH627" s="127"/>
      <c r="IR627" s="127"/>
    </row>
    <row xmlns:x14ac="http://schemas.microsoft.com/office/spreadsheetml/2009/9/ac" r="628" s="3" customFormat="true" x14ac:dyDescent="0.25">
      <c r="A628" s="406"/>
      <c r="B628" s="127"/>
      <c r="L628" s="127"/>
      <c r="V628" s="127"/>
      <c r="AF628" s="127"/>
      <c r="AP628" s="127"/>
      <c r="AZ628" s="127"/>
      <c r="BA628" s="127"/>
      <c r="BB628" s="127"/>
      <c r="BC628" s="127"/>
      <c r="BD628" s="127"/>
      <c r="BE628" s="127"/>
      <c r="BF628" s="127"/>
      <c r="BG628" s="127"/>
      <c r="BJ628" s="127"/>
      <c r="BT628" s="127"/>
      <c r="CD628" s="127"/>
      <c r="CN628" s="127"/>
      <c r="CX628" s="127"/>
      <c r="DH628" s="127"/>
      <c r="DR628" s="127"/>
      <c r="EB628" s="127"/>
      <c r="EL628" s="127"/>
      <c r="EV628" s="127"/>
      <c r="FF628" s="127"/>
      <c r="FP628" s="127"/>
      <c r="FZ628" s="127"/>
      <c r="GJ628" s="127"/>
      <c r="GT628" s="127"/>
      <c r="HD628" s="127"/>
      <c r="HN628" s="127"/>
      <c r="HX628" s="127"/>
      <c r="IH628" s="127"/>
      <c r="IR628" s="127"/>
    </row>
    <row xmlns:x14ac="http://schemas.microsoft.com/office/spreadsheetml/2009/9/ac" r="629" s="3" customFormat="true" x14ac:dyDescent="0.25">
      <c r="A629" s="406"/>
      <c r="B629" s="127"/>
      <c r="L629" s="127"/>
      <c r="V629" s="127"/>
      <c r="AF629" s="127"/>
      <c r="AP629" s="127"/>
      <c r="AZ629" s="127"/>
      <c r="BA629" s="127"/>
      <c r="BB629" s="127"/>
      <c r="BC629" s="127"/>
      <c r="BD629" s="127"/>
      <c r="BE629" s="127"/>
      <c r="BF629" s="127"/>
      <c r="BG629" s="127"/>
      <c r="BJ629" s="127"/>
      <c r="BT629" s="127"/>
      <c r="CD629" s="127"/>
      <c r="CN629" s="127"/>
      <c r="CX629" s="127"/>
      <c r="DH629" s="127"/>
      <c r="DR629" s="127"/>
      <c r="EB629" s="127"/>
      <c r="EL629" s="127"/>
      <c r="EV629" s="127"/>
      <c r="FF629" s="127"/>
      <c r="FP629" s="127"/>
      <c r="FZ629" s="127"/>
      <c r="GJ629" s="127"/>
      <c r="GT629" s="127"/>
      <c r="HD629" s="127"/>
      <c r="HN629" s="127"/>
      <c r="HX629" s="127"/>
      <c r="IH629" s="127"/>
      <c r="IR629" s="127"/>
    </row>
    <row xmlns:x14ac="http://schemas.microsoft.com/office/spreadsheetml/2009/9/ac" r="630" s="3" customFormat="true" x14ac:dyDescent="0.25">
      <c r="A630" s="406"/>
      <c r="B630" s="127"/>
      <c r="L630" s="127"/>
      <c r="V630" s="127"/>
      <c r="AF630" s="127"/>
      <c r="AP630" s="127"/>
      <c r="AZ630" s="127"/>
      <c r="BA630" s="127"/>
      <c r="BB630" s="127"/>
      <c r="BC630" s="127"/>
      <c r="BD630" s="127"/>
      <c r="BE630" s="127"/>
      <c r="BF630" s="127"/>
      <c r="BG630" s="127"/>
      <c r="BJ630" s="127"/>
      <c r="BT630" s="127"/>
      <c r="CD630" s="127"/>
      <c r="CN630" s="127"/>
      <c r="CX630" s="127"/>
      <c r="DH630" s="127"/>
      <c r="DR630" s="127"/>
      <c r="EB630" s="127"/>
      <c r="EL630" s="127"/>
      <c r="EV630" s="127"/>
      <c r="FF630" s="127"/>
      <c r="FP630" s="127"/>
      <c r="FZ630" s="127"/>
      <c r="GJ630" s="127"/>
      <c r="GT630" s="127"/>
      <c r="HD630" s="127"/>
      <c r="HN630" s="127"/>
      <c r="HX630" s="127"/>
      <c r="IH630" s="127"/>
      <c r="IR630" s="127"/>
    </row>
    <row xmlns:x14ac="http://schemas.microsoft.com/office/spreadsheetml/2009/9/ac" r="631" s="3" customFormat="true" x14ac:dyDescent="0.25">
      <c r="A631" s="406"/>
      <c r="B631" s="127"/>
      <c r="L631" s="127"/>
      <c r="V631" s="127"/>
      <c r="AF631" s="127"/>
      <c r="AP631" s="127"/>
      <c r="AZ631" s="127"/>
      <c r="BA631" s="127"/>
      <c r="BB631" s="127"/>
      <c r="BC631" s="127"/>
      <c r="BD631" s="127"/>
      <c r="BE631" s="127"/>
      <c r="BF631" s="127"/>
      <c r="BG631" s="127"/>
      <c r="BJ631" s="127"/>
      <c r="BT631" s="127"/>
      <c r="CD631" s="127"/>
      <c r="CN631" s="127"/>
      <c r="CX631" s="127"/>
      <c r="DH631" s="127"/>
      <c r="DR631" s="127"/>
      <c r="EB631" s="127"/>
      <c r="EL631" s="127"/>
      <c r="EV631" s="127"/>
      <c r="FF631" s="127"/>
      <c r="FP631" s="127"/>
      <c r="FZ631" s="127"/>
      <c r="GJ631" s="127"/>
      <c r="GT631" s="127"/>
      <c r="HD631" s="127"/>
      <c r="HN631" s="127"/>
      <c r="HX631" s="127"/>
      <c r="IH631" s="127"/>
      <c r="IR631" s="127"/>
    </row>
    <row xmlns:x14ac="http://schemas.microsoft.com/office/spreadsheetml/2009/9/ac" r="632" s="3" customFormat="true" x14ac:dyDescent="0.25">
      <c r="A632" s="406"/>
      <c r="B632" s="127"/>
      <c r="L632" s="127"/>
      <c r="V632" s="127"/>
      <c r="AF632" s="127"/>
      <c r="AP632" s="127"/>
      <c r="AZ632" s="127"/>
      <c r="BA632" s="127"/>
      <c r="BB632" s="127"/>
      <c r="BC632" s="127"/>
      <c r="BD632" s="127"/>
      <c r="BE632" s="127"/>
      <c r="BF632" s="127"/>
      <c r="BG632" s="127"/>
      <c r="BJ632" s="127"/>
      <c r="BT632" s="127"/>
      <c r="CD632" s="127"/>
      <c r="CN632" s="127"/>
      <c r="CX632" s="127"/>
      <c r="DH632" s="127"/>
      <c r="DR632" s="127"/>
      <c r="EB632" s="127"/>
      <c r="EL632" s="127"/>
      <c r="EV632" s="127"/>
      <c r="FF632" s="127"/>
      <c r="FP632" s="127"/>
      <c r="FZ632" s="127"/>
      <c r="GJ632" s="127"/>
      <c r="GT632" s="127"/>
      <c r="HD632" s="127"/>
      <c r="HN632" s="127"/>
      <c r="HX632" s="127"/>
      <c r="IH632" s="127"/>
      <c r="IR632" s="127"/>
    </row>
    <row xmlns:x14ac="http://schemas.microsoft.com/office/spreadsheetml/2009/9/ac" r="633" s="3" customFormat="true" x14ac:dyDescent="0.25">
      <c r="A633" s="406"/>
      <c r="B633" s="127"/>
      <c r="L633" s="127"/>
      <c r="V633" s="127"/>
      <c r="AF633" s="127"/>
      <c r="AP633" s="127"/>
      <c r="AZ633" s="127"/>
      <c r="BA633" s="127"/>
      <c r="BB633" s="127"/>
      <c r="BC633" s="127"/>
      <c r="BD633" s="127"/>
      <c r="BE633" s="127"/>
      <c r="BF633" s="127"/>
      <c r="BG633" s="127"/>
      <c r="BJ633" s="127"/>
      <c r="BT633" s="127"/>
      <c r="CD633" s="127"/>
      <c r="CN633" s="127"/>
      <c r="CX633" s="127"/>
      <c r="DH633" s="127"/>
      <c r="DR633" s="127"/>
      <c r="EB633" s="127"/>
      <c r="EL633" s="127"/>
      <c r="EV633" s="127"/>
      <c r="FF633" s="127"/>
      <c r="FP633" s="127"/>
      <c r="FZ633" s="127"/>
      <c r="GJ633" s="127"/>
      <c r="GT633" s="127"/>
      <c r="HD633" s="127"/>
      <c r="HN633" s="127"/>
      <c r="HX633" s="127"/>
      <c r="IH633" s="127"/>
      <c r="IR633" s="127"/>
    </row>
    <row xmlns:x14ac="http://schemas.microsoft.com/office/spreadsheetml/2009/9/ac" r="634" s="3" customFormat="true" x14ac:dyDescent="0.25">
      <c r="A634" s="406"/>
      <c r="B634" s="127"/>
      <c r="L634" s="127"/>
      <c r="V634" s="127"/>
      <c r="AF634" s="127"/>
      <c r="AP634" s="127"/>
      <c r="AZ634" s="127"/>
      <c r="BA634" s="127"/>
      <c r="BB634" s="127"/>
      <c r="BC634" s="127"/>
      <c r="BD634" s="127"/>
      <c r="BE634" s="127"/>
      <c r="BF634" s="127"/>
      <c r="BG634" s="127"/>
      <c r="BJ634" s="127"/>
      <c r="BT634" s="127"/>
      <c r="CD634" s="127"/>
      <c r="CN634" s="127"/>
      <c r="CX634" s="127"/>
      <c r="DH634" s="127"/>
      <c r="DR634" s="127"/>
      <c r="EB634" s="127"/>
      <c r="EL634" s="127"/>
      <c r="EV634" s="127"/>
      <c r="FF634" s="127"/>
      <c r="FP634" s="127"/>
      <c r="FZ634" s="127"/>
      <c r="GJ634" s="127"/>
      <c r="GT634" s="127"/>
      <c r="HD634" s="127"/>
      <c r="HN634" s="127"/>
      <c r="HX634" s="127"/>
      <c r="IH634" s="127"/>
      <c r="IR634" s="127"/>
    </row>
    <row xmlns:x14ac="http://schemas.microsoft.com/office/spreadsheetml/2009/9/ac" r="635" s="3" customFormat="true" x14ac:dyDescent="0.25">
      <c r="A635" s="406"/>
      <c r="B635" s="127"/>
      <c r="L635" s="127"/>
      <c r="V635" s="127"/>
      <c r="AF635" s="127"/>
      <c r="AP635" s="127"/>
      <c r="AZ635" s="127"/>
      <c r="BA635" s="127"/>
      <c r="BB635" s="127"/>
      <c r="BC635" s="127"/>
      <c r="BD635" s="127"/>
      <c r="BE635" s="127"/>
      <c r="BF635" s="127"/>
      <c r="BG635" s="127"/>
      <c r="BJ635" s="127"/>
      <c r="BT635" s="127"/>
      <c r="CD635" s="127"/>
      <c r="CN635" s="127"/>
      <c r="CX635" s="127"/>
      <c r="DH635" s="127"/>
      <c r="DR635" s="127"/>
      <c r="EB635" s="127"/>
      <c r="EL635" s="127"/>
      <c r="EV635" s="127"/>
      <c r="FF635" s="127"/>
      <c r="FP635" s="127"/>
      <c r="FZ635" s="127"/>
      <c r="GJ635" s="127"/>
      <c r="GT635" s="127"/>
      <c r="HD635" s="127"/>
      <c r="HN635" s="127"/>
      <c r="HX635" s="127"/>
      <c r="IH635" s="127"/>
      <c r="IR635" s="127"/>
    </row>
    <row xmlns:x14ac="http://schemas.microsoft.com/office/spreadsheetml/2009/9/ac" r="636" s="3" customFormat="true" x14ac:dyDescent="0.25">
      <c r="A636" s="406"/>
      <c r="B636" s="127"/>
      <c r="L636" s="127"/>
      <c r="V636" s="127"/>
      <c r="AF636" s="127"/>
      <c r="AP636" s="127"/>
      <c r="AZ636" s="127"/>
      <c r="BA636" s="127"/>
      <c r="BB636" s="127"/>
      <c r="BC636" s="127"/>
      <c r="BD636" s="127"/>
      <c r="BE636" s="127"/>
      <c r="BF636" s="127"/>
      <c r="BG636" s="127"/>
      <c r="BJ636" s="127"/>
      <c r="BT636" s="127"/>
      <c r="CD636" s="127"/>
      <c r="CN636" s="127"/>
      <c r="CX636" s="127"/>
      <c r="DH636" s="127"/>
      <c r="DR636" s="127"/>
      <c r="EB636" s="127"/>
      <c r="EL636" s="127"/>
      <c r="EV636" s="127"/>
      <c r="FF636" s="127"/>
      <c r="FP636" s="127"/>
      <c r="FZ636" s="127"/>
      <c r="GJ636" s="127"/>
      <c r="GT636" s="127"/>
      <c r="HD636" s="127"/>
      <c r="HN636" s="127"/>
      <c r="HX636" s="127"/>
      <c r="IH636" s="127"/>
      <c r="IR636" s="127"/>
    </row>
    <row xmlns:x14ac="http://schemas.microsoft.com/office/spreadsheetml/2009/9/ac" r="637" s="3" customFormat="true" x14ac:dyDescent="0.25">
      <c r="A637" s="406"/>
      <c r="B637" s="127"/>
      <c r="L637" s="127"/>
      <c r="V637" s="127"/>
      <c r="AF637" s="127"/>
      <c r="AP637" s="127"/>
      <c r="AZ637" s="127"/>
      <c r="BA637" s="127"/>
      <c r="BB637" s="127"/>
      <c r="BC637" s="127"/>
      <c r="BD637" s="127"/>
      <c r="BE637" s="127"/>
      <c r="BF637" s="127"/>
      <c r="BG637" s="127"/>
      <c r="BJ637" s="127"/>
      <c r="BT637" s="127"/>
      <c r="CD637" s="127"/>
      <c r="CN637" s="127"/>
      <c r="CX637" s="127"/>
      <c r="DH637" s="127"/>
      <c r="DR637" s="127"/>
      <c r="EB637" s="127"/>
      <c r="EL637" s="127"/>
      <c r="EV637" s="127"/>
      <c r="FF637" s="127"/>
      <c r="FP637" s="127"/>
      <c r="FZ637" s="127"/>
      <c r="GJ637" s="127"/>
      <c r="GT637" s="127"/>
      <c r="HD637" s="127"/>
      <c r="HN637" s="127"/>
      <c r="HX637" s="127"/>
      <c r="IH637" s="127"/>
      <c r="IR637" s="127"/>
    </row>
  </sheetData>
  <mergeCells count="21">
    <mergeCell ref="CY26:DE26"/>
    <mergeCell ref="CE26:CK26"/>
    <mergeCell ref="GK26:GQ26"/>
    <mergeCell ref="FQ26:FW26"/>
    <mergeCell ref="GA26:GG26"/>
    <mergeCell ref="A2:A3"/>
    <mergeCell ref="FG26:FM26"/>
    <mergeCell ref="BA26:BG26"/>
    <mergeCell ref="C26:I26"/>
    <mergeCell ref="M26:S26"/>
    <mergeCell ref="W26:AC26"/>
    <mergeCell ref="AG26:AM26"/>
    <mergeCell ref="AQ26:AW26"/>
    <mergeCell ref="DS26:DY26"/>
    <mergeCell ref="EW26:FC26"/>
    <mergeCell ref="EM26:ES26"/>
    <mergeCell ref="EC26:EI26"/>
    <mergeCell ref="BK26:BQ26"/>
    <mergeCell ref="BU26:CA26"/>
    <mergeCell ref="DI26:DO26"/>
    <mergeCell ref="CO26:CU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 ref="A23" location="myrangeW19" display="myrangeW19"/>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8" customWidth="true"/>
    <col min="3" max="3" width="29.75" customWidth="true"/>
    <col min="4" max="9" width="7.875" customWidth="true"/>
    <col min="10" max="11" width="1.125" customWidth="true"/>
    <col min="12" max="12" width="24.625" style="128" customWidth="true"/>
    <col min="13" max="13" width="29.75" customWidth="true"/>
    <col min="14" max="19" width="7.875" customWidth="true"/>
    <col min="20" max="21" width="1.125" customWidth="true"/>
    <col min="22" max="22" width="24.625" style="128" customWidth="true"/>
    <col min="23" max="23" width="29.75" customWidth="true"/>
    <col min="24" max="29" width="7.875" customWidth="true"/>
    <col min="30" max="31" width="1.125" customWidth="true"/>
    <col min="32" max="32" width="24.625" style="128" customWidth="true"/>
    <col min="33" max="33" width="29.75" customWidth="true"/>
    <col min="34" max="39" width="7.875" customWidth="true"/>
    <col min="40" max="41" width="1.125" customWidth="true"/>
    <col min="42" max="42" width="24.625" style="128" customWidth="true"/>
    <col min="43" max="43" width="29.75" customWidth="true"/>
    <col min="44" max="49" width="7.875" customWidth="true"/>
    <col min="50" max="51" width="1.125" customWidth="true"/>
    <col min="52" max="52" width="24.625" style="128" customWidth="true"/>
    <col min="53" max="53" width="29.75" style="128" customWidth="true"/>
    <col min="54" max="59" width="7.875" style="128" customWidth="true"/>
    <col min="60" max="61" width="1.125" customWidth="true"/>
    <col min="62" max="62" width="24.625" style="128" customWidth="true"/>
    <col min="63" max="63" width="29.75" customWidth="true"/>
    <col min="64" max="69" width="7.875" customWidth="true"/>
    <col min="70" max="71" width="1.125" customWidth="true"/>
    <col min="72" max="72" width="24.625" style="128" customWidth="true"/>
    <col min="73" max="73" width="29.75" customWidth="true"/>
    <col min="74" max="79" width="7.875" customWidth="true"/>
    <col min="80" max="81" width="1.125" customWidth="true"/>
    <col min="82" max="82" width="24.625" style="128" customWidth="true"/>
    <col min="83" max="83" width="29.75" customWidth="true"/>
    <col min="84" max="89" width="7.875" customWidth="true"/>
    <col min="90" max="91" width="1.125" customWidth="true"/>
    <col min="92" max="92" width="24.625" style="128" customWidth="true"/>
    <col min="93" max="93" width="29.75" customWidth="true"/>
    <col min="94" max="99" width="7.875" customWidth="true"/>
    <col min="100" max="101" width="1.125" customWidth="true"/>
    <col min="102" max="102" width="24.625" style="128" customWidth="true"/>
    <col min="103" max="103" width="29.75" customWidth="true"/>
    <col min="104" max="109" width="7.875" customWidth="true"/>
    <col min="110" max="111" width="1.125" customWidth="true"/>
    <col min="112" max="112" width="24.625" style="128" customWidth="true"/>
    <col min="113" max="113" width="29.75" customWidth="true"/>
    <col min="114" max="119" width="7.875" customWidth="true"/>
    <col min="120" max="121" width="1.125" customWidth="true"/>
    <col min="122" max="122" width="24.625" style="128" customWidth="true"/>
    <col min="123" max="123" width="29.75" customWidth="true"/>
    <col min="124" max="129" width="7.875" customWidth="true"/>
    <col min="130" max="131" width="1.125" customWidth="true"/>
    <col min="132" max="132" width="24.625" style="128" customWidth="true"/>
    <col min="133" max="133" width="29.75" customWidth="true"/>
    <col min="134" max="139" width="7.875" customWidth="true"/>
    <col min="140" max="141" width="1.125" customWidth="true"/>
    <col min="142" max="142" width="24.625" style="128" customWidth="true"/>
    <col min="143" max="143" width="29.75" customWidth="true"/>
    <col min="144" max="149" width="7.875" customWidth="true"/>
    <col min="150" max="151" width="1.125" customWidth="true"/>
    <col min="152" max="152" width="24.625" style="128" customWidth="true"/>
    <col min="153" max="153" width="29.75" customWidth="true"/>
    <col min="154" max="159" width="7.875" customWidth="true"/>
    <col min="160" max="161" width="1.125" customWidth="true"/>
    <col min="162" max="162" width="24.625" style="128" customWidth="true"/>
    <col min="163" max="163" width="29.75" customWidth="true"/>
    <col min="164" max="169" width="7.875" customWidth="true"/>
    <col min="170" max="171" width="1.125" customWidth="true"/>
    <col min="172" max="172" width="24.625" style="128" customWidth="true"/>
    <col min="173" max="173" width="29.75" customWidth="true"/>
    <col min="174" max="179" width="7.875" customWidth="true"/>
    <col min="180" max="181" width="1.125" customWidth="true"/>
    <col min="182" max="182" width="24.625" style="128" customWidth="true"/>
    <col min="183" max="183" width="29.75" customWidth="true"/>
    <col min="184" max="189" width="7.875" customWidth="true"/>
    <col min="190" max="191" width="1.125" customWidth="true"/>
    <col min="192" max="192" width="24.625" style="128" customWidth="true"/>
    <col min="193" max="193" width="29.75" customWidth="true"/>
    <col min="194" max="199" width="7.875" customWidth="true"/>
    <col min="200" max="201" width="1.125" customWidth="true"/>
    <col min="202" max="202" width="24.625" style="128" customWidth="true"/>
    <col min="203" max="203" width="29.75" customWidth="true"/>
    <col min="204" max="209" width="7.875" customWidth="true"/>
    <col min="210" max="211" width="1.125" customWidth="true"/>
    <col min="212" max="212" width="24.625" style="128" customWidth="true"/>
    <col min="213" max="213" width="29.75" customWidth="true"/>
    <col min="214" max="219" width="7.875" customWidth="true"/>
    <col min="220" max="221" width="1.125" customWidth="true"/>
    <col min="222" max="222" width="24.625" style="128" customWidth="true"/>
    <col min="223" max="223" width="29.75" customWidth="true"/>
    <col min="224" max="229" width="7.875" customWidth="true"/>
    <col min="230" max="231" width="1.125" customWidth="true"/>
    <col min="232" max="232" width="24.625" style="128" customWidth="true"/>
    <col min="233" max="233" width="29.75" customWidth="true"/>
    <col min="234" max="239" width="7.875" customWidth="true"/>
    <col min="240" max="241" width="1.125" customWidth="true"/>
    <col min="242" max="242" width="24.625" style="128" customWidth="true"/>
    <col min="243" max="243" width="29.75" customWidth="true"/>
    <col min="244" max="249" width="7.875" customWidth="true"/>
    <col min="250" max="251" width="1.125" customWidth="true"/>
  </cols>
  <sheetData>
    <row xmlns:x14ac="http://schemas.microsoft.com/office/spreadsheetml/2009/9/ac" r="1" s="339" customFormat="true" ht="30" customHeight="true" x14ac:dyDescent="0.25">
      <c r="B1" s="355" t="s">
        <v>22</v>
      </c>
      <c r="C1" s="404" t="s">
        <v>321</v>
      </c>
      <c r="D1" s="335" t="s">
        <v>159</v>
      </c>
      <c r="E1" s="335"/>
      <c r="F1" s="335"/>
      <c r="G1" s="335"/>
      <c r="H1" s="335"/>
      <c r="I1" s="338"/>
      <c r="J1" s="336"/>
      <c r="K1" s="337"/>
      <c r="L1" s="355" t="s">
        <v>22</v>
      </c>
      <c r="M1" s="404" t="s">
        <v>322</v>
      </c>
      <c r="N1" s="335" t="s">
        <v>159</v>
      </c>
      <c r="O1" s="335"/>
      <c r="P1" s="335"/>
      <c r="Q1" s="335"/>
      <c r="R1" s="335"/>
      <c r="S1" s="338"/>
      <c r="T1" s="336"/>
      <c r="U1" s="337"/>
      <c r="V1" s="355" t="s">
        <v>22</v>
      </c>
      <c r="W1" s="404" t="s">
        <v>323</v>
      </c>
      <c r="X1" s="335" t="s">
        <v>159</v>
      </c>
      <c r="Y1" s="335"/>
      <c r="Z1" s="335"/>
      <c r="AA1" s="335"/>
      <c r="AB1" s="335"/>
      <c r="AC1" s="338"/>
      <c r="AD1" s="336"/>
      <c r="AE1" s="337"/>
      <c r="AF1" s="355" t="s">
        <v>22</v>
      </c>
      <c r="AG1" s="404" t="s">
        <v>324</v>
      </c>
      <c r="AH1" s="335" t="s">
        <v>159</v>
      </c>
      <c r="AI1" s="335"/>
      <c r="AJ1" s="335"/>
      <c r="AK1" s="335"/>
      <c r="AL1" s="335"/>
      <c r="AM1" s="338"/>
      <c r="AN1" s="336"/>
      <c r="AO1" s="337"/>
      <c r="AP1" s="355" t="s">
        <v>22</v>
      </c>
      <c r="AQ1" s="404" t="s">
        <v>324</v>
      </c>
      <c r="AR1" s="335" t="s">
        <v>159</v>
      </c>
      <c r="AS1" s="335"/>
      <c r="AT1" s="335"/>
      <c r="AU1" s="335"/>
      <c r="AV1" s="335"/>
      <c r="AW1" s="338"/>
      <c r="AX1" s="336"/>
      <c r="AY1" s="337"/>
      <c r="AZ1" s="355" t="s">
        <v>22</v>
      </c>
      <c r="BA1" s="404" t="s">
        <v>324</v>
      </c>
      <c r="BB1" s="335" t="s">
        <v>159</v>
      </c>
      <c r="BC1" s="335"/>
      <c r="BD1" s="335"/>
      <c r="BE1" s="335"/>
      <c r="BF1" s="335"/>
      <c r="BG1" s="338"/>
      <c r="BH1" s="336"/>
      <c r="BI1" s="337"/>
      <c r="BJ1" s="355" t="s">
        <v>22</v>
      </c>
      <c r="BK1" s="404" t="s">
        <v>325</v>
      </c>
      <c r="BL1" s="335" t="s">
        <v>159</v>
      </c>
      <c r="BM1" s="335"/>
      <c r="BN1" s="335"/>
      <c r="BO1" s="335"/>
      <c r="BP1" s="335"/>
      <c r="BQ1" s="338"/>
      <c r="BR1" s="336"/>
      <c r="BS1" s="337"/>
      <c r="BT1" s="355" t="s">
        <v>22</v>
      </c>
      <c r="BU1" s="404" t="s">
        <v>326</v>
      </c>
      <c r="BV1" s="335" t="s">
        <v>159</v>
      </c>
      <c r="BW1" s="335"/>
      <c r="BX1" s="335"/>
      <c r="BY1" s="335"/>
      <c r="BZ1" s="335"/>
      <c r="CA1" s="338"/>
      <c r="CB1" s="336"/>
      <c r="CC1" s="337"/>
      <c r="CD1" s="355" t="s">
        <v>22</v>
      </c>
      <c r="CE1" s="404">
        <v>2013</v>
      </c>
      <c r="CF1" s="335" t="s">
        <v>159</v>
      </c>
      <c r="CG1" s="335"/>
      <c r="CH1" s="335"/>
      <c r="CI1" s="335"/>
      <c r="CJ1" s="335"/>
      <c r="CK1" s="338"/>
      <c r="CL1" s="336"/>
      <c r="CM1" s="337"/>
      <c r="CN1" s="355" t="s">
        <v>22</v>
      </c>
      <c r="CO1" s="404" t="s">
        <v>326</v>
      </c>
      <c r="CP1" s="335" t="s">
        <v>159</v>
      </c>
      <c r="CQ1" s="335"/>
      <c r="CR1" s="335"/>
      <c r="CS1" s="335"/>
      <c r="CT1" s="335"/>
      <c r="CU1" s="338"/>
      <c r="CV1" s="336"/>
      <c r="CW1" s="337"/>
      <c r="CX1" s="355" t="s">
        <v>22</v>
      </c>
      <c r="CY1" s="404" t="s">
        <v>327</v>
      </c>
      <c r="CZ1" s="335" t="s">
        <v>159</v>
      </c>
      <c r="DA1" s="335"/>
      <c r="DB1" s="335"/>
      <c r="DC1" s="335"/>
      <c r="DD1" s="335"/>
      <c r="DE1" s="338"/>
      <c r="DF1" s="336"/>
      <c r="DG1" s="337"/>
      <c r="DH1" s="355" t="s">
        <v>22</v>
      </c>
      <c r="DI1" s="404" t="s">
        <v>328</v>
      </c>
      <c r="DJ1" s="335" t="s">
        <v>159</v>
      </c>
      <c r="DK1" s="335"/>
      <c r="DL1" s="335"/>
      <c r="DM1" s="335"/>
      <c r="DN1" s="335"/>
      <c r="DO1" s="338"/>
      <c r="DP1" s="336"/>
      <c r="DQ1" s="337"/>
      <c r="DR1" s="355" t="s">
        <v>22</v>
      </c>
      <c r="DS1" s="404" t="s">
        <v>328</v>
      </c>
      <c r="DT1" s="335" t="s">
        <v>159</v>
      </c>
      <c r="DU1" s="335"/>
      <c r="DV1" s="335"/>
      <c r="DW1" s="335"/>
      <c r="DX1" s="335"/>
      <c r="DY1" s="338"/>
      <c r="DZ1" s="336"/>
      <c r="EA1" s="337"/>
      <c r="EB1" s="355" t="s">
        <v>22</v>
      </c>
      <c r="EC1" s="404" t="s">
        <v>329</v>
      </c>
      <c r="ED1" s="335" t="s">
        <v>159</v>
      </c>
      <c r="EE1" s="335"/>
      <c r="EF1" s="335"/>
      <c r="EG1" s="335"/>
      <c r="EH1" s="335"/>
      <c r="EI1" s="338"/>
      <c r="EJ1" s="336"/>
      <c r="EK1" s="337"/>
      <c r="EL1" s="355" t="s">
        <v>22</v>
      </c>
      <c r="EM1" s="404" t="s">
        <v>330</v>
      </c>
      <c r="EN1" s="335" t="s">
        <v>159</v>
      </c>
      <c r="EO1" s="335"/>
      <c r="EP1" s="335"/>
      <c r="EQ1" s="335"/>
      <c r="ER1" s="335"/>
      <c r="ES1" s="338"/>
      <c r="ET1" s="336"/>
      <c r="EU1" s="337"/>
      <c r="EV1" s="355" t="s">
        <v>22</v>
      </c>
      <c r="EW1" s="404" t="s">
        <v>330</v>
      </c>
      <c r="EX1" s="335" t="s">
        <v>159</v>
      </c>
      <c r="EY1" s="335"/>
      <c r="EZ1" s="335"/>
      <c r="FA1" s="335"/>
      <c r="FB1" s="335"/>
      <c r="FC1" s="338"/>
      <c r="FD1" s="336"/>
      <c r="FE1" s="337"/>
      <c r="FF1" s="355" t="s">
        <v>22</v>
      </c>
      <c r="FG1" s="404">
        <v>2019</v>
      </c>
      <c r="FH1" s="335" t="s">
        <v>159</v>
      </c>
      <c r="FI1" s="335"/>
      <c r="FJ1" s="335"/>
      <c r="FK1" s="335"/>
      <c r="FL1" s="335"/>
      <c r="FM1" s="338"/>
      <c r="FN1" s="336"/>
      <c r="FO1" s="337"/>
      <c r="FP1" s="355" t="s">
        <v>22</v>
      </c>
      <c r="FQ1" s="404">
        <v>2019</v>
      </c>
      <c r="FR1" s="335" t="s">
        <v>159</v>
      </c>
      <c r="FS1" s="335"/>
      <c r="FT1" s="335"/>
      <c r="FU1" s="335"/>
      <c r="FV1" s="335"/>
      <c r="FW1" s="338"/>
      <c r="FX1" s="336"/>
      <c r="FY1" s="337"/>
      <c r="FZ1" s="355" t="s">
        <v>22</v>
      </c>
      <c r="GA1" s="404">
        <v>2020</v>
      </c>
      <c r="GB1" s="335" t="s">
        <v>159</v>
      </c>
      <c r="GC1" s="335"/>
      <c r="GD1" s="335"/>
      <c r="GE1" s="335"/>
      <c r="GF1" s="335"/>
      <c r="GG1" s="338"/>
      <c r="GH1" s="336"/>
      <c r="GI1" s="337"/>
      <c r="GJ1" s="355" t="s">
        <v>22</v>
      </c>
      <c r="GK1" s="404">
        <v>2021</v>
      </c>
      <c r="GL1" s="335" t="s">
        <v>159</v>
      </c>
      <c r="GM1" s="335"/>
      <c r="GN1" s="335"/>
      <c r="GO1" s="335"/>
      <c r="GP1" s="335"/>
      <c r="GQ1" s="338"/>
      <c r="GR1" s="336"/>
      <c r="GS1" s="337"/>
    </row>
    <row xmlns:x14ac="http://schemas.microsoft.com/office/spreadsheetml/2009/9/ac" r="2" s="339" customFormat="true" ht="30" customHeight="true" x14ac:dyDescent="0.25">
      <c r="A2" s="603" t="s">
        <v>362</v>
      </c>
      <c r="B2" s="341" t="s">
        <v>306</v>
      </c>
      <c r="C2" s="280" t="s">
        <v>168</v>
      </c>
      <c r="D2" s="280" t="s">
        <v>260</v>
      </c>
      <c r="E2" s="342"/>
      <c r="F2" s="342"/>
      <c r="G2" s="342"/>
      <c r="H2" s="342"/>
      <c r="I2" s="343"/>
      <c r="J2" s="340" t="s">
        <v>331</v>
      </c>
      <c r="K2" s="384"/>
      <c r="L2" s="341" t="s">
        <v>307</v>
      </c>
      <c r="M2" s="280" t="s">
        <v>168</v>
      </c>
      <c r="N2" s="280" t="s">
        <v>264</v>
      </c>
      <c r="O2" s="342"/>
      <c r="P2" s="342"/>
      <c r="Q2" s="342"/>
      <c r="R2" s="342"/>
      <c r="S2" s="343"/>
      <c r="T2" s="340" t="s">
        <v>331</v>
      </c>
      <c r="U2" s="384"/>
      <c r="V2" s="341" t="s">
        <v>308</v>
      </c>
      <c r="W2" s="280" t="s">
        <v>168</v>
      </c>
      <c r="X2" s="280" t="s">
        <v>160</v>
      </c>
      <c r="Y2" s="342"/>
      <c r="Z2" s="342"/>
      <c r="AA2" s="342"/>
      <c r="AB2" s="342"/>
      <c r="AC2" s="343"/>
      <c r="AD2" s="340" t="s">
        <v>331</v>
      </c>
      <c r="AE2" s="384"/>
      <c r="AF2" s="341" t="s">
        <v>309</v>
      </c>
      <c r="AG2" s="280" t="s">
        <v>225</v>
      </c>
      <c r="AH2" s="280" t="s">
        <v>161</v>
      </c>
      <c r="AI2" s="342"/>
      <c r="AJ2" s="342"/>
      <c r="AK2" s="342"/>
      <c r="AL2" s="342"/>
      <c r="AM2" s="343"/>
      <c r="AN2" s="340" t="s">
        <v>331</v>
      </c>
      <c r="AO2" s="384"/>
      <c r="AP2" s="341" t="s">
        <v>310</v>
      </c>
      <c r="AQ2" s="280" t="s">
        <v>168</v>
      </c>
      <c r="AR2" s="280" t="s">
        <v>162</v>
      </c>
      <c r="AS2" s="342"/>
      <c r="AT2" s="342"/>
      <c r="AU2" s="342"/>
      <c r="AV2" s="342"/>
      <c r="AW2" s="343"/>
      <c r="AX2" s="340" t="s">
        <v>331</v>
      </c>
      <c r="AY2" s="384"/>
      <c r="AZ2" s="341" t="s">
        <v>311</v>
      </c>
      <c r="BA2" s="280" t="s">
        <v>181</v>
      </c>
      <c r="BB2" s="280" t="s">
        <v>163</v>
      </c>
      <c r="BC2" s="342"/>
      <c r="BD2" s="342"/>
      <c r="BE2" s="342"/>
      <c r="BF2" s="342"/>
      <c r="BG2" s="343"/>
      <c r="BH2" s="340" t="s">
        <v>331</v>
      </c>
      <c r="BI2" s="384"/>
      <c r="BJ2" s="341" t="s">
        <v>312</v>
      </c>
      <c r="BK2" s="280" t="s">
        <v>168</v>
      </c>
      <c r="BL2" s="280" t="s">
        <v>164</v>
      </c>
      <c r="BM2" s="342"/>
      <c r="BN2" s="342"/>
      <c r="BO2" s="342"/>
      <c r="BP2" s="342"/>
      <c r="BQ2" s="343"/>
      <c r="BR2" s="340" t="s">
        <v>331</v>
      </c>
      <c r="BS2" s="384"/>
      <c r="BT2" s="341" t="s">
        <v>313</v>
      </c>
      <c r="BU2" s="280" t="s">
        <v>168</v>
      </c>
      <c r="BV2" s="280" t="s">
        <v>165</v>
      </c>
      <c r="BW2" s="342"/>
      <c r="BX2" s="342"/>
      <c r="BY2" s="342"/>
      <c r="BZ2" s="342"/>
      <c r="CA2" s="343"/>
      <c r="CB2" s="340" t="s">
        <v>331</v>
      </c>
      <c r="CC2" s="384"/>
      <c r="CD2" s="341" t="s">
        <v>369</v>
      </c>
      <c r="CE2" s="280" t="s">
        <v>168</v>
      </c>
      <c r="CF2" s="280" t="s">
        <v>370</v>
      </c>
      <c r="CG2" s="342"/>
      <c r="CH2" s="342"/>
      <c r="CI2" s="342"/>
      <c r="CJ2" s="342"/>
      <c r="CK2" s="343"/>
      <c r="CL2" s="340" t="s">
        <v>331</v>
      </c>
      <c r="CM2" s="384"/>
      <c r="CN2" s="341" t="s">
        <v>314</v>
      </c>
      <c r="CO2" s="280" t="s">
        <v>168</v>
      </c>
      <c r="CP2" s="280" t="s">
        <v>166</v>
      </c>
      <c r="CQ2" s="342"/>
      <c r="CR2" s="342"/>
      <c r="CS2" s="342"/>
      <c r="CT2" s="342"/>
      <c r="CU2" s="343"/>
      <c r="CV2" s="340" t="s">
        <v>331</v>
      </c>
      <c r="CW2" s="384"/>
      <c r="CX2" s="341" t="s">
        <v>315</v>
      </c>
      <c r="CY2" s="280" t="s">
        <v>168</v>
      </c>
      <c r="CZ2" s="280" t="s">
        <v>167</v>
      </c>
      <c r="DA2" s="342"/>
      <c r="DB2" s="342"/>
      <c r="DC2" s="342"/>
      <c r="DD2" s="342"/>
      <c r="DE2" s="343"/>
      <c r="DF2" s="340" t="s">
        <v>331</v>
      </c>
      <c r="DG2" s="384"/>
      <c r="DH2" s="341" t="s">
        <v>316</v>
      </c>
      <c r="DI2" s="280" t="s">
        <v>181</v>
      </c>
      <c r="DJ2" s="280" t="s">
        <v>163</v>
      </c>
      <c r="DK2" s="342"/>
      <c r="DL2" s="342"/>
      <c r="DM2" s="342"/>
      <c r="DN2" s="342"/>
      <c r="DO2" s="343"/>
      <c r="DP2" s="340" t="s">
        <v>331</v>
      </c>
      <c r="DQ2" s="384"/>
      <c r="DR2" s="341" t="s">
        <v>317</v>
      </c>
      <c r="DS2" s="280" t="s">
        <v>168</v>
      </c>
      <c r="DT2" s="280" t="s">
        <v>270</v>
      </c>
      <c r="DU2" s="342"/>
      <c r="DV2" s="342"/>
      <c r="DW2" s="342"/>
      <c r="DX2" s="342"/>
      <c r="DY2" s="343"/>
      <c r="DZ2" s="340" t="s">
        <v>331</v>
      </c>
      <c r="EA2" s="384"/>
      <c r="EB2" s="341" t="s">
        <v>318</v>
      </c>
      <c r="EC2" s="280" t="s">
        <v>168</v>
      </c>
      <c r="ED2" s="280" t="s">
        <v>281</v>
      </c>
      <c r="EE2" s="342"/>
      <c r="EF2" s="342"/>
      <c r="EG2" s="342"/>
      <c r="EH2" s="342"/>
      <c r="EI2" s="343"/>
      <c r="EJ2" s="340" t="s">
        <v>331</v>
      </c>
      <c r="EK2" s="384"/>
      <c r="EL2" s="341" t="s">
        <v>319</v>
      </c>
      <c r="EM2" s="280" t="s">
        <v>181</v>
      </c>
      <c r="EN2" s="280" t="s">
        <v>163</v>
      </c>
      <c r="EO2" s="342"/>
      <c r="EP2" s="342"/>
      <c r="EQ2" s="342"/>
      <c r="ER2" s="342"/>
      <c r="ES2" s="343"/>
      <c r="ET2" s="340" t="s">
        <v>331</v>
      </c>
      <c r="EU2" s="384"/>
      <c r="EV2" s="341" t="s">
        <v>320</v>
      </c>
      <c r="EW2" s="280" t="s">
        <v>168</v>
      </c>
      <c r="EX2" s="280" t="s">
        <v>286</v>
      </c>
      <c r="EY2" s="342"/>
      <c r="EZ2" s="342"/>
      <c r="FA2" s="342"/>
      <c r="FB2" s="342"/>
      <c r="FC2" s="343"/>
      <c r="FD2" s="340" t="s">
        <v>331</v>
      </c>
      <c r="FE2" s="384"/>
      <c r="FF2" s="341" t="s">
        <v>347</v>
      </c>
      <c r="FG2" s="280" t="s">
        <v>168</v>
      </c>
      <c r="FH2" s="280" t="s">
        <v>356</v>
      </c>
      <c r="FI2" s="342"/>
      <c r="FJ2" s="342"/>
      <c r="FK2" s="342"/>
      <c r="FL2" s="342"/>
      <c r="FM2" s="343"/>
      <c r="FN2" s="340" t="s">
        <v>331</v>
      </c>
      <c r="FO2" s="384"/>
      <c r="FP2" s="341" t="s">
        <v>372</v>
      </c>
      <c r="FQ2" s="280" t="s">
        <v>168</v>
      </c>
      <c r="FR2" s="280" t="s">
        <v>373</v>
      </c>
      <c r="FS2" s="342"/>
      <c r="FT2" s="342"/>
      <c r="FU2" s="342"/>
      <c r="FV2" s="342"/>
      <c r="FW2" s="343"/>
      <c r="FX2" s="340" t="s">
        <v>331</v>
      </c>
      <c r="FY2" s="384"/>
      <c r="FZ2" s="341" t="s">
        <v>375</v>
      </c>
      <c r="GA2" s="280" t="s">
        <v>168</v>
      </c>
      <c r="GB2" s="280" t="s">
        <v>376</v>
      </c>
      <c r="GC2" s="342"/>
      <c r="GD2" s="342"/>
      <c r="GE2" s="342"/>
      <c r="GF2" s="342"/>
      <c r="GG2" s="343"/>
      <c r="GH2" s="340" t="s">
        <v>331</v>
      </c>
      <c r="GI2" s="384"/>
      <c r="GJ2" s="341" t="s">
        <v>387</v>
      </c>
      <c r="GK2" s="280" t="s">
        <v>168</v>
      </c>
      <c r="GL2" s="280" t="s">
        <v>378</v>
      </c>
      <c r="GM2" s="342"/>
      <c r="GN2" s="342"/>
      <c r="GO2" s="342"/>
      <c r="GP2" s="342"/>
      <c r="GQ2" s="343"/>
      <c r="GR2" s="340" t="s">
        <v>331</v>
      </c>
      <c r="GS2" s="384"/>
    </row>
    <row xmlns:x14ac="http://schemas.microsoft.com/office/spreadsheetml/2009/9/ac" r="3" s="269" customFormat="true" ht="18" customHeight="true" x14ac:dyDescent="0.25">
      <c r="A3" s="603"/>
      <c r="B3" s="383" t="s">
        <v>217</v>
      </c>
      <c r="C3" s="282" t="s">
        <v>56</v>
      </c>
      <c r="D3" s="283" t="s">
        <v>7</v>
      </c>
      <c r="E3" s="284" t="s">
        <v>1</v>
      </c>
      <c r="F3" s="284" t="s">
        <v>2</v>
      </c>
      <c r="G3" s="284" t="s">
        <v>16</v>
      </c>
      <c r="H3" s="284" t="s">
        <v>17</v>
      </c>
      <c r="I3" s="285" t="s">
        <v>18</v>
      </c>
      <c r="J3" s="266"/>
      <c r="K3" s="286"/>
      <c r="L3" s="383" t="s">
        <v>217</v>
      </c>
      <c r="M3" s="282" t="s">
        <v>56</v>
      </c>
      <c r="N3" s="283" t="s">
        <v>7</v>
      </c>
      <c r="O3" s="284" t="s">
        <v>1</v>
      </c>
      <c r="P3" s="284" t="s">
        <v>2</v>
      </c>
      <c r="Q3" s="284" t="s">
        <v>16</v>
      </c>
      <c r="R3" s="284" t="s">
        <v>17</v>
      </c>
      <c r="S3" s="285" t="s">
        <v>18</v>
      </c>
      <c r="T3" s="266"/>
      <c r="U3" s="286"/>
      <c r="V3" s="383" t="s">
        <v>217</v>
      </c>
      <c r="W3" s="282" t="s">
        <v>56</v>
      </c>
      <c r="X3" s="283" t="s">
        <v>7</v>
      </c>
      <c r="Y3" s="284" t="s">
        <v>1</v>
      </c>
      <c r="Z3" s="284" t="s">
        <v>2</v>
      </c>
      <c r="AA3" s="284" t="s">
        <v>16</v>
      </c>
      <c r="AB3" s="284" t="s">
        <v>17</v>
      </c>
      <c r="AC3" s="285" t="s">
        <v>18</v>
      </c>
      <c r="AD3" s="266"/>
      <c r="AE3" s="286"/>
      <c r="AF3" s="383" t="s">
        <v>217</v>
      </c>
      <c r="AG3" s="282" t="s">
        <v>56</v>
      </c>
      <c r="AH3" s="283" t="s">
        <v>7</v>
      </c>
      <c r="AI3" s="284" t="s">
        <v>1</v>
      </c>
      <c r="AJ3" s="284" t="s">
        <v>2</v>
      </c>
      <c r="AK3" s="284" t="s">
        <v>16</v>
      </c>
      <c r="AL3" s="284" t="s">
        <v>17</v>
      </c>
      <c r="AM3" s="285" t="s">
        <v>18</v>
      </c>
      <c r="AN3" s="266"/>
      <c r="AO3" s="286"/>
      <c r="AP3" s="383" t="s">
        <v>217</v>
      </c>
      <c r="AQ3" s="282" t="s">
        <v>56</v>
      </c>
      <c r="AR3" s="283" t="s">
        <v>7</v>
      </c>
      <c r="AS3" s="284" t="s">
        <v>1</v>
      </c>
      <c r="AT3" s="284" t="s">
        <v>2</v>
      </c>
      <c r="AU3" s="284" t="s">
        <v>16</v>
      </c>
      <c r="AV3" s="284" t="s">
        <v>17</v>
      </c>
      <c r="AW3" s="285" t="s">
        <v>18</v>
      </c>
      <c r="AX3" s="266"/>
      <c r="AY3" s="286"/>
      <c r="AZ3" s="383" t="s">
        <v>217</v>
      </c>
      <c r="BA3" s="282" t="s">
        <v>56</v>
      </c>
      <c r="BB3" s="283" t="s">
        <v>7</v>
      </c>
      <c r="BC3" s="284" t="s">
        <v>1</v>
      </c>
      <c r="BD3" s="284" t="s">
        <v>2</v>
      </c>
      <c r="BE3" s="284" t="s">
        <v>16</v>
      </c>
      <c r="BF3" s="284" t="s">
        <v>17</v>
      </c>
      <c r="BG3" s="285" t="s">
        <v>18</v>
      </c>
      <c r="BH3" s="266"/>
      <c r="BI3" s="286"/>
      <c r="BJ3" s="383" t="s">
        <v>217</v>
      </c>
      <c r="BK3" s="282" t="s">
        <v>56</v>
      </c>
      <c r="BL3" s="283" t="s">
        <v>7</v>
      </c>
      <c r="BM3" s="284" t="s">
        <v>1</v>
      </c>
      <c r="BN3" s="284" t="s">
        <v>2</v>
      </c>
      <c r="BO3" s="284" t="s">
        <v>16</v>
      </c>
      <c r="BP3" s="284" t="s">
        <v>17</v>
      </c>
      <c r="BQ3" s="285" t="s">
        <v>18</v>
      </c>
      <c r="BR3" s="266"/>
      <c r="BS3" s="286"/>
      <c r="BT3" s="383" t="s">
        <v>217</v>
      </c>
      <c r="BU3" s="287" t="s">
        <v>56</v>
      </c>
      <c r="BV3" s="283" t="s">
        <v>7</v>
      </c>
      <c r="BW3" s="284" t="s">
        <v>1</v>
      </c>
      <c r="BX3" s="284" t="s">
        <v>2</v>
      </c>
      <c r="BY3" s="284" t="s">
        <v>16</v>
      </c>
      <c r="BZ3" s="284" t="s">
        <v>17</v>
      </c>
      <c r="CA3" s="285" t="s">
        <v>18</v>
      </c>
      <c r="CB3" s="266"/>
      <c r="CC3" s="286"/>
      <c r="CD3" s="383" t="s">
        <v>217</v>
      </c>
      <c r="CE3" s="287" t="s">
        <v>56</v>
      </c>
      <c r="CF3" s="283" t="s">
        <v>7</v>
      </c>
      <c r="CG3" s="284" t="s">
        <v>1</v>
      </c>
      <c r="CH3" s="284" t="s">
        <v>2</v>
      </c>
      <c r="CI3" s="284" t="s">
        <v>16</v>
      </c>
      <c r="CJ3" s="284" t="s">
        <v>17</v>
      </c>
      <c r="CK3" s="285" t="s">
        <v>18</v>
      </c>
      <c r="CL3" s="266"/>
      <c r="CM3" s="286"/>
      <c r="CN3" s="383" t="s">
        <v>217</v>
      </c>
      <c r="CO3" s="282" t="s">
        <v>56</v>
      </c>
      <c r="CP3" s="283" t="s">
        <v>7</v>
      </c>
      <c r="CQ3" s="284" t="s">
        <v>1</v>
      </c>
      <c r="CR3" s="284" t="s">
        <v>2</v>
      </c>
      <c r="CS3" s="284" t="s">
        <v>16</v>
      </c>
      <c r="CT3" s="284" t="s">
        <v>17</v>
      </c>
      <c r="CU3" s="285" t="s">
        <v>18</v>
      </c>
      <c r="CV3" s="266"/>
      <c r="CW3" s="286"/>
      <c r="CX3" s="383" t="s">
        <v>217</v>
      </c>
      <c r="CY3" s="282" t="s">
        <v>56</v>
      </c>
      <c r="CZ3" s="283" t="s">
        <v>7</v>
      </c>
      <c r="DA3" s="284" t="s">
        <v>1</v>
      </c>
      <c r="DB3" s="284" t="s">
        <v>2</v>
      </c>
      <c r="DC3" s="284" t="s">
        <v>16</v>
      </c>
      <c r="DD3" s="284" t="s">
        <v>17</v>
      </c>
      <c r="DE3" s="285" t="s">
        <v>18</v>
      </c>
      <c r="DF3" s="266"/>
      <c r="DG3" s="286"/>
      <c r="DH3" s="383" t="s">
        <v>217</v>
      </c>
      <c r="DI3" s="282" t="s">
        <v>56</v>
      </c>
      <c r="DJ3" s="283" t="s">
        <v>7</v>
      </c>
      <c r="DK3" s="284" t="s">
        <v>1</v>
      </c>
      <c r="DL3" s="284" t="s">
        <v>2</v>
      </c>
      <c r="DM3" s="284" t="s">
        <v>16</v>
      </c>
      <c r="DN3" s="284" t="s">
        <v>17</v>
      </c>
      <c r="DO3" s="285" t="s">
        <v>18</v>
      </c>
      <c r="DP3" s="266"/>
      <c r="DQ3" s="286"/>
      <c r="DR3" s="383" t="s">
        <v>217</v>
      </c>
      <c r="DS3" s="282" t="s">
        <v>56</v>
      </c>
      <c r="DT3" s="283" t="s">
        <v>7</v>
      </c>
      <c r="DU3" s="284" t="s">
        <v>1</v>
      </c>
      <c r="DV3" s="284" t="s">
        <v>2</v>
      </c>
      <c r="DW3" s="284" t="s">
        <v>16</v>
      </c>
      <c r="DX3" s="284" t="s">
        <v>17</v>
      </c>
      <c r="DY3" s="285" t="s">
        <v>18</v>
      </c>
      <c r="DZ3" s="266"/>
      <c r="EA3" s="286"/>
      <c r="EB3" s="383" t="s">
        <v>217</v>
      </c>
      <c r="EC3" s="282" t="s">
        <v>56</v>
      </c>
      <c r="ED3" s="283" t="s">
        <v>7</v>
      </c>
      <c r="EE3" s="284" t="s">
        <v>1</v>
      </c>
      <c r="EF3" s="284" t="s">
        <v>2</v>
      </c>
      <c r="EG3" s="284" t="s">
        <v>16</v>
      </c>
      <c r="EH3" s="284" t="s">
        <v>17</v>
      </c>
      <c r="EI3" s="285" t="s">
        <v>18</v>
      </c>
      <c r="EJ3" s="266"/>
      <c r="EK3" s="286"/>
      <c r="EL3" s="383" t="s">
        <v>217</v>
      </c>
      <c r="EM3" s="282" t="s">
        <v>56</v>
      </c>
      <c r="EN3" s="283" t="s">
        <v>7</v>
      </c>
      <c r="EO3" s="284" t="s">
        <v>1</v>
      </c>
      <c r="EP3" s="284" t="s">
        <v>2</v>
      </c>
      <c r="EQ3" s="284" t="s">
        <v>16</v>
      </c>
      <c r="ER3" s="284" t="s">
        <v>17</v>
      </c>
      <c r="ES3" s="285" t="s">
        <v>18</v>
      </c>
      <c r="ET3" s="266"/>
      <c r="EU3" s="286"/>
      <c r="EV3" s="383" t="s">
        <v>217</v>
      </c>
      <c r="EW3" s="282" t="s">
        <v>56</v>
      </c>
      <c r="EX3" s="283" t="s">
        <v>7</v>
      </c>
      <c r="EY3" s="284" t="s">
        <v>1</v>
      </c>
      <c r="EZ3" s="284" t="s">
        <v>2</v>
      </c>
      <c r="FA3" s="284" t="s">
        <v>16</v>
      </c>
      <c r="FB3" s="284" t="s">
        <v>17</v>
      </c>
      <c r="FC3" s="285" t="s">
        <v>18</v>
      </c>
      <c r="FD3" s="266"/>
      <c r="FE3" s="286"/>
      <c r="FF3" s="383" t="s">
        <v>217</v>
      </c>
      <c r="FG3" s="282" t="s">
        <v>56</v>
      </c>
      <c r="FH3" s="283" t="s">
        <v>7</v>
      </c>
      <c r="FI3" s="284" t="s">
        <v>1</v>
      </c>
      <c r="FJ3" s="284" t="s">
        <v>2</v>
      </c>
      <c r="FK3" s="284" t="s">
        <v>16</v>
      </c>
      <c r="FL3" s="284" t="s">
        <v>17</v>
      </c>
      <c r="FM3" s="285" t="s">
        <v>18</v>
      </c>
      <c r="FN3" s="266"/>
      <c r="FO3" s="286"/>
      <c r="FP3" s="383" t="s">
        <v>217</v>
      </c>
      <c r="FQ3" s="282" t="s">
        <v>56</v>
      </c>
      <c r="FR3" s="283" t="s">
        <v>7</v>
      </c>
      <c r="FS3" s="284" t="s">
        <v>1</v>
      </c>
      <c r="FT3" s="284" t="s">
        <v>2</v>
      </c>
      <c r="FU3" s="284" t="s">
        <v>16</v>
      </c>
      <c r="FV3" s="284" t="s">
        <v>17</v>
      </c>
      <c r="FW3" s="285" t="s">
        <v>18</v>
      </c>
      <c r="FX3" s="266"/>
      <c r="FY3" s="286"/>
      <c r="FZ3" s="383" t="s">
        <v>217</v>
      </c>
      <c r="GA3" s="282" t="s">
        <v>56</v>
      </c>
      <c r="GB3" s="283" t="s">
        <v>7</v>
      </c>
      <c r="GC3" s="284" t="s">
        <v>1</v>
      </c>
      <c r="GD3" s="284" t="s">
        <v>2</v>
      </c>
      <c r="GE3" s="284" t="s">
        <v>16</v>
      </c>
      <c r="GF3" s="284" t="s">
        <v>17</v>
      </c>
      <c r="GG3" s="285" t="s">
        <v>18</v>
      </c>
      <c r="GH3" s="266"/>
      <c r="GI3" s="286"/>
      <c r="GJ3" s="383" t="s">
        <v>217</v>
      </c>
      <c r="GK3" s="282" t="s">
        <v>56</v>
      </c>
      <c r="GL3" s="283" t="s">
        <v>7</v>
      </c>
      <c r="GM3" s="284" t="s">
        <v>1</v>
      </c>
      <c r="GN3" s="284" t="s">
        <v>2</v>
      </c>
      <c r="GO3" s="284" t="s">
        <v>16</v>
      </c>
      <c r="GP3" s="284" t="s">
        <v>17</v>
      </c>
      <c r="GQ3" s="285" t="s">
        <v>18</v>
      </c>
      <c r="GR3" s="266"/>
      <c r="GS3" s="286"/>
      <c r="GT3" s="268"/>
      <c r="HD3" s="268"/>
      <c r="HN3" s="268"/>
      <c r="HX3" s="268"/>
      <c r="IH3" s="268"/>
    </row>
    <row xmlns:x14ac="http://schemas.microsoft.com/office/spreadsheetml/2009/9/ac" r="4" s="4" customFormat="true" x14ac:dyDescent="0.25">
      <c r="A4" s="409" t="str">
        <f>IF(ISBLANK('Data Summary'!A6),"",'Data Summary'!A6)</f>
        <v>UGA_2004_SUR</v>
      </c>
      <c r="B4" s="121"/>
      <c r="C4" s="15" t="s">
        <v>3</v>
      </c>
      <c r="D4" s="9">
        <f t="shared" ref="D4:I4" si="0">IF(COUNTA(D14)=0,"",D14)</f>
        <v>2.4000000000000057</v>
      </c>
      <c r="E4" s="9" t="str">
        <f t="shared" si="0"/>
        <v/>
      </c>
      <c r="F4" s="9" t="str">
        <f t="shared" si="0"/>
        <v/>
      </c>
      <c r="G4" s="9" t="str">
        <f t="shared" si="0"/>
        <v/>
      </c>
      <c r="H4" s="9" t="str">
        <f t="shared" si="0"/>
        <v/>
      </c>
      <c r="I4" s="29" t="str">
        <f t="shared" si="0"/>
        <v/>
      </c>
      <c r="J4" s="24"/>
      <c r="K4" s="17"/>
      <c r="L4" s="121"/>
      <c r="M4" s="15" t="s">
        <v>3</v>
      </c>
      <c r="N4" s="9" t="str">
        <f t="shared" ref="N4:S4" si="1">IF(COUNTA(N14)=0,"",N14)</f>
        <v/>
      </c>
      <c r="O4" s="9" t="str">
        <f t="shared" si="1"/>
        <v/>
      </c>
      <c r="P4" s="9" t="str">
        <f t="shared" si="1"/>
        <v/>
      </c>
      <c r="Q4" s="9" t="str">
        <f t="shared" si="1"/>
        <v/>
      </c>
      <c r="R4" s="9" t="str">
        <f t="shared" si="1"/>
        <v/>
      </c>
      <c r="S4" s="29" t="str">
        <f t="shared" si="1"/>
        <v/>
      </c>
      <c r="T4" s="24"/>
      <c r="U4" s="17"/>
      <c r="V4" s="121"/>
      <c r="W4" s="15" t="s">
        <v>3</v>
      </c>
      <c r="X4" s="9">
        <f t="shared" ref="X4:AC4" si="2">IF(COUNTA(X14)=0,"",X14)</f>
        <v>1.48</v>
      </c>
      <c r="Y4" s="9">
        <f t="shared" si="2"/>
        <v>1.47</v>
      </c>
      <c r="Z4" s="9">
        <f t="shared" si="2"/>
        <v>1.48</v>
      </c>
      <c r="AA4" s="9" t="str">
        <f t="shared" si="2"/>
        <v/>
      </c>
      <c r="AB4" s="9" t="str">
        <f t="shared" si="2"/>
        <v/>
      </c>
      <c r="AC4" s="29" t="str">
        <f t="shared" si="2"/>
        <v/>
      </c>
      <c r="AD4" s="24"/>
      <c r="AE4" s="17"/>
      <c r="AF4" s="121"/>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1"/>
      <c r="AQ4" s="15" t="s">
        <v>3</v>
      </c>
      <c r="AR4" s="9">
        <f t="shared" ref="AR4:AU4" si="4">IF(COUNTA(AR14)=0,"",AR14)</f>
        <v>1.33</v>
      </c>
      <c r="AS4" s="9">
        <f t="shared" si="4"/>
        <v>1.59</v>
      </c>
      <c r="AT4" s="9">
        <f t="shared" si="4"/>
        <v>1.23</v>
      </c>
      <c r="AU4" s="9" t="str">
        <f t="shared" si="4"/>
        <v/>
      </c>
      <c r="AV4" s="9"/>
      <c r="AW4" s="29"/>
      <c r="AX4" s="24"/>
      <c r="AY4" s="17"/>
      <c r="AZ4" s="121"/>
      <c r="BA4" s="15" t="s">
        <v>3</v>
      </c>
      <c r="BB4" s="9" t="str">
        <f t="shared" ref="BB4:BE4" si="5">IF(COUNTA(BB14)=0,"",BB14)</f>
        <v/>
      </c>
      <c r="BC4" s="9" t="str">
        <f t="shared" si="5"/>
        <v/>
      </c>
      <c r="BD4" s="9" t="str">
        <f t="shared" si="5"/>
        <v/>
      </c>
      <c r="BE4" s="9" t="str">
        <f t="shared" si="5"/>
        <v/>
      </c>
      <c r="BF4" s="9">
        <f>BF14</f>
        <v>0</v>
      </c>
      <c r="BG4" s="29"/>
      <c r="BH4" s="24"/>
      <c r="BI4" s="17"/>
      <c r="BJ4" s="121"/>
      <c r="BK4" s="15" t="s">
        <v>3</v>
      </c>
      <c r="BL4" s="9">
        <f t="shared" ref="BL4:BQ4" si="6">IF(COUNTA(BL14)=0,"",BL14)</f>
        <v>0.38600000000000001</v>
      </c>
      <c r="BM4" s="9">
        <f t="shared" si="6"/>
        <v>0</v>
      </c>
      <c r="BN4" s="9">
        <f t="shared" si="6"/>
        <v>0.51800000000000002</v>
      </c>
      <c r="BO4" s="9" t="str">
        <f t="shared" si="6"/>
        <v/>
      </c>
      <c r="BP4" s="9" t="str">
        <f t="shared" si="6"/>
        <v/>
      </c>
      <c r="BQ4" s="29" t="str">
        <f t="shared" si="6"/>
        <v/>
      </c>
      <c r="BR4" s="24"/>
      <c r="BS4" s="17"/>
      <c r="BT4" s="121"/>
      <c r="BU4" s="65" t="s">
        <v>3</v>
      </c>
      <c r="BV4" s="9">
        <f t="shared" ref="BV4:CA4" si="7">IF(COUNTA(BV14)=0,"",BV14)</f>
        <v>0.62861</v>
      </c>
      <c r="BW4" s="9">
        <f t="shared" si="7"/>
        <v>0</v>
      </c>
      <c r="BX4" s="9">
        <f t="shared" si="7"/>
        <v>0.73016999999999999</v>
      </c>
      <c r="BY4" s="9" t="str">
        <f t="shared" si="7"/>
        <v/>
      </c>
      <c r="BZ4" s="9" t="str">
        <f t="shared" si="7"/>
        <v/>
      </c>
      <c r="CA4" s="29" t="str">
        <f t="shared" si="7"/>
        <v/>
      </c>
      <c r="CB4" s="24"/>
      <c r="CC4" s="17"/>
      <c r="CD4" s="121"/>
      <c r="CE4" s="65" t="s">
        <v>3</v>
      </c>
      <c r="CF4" s="9" t="str">
        <f t="shared" ref="CF4:CK4" si="8">IF(COUNTA(CF14)=0,"",CF14)</f>
        <v/>
      </c>
      <c r="CG4" s="9" t="str">
        <f t="shared" si="8"/>
        <v/>
      </c>
      <c r="CH4" s="9" t="str">
        <f t="shared" si="8"/>
        <v/>
      </c>
      <c r="CI4" s="9" t="str">
        <f t="shared" si="8"/>
        <v/>
      </c>
      <c r="CJ4" s="9" t="str">
        <f t="shared" si="8"/>
        <v/>
      </c>
      <c r="CK4" s="29" t="str">
        <f t="shared" si="8"/>
        <v/>
      </c>
      <c r="CL4" s="24"/>
      <c r="CM4" s="17"/>
      <c r="CN4" s="121"/>
      <c r="CO4" s="15" t="s">
        <v>3</v>
      </c>
      <c r="CP4" s="9">
        <f t="shared" ref="CP4:CU4" si="9">IF(COUNTA(CP14)=0,"",CP14)</f>
        <v>0</v>
      </c>
      <c r="CQ4" s="9">
        <f t="shared" si="9"/>
        <v>0</v>
      </c>
      <c r="CR4" s="9">
        <f t="shared" si="9"/>
        <v>0</v>
      </c>
      <c r="CS4" s="9" t="str">
        <f t="shared" si="9"/>
        <v/>
      </c>
      <c r="CT4" s="9" t="str">
        <f t="shared" si="9"/>
        <v/>
      </c>
      <c r="CU4" s="29" t="str">
        <f t="shared" si="9"/>
        <v/>
      </c>
      <c r="CV4" s="24"/>
      <c r="CW4" s="17"/>
      <c r="CX4" s="121"/>
      <c r="CY4" s="15" t="s">
        <v>3</v>
      </c>
      <c r="CZ4" s="9">
        <f t="shared" ref="CZ4:DE4" si="10">IF(COUNTA(CZ14)=0,"",CZ14)</f>
        <v>0.99</v>
      </c>
      <c r="DA4" s="9">
        <f t="shared" si="10"/>
        <v>0</v>
      </c>
      <c r="DB4" s="9">
        <f t="shared" si="10"/>
        <v>1.4390000000000001</v>
      </c>
      <c r="DC4" s="9" t="str">
        <f t="shared" si="10"/>
        <v/>
      </c>
      <c r="DD4" s="9" t="str">
        <f t="shared" si="10"/>
        <v/>
      </c>
      <c r="DE4" s="29" t="str">
        <f t="shared" si="10"/>
        <v/>
      </c>
      <c r="DF4" s="24"/>
      <c r="DG4" s="17"/>
      <c r="DH4" s="121"/>
      <c r="DI4" s="15" t="s">
        <v>3</v>
      </c>
      <c r="DJ4" s="9">
        <f t="shared" ref="DJ4:DO4" si="11">IF(COUNTA(DJ14)=0,"",DJ14)</f>
        <v>17.276792798211545</v>
      </c>
      <c r="DK4" s="9" t="str">
        <f t="shared" si="11"/>
        <v/>
      </c>
      <c r="DL4" s="9" t="str">
        <f t="shared" si="11"/>
        <v/>
      </c>
      <c r="DM4" s="9" t="str">
        <f t="shared" si="11"/>
        <v/>
      </c>
      <c r="DN4" s="9">
        <f t="shared" si="11"/>
        <v>17.89924973204716</v>
      </c>
      <c r="DO4" s="29">
        <f t="shared" si="11"/>
        <v>13.226452905811623</v>
      </c>
      <c r="DP4" s="24"/>
      <c r="DQ4" s="17"/>
      <c r="DR4" s="121"/>
      <c r="DS4" s="15" t="s">
        <v>3</v>
      </c>
      <c r="DT4" s="9">
        <f t="shared" ref="DT4:DY4" si="12">IF(COUNTA(DT14)=0,"",DT14)</f>
        <v>0.70000000000000273</v>
      </c>
      <c r="DU4" s="9">
        <f t="shared" si="12"/>
        <v>0.52007481296757607</v>
      </c>
      <c r="DV4" s="9">
        <f t="shared" si="12"/>
        <v>0.81332086450540153</v>
      </c>
      <c r="DW4" s="9" t="str">
        <f t="shared" si="12"/>
        <v/>
      </c>
      <c r="DX4" s="9">
        <f t="shared" si="12"/>
        <v>0.70000000000000284</v>
      </c>
      <c r="DY4" s="29">
        <f t="shared" si="12"/>
        <v>0.70000000000000284</v>
      </c>
      <c r="DZ4" s="24"/>
      <c r="EA4" s="17"/>
      <c r="EB4" s="121"/>
      <c r="EC4" s="15" t="s">
        <v>3</v>
      </c>
      <c r="ED4" s="9">
        <f t="shared" ref="ED4:EI4" si="13">IF(COUNTA(ED14)=0,"",ED14)</f>
        <v>1.7621145374449341</v>
      </c>
      <c r="EE4" s="9" t="str">
        <f t="shared" si="13"/>
        <v/>
      </c>
      <c r="EF4" s="9" t="str">
        <f t="shared" si="13"/>
        <v/>
      </c>
      <c r="EG4" s="9" t="str">
        <f t="shared" si="13"/>
        <v/>
      </c>
      <c r="EH4" s="9">
        <f t="shared" si="13"/>
        <v>1.7621145374449341</v>
      </c>
      <c r="EI4" s="29" t="str">
        <f t="shared" si="13"/>
        <v/>
      </c>
      <c r="EJ4" s="24"/>
      <c r="EK4" s="17"/>
      <c r="EL4" s="121"/>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1"/>
      <c r="EW4" s="15" t="s">
        <v>3</v>
      </c>
      <c r="EX4" s="9" t="str">
        <f t="shared" ref="EX4:FC4" si="15">IF(COUNTA(EX14)=0,"",EX14)</f>
        <v/>
      </c>
      <c r="EY4" s="9" t="str">
        <f t="shared" si="15"/>
        <v/>
      </c>
      <c r="EZ4" s="9">
        <f t="shared" si="15"/>
        <v>1.14943</v>
      </c>
      <c r="FA4" s="9" t="str">
        <f t="shared" si="15"/>
        <v/>
      </c>
      <c r="FB4" s="9" t="str">
        <f t="shared" si="15"/>
        <v/>
      </c>
      <c r="FC4" s="29" t="str">
        <f t="shared" si="15"/>
        <v/>
      </c>
      <c r="FD4" s="24"/>
      <c r="FE4" s="17"/>
      <c r="FF4" s="121"/>
      <c r="FG4" s="15" t="s">
        <v>3</v>
      </c>
      <c r="FH4" s="9">
        <f t="shared" ref="FH4:FM4" si="16">IF(COUNTA(FH14)=0,"",FH14)</f>
        <v>0</v>
      </c>
      <c r="FI4" s="9" t="str">
        <f t="shared" si="16"/>
        <v/>
      </c>
      <c r="FJ4" s="9" t="str">
        <f t="shared" si="16"/>
        <v/>
      </c>
      <c r="FK4" s="9" t="str">
        <f t="shared" si="16"/>
        <v/>
      </c>
      <c r="FL4" s="9">
        <f t="shared" si="16"/>
        <v>0</v>
      </c>
      <c r="FM4" s="29" t="str">
        <f t="shared" si="16"/>
        <v/>
      </c>
      <c r="FN4" s="24"/>
      <c r="FO4" s="17"/>
      <c r="FP4" s="121"/>
      <c r="FQ4" s="15" t="s">
        <v>3</v>
      </c>
      <c r="FR4" s="9" t="str">
        <f t="shared" ref="FR4:FW4" si="17">IF(COUNTA(FR14)=0,"",FR14)</f>
        <v/>
      </c>
      <c r="FS4" s="9" t="str">
        <f t="shared" si="17"/>
        <v/>
      </c>
      <c r="FT4" s="9" t="str">
        <f t="shared" si="17"/>
        <v/>
      </c>
      <c r="FU4" s="9" t="str">
        <f t="shared" si="17"/>
        <v/>
      </c>
      <c r="FV4" s="9" t="str">
        <f t="shared" si="17"/>
        <v/>
      </c>
      <c r="FW4" s="29" t="str">
        <f t="shared" si="17"/>
        <v/>
      </c>
      <c r="FX4" s="24"/>
      <c r="FY4" s="17"/>
      <c r="FZ4" s="121"/>
      <c r="GA4" s="15" t="s">
        <v>3</v>
      </c>
      <c r="GB4" s="9">
        <f t="shared" ref="GB4:GG4" si="18">IF(COUNTA(GB14)=0,"",GB14)</f>
        <v>0</v>
      </c>
      <c r="GC4" s="9" t="str">
        <f t="shared" si="18"/>
        <v/>
      </c>
      <c r="GD4" s="9" t="str">
        <f t="shared" si="18"/>
        <v/>
      </c>
      <c r="GE4" s="9" t="str">
        <f t="shared" si="18"/>
        <v/>
      </c>
      <c r="GF4" s="9">
        <f t="shared" si="18"/>
        <v>0</v>
      </c>
      <c r="GG4" s="29" t="str">
        <f t="shared" si="18"/>
        <v/>
      </c>
      <c r="GH4" s="24"/>
      <c r="GI4" s="17"/>
      <c r="GJ4" s="121"/>
      <c r="GK4" s="15" t="s">
        <v>3</v>
      </c>
      <c r="GL4" s="9" t="str">
        <f t="shared" ref="GL4:GQ4" si="19">IF(COUNTA(GL14)=0,"",GL14)</f>
        <v/>
      </c>
      <c r="GM4" s="9">
        <f t="shared" si="19"/>
        <v>0.5</v>
      </c>
      <c r="GN4" s="9">
        <f t="shared" si="19"/>
        <v>1.2000000000000028</v>
      </c>
      <c r="GO4" s="9" t="str">
        <f t="shared" si="19"/>
        <v/>
      </c>
      <c r="GP4" s="9">
        <f t="shared" si="19"/>
        <v>1</v>
      </c>
      <c r="GQ4" s="29">
        <f t="shared" si="19"/>
        <v>0.5</v>
      </c>
      <c r="GR4" s="24"/>
      <c r="GS4" s="17"/>
      <c r="GT4" s="132"/>
      <c r="HD4" s="132"/>
      <c r="HN4" s="132"/>
      <c r="HX4" s="132"/>
      <c r="IH4" s="132"/>
    </row>
    <row xmlns:x14ac="http://schemas.microsoft.com/office/spreadsheetml/2009/9/ac" r="5" s="4" customFormat="true" x14ac:dyDescent="0.25">
      <c r="A5" s="409" t="str">
        <f ca="true">IF(ISBLANK('Data Summary'!A7),"",'Data Summary'!A7)</f>
        <v>UGA_2008_SUR</v>
      </c>
      <c r="B5" s="121"/>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1"/>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1"/>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1"/>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1"/>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c r="AW5" s="29"/>
      <c r="AX5" s="24"/>
      <c r="AY5" s="17"/>
      <c r="AZ5" s="121"/>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c r="BG5" s="29"/>
      <c r="BH5" s="24"/>
      <c r="BI5" s="17"/>
      <c r="BJ5" s="121"/>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1"/>
      <c r="BU5" s="6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1"/>
      <c r="CE5" s="6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1"/>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1"/>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1"/>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1"/>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1"/>
      <c r="EC5" s="15" t="s">
        <v>0</v>
      </c>
      <c r="ED5" s="9">
        <f>IF((COUNTA(ED15:ED26)=0)+(COUNTA(ED14)=0),"",100-ED14-SUMPRODUCT(EC15:EC26,ED15:ED26))</f>
        <v>2.6431718061674019</v>
      </c>
      <c r="EE5" s="9" t="str">
        <f>IF((COUNTA(EE15:EE26)=0)+(COUNTA(EE14)=0),"",100-EE14-SUMPRODUCT(EC15:EC26,EE15:EE26))</f>
        <v/>
      </c>
      <c r="EF5" s="9" t="str">
        <f>IF((COUNTA(EF15:EF26)=0)+(COUNTA(EF14)=0),"",100-EF14-SUMPRODUCT(EC15:EC26,EF15:EF26))</f>
        <v/>
      </c>
      <c r="EG5" s="9" t="str">
        <f>IF((COUNTA(EG15:EG26)=0)+(COUNTA(EG14)=0),"",100-EG14-SUMPRODUCT(EC15:EC26,EG15:EG26))</f>
        <v/>
      </c>
      <c r="EH5" s="9">
        <f>IF((COUNTA(EH15:EH26)=0)+(COUNTA(EH14)=0),"",100-EH14-SUMPRODUCT(EC15:EC26,EH15:EH26))</f>
        <v>2.6431718061674019</v>
      </c>
      <c r="EI5" s="29" t="str">
        <f>IF((COUNTA(EI15:EI26)=0)+(COUNTA(EI14)=0),"",100-EI14-SUMPRODUCT(EC15:EC26,EI15:EI26))</f>
        <v/>
      </c>
      <c r="EJ5" s="24"/>
      <c r="EK5" s="17"/>
      <c r="EL5" s="121"/>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1"/>
      <c r="EW5" s="15" t="s">
        <v>0</v>
      </c>
      <c r="EX5" s="9" t="str">
        <f>IF((COUNTA(EX15:EX26)=0)+(COUNTA(EX14)=0),"",100-EX14-SUMPRODUCT(EW15:EW26,EX15:EX26))</f>
        <v/>
      </c>
      <c r="EY5" s="9" t="str">
        <f>IF((COUNTA(EY15:EY26)=0)+(COUNTA(EY14)=0),"",100-EY14-SUMPRODUCT(EW15:EW26,EY15:EY26))</f>
        <v/>
      </c>
      <c r="EZ5" s="9">
        <f>IF((COUNTA(EZ15:EZ26)=0)+(COUNTA(EZ14)=0),"",100-EZ14-SUMPRODUCT(EW15:EW26,EZ15:EZ26))</f>
        <v>4.0229750000000024</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1"/>
      <c r="FG5" s="15" t="s">
        <v>0</v>
      </c>
      <c r="FH5" s="9">
        <f>IF((COUNTA(FH15:FH26)=0)+(COUNTA(FH14)=0),"",100-FH14-SUMPRODUCT(FG15:FG26,FH15:FH26))</f>
        <v>0</v>
      </c>
      <c r="FI5" s="9" t="str">
        <f>IF((COUNTA(FI15:FI26)=0)+(COUNTA(FI14)=0),"",100-FI14-SUMPRODUCT(FG15:FG26,FI15:FI26))</f>
        <v/>
      </c>
      <c r="FJ5" s="9" t="str">
        <f>IF((COUNTA(FJ15:FJ26)=0)+(COUNTA(FJ14)=0),"",100-FJ14-SUMPRODUCT(FG15:FG26,FJ15:FJ26))</f>
        <v/>
      </c>
      <c r="FK5" s="9" t="str">
        <f>IF((COUNTA(FK15:FK26)=0)+(COUNTA(FK14)=0),"",100-FK14-SUMPRODUCT(FG15:FG26,FK15:FK26))</f>
        <v/>
      </c>
      <c r="FL5" s="9">
        <f>IF((COUNTA(FL15:FL26)=0)+(COUNTA(FL14)=0),"",100-FL14-SUMPRODUCT(FG15:FG26,FL15:FL26))</f>
        <v>0</v>
      </c>
      <c r="FM5" s="29" t="str">
        <f>IF((COUNTA(FM15:FM26)=0)+(COUNTA(FM14)=0),"",100-FM14-SUMPRODUCT(FG15:FG26,FM15:FM26))</f>
        <v/>
      </c>
      <c r="FN5" s="24"/>
      <c r="FO5" s="17"/>
      <c r="FP5" s="121"/>
      <c r="FQ5" s="15" t="s">
        <v>0</v>
      </c>
      <c r="FR5" s="9" t="str">
        <f>IF((COUNTA(FR15:FR26)=0)+(COUNTA(FR14)=0),"",100-FR14-SUMPRODUCT(FQ15:FQ26,FR15:FR26))</f>
        <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1"/>
      <c r="GA5" s="15" t="s">
        <v>0</v>
      </c>
      <c r="GB5" s="9" t="str">
        <f>IF((COUNTA(GB15:GB26)=0)+(COUNTA(GB14)=0),"",100-GB14-SUMPRODUCT(GA15:GA26,GB15:GB26))</f>
        <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21"/>
      <c r="GK5" s="15" t="s">
        <v>0</v>
      </c>
      <c r="GL5" s="9" t="str">
        <f>IF((COUNTA(GL15:GL26)=0)+(COUNTA(GL14)=0),"",100-GL14-SUMPRODUCT(GK15:GK26,GL15:GL26))</f>
        <v/>
      </c>
      <c r="GM5" s="9">
        <f>IF((COUNTA(GM15:GM26)=0)+(COUNTA(GM14)=0),"",100-GM14-SUMPRODUCT(GK15:GK26,GM15:GM26))</f>
        <v>6.0634365634365679</v>
      </c>
      <c r="GN5" s="9">
        <f>IF((COUNTA(GN15:GN26)=0)+(COUNTA(GN14)=0),"",100-GN14-SUMPRODUCT(GK15:GK26,GN15:GN26))</f>
        <v>12.411811811811816</v>
      </c>
      <c r="GO5" s="9" t="str">
        <f>IF((COUNTA(GO15:GO26)=0)+(COUNTA(GO14)=0),"",100-GO14-SUMPRODUCT(GK15:GK26,GO15:GO26))</f>
        <v/>
      </c>
      <c r="GP5" s="9">
        <f>IF((COUNTA(GP15:GP26)=0)+(COUNTA(GP14)=0),"",100-GP14-SUMPRODUCT(GK15:GK26,GP15:GP26))</f>
        <v>10.108108108108098</v>
      </c>
      <c r="GQ5" s="29">
        <f>IF((COUNTA(GQ15:GQ26)=0)+(COUNTA(GQ14)=0),"",100-GQ14-SUMPRODUCT(GK15:GK26,GQ15:GQ26))</f>
        <v>6.069500000000005</v>
      </c>
      <c r="GR5" s="24"/>
      <c r="GS5" s="17"/>
      <c r="GT5" s="132"/>
      <c r="HD5" s="132"/>
      <c r="HN5" s="132"/>
      <c r="HX5" s="132"/>
      <c r="IH5" s="132"/>
    </row>
    <row xmlns:x14ac="http://schemas.microsoft.com/office/spreadsheetml/2009/9/ac" r="6" s="4" customFormat="true" x14ac:dyDescent="0.25">
      <c r="A6" s="409" t="str">
        <f ca="true">IF(ISBLANK('Data Summary'!A8),"",'Data Summary'!A8)</f>
        <v>UGA_2010_UNPS</v>
      </c>
      <c r="B6" s="121"/>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1"/>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1"/>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1"/>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1"/>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c r="AW6" s="29"/>
      <c r="AX6" s="24"/>
      <c r="AY6" s="17"/>
      <c r="AZ6" s="121"/>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c r="BG6" s="29"/>
      <c r="BH6" s="24"/>
      <c r="BI6" s="17"/>
      <c r="BJ6" s="121"/>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1"/>
      <c r="BU6" s="6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1"/>
      <c r="CE6" s="6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1"/>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1"/>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1"/>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1"/>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1"/>
      <c r="EC6" s="15" t="s">
        <v>19</v>
      </c>
      <c r="ED6" s="9">
        <f>IF(COUNTA(ED15:ED26)=0,"",SUMPRODUCT(ED15:ED26,EC15:EC26))</f>
        <v>95.594713656387668</v>
      </c>
      <c r="EE6" s="9" t="str">
        <f>IF(COUNTA(EE15:EE26)=0,"",SUMPRODUCT(EE15:EE26,EC15:EC26))</f>
        <v/>
      </c>
      <c r="EF6" s="9" t="str">
        <f>IF(COUNTA(EF15:EF26)=0,"",SUMPRODUCT(EF15:EF26,EC15:EC26))</f>
        <v/>
      </c>
      <c r="EG6" s="9" t="str">
        <f>IF(COUNTA(EG15:EG26)=0,"",SUMPRODUCT(EG15:EG26,EC15:EC26))</f>
        <v/>
      </c>
      <c r="EH6" s="9">
        <f>IF(COUNTA(EH15:EH26)=0,"",SUMPRODUCT(EH15:EH26,EC15:EC26))</f>
        <v>95.594713656387668</v>
      </c>
      <c r="EI6" s="29" t="str">
        <f>IF(COUNTA(EI15:EI26)=0,"",SUMPRODUCT(EI15:EI26,EC15:EC26))</f>
        <v/>
      </c>
      <c r="EJ6" s="24"/>
      <c r="EK6" s="17"/>
      <c r="EL6" s="121"/>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1"/>
      <c r="EW6" s="15" t="s">
        <v>19</v>
      </c>
      <c r="EX6" s="9" t="str">
        <f>IF(COUNTA(EX15:EX26)=0,"",SUMPRODUCT(EX15:EX26,EW15:EW26))</f>
        <v/>
      </c>
      <c r="EY6" s="9" t="str">
        <f>IF(COUNTA(EY15:EY26)=0,"",SUMPRODUCT(EY15:EY26,EW15:EW26))</f>
        <v/>
      </c>
      <c r="EZ6" s="9">
        <f>IF(COUNTA(EZ15:EZ26)=0,"",SUMPRODUCT(EZ15:EZ26,EW15:EW26))</f>
        <v>94.827595000000002</v>
      </c>
      <c r="FA6" s="9" t="str">
        <f>IF(COUNTA(FA15:FA26)=0,"",SUMPRODUCT(FA15:FA26,EW15:EW26))</f>
        <v/>
      </c>
      <c r="FB6" s="9" t="str">
        <f>IF(COUNTA(FB15:FB26)=0,"",SUMPRODUCT(FB15:FB26,EW15:EW26))</f>
        <v/>
      </c>
      <c r="FC6" s="29" t="str">
        <f>IF(COUNTA(FC15:FC26)=0,"",SUMPRODUCT(FC15:FC26,EW15:EW26))</f>
        <v/>
      </c>
      <c r="FD6" s="24"/>
      <c r="FE6" s="17"/>
      <c r="FF6" s="121"/>
      <c r="FG6" s="15" t="s">
        <v>19</v>
      </c>
      <c r="FH6" s="9">
        <f>IF(COUNTA(FH15:FH26)=0,"",SUMPRODUCT(FH15:FH26,FG15:FG26))</f>
        <v>100</v>
      </c>
      <c r="FI6" s="9" t="str">
        <f>IF(COUNTA(FI15:FI26)=0,"",SUMPRODUCT(FI15:FI26,FG15:FG26))</f>
        <v/>
      </c>
      <c r="FJ6" s="9" t="str">
        <f>IF(COUNTA(FJ15:FJ26)=0,"",SUMPRODUCT(FJ15:FJ26,FG15:FG26))</f>
        <v/>
      </c>
      <c r="FK6" s="9" t="str">
        <f>IF(COUNTA(FK15:FK26)=0,"",SUMPRODUCT(FK15:FK26,FG15:FG26))</f>
        <v/>
      </c>
      <c r="FL6" s="9">
        <f>IF(COUNTA(FL15:FL26)=0,"",SUMPRODUCT(FL15:FL26,FG15:FG26))</f>
        <v>100</v>
      </c>
      <c r="FM6" s="29" t="str">
        <f>IF(COUNTA(FM15:FM26)=0,"",SUMPRODUCT(FM15:FM26,FG15:FG26))</f>
        <v/>
      </c>
      <c r="FN6" s="24"/>
      <c r="FO6" s="17"/>
      <c r="FP6" s="121"/>
      <c r="FQ6" s="15" t="s">
        <v>19</v>
      </c>
      <c r="FR6" s="9" t="str">
        <f>IF(COUNTA(FR15:FR26)=0,"",SUMPRODUCT(FR15:FR26,FQ15:FQ26))</f>
        <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21"/>
      <c r="GA6" s="15" t="s">
        <v>19</v>
      </c>
      <c r="GB6" s="9" t="str">
        <f>IF(COUNTA(GB15:GB26)=0,"",SUMPRODUCT(GB15:GB26,GA15:GA26))</f>
        <v/>
      </c>
      <c r="GC6" s="9" t="str">
        <f>IF(COUNTA(GC15:GC26)=0,"",SUMPRODUCT(GC15:GC26,GA15:GA26))</f>
        <v/>
      </c>
      <c r="GD6" s="9" t="str">
        <f>IF(COUNTA(GD15:GD26)=0,"",SUMPRODUCT(GD15:GD26,GA15:GA26))</f>
        <v/>
      </c>
      <c r="GE6" s="9" t="str">
        <f>IF(COUNTA(GE15:GE26)=0,"",SUMPRODUCT(GE15:GE26,GA15:GA26))</f>
        <v/>
      </c>
      <c r="GF6" s="9" t="str">
        <f>IF(COUNTA(GF15:GF26)=0,"",SUMPRODUCT(GF15:GF26,GA15:GA26))</f>
        <v/>
      </c>
      <c r="GG6" s="29" t="str">
        <f>IF(COUNTA(GG15:GG26)=0,"",SUMPRODUCT(GG15:GG26,GA15:GA26))</f>
        <v/>
      </c>
      <c r="GH6" s="24"/>
      <c r="GI6" s="17"/>
      <c r="GJ6" s="121"/>
      <c r="GK6" s="15" t="s">
        <v>19</v>
      </c>
      <c r="GL6" s="9" t="str">
        <f>IF(COUNTA(GL15:GL26)=0,"",SUMPRODUCT(GL15:GL26,GK15:GK26))</f>
        <v/>
      </c>
      <c r="GM6" s="9">
        <f>IF(COUNTA(GM15:GM26)=0,"",SUMPRODUCT(GM15:GM26,GK15:GK26))</f>
        <v>93.436563436563432</v>
      </c>
      <c r="GN6" s="9">
        <f>IF(COUNTA(GN15:GN26)=0,"",SUMPRODUCT(GN15:GN26,GK15:GK26))</f>
        <v>86.388188188188181</v>
      </c>
      <c r="GO6" s="9" t="str">
        <f>IF(COUNTA(GO15:GO26)=0,"",SUMPRODUCT(GO15:GO26,GK15:GK26))</f>
        <v/>
      </c>
      <c r="GP6" s="9">
        <f>IF(COUNTA(GP15:GP26)=0,"",SUMPRODUCT(GP15:GP26,GK15:GK26))</f>
        <v>88.891891891891902</v>
      </c>
      <c r="GQ6" s="29">
        <f>IF(COUNTA(GQ15:GQ26)=0,"",SUMPRODUCT(GQ15:GQ26,GK15:GK26))</f>
        <v>93.430499999999995</v>
      </c>
      <c r="GR6" s="24"/>
      <c r="GS6" s="17"/>
      <c r="GT6" s="132"/>
      <c r="HD6" s="132"/>
      <c r="HN6" s="132"/>
      <c r="HX6" s="132"/>
      <c r="IH6" s="132"/>
    </row>
    <row xmlns:x14ac="http://schemas.microsoft.com/office/spreadsheetml/2009/9/ac" r="7" s="4" customFormat="true" x14ac:dyDescent="0.25">
      <c r="A7" s="409" t="str">
        <f ca="true">IF(ISBLANK('Data Summary'!A9),"",'Data Summary'!A9)</f>
        <v>UGA_2011_EMIS</v>
      </c>
      <c r="B7" s="121"/>
      <c r="C7" s="46" t="s">
        <v>53</v>
      </c>
      <c r="D7" s="19"/>
      <c r="E7" s="19"/>
      <c r="F7" s="19"/>
      <c r="G7" s="19"/>
      <c r="H7" s="19"/>
      <c r="I7" s="78"/>
      <c r="J7" s="24"/>
      <c r="K7" s="17"/>
      <c r="L7" s="121"/>
      <c r="M7" s="46" t="s">
        <v>53</v>
      </c>
      <c r="N7" s="19"/>
      <c r="O7" s="19"/>
      <c r="P7" s="19"/>
      <c r="Q7" s="19"/>
      <c r="R7" s="19"/>
      <c r="S7" s="78"/>
      <c r="T7" s="24"/>
      <c r="U7" s="17"/>
      <c r="V7" s="121" t="s">
        <v>190</v>
      </c>
      <c r="W7" s="46" t="s">
        <v>53</v>
      </c>
      <c r="X7" s="19">
        <v>80.069999999999993</v>
      </c>
      <c r="Y7" s="19">
        <v>86.76</v>
      </c>
      <c r="Z7" s="19">
        <v>77.83</v>
      </c>
      <c r="AA7" s="19"/>
      <c r="AB7" s="19"/>
      <c r="AC7" s="78"/>
      <c r="AD7" s="24"/>
      <c r="AE7" s="17"/>
      <c r="AF7" s="121"/>
      <c r="AG7" s="46" t="s">
        <v>53</v>
      </c>
      <c r="AH7" s="19"/>
      <c r="AI7" s="19"/>
      <c r="AJ7" s="19"/>
      <c r="AK7" s="19"/>
      <c r="AL7" s="19"/>
      <c r="AM7" s="78"/>
      <c r="AN7" s="24"/>
      <c r="AO7" s="17"/>
      <c r="AP7" s="121" t="s">
        <v>190</v>
      </c>
      <c r="AQ7" s="46" t="s">
        <v>53</v>
      </c>
      <c r="AR7" s="19">
        <v>80.97</v>
      </c>
      <c r="AS7" s="19">
        <v>82.54</v>
      </c>
      <c r="AT7" s="19">
        <v>80.37</v>
      </c>
      <c r="AU7" s="19"/>
      <c r="AV7" s="19"/>
      <c r="AW7" s="78"/>
      <c r="AX7" s="24"/>
      <c r="AY7" s="17"/>
      <c r="AZ7" s="121"/>
      <c r="BA7" s="46" t="s">
        <v>53</v>
      </c>
      <c r="BB7" s="19"/>
      <c r="BC7" s="19"/>
      <c r="BD7" s="19"/>
      <c r="BE7" s="19"/>
      <c r="BF7" s="19"/>
      <c r="BG7" s="78"/>
      <c r="BH7" s="24"/>
      <c r="BI7" s="17"/>
      <c r="BJ7" s="121" t="s">
        <v>190</v>
      </c>
      <c r="BK7" s="46" t="s">
        <v>53</v>
      </c>
      <c r="BL7" s="19">
        <v>82.625</v>
      </c>
      <c r="BM7" s="19">
        <v>89.39</v>
      </c>
      <c r="BN7" s="19">
        <v>80.31</v>
      </c>
      <c r="BO7" s="19"/>
      <c r="BP7" s="19"/>
      <c r="BQ7" s="78"/>
      <c r="BR7" s="24"/>
      <c r="BS7" s="17"/>
      <c r="BT7" s="121" t="s">
        <v>367</v>
      </c>
      <c r="BU7" s="103" t="s">
        <v>53</v>
      </c>
      <c r="BV7" s="19">
        <v>33.594430000000003</v>
      </c>
      <c r="BW7" s="19">
        <v>28.897179999999999</v>
      </c>
      <c r="BX7" s="19">
        <v>34.386339999999997</v>
      </c>
      <c r="BY7" s="19"/>
      <c r="BZ7" s="19"/>
      <c r="CA7" s="78"/>
      <c r="CB7" s="24"/>
      <c r="CC7" s="17"/>
      <c r="CD7" s="121" t="s">
        <v>367</v>
      </c>
      <c r="CE7" s="103" t="s">
        <v>53</v>
      </c>
      <c r="CF7" s="19"/>
      <c r="CG7" s="19"/>
      <c r="CH7" s="19"/>
      <c r="CI7" s="19"/>
      <c r="CJ7" s="19"/>
      <c r="CK7" s="78"/>
      <c r="CL7" s="24"/>
      <c r="CM7" s="17"/>
      <c r="CN7" s="121" t="s">
        <v>190</v>
      </c>
      <c r="CO7" s="46" t="s">
        <v>53</v>
      </c>
      <c r="CP7" s="19">
        <v>83.57</v>
      </c>
      <c r="CQ7" s="19">
        <v>82.7</v>
      </c>
      <c r="CR7" s="19">
        <v>83.93</v>
      </c>
      <c r="CS7" s="19"/>
      <c r="CT7" s="19"/>
      <c r="CU7" s="78"/>
      <c r="CV7" s="24"/>
      <c r="CW7" s="17"/>
      <c r="CX7" s="121" t="s">
        <v>190</v>
      </c>
      <c r="CY7" s="46" t="s">
        <v>53</v>
      </c>
      <c r="CZ7" s="19">
        <v>77.227999999999994</v>
      </c>
      <c r="DA7" s="19">
        <v>79.364999999999995</v>
      </c>
      <c r="DB7" s="19">
        <v>76.260000000000005</v>
      </c>
      <c r="DC7" s="19"/>
      <c r="DD7" s="19"/>
      <c r="DE7" s="78"/>
      <c r="DF7" s="24"/>
      <c r="DG7" s="17"/>
      <c r="DH7" s="121"/>
      <c r="DI7" s="46" t="s">
        <v>53</v>
      </c>
      <c r="DJ7" s="19"/>
      <c r="DK7" s="19"/>
      <c r="DL7" s="19"/>
      <c r="DM7" s="19"/>
      <c r="DN7" s="19"/>
      <c r="DO7" s="78"/>
      <c r="DP7" s="24"/>
      <c r="DQ7" s="17"/>
      <c r="DR7" s="121"/>
      <c r="DS7" s="46" t="s">
        <v>53</v>
      </c>
      <c r="DT7" s="19"/>
      <c r="DU7" s="19"/>
      <c r="DV7" s="19"/>
      <c r="DW7" s="19"/>
      <c r="DX7" s="19"/>
      <c r="DY7" s="78"/>
      <c r="DZ7" s="24"/>
      <c r="EA7" s="17"/>
      <c r="EB7" s="121" t="s">
        <v>190</v>
      </c>
      <c r="EC7" s="46" t="s">
        <v>53</v>
      </c>
      <c r="ED7" s="19">
        <v>80.176211453744486</v>
      </c>
      <c r="EE7" s="19"/>
      <c r="EF7" s="19"/>
      <c r="EG7" s="19"/>
      <c r="EH7" s="19">
        <v>80.176211453744486</v>
      </c>
      <c r="EI7" s="78"/>
      <c r="EJ7" s="24"/>
      <c r="EK7" s="17"/>
      <c r="EL7" s="121"/>
      <c r="EM7" s="46" t="s">
        <v>53</v>
      </c>
      <c r="EN7" s="19"/>
      <c r="EO7" s="19"/>
      <c r="EP7" s="19"/>
      <c r="EQ7" s="19"/>
      <c r="ER7" s="19"/>
      <c r="ES7" s="78"/>
      <c r="ET7" s="24"/>
      <c r="EU7" s="17"/>
      <c r="EV7" s="121"/>
      <c r="EW7" s="46" t="s">
        <v>53</v>
      </c>
      <c r="EX7" s="19"/>
      <c r="EY7" s="19"/>
      <c r="EZ7" s="197">
        <v>58.620690000000003</v>
      </c>
      <c r="FA7" s="19"/>
      <c r="FB7" s="19"/>
      <c r="FC7" s="78"/>
      <c r="FD7" s="24"/>
      <c r="FE7" s="17"/>
      <c r="FF7" s="121" t="s">
        <v>350</v>
      </c>
      <c r="FG7" s="46" t="s">
        <v>53</v>
      </c>
      <c r="FH7" s="19">
        <v>76.712329999999994</v>
      </c>
      <c r="FI7" s="19"/>
      <c r="FJ7" s="19"/>
      <c r="FK7" s="19"/>
      <c r="FL7" s="19">
        <v>76.712329999999994</v>
      </c>
      <c r="FM7" s="78"/>
      <c r="FN7" s="24"/>
      <c r="FO7" s="17"/>
      <c r="FP7" s="121"/>
      <c r="FQ7" s="46" t="s">
        <v>53</v>
      </c>
      <c r="FR7" s="19"/>
      <c r="FS7" s="19"/>
      <c r="FT7" s="19"/>
      <c r="FU7" s="19"/>
      <c r="FV7" s="19"/>
      <c r="FW7" s="78"/>
      <c r="FX7" s="24"/>
      <c r="FY7" s="17"/>
      <c r="FZ7" s="121"/>
      <c r="GA7" s="46" t="s">
        <v>53</v>
      </c>
      <c r="GB7" s="19"/>
      <c r="GC7" s="19"/>
      <c r="GD7" s="19"/>
      <c r="GE7" s="19"/>
      <c r="GF7" s="19"/>
      <c r="GG7" s="78"/>
      <c r="GH7" s="24"/>
      <c r="GI7" s="17"/>
      <c r="GJ7" s="121" t="s">
        <v>391</v>
      </c>
      <c r="GK7" s="46" t="s">
        <v>53</v>
      </c>
      <c r="GL7" s="19"/>
      <c r="GM7" s="19">
        <v>81.2</v>
      </c>
      <c r="GN7" s="19">
        <v>72.8</v>
      </c>
      <c r="GO7" s="19"/>
      <c r="GP7" s="19">
        <v>75.800000000000011</v>
      </c>
      <c r="GQ7" s="78">
        <v>86</v>
      </c>
      <c r="GR7" s="24"/>
      <c r="GS7" s="17"/>
      <c r="GT7" s="132"/>
      <c r="HD7" s="132"/>
      <c r="HN7" s="132"/>
      <c r="HX7" s="132"/>
      <c r="IH7" s="132"/>
    </row>
    <row xmlns:x14ac="http://schemas.microsoft.com/office/spreadsheetml/2009/9/ac" r="8" s="4" customFormat="true" x14ac:dyDescent="0.25">
      <c r="A8" s="409" t="str">
        <f ca="true">IF(ISBLANK('Data Summary'!A10),"",'Data Summary'!A10)</f>
        <v>UGA_2011_UNPS</v>
      </c>
      <c r="B8" s="121"/>
      <c r="C8" s="46" t="s">
        <v>58</v>
      </c>
      <c r="D8" s="19"/>
      <c r="E8" s="19"/>
      <c r="F8" s="19"/>
      <c r="G8" s="19"/>
      <c r="H8" s="19"/>
      <c r="I8" s="78"/>
      <c r="J8" s="24"/>
      <c r="K8" s="17"/>
      <c r="L8" s="121" t="s">
        <v>266</v>
      </c>
      <c r="M8" s="46" t="s">
        <v>58</v>
      </c>
      <c r="N8" s="45">
        <f>(R8*AL$34+S8*AM$34)/SUM(AL$34:AM$34)</f>
        <v>96.719700748129682</v>
      </c>
      <c r="O8" s="19"/>
      <c r="P8" s="19"/>
      <c r="Q8" s="19"/>
      <c r="R8" s="19">
        <v>96.4</v>
      </c>
      <c r="S8" s="78">
        <v>98.8</v>
      </c>
      <c r="T8" s="24"/>
      <c r="U8" s="17"/>
      <c r="V8" s="121" t="s">
        <v>204</v>
      </c>
      <c r="W8" s="46" t="s">
        <v>58</v>
      </c>
      <c r="X8" s="19">
        <v>96.69</v>
      </c>
      <c r="Y8" s="19">
        <v>98.53</v>
      </c>
      <c r="Z8" s="19">
        <v>96.08</v>
      </c>
      <c r="AA8" s="19"/>
      <c r="AB8" s="19"/>
      <c r="AC8" s="78"/>
      <c r="AD8" s="24"/>
      <c r="AE8" s="17"/>
      <c r="AF8" s="121"/>
      <c r="AG8" s="46" t="s">
        <v>58</v>
      </c>
      <c r="AH8" s="19"/>
      <c r="AI8" s="19"/>
      <c r="AJ8" s="19"/>
      <c r="AK8" s="19"/>
      <c r="AL8" s="19"/>
      <c r="AM8" s="78"/>
      <c r="AN8" s="24"/>
      <c r="AO8" s="17"/>
      <c r="AP8" s="121" t="s">
        <v>204</v>
      </c>
      <c r="AQ8" s="46" t="s">
        <v>58</v>
      </c>
      <c r="AR8" s="19">
        <v>96.46</v>
      </c>
      <c r="AS8" s="19">
        <v>95.24</v>
      </c>
      <c r="AT8" s="19">
        <v>96.93</v>
      </c>
      <c r="AU8" s="19"/>
      <c r="AV8" s="19"/>
      <c r="AW8" s="78"/>
      <c r="AX8" s="24"/>
      <c r="AY8" s="17"/>
      <c r="AZ8" s="121"/>
      <c r="BA8" s="46" t="s">
        <v>58</v>
      </c>
      <c r="BB8" s="19"/>
      <c r="BC8" s="19"/>
      <c r="BD8" s="19"/>
      <c r="BE8" s="19"/>
      <c r="BF8" s="19"/>
      <c r="BG8" s="78"/>
      <c r="BH8" s="24"/>
      <c r="BI8" s="17"/>
      <c r="BJ8" s="121" t="s">
        <v>204</v>
      </c>
      <c r="BK8" s="46" t="s">
        <v>58</v>
      </c>
      <c r="BL8" s="45">
        <v>31.27</v>
      </c>
      <c r="BM8" s="19">
        <v>27.27</v>
      </c>
      <c r="BN8" s="19">
        <v>32.64</v>
      </c>
      <c r="BO8" s="19"/>
      <c r="BP8" s="19"/>
      <c r="BQ8" s="78"/>
      <c r="BR8" s="24"/>
      <c r="BS8" s="17"/>
      <c r="BT8" s="121" t="s">
        <v>191</v>
      </c>
      <c r="BU8" s="103" t="s">
        <v>58</v>
      </c>
      <c r="BV8" s="45">
        <v>95.444860000000006</v>
      </c>
      <c r="BW8" s="19">
        <v>100</v>
      </c>
      <c r="BX8" s="19">
        <v>94.703530000000001</v>
      </c>
      <c r="BY8" s="19"/>
      <c r="BZ8" s="19"/>
      <c r="CA8" s="78"/>
      <c r="CB8" s="24"/>
      <c r="CC8" s="17"/>
      <c r="CD8" s="121" t="s">
        <v>191</v>
      </c>
      <c r="CE8" s="103" t="s">
        <v>58</v>
      </c>
      <c r="CF8" s="45"/>
      <c r="CG8" s="19"/>
      <c r="CH8" s="19"/>
      <c r="CI8" s="19"/>
      <c r="CJ8" s="19"/>
      <c r="CK8" s="78"/>
      <c r="CL8" s="24"/>
      <c r="CM8" s="17"/>
      <c r="CN8" s="121" t="s">
        <v>204</v>
      </c>
      <c r="CO8" s="46" t="s">
        <v>58</v>
      </c>
      <c r="CP8" s="45">
        <v>92.86</v>
      </c>
      <c r="CQ8" s="19">
        <v>92.43</v>
      </c>
      <c r="CR8" s="19">
        <v>93.03</v>
      </c>
      <c r="CS8" s="19"/>
      <c r="CT8" s="19"/>
      <c r="CU8" s="78"/>
      <c r="CV8" s="24"/>
      <c r="CW8" s="17"/>
      <c r="CX8" s="121" t="s">
        <v>204</v>
      </c>
      <c r="CY8" s="46" t="s">
        <v>58</v>
      </c>
      <c r="CZ8" s="45">
        <v>97.03</v>
      </c>
      <c r="DA8" s="19">
        <v>96.825400000000002</v>
      </c>
      <c r="DB8" s="19">
        <v>97.12</v>
      </c>
      <c r="DC8" s="19"/>
      <c r="DD8" s="19"/>
      <c r="DE8" s="78"/>
      <c r="DF8" s="24"/>
      <c r="DG8" s="17"/>
      <c r="DH8" s="121"/>
      <c r="DI8" s="46" t="s">
        <v>58</v>
      </c>
      <c r="DJ8" s="45">
        <f>(DN8/100*AL$34+DO8/100*AM$34)/(AL$34+AM$34)*100</f>
        <v>74.264921030756454</v>
      </c>
      <c r="DK8" s="19"/>
      <c r="DL8" s="19"/>
      <c r="DM8" s="19"/>
      <c r="DN8" s="19">
        <v>72.400000000000006</v>
      </c>
      <c r="DO8" s="78">
        <v>86.4</v>
      </c>
      <c r="DP8" s="24"/>
      <c r="DQ8" s="17"/>
      <c r="DR8" s="121" t="s">
        <v>266</v>
      </c>
      <c r="DS8" s="46" t="s">
        <v>58</v>
      </c>
      <c r="DT8" s="45">
        <f>(DX8*AL$34+DY8*AM$34)/SUM(AL$34:AM$34)</f>
        <v>97.499812967581036</v>
      </c>
      <c r="DU8" s="45">
        <f>(98.7*AL$34+99.8*AM$34)/SUM(AL$34:AM$34)</f>
        <v>98.846529509559431</v>
      </c>
      <c r="DV8" s="45">
        <f>(96.7*AL$34+98.4*AM$34)/SUM(AL$34:AM$34)</f>
        <v>96.926454696591861</v>
      </c>
      <c r="DW8" s="19"/>
      <c r="DX8" s="19">
        <v>97.3</v>
      </c>
      <c r="DY8" s="78">
        <v>98.8</v>
      </c>
      <c r="DZ8" s="24"/>
      <c r="EA8" s="17"/>
      <c r="EB8" s="121" t="s">
        <v>204</v>
      </c>
      <c r="EC8" s="46" t="s">
        <v>58</v>
      </c>
      <c r="ED8" s="45">
        <v>96.475770925110126</v>
      </c>
      <c r="EE8" s="45"/>
      <c r="EF8" s="45"/>
      <c r="EG8" s="19"/>
      <c r="EH8" s="19">
        <v>96.475770925110126</v>
      </c>
      <c r="EI8" s="78"/>
      <c r="EJ8" s="24"/>
      <c r="EK8" s="17"/>
      <c r="EL8" s="121"/>
      <c r="EM8" s="46" t="s">
        <v>58</v>
      </c>
      <c r="EN8" s="45"/>
      <c r="EO8" s="45"/>
      <c r="EP8" s="45"/>
      <c r="EQ8" s="19"/>
      <c r="ER8" s="19"/>
      <c r="ES8" s="78"/>
      <c r="ET8" s="24"/>
      <c r="EU8" s="17"/>
      <c r="EV8" s="121"/>
      <c r="EW8" s="46" t="s">
        <v>58</v>
      </c>
      <c r="EX8" s="45"/>
      <c r="EY8" s="45"/>
      <c r="EZ8" s="197">
        <v>95.402299999999997</v>
      </c>
      <c r="FA8" s="19"/>
      <c r="FB8" s="19"/>
      <c r="FC8" s="78"/>
      <c r="FD8" s="24"/>
      <c r="FE8" s="17"/>
      <c r="FF8" s="121" t="s">
        <v>351</v>
      </c>
      <c r="FG8" s="46" t="s">
        <v>58</v>
      </c>
      <c r="FH8" s="45">
        <v>96.575339999999997</v>
      </c>
      <c r="FI8" s="45"/>
      <c r="FJ8" s="45"/>
      <c r="FK8" s="19"/>
      <c r="FL8" s="19">
        <v>96.575339999999997</v>
      </c>
      <c r="FM8" s="78"/>
      <c r="FN8" s="24"/>
      <c r="FO8" s="17"/>
      <c r="FP8" s="121" t="s">
        <v>377</v>
      </c>
      <c r="FQ8" s="46" t="s">
        <v>58</v>
      </c>
      <c r="FR8" s="45"/>
      <c r="FS8" s="45"/>
      <c r="FT8" s="45"/>
      <c r="FU8" s="19"/>
      <c r="FV8" s="19">
        <v>77.578981302385557</v>
      </c>
      <c r="FW8" s="78">
        <v>85.372112917023102</v>
      </c>
      <c r="FX8" s="24"/>
      <c r="FY8" s="17"/>
      <c r="FZ8" s="121"/>
      <c r="GA8" s="46" t="s">
        <v>58</v>
      </c>
      <c r="GB8" s="45"/>
      <c r="GC8" s="45"/>
      <c r="GD8" s="45"/>
      <c r="GE8" s="19"/>
      <c r="GF8" s="19"/>
      <c r="GG8" s="78"/>
      <c r="GH8" s="24"/>
      <c r="GI8" s="17"/>
      <c r="GJ8" s="121"/>
      <c r="GK8" s="46" t="s">
        <v>58</v>
      </c>
      <c r="GL8" s="45"/>
      <c r="GM8" s="45">
        <v>96.9</v>
      </c>
      <c r="GN8" s="45">
        <v>93.6</v>
      </c>
      <c r="GO8" s="19"/>
      <c r="GP8" s="19">
        <v>94.7</v>
      </c>
      <c r="GQ8" s="78">
        <v>96.8</v>
      </c>
      <c r="GR8" s="24"/>
      <c r="GS8" s="17"/>
      <c r="GT8" s="132"/>
      <c r="HD8" s="132"/>
      <c r="HN8" s="132"/>
      <c r="HX8" s="132"/>
      <c r="IH8" s="132"/>
    </row>
    <row xmlns:x14ac="http://schemas.microsoft.com/office/spreadsheetml/2009/9/ac" r="9" s="4" customFormat="true" x14ac:dyDescent="0.25">
      <c r="A9" s="409" t="str">
        <f ca="true">IF(ISBLANK('Data Summary'!A11),"",'Data Summary'!A11)</f>
        <v>UGA_2011_UIS</v>
      </c>
      <c r="B9" s="121"/>
      <c r="C9" s="46" t="s">
        <v>109</v>
      </c>
      <c r="D9" s="19"/>
      <c r="E9" s="19"/>
      <c r="F9" s="19"/>
      <c r="G9" s="19"/>
      <c r="H9" s="19"/>
      <c r="I9" s="78"/>
      <c r="J9" s="24"/>
      <c r="K9" s="17"/>
      <c r="L9" s="121"/>
      <c r="M9" s="46" t="s">
        <v>109</v>
      </c>
      <c r="N9" s="19"/>
      <c r="O9" s="19"/>
      <c r="P9" s="19"/>
      <c r="Q9" s="19"/>
      <c r="R9" s="19"/>
      <c r="S9" s="78"/>
      <c r="T9" s="24"/>
      <c r="U9" s="17"/>
      <c r="V9" s="121" t="s">
        <v>205</v>
      </c>
      <c r="W9" s="46" t="s">
        <v>109</v>
      </c>
      <c r="X9" s="19">
        <v>78.599999999999994</v>
      </c>
      <c r="Y9" s="19">
        <v>85.29</v>
      </c>
      <c r="Z9" s="19">
        <v>76.349999999999994</v>
      </c>
      <c r="AA9" s="19"/>
      <c r="AB9" s="19"/>
      <c r="AC9" s="78"/>
      <c r="AD9" s="24"/>
      <c r="AE9" s="17"/>
      <c r="AF9" s="121"/>
      <c r="AG9" s="46" t="s">
        <v>109</v>
      </c>
      <c r="AH9" s="19"/>
      <c r="AI9" s="19"/>
      <c r="AJ9" s="19"/>
      <c r="AK9" s="19"/>
      <c r="AL9" s="19"/>
      <c r="AM9" s="78"/>
      <c r="AN9" s="24"/>
      <c r="AO9" s="17"/>
      <c r="AP9" s="121" t="s">
        <v>205</v>
      </c>
      <c r="AQ9" s="46" t="s">
        <v>109</v>
      </c>
      <c r="AR9" s="19">
        <v>78.760000000000005</v>
      </c>
      <c r="AS9" s="19">
        <v>79.364999999999995</v>
      </c>
      <c r="AT9" s="19">
        <v>78.53</v>
      </c>
      <c r="AU9" s="19"/>
      <c r="AV9" s="19"/>
      <c r="AW9" s="78"/>
      <c r="AX9" s="24"/>
      <c r="AY9" s="17"/>
      <c r="AZ9" s="121"/>
      <c r="BA9" s="46" t="s">
        <v>109</v>
      </c>
      <c r="BB9" s="19"/>
      <c r="BC9" s="19"/>
      <c r="BD9" s="19"/>
      <c r="BE9" s="19"/>
      <c r="BF9" s="19"/>
      <c r="BG9" s="78"/>
      <c r="BH9" s="24"/>
      <c r="BI9" s="17"/>
      <c r="BJ9" s="121" t="s">
        <v>205</v>
      </c>
      <c r="BK9" s="46" t="s">
        <v>109</v>
      </c>
      <c r="BL9" s="19">
        <v>25.48</v>
      </c>
      <c r="BM9" s="19">
        <v>25.76</v>
      </c>
      <c r="BN9" s="19">
        <v>25.39</v>
      </c>
      <c r="BO9" s="19"/>
      <c r="BP9" s="19"/>
      <c r="BQ9" s="78"/>
      <c r="BR9" s="24"/>
      <c r="BS9" s="17"/>
      <c r="BT9" s="121" t="s">
        <v>368</v>
      </c>
      <c r="BU9" s="103" t="s">
        <v>109</v>
      </c>
      <c r="BV9" s="19">
        <v>29.611799999999999</v>
      </c>
      <c r="BW9" s="19">
        <v>28.897179999999999</v>
      </c>
      <c r="BX9" s="19">
        <v>29.73441</v>
      </c>
      <c r="BY9" s="19"/>
      <c r="BZ9" s="19"/>
      <c r="CA9" s="78"/>
      <c r="CB9" s="24"/>
      <c r="CC9" s="17"/>
      <c r="CD9" s="121" t="s">
        <v>368</v>
      </c>
      <c r="CE9" s="103" t="s">
        <v>109</v>
      </c>
      <c r="CF9" s="19"/>
      <c r="CG9" s="19"/>
      <c r="CH9" s="19"/>
      <c r="CI9" s="19"/>
      <c r="CJ9" s="19"/>
      <c r="CK9" s="78"/>
      <c r="CL9" s="24"/>
      <c r="CM9" s="17"/>
      <c r="CN9" s="121" t="s">
        <v>205</v>
      </c>
      <c r="CO9" s="46" t="s">
        <v>109</v>
      </c>
      <c r="CP9" s="19">
        <v>78.73</v>
      </c>
      <c r="CQ9" s="19">
        <v>78.38</v>
      </c>
      <c r="CR9" s="19">
        <v>78.88</v>
      </c>
      <c r="CS9" s="19"/>
      <c r="CT9" s="19"/>
      <c r="CU9" s="78"/>
      <c r="CV9" s="24"/>
      <c r="CW9" s="17"/>
      <c r="CX9" s="121" t="s">
        <v>205</v>
      </c>
      <c r="CY9" s="46" t="s">
        <v>109</v>
      </c>
      <c r="CZ9" s="19">
        <v>75.739999999999995</v>
      </c>
      <c r="DA9" s="19">
        <v>76.19</v>
      </c>
      <c r="DB9" s="19">
        <v>75.540000000000006</v>
      </c>
      <c r="DC9" s="19"/>
      <c r="DD9" s="19"/>
      <c r="DE9" s="78"/>
      <c r="DF9" s="24"/>
      <c r="DG9" s="17"/>
      <c r="DH9" s="121"/>
      <c r="DI9" s="46" t="s">
        <v>109</v>
      </c>
      <c r="DJ9" s="19"/>
      <c r="DK9" s="19"/>
      <c r="DL9" s="19"/>
      <c r="DM9" s="19"/>
      <c r="DN9" s="19"/>
      <c r="DO9" s="78"/>
      <c r="DP9" s="24"/>
      <c r="DQ9" s="17"/>
      <c r="DR9" s="121"/>
      <c r="DS9" s="46" t="s">
        <v>109</v>
      </c>
      <c r="DT9" s="19"/>
      <c r="DU9" s="19"/>
      <c r="DV9" s="19"/>
      <c r="DW9" s="19"/>
      <c r="DX9" s="19"/>
      <c r="DY9" s="78"/>
      <c r="DZ9" s="24"/>
      <c r="EA9" s="17"/>
      <c r="EB9" s="121" t="s">
        <v>205</v>
      </c>
      <c r="EC9" s="46" t="s">
        <v>109</v>
      </c>
      <c r="ED9" s="19">
        <v>79.735682819383257</v>
      </c>
      <c r="EE9" s="19"/>
      <c r="EF9" s="19"/>
      <c r="EG9" s="19"/>
      <c r="EH9" s="19">
        <v>79.735682819383257</v>
      </c>
      <c r="EI9" s="78"/>
      <c r="EJ9" s="24"/>
      <c r="EK9" s="17"/>
      <c r="EL9" s="121"/>
      <c r="EM9" s="46" t="s">
        <v>109</v>
      </c>
      <c r="EN9" s="19"/>
      <c r="EO9" s="19"/>
      <c r="EP9" s="19"/>
      <c r="EQ9" s="19"/>
      <c r="ER9" s="19"/>
      <c r="ES9" s="78"/>
      <c r="ET9" s="24"/>
      <c r="EU9" s="17"/>
      <c r="EV9" s="121"/>
      <c r="EW9" s="46" t="s">
        <v>109</v>
      </c>
      <c r="EX9" s="19"/>
      <c r="EY9" s="19"/>
      <c r="EZ9" s="197">
        <v>57.471260000000001</v>
      </c>
      <c r="FA9" s="19"/>
      <c r="FB9" s="19"/>
      <c r="FC9" s="78"/>
      <c r="FD9" s="24"/>
      <c r="FE9" s="17"/>
      <c r="FF9" s="121" t="s">
        <v>352</v>
      </c>
      <c r="FG9" s="46" t="s">
        <v>109</v>
      </c>
      <c r="FH9" s="19">
        <v>72.972970000000004</v>
      </c>
      <c r="FI9" s="19"/>
      <c r="FJ9" s="19"/>
      <c r="FK9" s="19"/>
      <c r="FL9" s="19">
        <v>72.972970000000004</v>
      </c>
      <c r="FM9" s="78"/>
      <c r="FN9" s="24"/>
      <c r="FO9" s="17"/>
      <c r="FP9" s="121"/>
      <c r="FQ9" s="46" t="s">
        <v>109</v>
      </c>
      <c r="FR9" s="19"/>
      <c r="FS9" s="19"/>
      <c r="FT9" s="19"/>
      <c r="FU9" s="19"/>
      <c r="FV9" s="19"/>
      <c r="FW9" s="78"/>
      <c r="FX9" s="24"/>
      <c r="FY9" s="17"/>
      <c r="FZ9" s="121"/>
      <c r="GA9" s="46" t="s">
        <v>109</v>
      </c>
      <c r="GB9" s="19"/>
      <c r="GC9" s="19"/>
      <c r="GD9" s="19"/>
      <c r="GE9" s="19"/>
      <c r="GF9" s="19"/>
      <c r="GG9" s="78"/>
      <c r="GH9" s="24"/>
      <c r="GI9" s="17"/>
      <c r="GJ9" s="121"/>
      <c r="GK9" s="445" t="s">
        <v>109</v>
      </c>
      <c r="GL9" s="442"/>
      <c r="GM9" s="442">
        <v>78.6828</v>
      </c>
      <c r="GN9" s="442">
        <v>68.140799999999984</v>
      </c>
      <c r="GO9" s="442"/>
      <c r="GP9" s="442">
        <v>71.782600000000016</v>
      </c>
      <c r="GQ9" s="443">
        <v>83.24799999999999</v>
      </c>
      <c r="GR9" s="24"/>
      <c r="GS9" s="17"/>
      <c r="GT9" s="132"/>
      <c r="HD9" s="132"/>
      <c r="HN9" s="132"/>
      <c r="HX9" s="132"/>
      <c r="IH9" s="132"/>
    </row>
    <row xmlns:x14ac="http://schemas.microsoft.com/office/spreadsheetml/2009/9/ac" r="10" s="4" customFormat="true" x14ac:dyDescent="0.25">
      <c r="A10" s="409" t="str">
        <f ca="true">IF(ISBLANK('Data Summary'!A12),"",'Data Summary'!A12)</f>
        <v>UGA_2012_UNPS</v>
      </c>
      <c r="B10" s="121" t="s">
        <v>261</v>
      </c>
      <c r="C10" s="65" t="s">
        <v>21</v>
      </c>
      <c r="D10" s="79">
        <v>30.9</v>
      </c>
      <c r="E10" s="19"/>
      <c r="F10" s="19"/>
      <c r="G10" s="19"/>
      <c r="H10" s="7"/>
      <c r="I10" s="26"/>
      <c r="J10" s="24"/>
      <c r="K10" s="17"/>
      <c r="L10" s="121" t="s">
        <v>267</v>
      </c>
      <c r="M10" s="65" t="s">
        <v>21</v>
      </c>
      <c r="N10" s="79">
        <v>34.5</v>
      </c>
      <c r="O10" s="19"/>
      <c r="P10" s="19"/>
      <c r="Q10" s="19"/>
      <c r="R10" s="7">
        <v>34.5</v>
      </c>
      <c r="S10" s="26"/>
      <c r="T10" s="24"/>
      <c r="U10" s="17"/>
      <c r="V10" s="121"/>
      <c r="W10" s="65" t="s">
        <v>21</v>
      </c>
      <c r="X10" s="79"/>
      <c r="Y10" s="19"/>
      <c r="Z10" s="19"/>
      <c r="AA10" s="19"/>
      <c r="AB10" s="7"/>
      <c r="AC10" s="26"/>
      <c r="AD10" s="24"/>
      <c r="AE10" s="17"/>
      <c r="AF10" s="121"/>
      <c r="AG10" s="65" t="s">
        <v>21</v>
      </c>
      <c r="AH10" s="79"/>
      <c r="AI10" s="19"/>
      <c r="AJ10" s="19"/>
      <c r="AK10" s="19"/>
      <c r="AL10" s="7"/>
      <c r="AM10" s="26"/>
      <c r="AN10" s="24"/>
      <c r="AO10" s="17"/>
      <c r="AP10" s="121"/>
      <c r="AQ10" s="65" t="s">
        <v>21</v>
      </c>
      <c r="AR10" s="79"/>
      <c r="AS10" s="19"/>
      <c r="AT10" s="19"/>
      <c r="AU10" s="19"/>
      <c r="AV10" s="19"/>
      <c r="AW10" s="78"/>
      <c r="AX10" s="24"/>
      <c r="AY10" s="17"/>
      <c r="AZ10" s="121"/>
      <c r="BA10" s="65" t="s">
        <v>21</v>
      </c>
      <c r="BB10" s="79"/>
      <c r="BC10" s="19"/>
      <c r="BD10" s="19"/>
      <c r="BE10" s="19"/>
      <c r="BF10" s="19"/>
      <c r="BG10" s="78"/>
      <c r="BH10" s="24"/>
      <c r="BI10" s="17"/>
      <c r="BJ10" s="121"/>
      <c r="BK10" s="65" t="s">
        <v>21</v>
      </c>
      <c r="BL10" s="79"/>
      <c r="BM10" s="19"/>
      <c r="BN10" s="19"/>
      <c r="BO10" s="19"/>
      <c r="BP10" s="7"/>
      <c r="BQ10" s="26"/>
      <c r="BR10" s="24"/>
      <c r="BS10" s="17"/>
      <c r="BT10" s="121"/>
      <c r="BU10" s="65" t="s">
        <v>21</v>
      </c>
      <c r="BV10" s="79"/>
      <c r="BW10" s="19"/>
      <c r="BX10" s="19"/>
      <c r="BY10" s="19"/>
      <c r="BZ10" s="7"/>
      <c r="CA10" s="26"/>
      <c r="CB10" s="24"/>
      <c r="CC10" s="17"/>
      <c r="CD10" s="121"/>
      <c r="CE10" s="65" t="s">
        <v>21</v>
      </c>
      <c r="CF10" s="79"/>
      <c r="CG10" s="19"/>
      <c r="CH10" s="19"/>
      <c r="CI10" s="19"/>
      <c r="CJ10" s="7"/>
      <c r="CK10" s="26"/>
      <c r="CL10" s="24"/>
      <c r="CM10" s="17"/>
      <c r="CN10" s="121"/>
      <c r="CO10" s="65" t="s">
        <v>21</v>
      </c>
      <c r="CP10" s="79"/>
      <c r="CQ10" s="19"/>
      <c r="CR10" s="19"/>
      <c r="CS10" s="19"/>
      <c r="CT10" s="7"/>
      <c r="CU10" s="26"/>
      <c r="CV10" s="24"/>
      <c r="CW10" s="17"/>
      <c r="CX10" s="121"/>
      <c r="CY10" s="65" t="s">
        <v>21</v>
      </c>
      <c r="CZ10" s="79"/>
      <c r="DA10" s="19"/>
      <c r="DB10" s="19"/>
      <c r="DC10" s="19"/>
      <c r="DD10" s="7"/>
      <c r="DE10" s="26"/>
      <c r="DF10" s="24"/>
      <c r="DG10" s="17"/>
      <c r="DH10" s="121"/>
      <c r="DI10" s="65" t="s">
        <v>21</v>
      </c>
      <c r="DJ10" s="79"/>
      <c r="DK10" s="19"/>
      <c r="DL10" s="19"/>
      <c r="DM10" s="19"/>
      <c r="DN10" s="7"/>
      <c r="DO10" s="26"/>
      <c r="DP10" s="24"/>
      <c r="DQ10" s="17"/>
      <c r="DR10" s="121" t="s">
        <v>267</v>
      </c>
      <c r="DS10" s="65" t="s">
        <v>21</v>
      </c>
      <c r="DT10" s="45">
        <f>(DX10*AL$34+DY10*AM$34)/SUM(AL$34:AM$34)</f>
        <v>39.47768079800499</v>
      </c>
      <c r="DU10" s="45">
        <f>(52.9*AL$34+63.9*AM$34)/SUM(AL$34:AM$34)</f>
        <v>54.365295095594348</v>
      </c>
      <c r="DV10" s="45">
        <f>(29.4*AL$34+51.7*AM$34)/SUM(AL$34:AM$34)</f>
        <v>32.370552784704905</v>
      </c>
      <c r="DW10" s="19"/>
      <c r="DX10" s="7">
        <v>37</v>
      </c>
      <c r="DY10" s="26">
        <v>55.6</v>
      </c>
      <c r="DZ10" s="24"/>
      <c r="EA10" s="17"/>
      <c r="EB10" s="121"/>
      <c r="EC10" s="65" t="s">
        <v>21</v>
      </c>
      <c r="ED10" s="45"/>
      <c r="EE10" s="45"/>
      <c r="EF10" s="45"/>
      <c r="EG10" s="19"/>
      <c r="EH10" s="7"/>
      <c r="EI10" s="26"/>
      <c r="EJ10" s="24"/>
      <c r="EK10" s="17"/>
      <c r="EL10" s="121"/>
      <c r="EM10" s="65" t="s">
        <v>21</v>
      </c>
      <c r="EN10" s="45"/>
      <c r="EO10" s="45"/>
      <c r="EP10" s="45"/>
      <c r="EQ10" s="19"/>
      <c r="ER10" s="7"/>
      <c r="ES10" s="26"/>
      <c r="ET10" s="24"/>
      <c r="EU10" s="17"/>
      <c r="EV10" s="121"/>
      <c r="EW10" s="65" t="s">
        <v>21</v>
      </c>
      <c r="EX10" s="45"/>
      <c r="EY10" s="45"/>
      <c r="EZ10" s="197">
        <v>57.471260000000001</v>
      </c>
      <c r="FA10" s="19"/>
      <c r="FB10" s="7"/>
      <c r="FC10" s="26"/>
      <c r="FD10" s="24"/>
      <c r="FE10" s="17"/>
      <c r="FF10" s="121" t="s">
        <v>353</v>
      </c>
      <c r="FG10" s="65" t="s">
        <v>21</v>
      </c>
      <c r="FH10" s="45">
        <v>76.712329999999994</v>
      </c>
      <c r="FI10" s="45"/>
      <c r="FJ10" s="45"/>
      <c r="FK10" s="19"/>
      <c r="FL10" s="7">
        <v>76.712329999999994</v>
      </c>
      <c r="FM10" s="26"/>
      <c r="FN10" s="24"/>
      <c r="FO10" s="17"/>
      <c r="FP10" s="121"/>
      <c r="FQ10" s="65" t="s">
        <v>21</v>
      </c>
      <c r="FR10" s="45"/>
      <c r="FS10" s="45"/>
      <c r="FT10" s="45"/>
      <c r="FU10" s="19"/>
      <c r="FV10" s="7"/>
      <c r="FW10" s="26"/>
      <c r="FX10" s="24"/>
      <c r="FY10" s="17"/>
      <c r="FZ10" s="121"/>
      <c r="GA10" s="65" t="s">
        <v>21</v>
      </c>
      <c r="GB10" s="45"/>
      <c r="GC10" s="45"/>
      <c r="GD10" s="45"/>
      <c r="GE10" s="19"/>
      <c r="GF10" s="7"/>
      <c r="GG10" s="26"/>
      <c r="GH10" s="24"/>
      <c r="GI10" s="17"/>
      <c r="GJ10" s="121"/>
      <c r="GK10" s="441" t="s">
        <v>21</v>
      </c>
      <c r="GL10" s="442"/>
      <c r="GM10" s="442">
        <v>75.870489510489506</v>
      </c>
      <c r="GN10" s="442">
        <v>62.890601001000995</v>
      </c>
      <c r="GO10" s="442"/>
      <c r="GP10" s="442">
        <v>67.380054054054071</v>
      </c>
      <c r="GQ10" s="443">
        <v>80.350229999999996</v>
      </c>
      <c r="GR10" s="24"/>
      <c r="GS10" s="17"/>
      <c r="GT10" s="132"/>
      <c r="HD10" s="132"/>
      <c r="HN10" s="132"/>
      <c r="HX10" s="132"/>
      <c r="IH10" s="132"/>
    </row>
    <row xmlns:x14ac="http://schemas.microsoft.com/office/spreadsheetml/2009/9/ac" r="11" s="4" customFormat="true" x14ac:dyDescent="0.25">
      <c r="A11" s="409" t="str">
        <f ca="true">IF(ISBLANK('Data Summary'!A13),"",'Data Summary'!A13)</f>
        <v>UGA_2013_SDI</v>
      </c>
      <c r="B11" s="121"/>
      <c r="C11" s="65" t="s">
        <v>29</v>
      </c>
      <c r="D11" s="19"/>
      <c r="E11" s="7"/>
      <c r="F11" s="7"/>
      <c r="G11" s="7"/>
      <c r="H11" s="7"/>
      <c r="I11" s="26"/>
      <c r="J11" s="24"/>
      <c r="K11" s="17"/>
      <c r="L11" s="121"/>
      <c r="M11" s="65" t="s">
        <v>29</v>
      </c>
      <c r="N11" s="19"/>
      <c r="O11" s="7"/>
      <c r="P11" s="7"/>
      <c r="Q11" s="7"/>
      <c r="R11" s="7"/>
      <c r="S11" s="26"/>
      <c r="T11" s="24"/>
      <c r="U11" s="17"/>
      <c r="V11" s="121"/>
      <c r="W11" s="65" t="s">
        <v>29</v>
      </c>
      <c r="X11" s="19"/>
      <c r="Y11" s="7"/>
      <c r="Z11" s="7"/>
      <c r="AA11" s="7"/>
      <c r="AB11" s="7"/>
      <c r="AC11" s="26"/>
      <c r="AD11" s="24"/>
      <c r="AE11" s="17"/>
      <c r="AF11" s="121"/>
      <c r="AG11" s="65" t="s">
        <v>29</v>
      </c>
      <c r="AH11" s="19"/>
      <c r="AI11" s="7"/>
      <c r="AJ11" s="7"/>
      <c r="AK11" s="7"/>
      <c r="AL11" s="7"/>
      <c r="AM11" s="26"/>
      <c r="AN11" s="24"/>
      <c r="AO11" s="17"/>
      <c r="AP11" s="121"/>
      <c r="AQ11" s="65" t="s">
        <v>29</v>
      </c>
      <c r="AR11" s="19"/>
      <c r="AS11" s="7"/>
      <c r="AT11" s="7"/>
      <c r="AU11" s="7"/>
      <c r="AV11" s="7"/>
      <c r="AW11" s="26"/>
      <c r="AX11" s="24"/>
      <c r="AY11" s="17"/>
      <c r="AZ11" s="121"/>
      <c r="BA11" s="65" t="s">
        <v>29</v>
      </c>
      <c r="BB11" s="19"/>
      <c r="BC11" s="7"/>
      <c r="BD11" s="7"/>
      <c r="BE11" s="7"/>
      <c r="BF11" s="7"/>
      <c r="BG11" s="26"/>
      <c r="BH11" s="24"/>
      <c r="BI11" s="17"/>
      <c r="BJ11" s="121"/>
      <c r="BK11" s="65" t="s">
        <v>29</v>
      </c>
      <c r="BL11" s="19"/>
      <c r="BM11" s="7"/>
      <c r="BN11" s="7"/>
      <c r="BO11" s="7"/>
      <c r="BP11" s="7"/>
      <c r="BQ11" s="26"/>
      <c r="BR11" s="24"/>
      <c r="BS11" s="17"/>
      <c r="BT11" s="121"/>
      <c r="BU11" s="65" t="s">
        <v>29</v>
      </c>
      <c r="BV11" s="19"/>
      <c r="BW11" s="7"/>
      <c r="BX11" s="7"/>
      <c r="BY11" s="7"/>
      <c r="BZ11" s="7"/>
      <c r="CA11" s="26"/>
      <c r="CB11" s="24"/>
      <c r="CC11" s="17"/>
      <c r="CD11" s="121"/>
      <c r="CE11" s="65" t="s">
        <v>29</v>
      </c>
      <c r="CF11" s="19"/>
      <c r="CG11" s="7"/>
      <c r="CH11" s="7"/>
      <c r="CI11" s="7"/>
      <c r="CJ11" s="7"/>
      <c r="CK11" s="26"/>
      <c r="CL11" s="24"/>
      <c r="CM11" s="17"/>
      <c r="CN11" s="121"/>
      <c r="CO11" s="65" t="s">
        <v>29</v>
      </c>
      <c r="CP11" s="19"/>
      <c r="CQ11" s="7"/>
      <c r="CR11" s="7"/>
      <c r="CS11" s="7"/>
      <c r="CT11" s="7"/>
      <c r="CU11" s="26"/>
      <c r="CV11" s="24"/>
      <c r="CW11" s="17"/>
      <c r="CX11" s="121"/>
      <c r="CY11" s="65" t="s">
        <v>29</v>
      </c>
      <c r="CZ11" s="19"/>
      <c r="DA11" s="7"/>
      <c r="DB11" s="7"/>
      <c r="DC11" s="7"/>
      <c r="DD11" s="7"/>
      <c r="DE11" s="26"/>
      <c r="DF11" s="24"/>
      <c r="DG11" s="17"/>
      <c r="DH11" s="121"/>
      <c r="DI11" s="65" t="s">
        <v>29</v>
      </c>
      <c r="DJ11" s="19"/>
      <c r="DK11" s="7"/>
      <c r="DL11" s="7"/>
      <c r="DM11" s="7"/>
      <c r="DN11" s="7"/>
      <c r="DO11" s="26"/>
      <c r="DP11" s="24"/>
      <c r="DQ11" s="17"/>
      <c r="DR11" s="121"/>
      <c r="DS11" s="65" t="s">
        <v>29</v>
      </c>
      <c r="DT11" s="19"/>
      <c r="DU11" s="7"/>
      <c r="DV11" s="7"/>
      <c r="DW11" s="7"/>
      <c r="DX11" s="7"/>
      <c r="DY11" s="26"/>
      <c r="DZ11" s="24"/>
      <c r="EA11" s="17"/>
      <c r="EB11" s="121"/>
      <c r="EC11" s="65" t="s">
        <v>29</v>
      </c>
      <c r="ED11" s="19"/>
      <c r="EE11" s="7"/>
      <c r="EF11" s="7"/>
      <c r="EG11" s="7"/>
      <c r="EH11" s="7"/>
      <c r="EI11" s="26"/>
      <c r="EJ11" s="24"/>
      <c r="EK11" s="17"/>
      <c r="EL11" s="121"/>
      <c r="EM11" s="65" t="s">
        <v>29</v>
      </c>
      <c r="EN11" s="19"/>
      <c r="EO11" s="7"/>
      <c r="EP11" s="7"/>
      <c r="EQ11" s="7"/>
      <c r="ER11" s="7"/>
      <c r="ES11" s="26"/>
      <c r="ET11" s="24"/>
      <c r="EU11" s="17"/>
      <c r="EV11" s="121"/>
      <c r="EW11" s="65" t="s">
        <v>29</v>
      </c>
      <c r="EX11" s="19"/>
      <c r="EY11" s="7"/>
      <c r="EZ11" s="196">
        <v>90.804599999999994</v>
      </c>
      <c r="FA11" s="7"/>
      <c r="FB11" s="7"/>
      <c r="FC11" s="26"/>
      <c r="FD11" s="24"/>
      <c r="FE11" s="17"/>
      <c r="FF11" s="121" t="s">
        <v>354</v>
      </c>
      <c r="FG11" s="65" t="s">
        <v>29</v>
      </c>
      <c r="FH11" s="19">
        <v>96.575339999999997</v>
      </c>
      <c r="FI11" s="7"/>
      <c r="FJ11" s="7"/>
      <c r="FK11" s="7"/>
      <c r="FL11" s="7">
        <v>96.575339999999997</v>
      </c>
      <c r="FM11" s="26"/>
      <c r="FN11" s="24"/>
      <c r="FO11" s="17"/>
      <c r="FP11" s="121"/>
      <c r="FQ11" s="65" t="s">
        <v>29</v>
      </c>
      <c r="FR11" s="19"/>
      <c r="FS11" s="7"/>
      <c r="FT11" s="7"/>
      <c r="FU11" s="7"/>
      <c r="FV11" s="7"/>
      <c r="FW11" s="26"/>
      <c r="FX11" s="24"/>
      <c r="FY11" s="17"/>
      <c r="FZ11" s="121"/>
      <c r="GA11" s="65" t="s">
        <v>29</v>
      </c>
      <c r="GB11" s="19"/>
      <c r="GC11" s="7"/>
      <c r="GD11" s="7"/>
      <c r="GE11" s="7"/>
      <c r="GF11" s="7"/>
      <c r="GG11" s="26"/>
      <c r="GH11" s="24"/>
      <c r="GI11" s="17"/>
      <c r="GJ11" s="121"/>
      <c r="GK11" s="441" t="s">
        <v>29</v>
      </c>
      <c r="GL11" s="442"/>
      <c r="GM11" s="434">
        <v>90.540029970029977</v>
      </c>
      <c r="GN11" s="434">
        <v>80.859344144144131</v>
      </c>
      <c r="GO11" s="434"/>
      <c r="GP11" s="434">
        <v>84.180621621621626</v>
      </c>
      <c r="GQ11" s="26">
        <v>90.440723999999989</v>
      </c>
      <c r="GR11" s="24"/>
      <c r="GS11" s="17"/>
      <c r="GT11" s="132"/>
      <c r="HD11" s="132"/>
      <c r="HN11" s="132"/>
      <c r="HX11" s="132"/>
      <c r="IH11" s="132"/>
    </row>
    <row xmlns:x14ac="http://schemas.microsoft.com/office/spreadsheetml/2009/9/ac" r="12" s="1" customFormat="true" ht="15.75" customHeight="true" x14ac:dyDescent="0.2">
      <c r="A12" s="409" t="str">
        <f ca="true">IF(ISBLANK('Data Summary'!A14),"",'Data Summary'!A14)</f>
        <v>UGA_2013_SACMEQ</v>
      </c>
      <c r="B12" s="121" t="s">
        <v>262</v>
      </c>
      <c r="C12" s="65" t="s">
        <v>219</v>
      </c>
      <c r="D12" s="19">
        <f>D10</f>
        <v>30.9</v>
      </c>
      <c r="E12" s="19"/>
      <c r="F12" s="19"/>
      <c r="G12" s="19"/>
      <c r="H12" s="19"/>
      <c r="I12" s="78"/>
      <c r="J12" s="24"/>
      <c r="K12" s="17"/>
      <c r="L12" s="121" t="s">
        <v>269</v>
      </c>
      <c r="M12" s="65" t="s">
        <v>219</v>
      </c>
      <c r="N12" s="19">
        <f>N8/100*N10</f>
        <v>33.368296758104741</v>
      </c>
      <c r="O12" s="19"/>
      <c r="P12" s="19"/>
      <c r="Q12" s="19"/>
      <c r="R12" s="19">
        <f>R8/100*R10</f>
        <v>33.258000000000003</v>
      </c>
      <c r="S12" s="78"/>
      <c r="T12" s="24"/>
      <c r="U12" s="17"/>
      <c r="V12" s="121" t="s">
        <v>192</v>
      </c>
      <c r="W12" s="65" t="s">
        <v>219</v>
      </c>
      <c r="X12" s="19">
        <v>78.599999999999994</v>
      </c>
      <c r="Y12" s="19">
        <v>85.29</v>
      </c>
      <c r="Z12" s="19">
        <v>76.349999999999994</v>
      </c>
      <c r="AA12" s="19"/>
      <c r="AB12" s="19"/>
      <c r="AC12" s="78"/>
      <c r="AD12" s="24"/>
      <c r="AE12" s="17"/>
      <c r="AF12" s="121"/>
      <c r="AG12" s="65" t="s">
        <v>219</v>
      </c>
      <c r="AH12" s="19"/>
      <c r="AI12" s="19"/>
      <c r="AJ12" s="19"/>
      <c r="AK12" s="19"/>
      <c r="AL12" s="19"/>
      <c r="AM12" s="78"/>
      <c r="AN12" s="24"/>
      <c r="AO12" s="17"/>
      <c r="AP12" s="121" t="s">
        <v>192</v>
      </c>
      <c r="AQ12" s="65" t="s">
        <v>219</v>
      </c>
      <c r="AR12" s="19">
        <f>AR9</f>
        <v>78.760000000000005</v>
      </c>
      <c r="AS12" s="19">
        <f t="shared" ref="AS12:AT12" si="20">AS9</f>
        <v>79.364999999999995</v>
      </c>
      <c r="AT12" s="19">
        <f t="shared" si="20"/>
        <v>78.53</v>
      </c>
      <c r="AU12" s="19"/>
      <c r="AV12" s="19"/>
      <c r="AW12" s="78"/>
      <c r="AX12" s="24"/>
      <c r="AY12" s="17"/>
      <c r="AZ12" s="121"/>
      <c r="BA12" s="65" t="s">
        <v>219</v>
      </c>
      <c r="BB12" s="19"/>
      <c r="BC12" s="19"/>
      <c r="BD12" s="19"/>
      <c r="BE12" s="19"/>
      <c r="BF12" s="19"/>
      <c r="BG12" s="78"/>
      <c r="BH12" s="24"/>
      <c r="BI12" s="17"/>
      <c r="BJ12" s="121" t="s">
        <v>192</v>
      </c>
      <c r="BK12" s="65" t="s">
        <v>219</v>
      </c>
      <c r="BL12" s="19">
        <f>BL9</f>
        <v>25.48</v>
      </c>
      <c r="BM12" s="19">
        <f t="shared" ref="BM12:BN12" si="21">BM9</f>
        <v>25.76</v>
      </c>
      <c r="BN12" s="19">
        <f t="shared" si="21"/>
        <v>25.39</v>
      </c>
      <c r="BO12" s="19"/>
      <c r="BP12" s="19"/>
      <c r="BQ12" s="78"/>
      <c r="BR12" s="24"/>
      <c r="BS12" s="17"/>
      <c r="BT12" s="121" t="s">
        <v>192</v>
      </c>
      <c r="BU12" s="65" t="s">
        <v>219</v>
      </c>
      <c r="BV12" s="19">
        <v>29.611799999999999</v>
      </c>
      <c r="BW12" s="19">
        <v>28.897179999999999</v>
      </c>
      <c r="BX12" s="19">
        <v>29.73441</v>
      </c>
      <c r="BY12" s="19"/>
      <c r="BZ12" s="19"/>
      <c r="CA12" s="78"/>
      <c r="CB12" s="24"/>
      <c r="CC12" s="17"/>
      <c r="CD12" s="121" t="s">
        <v>192</v>
      </c>
      <c r="CE12" s="65" t="s">
        <v>219</v>
      </c>
      <c r="CF12" s="19"/>
      <c r="CG12" s="19"/>
      <c r="CH12" s="19"/>
      <c r="CI12" s="19"/>
      <c r="CJ12" s="19"/>
      <c r="CK12" s="78"/>
      <c r="CL12" s="24"/>
      <c r="CM12" s="17"/>
      <c r="CN12" s="121" t="s">
        <v>192</v>
      </c>
      <c r="CO12" s="65" t="s">
        <v>219</v>
      </c>
      <c r="CP12" s="19">
        <f>CP9</f>
        <v>78.73</v>
      </c>
      <c r="CQ12" s="19">
        <f t="shared" ref="CQ12:CR12" si="22">CQ9</f>
        <v>78.38</v>
      </c>
      <c r="CR12" s="19">
        <f t="shared" si="22"/>
        <v>78.88</v>
      </c>
      <c r="CS12" s="19"/>
      <c r="CT12" s="19"/>
      <c r="CU12" s="78"/>
      <c r="CV12" s="24"/>
      <c r="CW12" s="17"/>
      <c r="CX12" s="121" t="s">
        <v>192</v>
      </c>
      <c r="CY12" s="65" t="s">
        <v>219</v>
      </c>
      <c r="CZ12" s="19">
        <f>CZ9</f>
        <v>75.739999999999995</v>
      </c>
      <c r="DA12" s="19">
        <f t="shared" ref="DA12:DB12" si="23">DA9</f>
        <v>76.19</v>
      </c>
      <c r="DB12" s="19">
        <f t="shared" si="23"/>
        <v>75.540000000000006</v>
      </c>
      <c r="DC12" s="19"/>
      <c r="DD12" s="19"/>
      <c r="DE12" s="78"/>
      <c r="DF12" s="24"/>
      <c r="DG12" s="17"/>
      <c r="DH12" s="121"/>
      <c r="DI12" s="65" t="s">
        <v>219</v>
      </c>
      <c r="DJ12" s="19"/>
      <c r="DK12" s="19"/>
      <c r="DL12" s="19"/>
      <c r="DM12" s="19"/>
      <c r="DN12" s="19"/>
      <c r="DO12" s="78"/>
      <c r="DP12" s="24"/>
      <c r="DQ12" s="17"/>
      <c r="DR12" s="121" t="s">
        <v>269</v>
      </c>
      <c r="DS12" s="65" t="s">
        <v>219</v>
      </c>
      <c r="DT12" s="19">
        <f>DT8/100*DT10</f>
        <v>38.490664941993515</v>
      </c>
      <c r="DU12" s="19">
        <f t="shared" ref="DU12:DV12" si="24">DU8/100*DU10</f>
        <v>53.738207459625734</v>
      </c>
      <c r="DV12" s="19">
        <f t="shared" si="24"/>
        <v>31.375629179903353</v>
      </c>
      <c r="DW12" s="19"/>
      <c r="DX12" s="19">
        <f>DX8/100*DX10</f>
        <v>36.000999999999998</v>
      </c>
      <c r="DY12" s="78">
        <f>DY8/100*DY10</f>
        <v>54.9328</v>
      </c>
      <c r="DZ12" s="24"/>
      <c r="EA12" s="17"/>
      <c r="EB12" s="121" t="s">
        <v>192</v>
      </c>
      <c r="EC12" s="65" t="s">
        <v>219</v>
      </c>
      <c r="ED12" s="19">
        <v>79.735682819383257</v>
      </c>
      <c r="EE12" s="19"/>
      <c r="EF12" s="19"/>
      <c r="EG12" s="19"/>
      <c r="EH12" s="19">
        <v>79.735682819383257</v>
      </c>
      <c r="EI12" s="78"/>
      <c r="EJ12" s="24"/>
      <c r="EK12" s="17"/>
      <c r="EL12" s="121"/>
      <c r="EM12" s="65" t="s">
        <v>219</v>
      </c>
      <c r="EN12" s="19"/>
      <c r="EO12" s="19"/>
      <c r="EP12" s="19"/>
      <c r="EQ12" s="19"/>
      <c r="ER12" s="19"/>
      <c r="ES12" s="78"/>
      <c r="ET12" s="24"/>
      <c r="EU12" s="17"/>
      <c r="EV12" s="121"/>
      <c r="EW12" s="65" t="s">
        <v>219</v>
      </c>
      <c r="EX12" s="19"/>
      <c r="EY12" s="19"/>
      <c r="EZ12" s="197">
        <v>56.321840000000002</v>
      </c>
      <c r="FA12" s="19"/>
      <c r="FB12" s="19"/>
      <c r="FC12" s="78"/>
      <c r="FD12" s="24"/>
      <c r="FE12" s="17"/>
      <c r="FF12" s="121" t="s">
        <v>355</v>
      </c>
      <c r="FG12" s="65" t="s">
        <v>219</v>
      </c>
      <c r="FH12" s="19">
        <v>74.085193519421992</v>
      </c>
      <c r="FI12" s="19"/>
      <c r="FJ12" s="19"/>
      <c r="FK12" s="19"/>
      <c r="FL12" s="19">
        <v>74.085193519421992</v>
      </c>
      <c r="FM12" s="78"/>
      <c r="FN12" s="24"/>
      <c r="FO12" s="17"/>
      <c r="FP12" s="121"/>
      <c r="FQ12" s="65" t="s">
        <v>219</v>
      </c>
      <c r="FR12" s="19"/>
      <c r="FS12" s="19"/>
      <c r="FT12" s="19"/>
      <c r="FU12" s="19"/>
      <c r="FV12" s="19"/>
      <c r="FW12" s="78"/>
      <c r="FX12" s="24"/>
      <c r="FY12" s="17"/>
      <c r="FZ12" s="121"/>
      <c r="GA12" s="65" t="s">
        <v>219</v>
      </c>
      <c r="GB12" s="19"/>
      <c r="GC12" s="19"/>
      <c r="GD12" s="19"/>
      <c r="GE12" s="19"/>
      <c r="GF12" s="19"/>
      <c r="GG12" s="78"/>
      <c r="GH12" s="24"/>
      <c r="GI12" s="17"/>
      <c r="GJ12" s="121"/>
      <c r="GK12" s="441" t="s">
        <v>219</v>
      </c>
      <c r="GL12" s="442"/>
      <c r="GM12" s="442">
        <v>74.259240257230203</v>
      </c>
      <c r="GN12" s="442">
        <v>60.304220009483153</v>
      </c>
      <c r="GO12" s="442"/>
      <c r="GP12" s="442">
        <v>65.104490551157241</v>
      </c>
      <c r="GQ12" s="443">
        <v>78.562685427135662</v>
      </c>
      <c r="GR12" s="24"/>
      <c r="GS12" s="17"/>
      <c r="GT12" s="133"/>
      <c r="HD12" s="133"/>
      <c r="HN12" s="133"/>
      <c r="HX12" s="133"/>
      <c r="IH12" s="133"/>
    </row>
    <row xmlns:x14ac="http://schemas.microsoft.com/office/spreadsheetml/2009/9/ac" r="13" s="297" customFormat="true" ht="18" customHeight="true" x14ac:dyDescent="0.25">
      <c r="A13" s="409" t="str">
        <f ca="true">IF(ISBLANK('Data Summary'!A15),"",'Data Summary'!A15)</f>
        <v>UGA_2013_UNPS</v>
      </c>
      <c r="B13" s="281" t="s">
        <v>57</v>
      </c>
      <c r="C13" s="288" t="s">
        <v>27</v>
      </c>
      <c r="D13" s="289"/>
      <c r="E13" s="289"/>
      <c r="F13" s="289"/>
      <c r="G13" s="290"/>
      <c r="H13" s="290"/>
      <c r="I13" s="291"/>
      <c r="J13" s="266"/>
      <c r="K13" s="286"/>
      <c r="L13" s="281" t="s">
        <v>57</v>
      </c>
      <c r="M13" s="288" t="s">
        <v>27</v>
      </c>
      <c r="N13" s="289"/>
      <c r="O13" s="289"/>
      <c r="P13" s="289"/>
      <c r="Q13" s="290"/>
      <c r="R13" s="290"/>
      <c r="S13" s="291"/>
      <c r="T13" s="266"/>
      <c r="U13" s="286"/>
      <c r="V13" s="281" t="s">
        <v>57</v>
      </c>
      <c r="W13" s="288" t="s">
        <v>27</v>
      </c>
      <c r="X13" s="289"/>
      <c r="Y13" s="289"/>
      <c r="Z13" s="289"/>
      <c r="AA13" s="290"/>
      <c r="AB13" s="290"/>
      <c r="AC13" s="291"/>
      <c r="AD13" s="266"/>
      <c r="AE13" s="286"/>
      <c r="AF13" s="281" t="s">
        <v>57</v>
      </c>
      <c r="AG13" s="288" t="s">
        <v>27</v>
      </c>
      <c r="AH13" s="289"/>
      <c r="AI13" s="289"/>
      <c r="AJ13" s="289"/>
      <c r="AK13" s="290"/>
      <c r="AL13" s="290"/>
      <c r="AM13" s="291"/>
      <c r="AN13" s="266"/>
      <c r="AO13" s="286"/>
      <c r="AP13" s="281" t="s">
        <v>57</v>
      </c>
      <c r="AQ13" s="288" t="s">
        <v>27</v>
      </c>
      <c r="AR13" s="289"/>
      <c r="AS13" s="289"/>
      <c r="AT13" s="289"/>
      <c r="AU13" s="290"/>
      <c r="AV13" s="290"/>
      <c r="AW13" s="291"/>
      <c r="AX13" s="266"/>
      <c r="AY13" s="286"/>
      <c r="AZ13" s="281" t="s">
        <v>57</v>
      </c>
      <c r="BA13" s="288" t="s">
        <v>27</v>
      </c>
      <c r="BB13" s="289"/>
      <c r="BC13" s="289"/>
      <c r="BD13" s="289"/>
      <c r="BE13" s="290"/>
      <c r="BF13" s="290"/>
      <c r="BG13" s="291"/>
      <c r="BH13" s="266"/>
      <c r="BI13" s="286"/>
      <c r="BJ13" s="281" t="s">
        <v>57</v>
      </c>
      <c r="BK13" s="288" t="s">
        <v>27</v>
      </c>
      <c r="BL13" s="289"/>
      <c r="BM13" s="289"/>
      <c r="BN13" s="289"/>
      <c r="BO13" s="290"/>
      <c r="BP13" s="290"/>
      <c r="BQ13" s="291"/>
      <c r="BR13" s="266"/>
      <c r="BS13" s="286"/>
      <c r="BT13" s="281" t="s">
        <v>57</v>
      </c>
      <c r="BU13" s="292" t="s">
        <v>27</v>
      </c>
      <c r="BV13" s="293"/>
      <c r="BW13" s="293"/>
      <c r="BX13" s="293"/>
      <c r="BY13" s="294"/>
      <c r="BZ13" s="294"/>
      <c r="CA13" s="295"/>
      <c r="CB13" s="266"/>
      <c r="CC13" s="286"/>
      <c r="CD13" s="281" t="s">
        <v>57</v>
      </c>
      <c r="CE13" s="292" t="s">
        <v>27</v>
      </c>
      <c r="CF13" s="293"/>
      <c r="CG13" s="293"/>
      <c r="CH13" s="293"/>
      <c r="CI13" s="294"/>
      <c r="CJ13" s="294"/>
      <c r="CK13" s="295"/>
      <c r="CL13" s="266"/>
      <c r="CM13" s="286"/>
      <c r="CN13" s="281" t="s">
        <v>57</v>
      </c>
      <c r="CO13" s="288" t="s">
        <v>27</v>
      </c>
      <c r="CP13" s="289"/>
      <c r="CQ13" s="289"/>
      <c r="CR13" s="289"/>
      <c r="CS13" s="290"/>
      <c r="CT13" s="290"/>
      <c r="CU13" s="291"/>
      <c r="CV13" s="266"/>
      <c r="CW13" s="286"/>
      <c r="CX13" s="281" t="s">
        <v>57</v>
      </c>
      <c r="CY13" s="288" t="s">
        <v>27</v>
      </c>
      <c r="CZ13" s="289"/>
      <c r="DA13" s="289"/>
      <c r="DB13" s="289"/>
      <c r="DC13" s="290"/>
      <c r="DD13" s="290"/>
      <c r="DE13" s="291"/>
      <c r="DF13" s="266"/>
      <c r="DG13" s="286"/>
      <c r="DH13" s="281" t="s">
        <v>57</v>
      </c>
      <c r="DI13" s="288" t="s">
        <v>27</v>
      </c>
      <c r="DJ13" s="289"/>
      <c r="DK13" s="289"/>
      <c r="DL13" s="289"/>
      <c r="DM13" s="290"/>
      <c r="DN13" s="290"/>
      <c r="DO13" s="291"/>
      <c r="DP13" s="266"/>
      <c r="DQ13" s="286"/>
      <c r="DR13" s="281" t="s">
        <v>57</v>
      </c>
      <c r="DS13" s="288" t="s">
        <v>27</v>
      </c>
      <c r="DT13" s="289"/>
      <c r="DU13" s="289"/>
      <c r="DV13" s="289"/>
      <c r="DW13" s="290"/>
      <c r="DX13" s="290"/>
      <c r="DY13" s="291"/>
      <c r="DZ13" s="266"/>
      <c r="EA13" s="286"/>
      <c r="EB13" s="281" t="s">
        <v>57</v>
      </c>
      <c r="EC13" s="288" t="s">
        <v>27</v>
      </c>
      <c r="ED13" s="289"/>
      <c r="EE13" s="289"/>
      <c r="EF13" s="289"/>
      <c r="EG13" s="290"/>
      <c r="EH13" s="290"/>
      <c r="EI13" s="291"/>
      <c r="EJ13" s="266"/>
      <c r="EK13" s="286"/>
      <c r="EL13" s="281" t="s">
        <v>57</v>
      </c>
      <c r="EM13" s="288" t="s">
        <v>27</v>
      </c>
      <c r="EN13" s="289"/>
      <c r="EO13" s="289"/>
      <c r="EP13" s="289"/>
      <c r="EQ13" s="290"/>
      <c r="ER13" s="290"/>
      <c r="ES13" s="291"/>
      <c r="ET13" s="266"/>
      <c r="EU13" s="286"/>
      <c r="EV13" s="281" t="s">
        <v>57</v>
      </c>
      <c r="EW13" s="288" t="s">
        <v>27</v>
      </c>
      <c r="EX13" s="289"/>
      <c r="EY13" s="289"/>
      <c r="EZ13" s="289"/>
      <c r="FA13" s="290"/>
      <c r="FB13" s="290"/>
      <c r="FC13" s="291"/>
      <c r="FD13" s="266"/>
      <c r="FE13" s="286"/>
      <c r="FF13" s="281" t="s">
        <v>57</v>
      </c>
      <c r="FG13" s="288" t="s">
        <v>27</v>
      </c>
      <c r="FH13" s="289"/>
      <c r="FI13" s="289"/>
      <c r="FJ13" s="289"/>
      <c r="FK13" s="290"/>
      <c r="FL13" s="290"/>
      <c r="FM13" s="291"/>
      <c r="FN13" s="266"/>
      <c r="FO13" s="286"/>
      <c r="FP13" s="281" t="s">
        <v>57</v>
      </c>
      <c r="FQ13" s="288" t="s">
        <v>27</v>
      </c>
      <c r="FR13" s="289"/>
      <c r="FS13" s="289"/>
      <c r="FT13" s="289"/>
      <c r="FU13" s="290"/>
      <c r="FV13" s="290"/>
      <c r="FW13" s="291"/>
      <c r="FX13" s="266"/>
      <c r="FY13" s="286"/>
      <c r="FZ13" s="281" t="s">
        <v>57</v>
      </c>
      <c r="GA13" s="288" t="s">
        <v>27</v>
      </c>
      <c r="GB13" s="289"/>
      <c r="GC13" s="289"/>
      <c r="GD13" s="289"/>
      <c r="GE13" s="290"/>
      <c r="GF13" s="290"/>
      <c r="GG13" s="291"/>
      <c r="GH13" s="266"/>
      <c r="GI13" s="286"/>
      <c r="GJ13" s="281" t="s">
        <v>57</v>
      </c>
      <c r="GK13" s="288" t="s">
        <v>27</v>
      </c>
      <c r="GL13" s="289"/>
      <c r="GM13" s="289"/>
      <c r="GN13" s="289"/>
      <c r="GO13" s="290"/>
      <c r="GP13" s="290"/>
      <c r="GQ13" s="291"/>
      <c r="GR13" s="266"/>
      <c r="GS13" s="286"/>
      <c r="GT13" s="296"/>
      <c r="HD13" s="296"/>
      <c r="HN13" s="296"/>
      <c r="HX13" s="296"/>
      <c r="IH13" s="296"/>
    </row>
    <row xmlns:x14ac="http://schemas.microsoft.com/office/spreadsheetml/2009/9/ac" r="14" x14ac:dyDescent="0.25">
      <c r="A14" s="409" t="str">
        <f ca="true">IF(ISBLANK('Data Summary'!A16),"",'Data Summary'!A16)</f>
        <v>UGA_2014_UNPS</v>
      </c>
      <c r="B14" s="122" t="s">
        <v>30</v>
      </c>
      <c r="C14" s="20">
        <v>0</v>
      </c>
      <c r="D14" s="79">
        <f>100-97.6</f>
        <v>2.4000000000000057</v>
      </c>
      <c r="E14" s="45"/>
      <c r="F14" s="45"/>
      <c r="G14" s="7"/>
      <c r="H14" s="7"/>
      <c r="I14" s="26"/>
      <c r="J14" s="11"/>
      <c r="K14" s="16"/>
      <c r="L14" s="122" t="s">
        <v>30</v>
      </c>
      <c r="M14" s="20">
        <v>0</v>
      </c>
      <c r="N14" s="79"/>
      <c r="O14" s="45"/>
      <c r="P14" s="45"/>
      <c r="Q14" s="7"/>
      <c r="R14" s="7"/>
      <c r="S14" s="26"/>
      <c r="T14" s="11"/>
      <c r="U14" s="16"/>
      <c r="V14" s="122" t="s">
        <v>30</v>
      </c>
      <c r="W14" s="20">
        <v>0</v>
      </c>
      <c r="X14" s="79">
        <v>1.48</v>
      </c>
      <c r="Y14" s="45">
        <v>1.47</v>
      </c>
      <c r="Z14" s="45">
        <v>1.48</v>
      </c>
      <c r="AA14" s="7"/>
      <c r="AB14" s="7"/>
      <c r="AC14" s="26"/>
      <c r="AD14" s="11"/>
      <c r="AE14" s="16"/>
      <c r="AF14" s="122" t="s">
        <v>30</v>
      </c>
      <c r="AG14" s="20">
        <v>0</v>
      </c>
      <c r="AH14" s="79"/>
      <c r="AI14" s="45"/>
      <c r="AJ14" s="45"/>
      <c r="AK14" s="7"/>
      <c r="AL14" s="7"/>
      <c r="AM14" s="26"/>
      <c r="AN14" s="11"/>
      <c r="AO14" s="16"/>
      <c r="AP14" s="122" t="s">
        <v>30</v>
      </c>
      <c r="AQ14" s="20">
        <v>0</v>
      </c>
      <c r="AR14" s="79">
        <v>1.33</v>
      </c>
      <c r="AS14" s="45">
        <v>1.59</v>
      </c>
      <c r="AT14" s="45">
        <v>1.23</v>
      </c>
      <c r="AU14" s="7"/>
      <c r="AV14" s="7"/>
      <c r="AW14" s="26"/>
      <c r="AX14" s="11"/>
      <c r="AY14" s="16"/>
      <c r="AZ14" s="122" t="s">
        <v>30</v>
      </c>
      <c r="BA14" s="20">
        <v>0</v>
      </c>
      <c r="BB14" s="79"/>
      <c r="BC14" s="45"/>
      <c r="BD14" s="45"/>
      <c r="BE14" s="7"/>
      <c r="BF14" s="7">
        <v>0</v>
      </c>
      <c r="BG14" s="26"/>
      <c r="BH14" s="11"/>
      <c r="BI14" s="16"/>
      <c r="BJ14" s="122" t="s">
        <v>30</v>
      </c>
      <c r="BK14" s="20">
        <v>0</v>
      </c>
      <c r="BL14" s="45">
        <v>0.38600000000000001</v>
      </c>
      <c r="BM14" s="45">
        <v>0</v>
      </c>
      <c r="BN14" s="45">
        <v>0.51800000000000002</v>
      </c>
      <c r="BO14" s="7"/>
      <c r="BP14" s="7"/>
      <c r="BQ14" s="26"/>
      <c r="BR14" s="11"/>
      <c r="BS14" s="16"/>
      <c r="BT14" s="122" t="s">
        <v>30</v>
      </c>
      <c r="BU14" s="20">
        <v>0</v>
      </c>
      <c r="BV14" s="45">
        <v>0.62861</v>
      </c>
      <c r="BW14" s="45">
        <v>0</v>
      </c>
      <c r="BX14" s="45">
        <v>0.73016999999999999</v>
      </c>
      <c r="BY14" s="7"/>
      <c r="BZ14" s="7"/>
      <c r="CA14" s="26"/>
      <c r="CB14" s="11"/>
      <c r="CC14" s="16"/>
      <c r="CD14" s="122" t="s">
        <v>30</v>
      </c>
      <c r="CE14" s="20">
        <v>0</v>
      </c>
      <c r="CF14" s="45"/>
      <c r="CG14" s="45"/>
      <c r="CH14" s="45"/>
      <c r="CI14" s="7"/>
      <c r="CJ14" s="7"/>
      <c r="CK14" s="26"/>
      <c r="CL14" s="11"/>
      <c r="CM14" s="16"/>
      <c r="CN14" s="122" t="s">
        <v>30</v>
      </c>
      <c r="CO14" s="20">
        <v>0</v>
      </c>
      <c r="CP14" s="45">
        <v>0</v>
      </c>
      <c r="CQ14" s="45">
        <v>0</v>
      </c>
      <c r="CR14" s="45">
        <v>0</v>
      </c>
      <c r="CS14" s="7"/>
      <c r="CT14" s="7"/>
      <c r="CU14" s="26"/>
      <c r="CV14" s="11"/>
      <c r="CW14" s="16"/>
      <c r="CX14" s="122" t="s">
        <v>30</v>
      </c>
      <c r="CY14" s="20">
        <v>0</v>
      </c>
      <c r="CZ14" s="45">
        <v>0.99</v>
      </c>
      <c r="DA14" s="45">
        <v>0</v>
      </c>
      <c r="DB14" s="45">
        <v>1.4390000000000001</v>
      </c>
      <c r="DC14" s="7"/>
      <c r="DD14" s="7"/>
      <c r="DE14" s="26"/>
      <c r="DF14" s="11"/>
      <c r="DG14" s="16"/>
      <c r="DH14" s="122" t="s">
        <v>30</v>
      </c>
      <c r="DI14" s="20">
        <v>0</v>
      </c>
      <c r="DJ14" s="45">
        <f>(DN14/100*AL$34+DO14/100*AM$34)/(AL$34+AM$34)*100</f>
        <v>17.276792798211545</v>
      </c>
      <c r="DK14" s="45"/>
      <c r="DL14" s="45"/>
      <c r="DM14" s="7"/>
      <c r="DN14" s="7">
        <f>16.7/(16.7+76.6)*100</f>
        <v>17.89924973204716</v>
      </c>
      <c r="DO14" s="26">
        <f>13.2/(13.2+86.6)*100</f>
        <v>13.226452905811623</v>
      </c>
      <c r="DP14" s="11"/>
      <c r="DQ14" s="16"/>
      <c r="DR14" s="122" t="s">
        <v>30</v>
      </c>
      <c r="DS14" s="20">
        <v>0</v>
      </c>
      <c r="DT14" s="45">
        <f>(DX14*AL$34+DY14*AM$34)/SUM(AL$34:AM$34)</f>
        <v>0.70000000000000273</v>
      </c>
      <c r="DU14" s="45">
        <f>((100-99.4)*AL$34+0*AM$34)/SUM(AL$34:AM$34)</f>
        <v>0.52007481296757607</v>
      </c>
      <c r="DV14" s="45">
        <f>((100-99.2)*AL$34+(100-99.1)*AM$34)/SUM(AL$34:AM$34)</f>
        <v>0.81332086450540153</v>
      </c>
      <c r="DW14" s="7"/>
      <c r="DX14" s="7">
        <f>100-99.3</f>
        <v>0.70000000000000284</v>
      </c>
      <c r="DY14" s="26">
        <f>100-99.3</f>
        <v>0.70000000000000284</v>
      </c>
      <c r="DZ14" s="11"/>
      <c r="EA14" s="16"/>
      <c r="EB14" s="122" t="s">
        <v>30</v>
      </c>
      <c r="EC14" s="20">
        <v>0</v>
      </c>
      <c r="ED14" s="45">
        <v>1.7621145374449341</v>
      </c>
      <c r="EE14" s="45"/>
      <c r="EF14" s="45"/>
      <c r="EG14" s="7"/>
      <c r="EH14" s="7">
        <v>1.7621145374449341</v>
      </c>
      <c r="EI14" s="26"/>
      <c r="EJ14" s="11"/>
      <c r="EK14" s="16"/>
      <c r="EL14" s="122" t="s">
        <v>30</v>
      </c>
      <c r="EM14" s="20">
        <v>0</v>
      </c>
      <c r="EN14" s="45"/>
      <c r="EO14" s="45"/>
      <c r="EP14" s="45"/>
      <c r="EQ14" s="7"/>
      <c r="ER14" s="7"/>
      <c r="ES14" s="26"/>
      <c r="ET14" s="11"/>
      <c r="EU14" s="16"/>
      <c r="EV14" s="122" t="s">
        <v>30</v>
      </c>
      <c r="EW14" s="20">
        <v>0</v>
      </c>
      <c r="EX14" s="45"/>
      <c r="EY14" s="45"/>
      <c r="EZ14" s="45">
        <v>1.14943</v>
      </c>
      <c r="FA14" s="196"/>
      <c r="FB14" s="196"/>
      <c r="FC14" s="26"/>
      <c r="FD14" s="11"/>
      <c r="FE14" s="16"/>
      <c r="FF14" s="122" t="s">
        <v>30</v>
      </c>
      <c r="FG14" s="20">
        <v>0</v>
      </c>
      <c r="FH14" s="45">
        <v>0</v>
      </c>
      <c r="FI14" s="45"/>
      <c r="FJ14" s="45"/>
      <c r="FK14" s="7"/>
      <c r="FL14" s="7">
        <v>0</v>
      </c>
      <c r="FM14" s="26"/>
      <c r="FN14" s="11"/>
      <c r="FO14" s="16"/>
      <c r="FP14" s="122" t="s">
        <v>30</v>
      </c>
      <c r="FQ14" s="20">
        <v>0</v>
      </c>
      <c r="FR14" s="45"/>
      <c r="FS14" s="45"/>
      <c r="FT14" s="45"/>
      <c r="FU14" s="7"/>
      <c r="FV14" s="7"/>
      <c r="FW14" s="26"/>
      <c r="FX14" s="11"/>
      <c r="FY14" s="16"/>
      <c r="FZ14" s="122" t="s">
        <v>30</v>
      </c>
      <c r="GA14" s="20">
        <v>0</v>
      </c>
      <c r="GB14" s="45">
        <v>0</v>
      </c>
      <c r="GC14" s="45"/>
      <c r="GD14" s="45"/>
      <c r="GE14" s="7"/>
      <c r="GF14" s="7">
        <v>0</v>
      </c>
      <c r="GG14" s="26"/>
      <c r="GH14" s="11"/>
      <c r="GI14" s="16"/>
      <c r="GJ14" s="122" t="s">
        <v>30</v>
      </c>
      <c r="GK14" s="20">
        <v>0</v>
      </c>
      <c r="GL14" s="45"/>
      <c r="GM14" s="45">
        <v>0.5</v>
      </c>
      <c r="GN14" s="45">
        <v>1.2000000000000028</v>
      </c>
      <c r="GO14" s="7"/>
      <c r="GP14" s="7">
        <v>1</v>
      </c>
      <c r="GQ14" s="26">
        <v>0.5</v>
      </c>
      <c r="GR14" s="11"/>
      <c r="GS14" s="16"/>
    </row>
    <row xmlns:x14ac="http://schemas.microsoft.com/office/spreadsheetml/2009/9/ac" r="15" s="2" customFormat="true" x14ac:dyDescent="0.25">
      <c r="A15" s="409" t="str">
        <f ca="true">IF(ISBLANK('Data Summary'!A17),"",'Data Summary'!A17)</f>
        <v>UGA_2015_UIS</v>
      </c>
      <c r="B15" s="122" t="s">
        <v>105</v>
      </c>
      <c r="C15" s="80">
        <v>0</v>
      </c>
      <c r="D15" s="45"/>
      <c r="E15" s="45"/>
      <c r="F15" s="45"/>
      <c r="G15" s="7"/>
      <c r="H15" s="7"/>
      <c r="I15" s="26"/>
      <c r="J15" s="11"/>
      <c r="K15" s="16"/>
      <c r="L15" s="122" t="s">
        <v>105</v>
      </c>
      <c r="M15" s="80">
        <v>0</v>
      </c>
      <c r="N15" s="45"/>
      <c r="O15" s="45"/>
      <c r="P15" s="45"/>
      <c r="Q15" s="7"/>
      <c r="R15" s="7"/>
      <c r="S15" s="26"/>
      <c r="T15" s="11"/>
      <c r="U15" s="16"/>
      <c r="V15" s="122" t="s">
        <v>105</v>
      </c>
      <c r="W15" s="80">
        <v>0</v>
      </c>
      <c r="X15" s="45"/>
      <c r="Y15" s="45"/>
      <c r="Z15" s="45"/>
      <c r="AA15" s="7"/>
      <c r="AB15" s="7"/>
      <c r="AC15" s="26"/>
      <c r="AD15" s="11"/>
      <c r="AE15" s="16"/>
      <c r="AF15" s="122" t="s">
        <v>105</v>
      </c>
      <c r="AG15" s="80">
        <v>0</v>
      </c>
      <c r="AH15" s="45"/>
      <c r="AI15" s="45"/>
      <c r="AJ15" s="45"/>
      <c r="AK15" s="7"/>
      <c r="AL15" s="7"/>
      <c r="AM15" s="26"/>
      <c r="AN15" s="11"/>
      <c r="AO15" s="16"/>
      <c r="AP15" s="122" t="s">
        <v>105</v>
      </c>
      <c r="AQ15" s="80">
        <v>0</v>
      </c>
      <c r="AR15" s="45"/>
      <c r="AS15" s="45"/>
      <c r="AT15" s="45"/>
      <c r="AU15" s="7"/>
      <c r="AV15" s="7"/>
      <c r="AW15" s="26"/>
      <c r="AX15" s="11"/>
      <c r="AY15" s="16"/>
      <c r="AZ15" s="122" t="s">
        <v>105</v>
      </c>
      <c r="BA15" s="80">
        <v>0</v>
      </c>
      <c r="BB15" s="45"/>
      <c r="BC15" s="45"/>
      <c r="BD15" s="45"/>
      <c r="BE15" s="7"/>
      <c r="BF15" s="7"/>
      <c r="BG15" s="26"/>
      <c r="BH15" s="11"/>
      <c r="BI15" s="16"/>
      <c r="BJ15" s="122" t="s">
        <v>105</v>
      </c>
      <c r="BK15" s="80">
        <v>0</v>
      </c>
      <c r="BL15" s="45"/>
      <c r="BM15" s="45"/>
      <c r="BN15" s="45"/>
      <c r="BO15" s="7"/>
      <c r="BP15" s="7"/>
      <c r="BQ15" s="26"/>
      <c r="BR15" s="11"/>
      <c r="BS15" s="16"/>
      <c r="BT15" s="122" t="s">
        <v>105</v>
      </c>
      <c r="BU15" s="80">
        <v>0</v>
      </c>
      <c r="BV15" s="45"/>
      <c r="BW15" s="45"/>
      <c r="BX15" s="45"/>
      <c r="BY15" s="7"/>
      <c r="BZ15" s="7"/>
      <c r="CA15" s="26"/>
      <c r="CB15" s="11"/>
      <c r="CC15" s="16"/>
      <c r="CD15" s="122" t="s">
        <v>105</v>
      </c>
      <c r="CE15" s="80">
        <v>0</v>
      </c>
      <c r="CF15" s="45"/>
      <c r="CG15" s="45"/>
      <c r="CH15" s="45"/>
      <c r="CI15" s="7"/>
      <c r="CJ15" s="7"/>
      <c r="CK15" s="26"/>
      <c r="CL15" s="11"/>
      <c r="CM15" s="16"/>
      <c r="CN15" s="122" t="s">
        <v>105</v>
      </c>
      <c r="CO15" s="80">
        <v>0</v>
      </c>
      <c r="CP15" s="45"/>
      <c r="CQ15" s="45"/>
      <c r="CR15" s="45"/>
      <c r="CS15" s="7"/>
      <c r="CT15" s="7"/>
      <c r="CU15" s="26"/>
      <c r="CV15" s="11"/>
      <c r="CW15" s="16"/>
      <c r="CX15" s="122" t="s">
        <v>105</v>
      </c>
      <c r="CY15" s="80">
        <v>0</v>
      </c>
      <c r="CZ15" s="45"/>
      <c r="DA15" s="45"/>
      <c r="DB15" s="45"/>
      <c r="DC15" s="7"/>
      <c r="DD15" s="7"/>
      <c r="DE15" s="26"/>
      <c r="DF15" s="11"/>
      <c r="DG15" s="16"/>
      <c r="DH15" s="122" t="s">
        <v>105</v>
      </c>
      <c r="DI15" s="80">
        <v>0</v>
      </c>
      <c r="DJ15" s="45"/>
      <c r="DK15" s="45"/>
      <c r="DL15" s="45"/>
      <c r="DM15" s="7"/>
      <c r="DN15" s="7"/>
      <c r="DO15" s="26"/>
      <c r="DP15" s="11"/>
      <c r="DQ15" s="16"/>
      <c r="DR15" s="122" t="s">
        <v>105</v>
      </c>
      <c r="DS15" s="80">
        <v>0</v>
      </c>
      <c r="DT15" s="45"/>
      <c r="DU15" s="45"/>
      <c r="DV15" s="45"/>
      <c r="DW15" s="7"/>
      <c r="DX15" s="7"/>
      <c r="DY15" s="26"/>
      <c r="DZ15" s="11"/>
      <c r="EA15" s="16"/>
      <c r="EB15" s="122" t="s">
        <v>105</v>
      </c>
      <c r="EC15" s="80">
        <v>0</v>
      </c>
      <c r="ED15" s="45">
        <v>2.6431718061673974</v>
      </c>
      <c r="EE15" s="45"/>
      <c r="EF15" s="45"/>
      <c r="EG15" s="7"/>
      <c r="EH15" s="7">
        <v>2.6431718061673974</v>
      </c>
      <c r="EI15" s="26"/>
      <c r="EJ15" s="11"/>
      <c r="EK15" s="16"/>
      <c r="EL15" s="122" t="s">
        <v>105</v>
      </c>
      <c r="EM15" s="80">
        <v>0</v>
      </c>
      <c r="EN15" s="45"/>
      <c r="EO15" s="45"/>
      <c r="EP15" s="45"/>
      <c r="EQ15" s="7"/>
      <c r="ER15" s="7"/>
      <c r="ES15" s="26"/>
      <c r="ET15" s="11"/>
      <c r="EU15" s="16"/>
      <c r="EV15" s="122" t="s">
        <v>105</v>
      </c>
      <c r="EW15" s="80">
        <v>0</v>
      </c>
      <c r="EX15" s="45"/>
      <c r="EY15" s="45"/>
      <c r="EZ15" s="45"/>
      <c r="FA15" s="196"/>
      <c r="FB15" s="196"/>
      <c r="FC15" s="26"/>
      <c r="FD15" s="11"/>
      <c r="FE15" s="16"/>
      <c r="FF15" s="122" t="s">
        <v>105</v>
      </c>
      <c r="FG15" s="80">
        <v>0</v>
      </c>
      <c r="FH15" s="45">
        <v>0</v>
      </c>
      <c r="FI15" s="45"/>
      <c r="FJ15" s="45"/>
      <c r="FK15" s="7"/>
      <c r="FL15" s="7">
        <v>0</v>
      </c>
      <c r="FM15" s="26"/>
      <c r="FN15" s="11"/>
      <c r="FO15" s="16"/>
      <c r="FP15" s="122" t="s">
        <v>105</v>
      </c>
      <c r="FQ15" s="80">
        <v>0</v>
      </c>
      <c r="FR15" s="45"/>
      <c r="FS15" s="45"/>
      <c r="FT15" s="45"/>
      <c r="FU15" s="7"/>
      <c r="FV15" s="7"/>
      <c r="FW15" s="26"/>
      <c r="FX15" s="11"/>
      <c r="FY15" s="16"/>
      <c r="FZ15" s="122" t="s">
        <v>105</v>
      </c>
      <c r="GA15" s="80">
        <v>0</v>
      </c>
      <c r="GB15" s="45"/>
      <c r="GC15" s="45"/>
      <c r="GD15" s="45"/>
      <c r="GE15" s="7"/>
      <c r="GF15" s="7"/>
      <c r="GG15" s="26"/>
      <c r="GH15" s="11"/>
      <c r="GI15" s="16"/>
      <c r="GJ15" s="122" t="s">
        <v>105</v>
      </c>
      <c r="GK15" s="80">
        <v>0</v>
      </c>
      <c r="GL15" s="45"/>
      <c r="GM15" s="45"/>
      <c r="GN15" s="45"/>
      <c r="GO15" s="7"/>
      <c r="GP15" s="7"/>
      <c r="GQ15" s="26"/>
      <c r="GR15" s="11"/>
      <c r="GS15" s="16"/>
      <c r="GT15" s="135"/>
      <c r="HD15" s="135"/>
      <c r="HN15" s="135"/>
      <c r="HX15" s="135"/>
      <c r="IH15" s="135"/>
    </row>
    <row xmlns:x14ac="http://schemas.microsoft.com/office/spreadsheetml/2009/9/ac" r="16" s="2" customFormat="true" x14ac:dyDescent="0.25">
      <c r="A16" s="409" t="str">
        <f ca="true">IF(ISBLANK('Data Summary'!A18),"",'Data Summary'!A18)</f>
        <v>UGA_2015_SUR</v>
      </c>
      <c r="B16" s="123"/>
      <c r="C16" s="21"/>
      <c r="D16" s="79"/>
      <c r="E16" s="45"/>
      <c r="F16" s="7"/>
      <c r="G16" s="7"/>
      <c r="H16" s="7"/>
      <c r="I16" s="26"/>
      <c r="J16" s="11"/>
      <c r="K16" s="16"/>
      <c r="L16" s="123"/>
      <c r="M16" s="21"/>
      <c r="N16" s="79"/>
      <c r="O16" s="45"/>
      <c r="P16" s="7"/>
      <c r="Q16" s="7"/>
      <c r="R16" s="7"/>
      <c r="S16" s="26"/>
      <c r="T16" s="11"/>
      <c r="U16" s="16"/>
      <c r="V16" s="123"/>
      <c r="W16" s="21"/>
      <c r="X16" s="79"/>
      <c r="Y16" s="45"/>
      <c r="Z16" s="7"/>
      <c r="AA16" s="7"/>
      <c r="AB16" s="7"/>
      <c r="AC16" s="26"/>
      <c r="AD16" s="11"/>
      <c r="AE16" s="16"/>
      <c r="AF16" s="123"/>
      <c r="AG16" s="21"/>
      <c r="AH16" s="79"/>
      <c r="AI16" s="45"/>
      <c r="AJ16" s="7"/>
      <c r="AK16" s="7"/>
      <c r="AL16" s="7"/>
      <c r="AM16" s="26"/>
      <c r="AN16" s="11"/>
      <c r="AO16" s="16"/>
      <c r="AP16" s="123"/>
      <c r="AQ16" s="21"/>
      <c r="AR16" s="79"/>
      <c r="AS16" s="45"/>
      <c r="AT16" s="45"/>
      <c r="AU16" s="7"/>
      <c r="AV16" s="7"/>
      <c r="AW16" s="26"/>
      <c r="AX16" s="11"/>
      <c r="AY16" s="16"/>
      <c r="AZ16" s="123"/>
      <c r="BA16" s="21"/>
      <c r="BB16" s="79"/>
      <c r="BC16" s="45"/>
      <c r="BD16" s="45"/>
      <c r="BE16" s="7"/>
      <c r="BF16" s="7"/>
      <c r="BG16" s="26"/>
      <c r="BH16" s="11"/>
      <c r="BI16" s="16"/>
      <c r="BJ16" s="123"/>
      <c r="BK16" s="21"/>
      <c r="BL16" s="79"/>
      <c r="BM16" s="45"/>
      <c r="BN16" s="7"/>
      <c r="BO16" s="7"/>
      <c r="BP16" s="7"/>
      <c r="BQ16" s="26"/>
      <c r="BR16" s="11"/>
      <c r="BS16" s="16"/>
      <c r="BT16" s="123"/>
      <c r="BU16" s="21"/>
      <c r="BV16" s="79"/>
      <c r="BW16" s="45"/>
      <c r="BX16" s="7"/>
      <c r="BY16" s="7"/>
      <c r="BZ16" s="7"/>
      <c r="CA16" s="26"/>
      <c r="CB16" s="11"/>
      <c r="CC16" s="16"/>
      <c r="CD16" s="123"/>
      <c r="CE16" s="21"/>
      <c r="CF16" s="79"/>
      <c r="CG16" s="45"/>
      <c r="CH16" s="7"/>
      <c r="CI16" s="7"/>
      <c r="CJ16" s="7"/>
      <c r="CK16" s="26"/>
      <c r="CL16" s="11"/>
      <c r="CM16" s="16"/>
      <c r="CN16" s="123"/>
      <c r="CO16" s="21"/>
      <c r="CP16" s="79"/>
      <c r="CQ16" s="45"/>
      <c r="CR16" s="7"/>
      <c r="CS16" s="7"/>
      <c r="CT16" s="7"/>
      <c r="CU16" s="26"/>
      <c r="CV16" s="11"/>
      <c r="CW16" s="16"/>
      <c r="CX16" s="123"/>
      <c r="CY16" s="21"/>
      <c r="CZ16" s="79"/>
      <c r="DA16" s="45"/>
      <c r="DB16" s="7"/>
      <c r="DC16" s="7"/>
      <c r="DD16" s="7"/>
      <c r="DE16" s="26"/>
      <c r="DF16" s="11"/>
      <c r="DG16" s="16"/>
      <c r="DH16" s="123"/>
      <c r="DI16" s="21"/>
      <c r="DJ16" s="79"/>
      <c r="DK16" s="45"/>
      <c r="DL16" s="7"/>
      <c r="DM16" s="7"/>
      <c r="DN16" s="7"/>
      <c r="DO16" s="26"/>
      <c r="DP16" s="11"/>
      <c r="DQ16" s="16"/>
      <c r="DR16" s="123"/>
      <c r="DS16" s="21"/>
      <c r="DT16" s="79"/>
      <c r="DU16" s="45"/>
      <c r="DV16" s="7"/>
      <c r="DW16" s="7"/>
      <c r="DX16" s="7"/>
      <c r="DY16" s="26"/>
      <c r="DZ16" s="11"/>
      <c r="EA16" s="16"/>
      <c r="EB16" s="123" t="s">
        <v>284</v>
      </c>
      <c r="EC16" s="21">
        <v>1</v>
      </c>
      <c r="ED16" s="79">
        <v>95.594713656387668</v>
      </c>
      <c r="EE16" s="45"/>
      <c r="EF16" s="7"/>
      <c r="EG16" s="7"/>
      <c r="EH16" s="7">
        <v>95.594713656387668</v>
      </c>
      <c r="EI16" s="26"/>
      <c r="EJ16" s="11"/>
      <c r="EK16" s="16"/>
      <c r="EL16" s="123"/>
      <c r="EM16" s="21"/>
      <c r="EN16" s="79"/>
      <c r="EO16" s="45"/>
      <c r="EP16" s="7"/>
      <c r="EQ16" s="7"/>
      <c r="ER16" s="7"/>
      <c r="ES16" s="26"/>
      <c r="ET16" s="11"/>
      <c r="EU16" s="16"/>
      <c r="EV16" s="123" t="s">
        <v>294</v>
      </c>
      <c r="EW16" s="6">
        <v>1</v>
      </c>
      <c r="EX16" s="45"/>
      <c r="EY16" s="196"/>
      <c r="EZ16" s="196">
        <v>0</v>
      </c>
      <c r="FA16" s="196"/>
      <c r="FB16" s="45"/>
      <c r="FC16" s="66"/>
      <c r="FD16" s="11"/>
      <c r="FE16" s="16"/>
      <c r="FF16" s="123" t="s">
        <v>348</v>
      </c>
      <c r="FG16" s="21">
        <v>1</v>
      </c>
      <c r="FH16" s="79">
        <v>100</v>
      </c>
      <c r="FI16" s="45"/>
      <c r="FJ16" s="7"/>
      <c r="FK16" s="7"/>
      <c r="FL16" s="7">
        <v>100</v>
      </c>
      <c r="FM16" s="26"/>
      <c r="FN16" s="11"/>
      <c r="FO16" s="16"/>
      <c r="FP16" s="123"/>
      <c r="FQ16" s="21"/>
      <c r="FR16" s="79"/>
      <c r="FS16" s="45"/>
      <c r="FT16" s="7"/>
      <c r="FU16" s="7"/>
      <c r="FV16" s="7"/>
      <c r="FW16" s="26"/>
      <c r="FX16" s="11"/>
      <c r="FY16" s="16"/>
      <c r="FZ16" s="123"/>
      <c r="GA16" s="21"/>
      <c r="GB16" s="79"/>
      <c r="GC16" s="45"/>
      <c r="GD16" s="7"/>
      <c r="GE16" s="7"/>
      <c r="GF16" s="7"/>
      <c r="GG16" s="26"/>
      <c r="GH16" s="11"/>
      <c r="GI16" s="16"/>
      <c r="GJ16" s="123" t="s">
        <v>379</v>
      </c>
      <c r="GK16" s="21"/>
      <c r="GL16" s="79"/>
      <c r="GM16" s="45"/>
      <c r="GN16" s="7"/>
      <c r="GO16" s="7"/>
      <c r="GP16" s="7"/>
      <c r="GQ16" s="26"/>
      <c r="GR16" s="11"/>
      <c r="GS16" s="16"/>
      <c r="GT16" s="135"/>
      <c r="HD16" s="135"/>
      <c r="HN16" s="135"/>
      <c r="HX16" s="135"/>
      <c r="IH16" s="135"/>
    </row>
    <row xmlns:x14ac="http://schemas.microsoft.com/office/spreadsheetml/2009/9/ac" r="17" s="2" customFormat="true" x14ac:dyDescent="0.25">
      <c r="A17" s="409" t="str">
        <f ca="true">IF(ISBLANK('Data Summary'!A19),"",'Data Summary'!A19)</f>
        <v>UGA_2016_UNPS</v>
      </c>
      <c r="B17" s="123"/>
      <c r="C17" s="22"/>
      <c r="D17" s="45"/>
      <c r="E17" s="7"/>
      <c r="F17" s="7"/>
      <c r="G17" s="7"/>
      <c r="H17" s="7"/>
      <c r="I17" s="26"/>
      <c r="J17" s="11"/>
      <c r="K17" s="16"/>
      <c r="L17" s="123"/>
      <c r="M17" s="22"/>
      <c r="N17" s="45"/>
      <c r="O17" s="7"/>
      <c r="P17" s="7"/>
      <c r="Q17" s="7"/>
      <c r="R17" s="7"/>
      <c r="S17" s="26"/>
      <c r="T17" s="11"/>
      <c r="U17" s="16"/>
      <c r="V17" s="123"/>
      <c r="W17" s="22"/>
      <c r="X17" s="45"/>
      <c r="Y17" s="7"/>
      <c r="Z17" s="7"/>
      <c r="AA17" s="7"/>
      <c r="AB17" s="7"/>
      <c r="AC17" s="26"/>
      <c r="AD17" s="11"/>
      <c r="AE17" s="16"/>
      <c r="AF17" s="123"/>
      <c r="AG17" s="22"/>
      <c r="AH17" s="45"/>
      <c r="AI17" s="7"/>
      <c r="AJ17" s="7"/>
      <c r="AK17" s="7"/>
      <c r="AL17" s="7"/>
      <c r="AM17" s="26"/>
      <c r="AN17" s="11"/>
      <c r="AO17" s="16"/>
      <c r="AP17" s="123"/>
      <c r="AQ17" s="22"/>
      <c r="AR17" s="45"/>
      <c r="AS17" s="7"/>
      <c r="AT17" s="7"/>
      <c r="AU17" s="7"/>
      <c r="AV17" s="7"/>
      <c r="AW17" s="26"/>
      <c r="AX17" s="11"/>
      <c r="AY17" s="16"/>
      <c r="AZ17" s="123"/>
      <c r="BA17" s="22"/>
      <c r="BB17" s="45"/>
      <c r="BC17" s="7"/>
      <c r="BD17" s="7"/>
      <c r="BE17" s="7"/>
      <c r="BF17" s="7"/>
      <c r="BG17" s="26"/>
      <c r="BH17" s="11"/>
      <c r="BI17" s="16"/>
      <c r="BJ17" s="123"/>
      <c r="BK17" s="22"/>
      <c r="BL17" s="45"/>
      <c r="BM17" s="7"/>
      <c r="BN17" s="7"/>
      <c r="BO17" s="7"/>
      <c r="BP17" s="7"/>
      <c r="BQ17" s="26"/>
      <c r="BR17" s="11"/>
      <c r="BS17" s="16"/>
      <c r="BT17" s="123"/>
      <c r="BU17" s="22"/>
      <c r="BV17" s="45"/>
      <c r="BW17" s="7"/>
      <c r="BX17" s="7"/>
      <c r="BY17" s="7"/>
      <c r="BZ17" s="7"/>
      <c r="CA17" s="26"/>
      <c r="CB17" s="11"/>
      <c r="CC17" s="16"/>
      <c r="CD17" s="123"/>
      <c r="CE17" s="22"/>
      <c r="CF17" s="45"/>
      <c r="CG17" s="7"/>
      <c r="CH17" s="7"/>
      <c r="CI17" s="7"/>
      <c r="CJ17" s="7"/>
      <c r="CK17" s="26"/>
      <c r="CL17" s="11"/>
      <c r="CM17" s="16"/>
      <c r="CN17" s="123"/>
      <c r="CO17" s="22"/>
      <c r="CP17" s="45"/>
      <c r="CQ17" s="7"/>
      <c r="CR17" s="7"/>
      <c r="CS17" s="7"/>
      <c r="CT17" s="7"/>
      <c r="CU17" s="26"/>
      <c r="CV17" s="11"/>
      <c r="CW17" s="16"/>
      <c r="CX17" s="123"/>
      <c r="CY17" s="22"/>
      <c r="CZ17" s="45"/>
      <c r="DA17" s="7"/>
      <c r="DB17" s="7"/>
      <c r="DC17" s="7"/>
      <c r="DD17" s="7"/>
      <c r="DE17" s="26"/>
      <c r="DF17" s="11"/>
      <c r="DG17" s="16"/>
      <c r="DH17" s="123"/>
      <c r="DI17" s="22"/>
      <c r="DJ17" s="45"/>
      <c r="DK17" s="7"/>
      <c r="DL17" s="7"/>
      <c r="DM17" s="7"/>
      <c r="DN17" s="7"/>
      <c r="DO17" s="26"/>
      <c r="DP17" s="11"/>
      <c r="DQ17" s="16"/>
      <c r="DR17" s="123"/>
      <c r="DS17" s="22"/>
      <c r="DT17" s="45"/>
      <c r="DU17" s="7"/>
      <c r="DV17" s="7"/>
      <c r="DW17" s="7"/>
      <c r="DX17" s="7"/>
      <c r="DY17" s="26"/>
      <c r="DZ17" s="11"/>
      <c r="EA17" s="16"/>
      <c r="EB17" s="123"/>
      <c r="EC17" s="22"/>
      <c r="ED17" s="45"/>
      <c r="EE17" s="7"/>
      <c r="EF17" s="7"/>
      <c r="EG17" s="7"/>
      <c r="EH17" s="7"/>
      <c r="EI17" s="26"/>
      <c r="EJ17" s="11"/>
      <c r="EK17" s="16"/>
      <c r="EL17" s="123"/>
      <c r="EM17" s="22"/>
      <c r="EN17" s="45"/>
      <c r="EO17" s="7"/>
      <c r="EP17" s="7"/>
      <c r="EQ17" s="7"/>
      <c r="ER17" s="7"/>
      <c r="ES17" s="26"/>
      <c r="ET17" s="11"/>
      <c r="EU17" s="16"/>
      <c r="EV17" s="123" t="s">
        <v>295</v>
      </c>
      <c r="EW17" s="198">
        <v>1</v>
      </c>
      <c r="EX17" s="45"/>
      <c r="EY17" s="196"/>
      <c r="EZ17" s="196">
        <v>0</v>
      </c>
      <c r="FA17" s="196"/>
      <c r="FB17" s="196"/>
      <c r="FC17" s="26"/>
      <c r="FD17" s="11"/>
      <c r="FE17" s="16"/>
      <c r="FF17" s="123"/>
      <c r="FG17" s="22"/>
      <c r="FH17" s="45"/>
      <c r="FI17" s="7"/>
      <c r="FJ17" s="7"/>
      <c r="FK17" s="7"/>
      <c r="FL17" s="7"/>
      <c r="FM17" s="26"/>
      <c r="FN17" s="11"/>
      <c r="FO17" s="16"/>
      <c r="FP17" s="123"/>
      <c r="FQ17" s="22"/>
      <c r="FR17" s="45"/>
      <c r="FS17" s="7"/>
      <c r="FT17" s="7"/>
      <c r="FU17" s="7"/>
      <c r="FV17" s="7"/>
      <c r="FW17" s="26"/>
      <c r="FX17" s="11"/>
      <c r="FY17" s="16"/>
      <c r="FZ17" s="123"/>
      <c r="GA17" s="22"/>
      <c r="GB17" s="45"/>
      <c r="GC17" s="7"/>
      <c r="GD17" s="7"/>
      <c r="GE17" s="7"/>
      <c r="GF17" s="7"/>
      <c r="GG17" s="26"/>
      <c r="GH17" s="11"/>
      <c r="GI17" s="16"/>
      <c r="GJ17" s="123" t="s">
        <v>381</v>
      </c>
      <c r="GK17" s="22">
        <v>1</v>
      </c>
      <c r="GL17" s="45"/>
      <c r="GM17" s="7">
        <v>89.062937062937053</v>
      </c>
      <c r="GN17" s="7">
        <v>76.152152152152141</v>
      </c>
      <c r="GO17" s="7"/>
      <c r="GP17" s="7">
        <v>80.765765765765778</v>
      </c>
      <c r="GQ17" s="26">
        <v>88.953000000000003</v>
      </c>
      <c r="GR17" s="11"/>
      <c r="GS17" s="16"/>
      <c r="GT17" s="135"/>
      <c r="HD17" s="135"/>
      <c r="HN17" s="135"/>
      <c r="HX17" s="135"/>
      <c r="IH17" s="135"/>
    </row>
    <row xmlns:x14ac="http://schemas.microsoft.com/office/spreadsheetml/2009/9/ac" r="18" s="2" customFormat="true" x14ac:dyDescent="0.25">
      <c r="A18" s="409" t="str">
        <f ca="true">IF(ISBLANK('Data Summary'!A20),"",'Data Summary'!A20)</f>
        <v>UGA_2017_UIS</v>
      </c>
      <c r="B18" s="123"/>
      <c r="C18" s="22"/>
      <c r="D18" s="7"/>
      <c r="E18" s="7"/>
      <c r="F18" s="7"/>
      <c r="G18" s="7"/>
      <c r="H18" s="7"/>
      <c r="I18" s="26"/>
      <c r="J18" s="11"/>
      <c r="K18" s="16"/>
      <c r="L18" s="123"/>
      <c r="M18" s="22"/>
      <c r="N18" s="7"/>
      <c r="O18" s="7"/>
      <c r="P18" s="7"/>
      <c r="Q18" s="7"/>
      <c r="R18" s="7"/>
      <c r="S18" s="26"/>
      <c r="T18" s="11"/>
      <c r="U18" s="16"/>
      <c r="V18" s="123"/>
      <c r="W18" s="22"/>
      <c r="X18" s="7"/>
      <c r="Y18" s="7"/>
      <c r="Z18" s="7"/>
      <c r="AA18" s="7"/>
      <c r="AB18" s="7"/>
      <c r="AC18" s="26"/>
      <c r="AD18" s="11"/>
      <c r="AE18" s="16"/>
      <c r="AF18" s="123"/>
      <c r="AG18" s="22"/>
      <c r="AH18" s="7"/>
      <c r="AI18" s="7"/>
      <c r="AJ18" s="7"/>
      <c r="AK18" s="7"/>
      <c r="AL18" s="7"/>
      <c r="AM18" s="26"/>
      <c r="AN18" s="11"/>
      <c r="AO18" s="16"/>
      <c r="AP18" s="123"/>
      <c r="AQ18" s="22"/>
      <c r="AR18" s="7"/>
      <c r="AS18" s="7"/>
      <c r="AT18" s="7"/>
      <c r="AU18" s="7"/>
      <c r="AV18" s="7"/>
      <c r="AW18" s="26"/>
      <c r="AX18" s="11"/>
      <c r="AY18" s="16"/>
      <c r="AZ18" s="123"/>
      <c r="BA18" s="22"/>
      <c r="BB18" s="7"/>
      <c r="BC18" s="7"/>
      <c r="BD18" s="7"/>
      <c r="BE18" s="7"/>
      <c r="BF18" s="7"/>
      <c r="BG18" s="26"/>
      <c r="BH18" s="11"/>
      <c r="BI18" s="16"/>
      <c r="BJ18" s="123"/>
      <c r="BK18" s="22"/>
      <c r="BL18" s="7"/>
      <c r="BM18" s="7"/>
      <c r="BN18" s="7"/>
      <c r="BO18" s="7"/>
      <c r="BP18" s="7"/>
      <c r="BQ18" s="26"/>
      <c r="BR18" s="11"/>
      <c r="BS18" s="16"/>
      <c r="BT18" s="123"/>
      <c r="BU18" s="22"/>
      <c r="BV18" s="7"/>
      <c r="BW18" s="7"/>
      <c r="BX18" s="7"/>
      <c r="BY18" s="7"/>
      <c r="BZ18" s="7"/>
      <c r="CA18" s="26"/>
      <c r="CB18" s="11"/>
      <c r="CC18" s="16"/>
      <c r="CD18" s="123"/>
      <c r="CE18" s="22"/>
      <c r="CF18" s="7"/>
      <c r="CG18" s="7"/>
      <c r="CH18" s="7"/>
      <c r="CI18" s="7"/>
      <c r="CJ18" s="7"/>
      <c r="CK18" s="26"/>
      <c r="CL18" s="11"/>
      <c r="CM18" s="16"/>
      <c r="CN18" s="123"/>
      <c r="CO18" s="22"/>
      <c r="CP18" s="7"/>
      <c r="CQ18" s="7"/>
      <c r="CR18" s="7"/>
      <c r="CS18" s="7"/>
      <c r="CT18" s="7"/>
      <c r="CU18" s="26"/>
      <c r="CV18" s="11"/>
      <c r="CW18" s="16"/>
      <c r="CX18" s="123"/>
      <c r="CY18" s="22"/>
      <c r="CZ18" s="7"/>
      <c r="DA18" s="7"/>
      <c r="DB18" s="7"/>
      <c r="DC18" s="7"/>
      <c r="DD18" s="7"/>
      <c r="DE18" s="26"/>
      <c r="DF18" s="11"/>
      <c r="DG18" s="16"/>
      <c r="DH18" s="123"/>
      <c r="DI18" s="22"/>
      <c r="DJ18" s="7"/>
      <c r="DK18" s="7"/>
      <c r="DL18" s="7"/>
      <c r="DM18" s="7"/>
      <c r="DN18" s="7"/>
      <c r="DO18" s="26"/>
      <c r="DP18" s="11"/>
      <c r="DQ18" s="16"/>
      <c r="DR18" s="123"/>
      <c r="DS18" s="22"/>
      <c r="DT18" s="7"/>
      <c r="DU18" s="7"/>
      <c r="DV18" s="7"/>
      <c r="DW18" s="7"/>
      <c r="DX18" s="7"/>
      <c r="DY18" s="26"/>
      <c r="DZ18" s="11"/>
      <c r="EA18" s="16"/>
      <c r="EB18" s="123"/>
      <c r="EC18" s="22"/>
      <c r="ED18" s="7"/>
      <c r="EE18" s="7"/>
      <c r="EF18" s="7"/>
      <c r="EG18" s="7"/>
      <c r="EH18" s="7"/>
      <c r="EI18" s="26"/>
      <c r="EJ18" s="11"/>
      <c r="EK18" s="16"/>
      <c r="EL18" s="123"/>
      <c r="EM18" s="22"/>
      <c r="EN18" s="7"/>
      <c r="EO18" s="7"/>
      <c r="EP18" s="7"/>
      <c r="EQ18" s="7"/>
      <c r="ER18" s="7"/>
      <c r="ES18" s="26"/>
      <c r="ET18" s="11"/>
      <c r="EU18" s="16"/>
      <c r="EV18" s="123" t="s">
        <v>296</v>
      </c>
      <c r="EW18" s="198">
        <v>1</v>
      </c>
      <c r="EX18" s="196"/>
      <c r="EY18" s="196"/>
      <c r="EZ18" s="196">
        <v>0</v>
      </c>
      <c r="FA18" s="196"/>
      <c r="FB18" s="196"/>
      <c r="FC18" s="26"/>
      <c r="FD18" s="11"/>
      <c r="FE18" s="16"/>
      <c r="FF18" s="123"/>
      <c r="FG18" s="22"/>
      <c r="FH18" s="7"/>
      <c r="FI18" s="7"/>
      <c r="FJ18" s="7"/>
      <c r="FK18" s="7"/>
      <c r="FL18" s="7"/>
      <c r="FM18" s="26"/>
      <c r="FN18" s="11"/>
      <c r="FO18" s="16"/>
      <c r="FP18" s="123"/>
      <c r="FQ18" s="22"/>
      <c r="FR18" s="7"/>
      <c r="FS18" s="7"/>
      <c r="FT18" s="7"/>
      <c r="FU18" s="7"/>
      <c r="FV18" s="7"/>
      <c r="FW18" s="26"/>
      <c r="FX18" s="11"/>
      <c r="FY18" s="16"/>
      <c r="FZ18" s="123"/>
      <c r="GA18" s="22"/>
      <c r="GB18" s="7"/>
      <c r="GC18" s="7"/>
      <c r="GD18" s="7"/>
      <c r="GE18" s="7"/>
      <c r="GF18" s="7"/>
      <c r="GG18" s="26"/>
      <c r="GH18" s="11"/>
      <c r="GI18" s="16"/>
      <c r="GJ18" s="123" t="s">
        <v>382</v>
      </c>
      <c r="GK18" s="22">
        <v>0.5</v>
      </c>
      <c r="GL18" s="7"/>
      <c r="GM18" s="7">
        <v>2.4850149850149852</v>
      </c>
      <c r="GN18" s="7">
        <v>10.384384384384383</v>
      </c>
      <c r="GO18" s="7"/>
      <c r="GP18" s="7">
        <v>7.5315315315315319</v>
      </c>
      <c r="GQ18" s="26">
        <v>5.4724999999999993</v>
      </c>
      <c r="GR18" s="11"/>
      <c r="GS18" s="16"/>
      <c r="GT18" s="135"/>
      <c r="HD18" s="135"/>
      <c r="HN18" s="135"/>
      <c r="HX18" s="135"/>
      <c r="IH18" s="135"/>
    </row>
    <row xmlns:x14ac="http://schemas.microsoft.com/office/spreadsheetml/2009/9/ac" r="19" s="2" customFormat="true" x14ac:dyDescent="0.25">
      <c r="A19" s="409" t="str">
        <f ca="true">IF(ISBLANK('Data Summary'!A21),"",'Data Summary'!A21)</f>
        <v>UGA_2017_WV</v>
      </c>
      <c r="B19" s="123"/>
      <c r="C19" s="22"/>
      <c r="D19" s="7"/>
      <c r="E19" s="7"/>
      <c r="F19" s="67"/>
      <c r="G19" s="7"/>
      <c r="H19" s="7"/>
      <c r="I19" s="26"/>
      <c r="J19" s="11"/>
      <c r="K19" s="16"/>
      <c r="L19" s="123"/>
      <c r="M19" s="22"/>
      <c r="N19" s="7"/>
      <c r="O19" s="7"/>
      <c r="P19" s="67"/>
      <c r="Q19" s="7"/>
      <c r="R19" s="7"/>
      <c r="S19" s="26"/>
      <c r="T19" s="11"/>
      <c r="U19" s="16"/>
      <c r="V19" s="123"/>
      <c r="W19" s="22"/>
      <c r="X19" s="7"/>
      <c r="Y19" s="7"/>
      <c r="Z19" s="67"/>
      <c r="AA19" s="7"/>
      <c r="AB19" s="7"/>
      <c r="AC19" s="26"/>
      <c r="AD19" s="11"/>
      <c r="AE19" s="16"/>
      <c r="AF19" s="123"/>
      <c r="AG19" s="22"/>
      <c r="AH19" s="7"/>
      <c r="AI19" s="7"/>
      <c r="AJ19" s="67"/>
      <c r="AK19" s="7"/>
      <c r="AL19" s="7"/>
      <c r="AM19" s="26"/>
      <c r="AN19" s="11"/>
      <c r="AO19" s="16"/>
      <c r="AP19" s="123"/>
      <c r="AQ19" s="22"/>
      <c r="AR19" s="7"/>
      <c r="AS19" s="7"/>
      <c r="AT19" s="7"/>
      <c r="AU19" s="7"/>
      <c r="AV19" s="7"/>
      <c r="AW19" s="26"/>
      <c r="AX19" s="11"/>
      <c r="AY19" s="16"/>
      <c r="AZ19" s="123"/>
      <c r="BA19" s="22"/>
      <c r="BB19" s="7"/>
      <c r="BC19" s="7"/>
      <c r="BD19" s="7"/>
      <c r="BE19" s="7"/>
      <c r="BF19" s="7"/>
      <c r="BG19" s="26"/>
      <c r="BH19" s="11"/>
      <c r="BI19" s="16"/>
      <c r="BJ19" s="123"/>
      <c r="BK19" s="22"/>
      <c r="BL19" s="7"/>
      <c r="BM19" s="7"/>
      <c r="BN19" s="67"/>
      <c r="BO19" s="7"/>
      <c r="BP19" s="7"/>
      <c r="BQ19" s="26"/>
      <c r="BR19" s="11"/>
      <c r="BS19" s="16"/>
      <c r="BT19" s="123"/>
      <c r="BU19" s="22"/>
      <c r="BV19" s="7"/>
      <c r="BW19" s="7"/>
      <c r="BX19" s="67"/>
      <c r="BY19" s="7"/>
      <c r="BZ19" s="7"/>
      <c r="CA19" s="26"/>
      <c r="CB19" s="11"/>
      <c r="CC19" s="16"/>
      <c r="CD19" s="123"/>
      <c r="CE19" s="22"/>
      <c r="CF19" s="7"/>
      <c r="CG19" s="7"/>
      <c r="CH19" s="67"/>
      <c r="CI19" s="7"/>
      <c r="CJ19" s="7"/>
      <c r="CK19" s="26"/>
      <c r="CL19" s="11"/>
      <c r="CM19" s="16"/>
      <c r="CN19" s="123"/>
      <c r="CO19" s="22"/>
      <c r="CP19" s="7"/>
      <c r="CQ19" s="7"/>
      <c r="CR19" s="67"/>
      <c r="CS19" s="7"/>
      <c r="CT19" s="7"/>
      <c r="CU19" s="26"/>
      <c r="CV19" s="11"/>
      <c r="CW19" s="16"/>
      <c r="CX19" s="123"/>
      <c r="CY19" s="22"/>
      <c r="CZ19" s="7"/>
      <c r="DA19" s="7"/>
      <c r="DB19" s="67"/>
      <c r="DC19" s="7"/>
      <c r="DD19" s="7"/>
      <c r="DE19" s="26"/>
      <c r="DF19" s="11"/>
      <c r="DG19" s="16"/>
      <c r="DH19" s="123"/>
      <c r="DI19" s="22"/>
      <c r="DJ19" s="7"/>
      <c r="DK19" s="7"/>
      <c r="DL19" s="67"/>
      <c r="DM19" s="7"/>
      <c r="DN19" s="7"/>
      <c r="DO19" s="26"/>
      <c r="DP19" s="11"/>
      <c r="DQ19" s="16"/>
      <c r="DR19" s="123"/>
      <c r="DS19" s="22"/>
      <c r="DT19" s="7"/>
      <c r="DU19" s="7"/>
      <c r="DV19" s="67"/>
      <c r="DW19" s="7"/>
      <c r="DX19" s="7"/>
      <c r="DY19" s="26"/>
      <c r="DZ19" s="11"/>
      <c r="EA19" s="16"/>
      <c r="EB19" s="123"/>
      <c r="EC19" s="22"/>
      <c r="ED19" s="7"/>
      <c r="EE19" s="7"/>
      <c r="EF19" s="67"/>
      <c r="EG19" s="7"/>
      <c r="EH19" s="7"/>
      <c r="EI19" s="26"/>
      <c r="EJ19" s="11"/>
      <c r="EK19" s="16"/>
      <c r="EL19" s="123"/>
      <c r="EM19" s="22"/>
      <c r="EN19" s="7"/>
      <c r="EO19" s="7"/>
      <c r="EP19" s="67"/>
      <c r="EQ19" s="7"/>
      <c r="ER19" s="7"/>
      <c r="ES19" s="26"/>
      <c r="ET19" s="11"/>
      <c r="EU19" s="16"/>
      <c r="EV19" s="123" t="s">
        <v>297</v>
      </c>
      <c r="EW19" s="198">
        <v>1</v>
      </c>
      <c r="EX19" s="196"/>
      <c r="EY19" s="196"/>
      <c r="EZ19" s="67">
        <v>66.666669999999996</v>
      </c>
      <c r="FA19" s="196"/>
      <c r="FB19" s="196"/>
      <c r="FC19" s="26"/>
      <c r="FD19" s="11"/>
      <c r="FE19" s="16"/>
      <c r="FF19" s="123"/>
      <c r="FG19" s="22"/>
      <c r="FH19" s="7"/>
      <c r="FI19" s="7"/>
      <c r="FJ19" s="67"/>
      <c r="FK19" s="7"/>
      <c r="FL19" s="7"/>
      <c r="FM19" s="26"/>
      <c r="FN19" s="11"/>
      <c r="FO19" s="16"/>
      <c r="FP19" s="123"/>
      <c r="FQ19" s="22"/>
      <c r="FR19" s="7"/>
      <c r="FS19" s="7"/>
      <c r="FT19" s="67"/>
      <c r="FU19" s="7"/>
      <c r="FV19" s="7"/>
      <c r="FW19" s="26"/>
      <c r="FX19" s="11"/>
      <c r="FY19" s="16"/>
      <c r="FZ19" s="123"/>
      <c r="GA19" s="22"/>
      <c r="GB19" s="7"/>
      <c r="GC19" s="7"/>
      <c r="GD19" s="67"/>
      <c r="GE19" s="7"/>
      <c r="GF19" s="7"/>
      <c r="GG19" s="26"/>
      <c r="GH19" s="11"/>
      <c r="GI19" s="16"/>
      <c r="GJ19" s="123" t="s">
        <v>383</v>
      </c>
      <c r="GK19" s="22">
        <v>0.5</v>
      </c>
      <c r="GL19" s="7"/>
      <c r="GM19" s="7">
        <v>6.2622377622377625</v>
      </c>
      <c r="GN19" s="67">
        <v>10.087687687687685</v>
      </c>
      <c r="GO19" s="7"/>
      <c r="GP19" s="7">
        <v>8.7207207207207222</v>
      </c>
      <c r="GQ19" s="26">
        <v>3.4824999999999995</v>
      </c>
      <c r="GR19" s="11"/>
      <c r="GS19" s="16"/>
      <c r="GT19" s="135"/>
      <c r="HD19" s="135"/>
      <c r="HN19" s="135"/>
      <c r="HX19" s="135"/>
      <c r="IH19" s="135"/>
    </row>
    <row xmlns:x14ac="http://schemas.microsoft.com/office/spreadsheetml/2009/9/ac" r="20" s="2" customFormat="true" x14ac:dyDescent="0.25">
      <c r="A20" s="409" t="str">
        <f ca="true">IF(ISBLANK('Data Summary'!A22),"",'Data Summary'!A22)</f>
        <v>UGA_2019_UNPS</v>
      </c>
      <c r="B20" s="123"/>
      <c r="C20" s="21"/>
      <c r="D20" s="7"/>
      <c r="E20" s="67"/>
      <c r="F20" s="67"/>
      <c r="G20" s="7"/>
      <c r="H20" s="7"/>
      <c r="I20" s="26"/>
      <c r="J20" s="11"/>
      <c r="K20" s="16"/>
      <c r="L20" s="123"/>
      <c r="M20" s="21"/>
      <c r="N20" s="7"/>
      <c r="O20" s="67"/>
      <c r="P20" s="67"/>
      <c r="Q20" s="7"/>
      <c r="R20" s="7"/>
      <c r="S20" s="26"/>
      <c r="T20" s="11"/>
      <c r="U20" s="16"/>
      <c r="V20" s="123"/>
      <c r="W20" s="21"/>
      <c r="X20" s="7"/>
      <c r="Y20" s="67"/>
      <c r="Z20" s="67"/>
      <c r="AA20" s="7"/>
      <c r="AB20" s="7"/>
      <c r="AC20" s="26"/>
      <c r="AD20" s="11"/>
      <c r="AE20" s="16"/>
      <c r="AF20" s="123"/>
      <c r="AG20" s="21"/>
      <c r="AH20" s="7"/>
      <c r="AI20" s="67"/>
      <c r="AJ20" s="67"/>
      <c r="AK20" s="7"/>
      <c r="AL20" s="7"/>
      <c r="AM20" s="26"/>
      <c r="AN20" s="11"/>
      <c r="AO20" s="16"/>
      <c r="AP20" s="123"/>
      <c r="AQ20" s="21"/>
      <c r="AR20" s="7"/>
      <c r="AS20" s="67"/>
      <c r="AT20" s="67"/>
      <c r="AU20" s="7"/>
      <c r="AV20" s="7"/>
      <c r="AW20" s="26"/>
      <c r="AX20" s="11"/>
      <c r="AY20" s="16"/>
      <c r="AZ20" s="123"/>
      <c r="BA20" s="21"/>
      <c r="BB20" s="7"/>
      <c r="BC20" s="67"/>
      <c r="BD20" s="67"/>
      <c r="BE20" s="7"/>
      <c r="BF20" s="7"/>
      <c r="BG20" s="26"/>
      <c r="BH20" s="11"/>
      <c r="BI20" s="16"/>
      <c r="BJ20" s="123"/>
      <c r="BK20" s="21"/>
      <c r="BL20" s="7"/>
      <c r="BM20" s="67"/>
      <c r="BN20" s="67"/>
      <c r="BO20" s="7"/>
      <c r="BP20" s="7"/>
      <c r="BQ20" s="26"/>
      <c r="BR20" s="11"/>
      <c r="BS20" s="16"/>
      <c r="BT20" s="123"/>
      <c r="BU20" s="21"/>
      <c r="BV20" s="7"/>
      <c r="BW20" s="67"/>
      <c r="BX20" s="67"/>
      <c r="BY20" s="7"/>
      <c r="BZ20" s="7"/>
      <c r="CA20" s="26"/>
      <c r="CB20" s="11"/>
      <c r="CC20" s="16"/>
      <c r="CD20" s="123"/>
      <c r="CE20" s="21"/>
      <c r="CF20" s="7"/>
      <c r="CG20" s="67"/>
      <c r="CH20" s="67"/>
      <c r="CI20" s="7"/>
      <c r="CJ20" s="7"/>
      <c r="CK20" s="26"/>
      <c r="CL20" s="11"/>
      <c r="CM20" s="16"/>
      <c r="CN20" s="123"/>
      <c r="CO20" s="21"/>
      <c r="CP20" s="7"/>
      <c r="CQ20" s="67"/>
      <c r="CR20" s="67"/>
      <c r="CS20" s="7"/>
      <c r="CT20" s="7"/>
      <c r="CU20" s="26"/>
      <c r="CV20" s="11"/>
      <c r="CW20" s="16"/>
      <c r="CX20" s="123"/>
      <c r="CY20" s="21"/>
      <c r="CZ20" s="7"/>
      <c r="DA20" s="67"/>
      <c r="DB20" s="67"/>
      <c r="DC20" s="7"/>
      <c r="DD20" s="7"/>
      <c r="DE20" s="26"/>
      <c r="DF20" s="11"/>
      <c r="DG20" s="16"/>
      <c r="DH20" s="123"/>
      <c r="DI20" s="21"/>
      <c r="DJ20" s="7"/>
      <c r="DK20" s="67"/>
      <c r="DL20" s="67"/>
      <c r="DM20" s="7"/>
      <c r="DN20" s="7"/>
      <c r="DO20" s="26"/>
      <c r="DP20" s="11"/>
      <c r="DQ20" s="16"/>
      <c r="DR20" s="123"/>
      <c r="DS20" s="21"/>
      <c r="DT20" s="7"/>
      <c r="DU20" s="67"/>
      <c r="DV20" s="67"/>
      <c r="DW20" s="7"/>
      <c r="DX20" s="7"/>
      <c r="DY20" s="26"/>
      <c r="DZ20" s="11"/>
      <c r="EA20" s="16"/>
      <c r="EB20" s="123"/>
      <c r="EC20" s="21"/>
      <c r="ED20" s="7"/>
      <c r="EE20" s="67"/>
      <c r="EF20" s="67"/>
      <c r="EG20" s="7"/>
      <c r="EH20" s="7"/>
      <c r="EI20" s="26"/>
      <c r="EJ20" s="11"/>
      <c r="EK20" s="16"/>
      <c r="EL20" s="123"/>
      <c r="EM20" s="21"/>
      <c r="EN20" s="7"/>
      <c r="EO20" s="67"/>
      <c r="EP20" s="67"/>
      <c r="EQ20" s="7"/>
      <c r="ER20" s="7"/>
      <c r="ES20" s="26"/>
      <c r="ET20" s="11"/>
      <c r="EU20" s="16"/>
      <c r="EV20" s="123" t="s">
        <v>298</v>
      </c>
      <c r="EW20" s="21">
        <v>1</v>
      </c>
      <c r="EX20" s="196"/>
      <c r="EY20" s="67"/>
      <c r="EZ20" s="67">
        <v>27.586210000000001</v>
      </c>
      <c r="FA20" s="196"/>
      <c r="FB20" s="196"/>
      <c r="FC20" s="26"/>
      <c r="FD20" s="11"/>
      <c r="FE20" s="16"/>
      <c r="FF20" s="123"/>
      <c r="FG20" s="21"/>
      <c r="FH20" s="7"/>
      <c r="FI20" s="67"/>
      <c r="FJ20" s="67"/>
      <c r="FK20" s="7"/>
      <c r="FL20" s="7"/>
      <c r="FM20" s="26"/>
      <c r="FN20" s="11"/>
      <c r="FO20" s="16"/>
      <c r="FP20" s="123"/>
      <c r="FQ20" s="21"/>
      <c r="FR20" s="7"/>
      <c r="FS20" s="67"/>
      <c r="FT20" s="67"/>
      <c r="FU20" s="7"/>
      <c r="FV20" s="7"/>
      <c r="FW20" s="26"/>
      <c r="FX20" s="11"/>
      <c r="FY20" s="16"/>
      <c r="FZ20" s="123"/>
      <c r="GA20" s="21"/>
      <c r="GB20" s="7"/>
      <c r="GC20" s="67"/>
      <c r="GD20" s="67"/>
      <c r="GE20" s="7"/>
      <c r="GF20" s="7"/>
      <c r="GG20" s="26"/>
      <c r="GH20" s="11"/>
      <c r="GI20" s="16"/>
      <c r="GJ20" s="123" t="s">
        <v>384</v>
      </c>
      <c r="GK20" s="21">
        <v>0</v>
      </c>
      <c r="GL20" s="7"/>
      <c r="GM20" s="67">
        <v>1.68981018981019</v>
      </c>
      <c r="GN20" s="67">
        <v>1.9779779779779778</v>
      </c>
      <c r="GO20" s="7"/>
      <c r="GP20" s="7">
        <v>1.882882882882883</v>
      </c>
      <c r="GQ20" s="26">
        <v>0.89549999999999985</v>
      </c>
      <c r="GR20" s="11"/>
      <c r="GS20" s="16"/>
      <c r="GT20" s="135"/>
      <c r="HD20" s="135"/>
      <c r="HN20" s="135"/>
      <c r="HX20" s="135"/>
      <c r="IH20" s="135"/>
    </row>
    <row xmlns:x14ac="http://schemas.microsoft.com/office/spreadsheetml/2009/9/ac" r="21" s="2" customFormat="true" x14ac:dyDescent="0.25">
      <c r="A21" s="409" t="str">
        <f ca="true">IF(ISBLANK('Data Summary'!A23),"",'Data Summary'!A23)</f>
        <v>UGA_2019_MPH</v>
      </c>
      <c r="B21" s="123"/>
      <c r="C21" s="21"/>
      <c r="D21" s="67"/>
      <c r="E21" s="67"/>
      <c r="F21" s="67"/>
      <c r="G21" s="67"/>
      <c r="H21" s="67"/>
      <c r="I21" s="68"/>
      <c r="J21" s="11"/>
      <c r="K21" s="16"/>
      <c r="L21" s="123"/>
      <c r="M21" s="21"/>
      <c r="N21" s="67"/>
      <c r="O21" s="67"/>
      <c r="P21" s="67"/>
      <c r="Q21" s="67"/>
      <c r="R21" s="67"/>
      <c r="S21" s="68"/>
      <c r="T21" s="11"/>
      <c r="U21" s="16"/>
      <c r="V21" s="123"/>
      <c r="W21" s="21"/>
      <c r="X21" s="67"/>
      <c r="Y21" s="67"/>
      <c r="Z21" s="67"/>
      <c r="AA21" s="67"/>
      <c r="AB21" s="67"/>
      <c r="AC21" s="68"/>
      <c r="AD21" s="11"/>
      <c r="AE21" s="16"/>
      <c r="AF21" s="123"/>
      <c r="AG21" s="21"/>
      <c r="AH21" s="67"/>
      <c r="AI21" s="67"/>
      <c r="AJ21" s="67"/>
      <c r="AK21" s="67"/>
      <c r="AL21" s="67"/>
      <c r="AM21" s="68"/>
      <c r="AN21" s="11"/>
      <c r="AO21" s="16"/>
      <c r="AP21" s="123"/>
      <c r="AQ21" s="21"/>
      <c r="AR21" s="67"/>
      <c r="AS21" s="67"/>
      <c r="AT21" s="67"/>
      <c r="AU21" s="67"/>
      <c r="AV21" s="67"/>
      <c r="AW21" s="68"/>
      <c r="AX21" s="11"/>
      <c r="AY21" s="16"/>
      <c r="AZ21" s="123"/>
      <c r="BA21" s="21"/>
      <c r="BB21" s="67"/>
      <c r="BC21" s="67"/>
      <c r="BD21" s="67"/>
      <c r="BE21" s="67"/>
      <c r="BF21" s="67"/>
      <c r="BG21" s="68"/>
      <c r="BH21" s="11"/>
      <c r="BI21" s="16"/>
      <c r="BJ21" s="123"/>
      <c r="BK21" s="21"/>
      <c r="BL21" s="67"/>
      <c r="BM21" s="67"/>
      <c r="BN21" s="67"/>
      <c r="BO21" s="67"/>
      <c r="BP21" s="67"/>
      <c r="BQ21" s="68"/>
      <c r="BR21" s="11"/>
      <c r="BS21" s="16"/>
      <c r="BT21" s="123"/>
      <c r="BU21" s="21"/>
      <c r="BV21" s="67"/>
      <c r="BW21" s="67"/>
      <c r="BX21" s="67"/>
      <c r="BY21" s="67"/>
      <c r="BZ21" s="67"/>
      <c r="CA21" s="68"/>
      <c r="CB21" s="11"/>
      <c r="CC21" s="16"/>
      <c r="CD21" s="123"/>
      <c r="CE21" s="21"/>
      <c r="CF21" s="67"/>
      <c r="CG21" s="67"/>
      <c r="CH21" s="67"/>
      <c r="CI21" s="67"/>
      <c r="CJ21" s="67"/>
      <c r="CK21" s="68"/>
      <c r="CL21" s="11"/>
      <c r="CM21" s="16"/>
      <c r="CN21" s="123"/>
      <c r="CO21" s="21"/>
      <c r="CP21" s="67"/>
      <c r="CQ21" s="67"/>
      <c r="CR21" s="67"/>
      <c r="CS21" s="67"/>
      <c r="CT21" s="67"/>
      <c r="CU21" s="68"/>
      <c r="CV21" s="11"/>
      <c r="CW21" s="16"/>
      <c r="CX21" s="123"/>
      <c r="CY21" s="21"/>
      <c r="CZ21" s="67"/>
      <c r="DA21" s="67"/>
      <c r="DB21" s="67"/>
      <c r="DC21" s="67"/>
      <c r="DD21" s="67"/>
      <c r="DE21" s="68"/>
      <c r="DF21" s="11"/>
      <c r="DG21" s="16"/>
      <c r="DH21" s="123"/>
      <c r="DI21" s="21"/>
      <c r="DJ21" s="67"/>
      <c r="DK21" s="67"/>
      <c r="DL21" s="67"/>
      <c r="DM21" s="67"/>
      <c r="DN21" s="67"/>
      <c r="DO21" s="68"/>
      <c r="DP21" s="11"/>
      <c r="DQ21" s="16"/>
      <c r="DR21" s="123"/>
      <c r="DS21" s="21"/>
      <c r="DT21" s="67"/>
      <c r="DU21" s="67"/>
      <c r="DV21" s="67"/>
      <c r="DW21" s="67"/>
      <c r="DX21" s="67"/>
      <c r="DY21" s="68"/>
      <c r="DZ21" s="11"/>
      <c r="EA21" s="16"/>
      <c r="EB21" s="123"/>
      <c r="EC21" s="21"/>
      <c r="ED21" s="67"/>
      <c r="EE21" s="67"/>
      <c r="EF21" s="67"/>
      <c r="EG21" s="67"/>
      <c r="EH21" s="67"/>
      <c r="EI21" s="68"/>
      <c r="EJ21" s="11"/>
      <c r="EK21" s="16"/>
      <c r="EL21" s="123"/>
      <c r="EM21" s="21"/>
      <c r="EN21" s="67"/>
      <c r="EO21" s="67"/>
      <c r="EP21" s="67"/>
      <c r="EQ21" s="67"/>
      <c r="ER21" s="67"/>
      <c r="ES21" s="68"/>
      <c r="ET21" s="11"/>
      <c r="EU21" s="16"/>
      <c r="EV21" s="123" t="s">
        <v>299</v>
      </c>
      <c r="EW21" s="21">
        <v>0</v>
      </c>
      <c r="EX21" s="67"/>
      <c r="EY21" s="67"/>
      <c r="EZ21" s="67">
        <v>3.44828</v>
      </c>
      <c r="FA21" s="67"/>
      <c r="FB21" s="67"/>
      <c r="FC21" s="68"/>
      <c r="FD21" s="11"/>
      <c r="FE21" s="16"/>
      <c r="FF21" s="123"/>
      <c r="FG21" s="21"/>
      <c r="FH21" s="67"/>
      <c r="FI21" s="67"/>
      <c r="FJ21" s="67"/>
      <c r="FK21" s="67"/>
      <c r="FL21" s="67"/>
      <c r="FM21" s="68"/>
      <c r="FN21" s="11"/>
      <c r="FO21" s="16"/>
      <c r="FP21" s="123"/>
      <c r="FQ21" s="21"/>
      <c r="FR21" s="67"/>
      <c r="FS21" s="67"/>
      <c r="FT21" s="67"/>
      <c r="FU21" s="67"/>
      <c r="FV21" s="67"/>
      <c r="FW21" s="68"/>
      <c r="FX21" s="11"/>
      <c r="FY21" s="16"/>
      <c r="FZ21" s="123"/>
      <c r="GA21" s="21"/>
      <c r="GB21" s="67"/>
      <c r="GC21" s="67"/>
      <c r="GD21" s="67"/>
      <c r="GE21" s="67"/>
      <c r="GF21" s="67"/>
      <c r="GG21" s="68"/>
      <c r="GH21" s="11"/>
      <c r="GI21" s="16"/>
      <c r="GJ21" s="123" t="s">
        <v>181</v>
      </c>
      <c r="GK21" s="21">
        <v>0</v>
      </c>
      <c r="GL21" s="67"/>
      <c r="GM21" s="67">
        <v>0</v>
      </c>
      <c r="GN21" s="67">
        <v>0.1977977977977978</v>
      </c>
      <c r="GO21" s="67"/>
      <c r="GP21" s="67">
        <v>9.9099099099099114E-2</v>
      </c>
      <c r="GQ21" s="68">
        <v>0.69649999999999979</v>
      </c>
      <c r="GR21" s="11"/>
      <c r="GS21" s="16"/>
      <c r="GT21" s="135"/>
      <c r="HD21" s="135"/>
      <c r="HN21" s="135"/>
      <c r="HX21" s="135"/>
      <c r="IH21" s="135"/>
    </row>
    <row xmlns:x14ac="http://schemas.microsoft.com/office/spreadsheetml/2009/9/ac" r="22" s="2" customFormat="true" x14ac:dyDescent="0.25">
      <c r="A22" s="409" t="str">
        <f ca="true">IF(ISBLANK('Data Summary'!A24),"",'Data Summary'!A24)</f>
        <v>UGA_2020_UNPS</v>
      </c>
      <c r="B22" s="123"/>
      <c r="C22" s="21"/>
      <c r="D22" s="67"/>
      <c r="E22" s="67"/>
      <c r="F22" s="67"/>
      <c r="G22" s="67"/>
      <c r="H22" s="67"/>
      <c r="I22" s="68"/>
      <c r="J22" s="11"/>
      <c r="K22" s="16"/>
      <c r="L22" s="123"/>
      <c r="M22" s="21"/>
      <c r="N22" s="67"/>
      <c r="O22" s="67"/>
      <c r="P22" s="67"/>
      <c r="Q22" s="67"/>
      <c r="R22" s="67"/>
      <c r="S22" s="68"/>
      <c r="T22" s="11"/>
      <c r="U22" s="16"/>
      <c r="V22" s="123"/>
      <c r="W22" s="21"/>
      <c r="X22" s="67"/>
      <c r="Y22" s="67"/>
      <c r="Z22" s="67"/>
      <c r="AA22" s="67"/>
      <c r="AB22" s="67"/>
      <c r="AC22" s="68"/>
      <c r="AD22" s="11"/>
      <c r="AE22" s="16"/>
      <c r="AF22" s="123"/>
      <c r="AG22" s="21"/>
      <c r="AH22" s="67"/>
      <c r="AI22" s="67"/>
      <c r="AJ22" s="67"/>
      <c r="AK22" s="67"/>
      <c r="AL22" s="67"/>
      <c r="AM22" s="68"/>
      <c r="AN22" s="11"/>
      <c r="AO22" s="16"/>
      <c r="AP22" s="123"/>
      <c r="AQ22" s="21"/>
      <c r="AR22" s="67"/>
      <c r="AS22" s="67"/>
      <c r="AT22" s="67"/>
      <c r="AU22" s="67"/>
      <c r="AV22" s="67"/>
      <c r="AW22" s="68"/>
      <c r="AX22" s="11"/>
      <c r="AY22" s="16"/>
      <c r="AZ22" s="123"/>
      <c r="BA22" s="21"/>
      <c r="BB22" s="67"/>
      <c r="BC22" s="67"/>
      <c r="BD22" s="67"/>
      <c r="BE22" s="67"/>
      <c r="BF22" s="67"/>
      <c r="BG22" s="68"/>
      <c r="BH22" s="11"/>
      <c r="BI22" s="16"/>
      <c r="BJ22" s="123"/>
      <c r="BK22" s="21"/>
      <c r="BL22" s="67"/>
      <c r="BM22" s="67"/>
      <c r="BN22" s="67"/>
      <c r="BO22" s="67"/>
      <c r="BP22" s="67"/>
      <c r="BQ22" s="68"/>
      <c r="BR22" s="11"/>
      <c r="BS22" s="16"/>
      <c r="BT22" s="123"/>
      <c r="BU22" s="21"/>
      <c r="BV22" s="67"/>
      <c r="BW22" s="67"/>
      <c r="BX22" s="67"/>
      <c r="BY22" s="67"/>
      <c r="BZ22" s="67"/>
      <c r="CA22" s="68"/>
      <c r="CB22" s="11"/>
      <c r="CC22" s="16"/>
      <c r="CD22" s="123"/>
      <c r="CE22" s="21"/>
      <c r="CF22" s="67"/>
      <c r="CG22" s="67"/>
      <c r="CH22" s="67"/>
      <c r="CI22" s="67"/>
      <c r="CJ22" s="67"/>
      <c r="CK22" s="68"/>
      <c r="CL22" s="11"/>
      <c r="CM22" s="16"/>
      <c r="CN22" s="123"/>
      <c r="CO22" s="21"/>
      <c r="CP22" s="67"/>
      <c r="CQ22" s="67"/>
      <c r="CR22" s="67"/>
      <c r="CS22" s="67"/>
      <c r="CT22" s="67"/>
      <c r="CU22" s="68"/>
      <c r="CV22" s="11"/>
      <c r="CW22" s="16"/>
      <c r="CX22" s="123"/>
      <c r="CY22" s="21"/>
      <c r="CZ22" s="67"/>
      <c r="DA22" s="67"/>
      <c r="DB22" s="67"/>
      <c r="DC22" s="67"/>
      <c r="DD22" s="67"/>
      <c r="DE22" s="68"/>
      <c r="DF22" s="11"/>
      <c r="DG22" s="16"/>
      <c r="DH22" s="123"/>
      <c r="DI22" s="21"/>
      <c r="DJ22" s="67"/>
      <c r="DK22" s="67"/>
      <c r="DL22" s="67"/>
      <c r="DM22" s="67"/>
      <c r="DN22" s="67"/>
      <c r="DO22" s="68"/>
      <c r="DP22" s="11"/>
      <c r="DQ22" s="16"/>
      <c r="DR22" s="123"/>
      <c r="DS22" s="21"/>
      <c r="DT22" s="67"/>
      <c r="DU22" s="67"/>
      <c r="DV22" s="67"/>
      <c r="DW22" s="67"/>
      <c r="DX22" s="67"/>
      <c r="DY22" s="68"/>
      <c r="DZ22" s="11"/>
      <c r="EA22" s="16"/>
      <c r="EB22" s="123"/>
      <c r="EC22" s="21"/>
      <c r="ED22" s="67"/>
      <c r="EE22" s="67"/>
      <c r="EF22" s="67"/>
      <c r="EG22" s="67"/>
      <c r="EH22" s="67"/>
      <c r="EI22" s="68"/>
      <c r="EJ22" s="11"/>
      <c r="EK22" s="16"/>
      <c r="EL22" s="123"/>
      <c r="EM22" s="21"/>
      <c r="EN22" s="67"/>
      <c r="EO22" s="67"/>
      <c r="EP22" s="67"/>
      <c r="EQ22" s="67"/>
      <c r="ER22" s="67"/>
      <c r="ES22" s="68"/>
      <c r="ET22" s="11"/>
      <c r="EU22" s="16"/>
      <c r="EV22" s="123" t="s">
        <v>300</v>
      </c>
      <c r="EW22" s="21">
        <v>1</v>
      </c>
      <c r="EX22" s="67"/>
      <c r="EY22" s="67"/>
      <c r="EZ22" s="67">
        <v>0</v>
      </c>
      <c r="FA22" s="67"/>
      <c r="FB22" s="67"/>
      <c r="FC22" s="68"/>
      <c r="FD22" s="11"/>
      <c r="FE22" s="16"/>
      <c r="FF22" s="123"/>
      <c r="FG22" s="21"/>
      <c r="FH22" s="67"/>
      <c r="FI22" s="67"/>
      <c r="FJ22" s="67"/>
      <c r="FK22" s="67"/>
      <c r="FL22" s="67"/>
      <c r="FM22" s="68"/>
      <c r="FN22" s="11"/>
      <c r="FO22" s="16"/>
      <c r="FP22" s="123"/>
      <c r="FQ22" s="21"/>
      <c r="FR22" s="67"/>
      <c r="FS22" s="67"/>
      <c r="FT22" s="67"/>
      <c r="FU22" s="67"/>
      <c r="FV22" s="67"/>
      <c r="FW22" s="68"/>
      <c r="FX22" s="11"/>
      <c r="FY22" s="16"/>
      <c r="FZ22" s="123"/>
      <c r="GA22" s="21"/>
      <c r="GB22" s="67"/>
      <c r="GC22" s="67"/>
      <c r="GD22" s="67"/>
      <c r="GE22" s="67"/>
      <c r="GF22" s="67"/>
      <c r="GG22" s="68"/>
      <c r="GH22" s="11"/>
      <c r="GI22" s="16"/>
      <c r="GJ22" s="123"/>
      <c r="GK22" s="21"/>
      <c r="GL22" s="67"/>
      <c r="GM22" s="67"/>
      <c r="GN22" s="67"/>
      <c r="GO22" s="67"/>
      <c r="GP22" s="67"/>
      <c r="GQ22" s="68"/>
      <c r="GR22" s="11"/>
      <c r="GS22" s="16"/>
      <c r="GT22" s="135"/>
      <c r="HD22" s="135"/>
      <c r="HN22" s="135"/>
      <c r="HX22" s="135"/>
      <c r="IH22" s="135"/>
    </row>
    <row xmlns:x14ac="http://schemas.microsoft.com/office/spreadsheetml/2009/9/ac" r="23" s="2" customFormat="true" x14ac:dyDescent="0.25">
      <c r="A23" s="409" t="str">
        <f ca="true">IF(ISBLANK('Data Summary'!A25),"",'Data Summary'!A25)</f>
        <v>UGA_2021_NSDS</v>
      </c>
      <c r="B23" s="123"/>
      <c r="C23" s="21"/>
      <c r="D23" s="67"/>
      <c r="E23" s="67"/>
      <c r="F23" s="67"/>
      <c r="G23" s="67"/>
      <c r="H23" s="67"/>
      <c r="I23" s="68"/>
      <c r="J23" s="11"/>
      <c r="K23" s="16"/>
      <c r="L23" s="123"/>
      <c r="M23" s="21"/>
      <c r="N23" s="67"/>
      <c r="O23" s="67"/>
      <c r="P23" s="67"/>
      <c r="Q23" s="67"/>
      <c r="R23" s="67"/>
      <c r="S23" s="68"/>
      <c r="T23" s="11"/>
      <c r="U23" s="16"/>
      <c r="V23" s="123"/>
      <c r="W23" s="21"/>
      <c r="X23" s="67"/>
      <c r="Y23" s="67"/>
      <c r="Z23" s="67"/>
      <c r="AA23" s="67"/>
      <c r="AB23" s="67"/>
      <c r="AC23" s="68"/>
      <c r="AD23" s="11"/>
      <c r="AE23" s="16"/>
      <c r="AF23" s="123"/>
      <c r="AG23" s="21"/>
      <c r="AH23" s="67"/>
      <c r="AI23" s="67"/>
      <c r="AJ23" s="67"/>
      <c r="AK23" s="67"/>
      <c r="AL23" s="67"/>
      <c r="AM23" s="68"/>
      <c r="AN23" s="11"/>
      <c r="AO23" s="16"/>
      <c r="AP23" s="123"/>
      <c r="AQ23" s="21"/>
      <c r="AR23" s="67"/>
      <c r="AS23" s="67"/>
      <c r="AT23" s="67"/>
      <c r="AU23" s="67"/>
      <c r="AV23" s="67"/>
      <c r="AW23" s="68"/>
      <c r="AX23" s="11"/>
      <c r="AY23" s="16"/>
      <c r="AZ23" s="123"/>
      <c r="BA23" s="21"/>
      <c r="BB23" s="67"/>
      <c r="BC23" s="67"/>
      <c r="BD23" s="67"/>
      <c r="BE23" s="67"/>
      <c r="BF23" s="67"/>
      <c r="BG23" s="68"/>
      <c r="BH23" s="11"/>
      <c r="BI23" s="16"/>
      <c r="BJ23" s="123"/>
      <c r="BK23" s="21"/>
      <c r="BL23" s="67"/>
      <c r="BM23" s="67"/>
      <c r="BN23" s="67"/>
      <c r="BO23" s="67"/>
      <c r="BP23" s="67"/>
      <c r="BQ23" s="68"/>
      <c r="BR23" s="11"/>
      <c r="BS23" s="16"/>
      <c r="BT23" s="123"/>
      <c r="BU23" s="21"/>
      <c r="BV23" s="67"/>
      <c r="BW23" s="67"/>
      <c r="BX23" s="67"/>
      <c r="BY23" s="67"/>
      <c r="BZ23" s="67"/>
      <c r="CA23" s="68"/>
      <c r="CB23" s="11"/>
      <c r="CC23" s="16"/>
      <c r="CD23" s="123"/>
      <c r="CE23" s="21"/>
      <c r="CF23" s="67"/>
      <c r="CG23" s="67"/>
      <c r="CH23" s="67"/>
      <c r="CI23" s="67"/>
      <c r="CJ23" s="67"/>
      <c r="CK23" s="68"/>
      <c r="CL23" s="11"/>
      <c r="CM23" s="16"/>
      <c r="CN23" s="123"/>
      <c r="CO23" s="21"/>
      <c r="CP23" s="67"/>
      <c r="CQ23" s="67"/>
      <c r="CR23" s="67"/>
      <c r="CS23" s="67"/>
      <c r="CT23" s="67"/>
      <c r="CU23" s="68"/>
      <c r="CV23" s="11"/>
      <c r="CW23" s="16"/>
      <c r="CX23" s="123"/>
      <c r="CY23" s="21"/>
      <c r="CZ23" s="67"/>
      <c r="DA23" s="67"/>
      <c r="DB23" s="67"/>
      <c r="DC23" s="67"/>
      <c r="DD23" s="67"/>
      <c r="DE23" s="68"/>
      <c r="DF23" s="11"/>
      <c r="DG23" s="16"/>
      <c r="DH23" s="123"/>
      <c r="DI23" s="21"/>
      <c r="DJ23" s="67"/>
      <c r="DK23" s="67"/>
      <c r="DL23" s="67"/>
      <c r="DM23" s="67"/>
      <c r="DN23" s="67"/>
      <c r="DO23" s="68"/>
      <c r="DP23" s="11"/>
      <c r="DQ23" s="16"/>
      <c r="DR23" s="123"/>
      <c r="DS23" s="21"/>
      <c r="DT23" s="67"/>
      <c r="DU23" s="67"/>
      <c r="DV23" s="67"/>
      <c r="DW23" s="67"/>
      <c r="DX23" s="67"/>
      <c r="DY23" s="68"/>
      <c r="DZ23" s="11"/>
      <c r="EA23" s="16"/>
      <c r="EB23" s="123"/>
      <c r="EC23" s="21"/>
      <c r="ED23" s="67"/>
      <c r="EE23" s="67"/>
      <c r="EF23" s="67"/>
      <c r="EG23" s="67"/>
      <c r="EH23" s="67"/>
      <c r="EI23" s="68"/>
      <c r="EJ23" s="11"/>
      <c r="EK23" s="16"/>
      <c r="EL23" s="123"/>
      <c r="EM23" s="21"/>
      <c r="EN23" s="67"/>
      <c r="EO23" s="67"/>
      <c r="EP23" s="67"/>
      <c r="EQ23" s="67"/>
      <c r="ER23" s="67"/>
      <c r="ES23" s="68"/>
      <c r="ET23" s="11"/>
      <c r="EU23" s="16"/>
      <c r="EV23" s="123" t="s">
        <v>301</v>
      </c>
      <c r="EW23" s="21">
        <v>0</v>
      </c>
      <c r="EX23" s="67"/>
      <c r="EY23" s="67"/>
      <c r="EZ23" s="67">
        <v>0</v>
      </c>
      <c r="FA23" s="67"/>
      <c r="FB23" s="67"/>
      <c r="FC23" s="68"/>
      <c r="FD23" s="11"/>
      <c r="FE23" s="16"/>
      <c r="FF23" s="123"/>
      <c r="FG23" s="21"/>
      <c r="FH23" s="67"/>
      <c r="FI23" s="67"/>
      <c r="FJ23" s="67"/>
      <c r="FK23" s="67"/>
      <c r="FL23" s="67"/>
      <c r="FM23" s="68"/>
      <c r="FN23" s="11"/>
      <c r="FO23" s="16"/>
      <c r="FP23" s="123"/>
      <c r="FQ23" s="21"/>
      <c r="FR23" s="67"/>
      <c r="FS23" s="67"/>
      <c r="FT23" s="67"/>
      <c r="FU23" s="67"/>
      <c r="FV23" s="67"/>
      <c r="FW23" s="68"/>
      <c r="FX23" s="11"/>
      <c r="FY23" s="16"/>
      <c r="FZ23" s="123"/>
      <c r="GA23" s="21"/>
      <c r="GB23" s="67"/>
      <c r="GC23" s="67"/>
      <c r="GD23" s="67"/>
      <c r="GE23" s="67"/>
      <c r="GF23" s="67"/>
      <c r="GG23" s="68"/>
      <c r="GH23" s="11"/>
      <c r="GI23" s="16"/>
      <c r="GJ23" s="123"/>
      <c r="GK23" s="21"/>
      <c r="GL23" s="67"/>
      <c r="GM23" s="67"/>
      <c r="GN23" s="67"/>
      <c r="GO23" s="67"/>
      <c r="GP23" s="67"/>
      <c r="GQ23" s="68"/>
      <c r="GR23" s="11"/>
      <c r="GS23" s="16"/>
      <c r="GT23" s="135"/>
      <c r="HD23" s="135"/>
      <c r="HN23" s="135"/>
      <c r="HX23" s="135"/>
      <c r="IH23" s="135"/>
    </row>
    <row xmlns:x14ac="http://schemas.microsoft.com/office/spreadsheetml/2009/9/ac" r="24" s="2" customFormat="true" x14ac:dyDescent="0.25">
      <c r="A24" s="410" t="str">
        <f ca="true">IF(ISBLANK('Data Summary'!A26),"",'Data Summary'!A26)</f>
        <v/>
      </c>
      <c r="B24" s="123"/>
      <c r="C24" s="21"/>
      <c r="D24" s="67"/>
      <c r="E24" s="67"/>
      <c r="F24" s="67"/>
      <c r="G24" s="67"/>
      <c r="H24" s="67"/>
      <c r="I24" s="68"/>
      <c r="J24" s="11"/>
      <c r="K24" s="16"/>
      <c r="L24" s="123"/>
      <c r="M24" s="21"/>
      <c r="N24" s="67"/>
      <c r="O24" s="67"/>
      <c r="P24" s="67"/>
      <c r="Q24" s="67"/>
      <c r="R24" s="67"/>
      <c r="S24" s="68"/>
      <c r="T24" s="11"/>
      <c r="U24" s="16"/>
      <c r="V24" s="123"/>
      <c r="W24" s="21"/>
      <c r="X24" s="67"/>
      <c r="Y24" s="67"/>
      <c r="Z24" s="67"/>
      <c r="AA24" s="67"/>
      <c r="AB24" s="67"/>
      <c r="AC24" s="68"/>
      <c r="AD24" s="11"/>
      <c r="AE24" s="16"/>
      <c r="AF24" s="123"/>
      <c r="AG24" s="21"/>
      <c r="AH24" s="67"/>
      <c r="AI24" s="67"/>
      <c r="AJ24" s="67"/>
      <c r="AK24" s="67"/>
      <c r="AL24" s="67"/>
      <c r="AM24" s="68"/>
      <c r="AN24" s="11"/>
      <c r="AO24" s="16"/>
      <c r="AP24" s="123"/>
      <c r="AQ24" s="21"/>
      <c r="AR24" s="67"/>
      <c r="AS24" s="67"/>
      <c r="AT24" s="67"/>
      <c r="AU24" s="67"/>
      <c r="AV24" s="67"/>
      <c r="AW24" s="68"/>
      <c r="AX24" s="11"/>
      <c r="AY24" s="16"/>
      <c r="AZ24" s="123"/>
      <c r="BA24" s="21"/>
      <c r="BB24" s="67"/>
      <c r="BC24" s="67"/>
      <c r="BD24" s="67"/>
      <c r="BE24" s="67"/>
      <c r="BF24" s="67"/>
      <c r="BG24" s="68"/>
      <c r="BH24" s="11"/>
      <c r="BI24" s="16"/>
      <c r="BJ24" s="123"/>
      <c r="BK24" s="21"/>
      <c r="BL24" s="67"/>
      <c r="BM24" s="67"/>
      <c r="BN24" s="67"/>
      <c r="BO24" s="67"/>
      <c r="BP24" s="67"/>
      <c r="BQ24" s="68"/>
      <c r="BR24" s="11"/>
      <c r="BS24" s="16"/>
      <c r="BT24" s="123"/>
      <c r="BU24" s="21"/>
      <c r="BV24" s="67"/>
      <c r="BW24" s="67"/>
      <c r="BX24" s="67"/>
      <c r="BY24" s="67"/>
      <c r="BZ24" s="67"/>
      <c r="CA24" s="68"/>
      <c r="CB24" s="11"/>
      <c r="CC24" s="16"/>
      <c r="CD24" s="123"/>
      <c r="CE24" s="21"/>
      <c r="CF24" s="67"/>
      <c r="CG24" s="67"/>
      <c r="CH24" s="67"/>
      <c r="CI24" s="67"/>
      <c r="CJ24" s="67"/>
      <c r="CK24" s="68"/>
      <c r="CL24" s="11"/>
      <c r="CM24" s="16"/>
      <c r="CN24" s="123"/>
      <c r="CO24" s="21"/>
      <c r="CP24" s="67"/>
      <c r="CQ24" s="67"/>
      <c r="CR24" s="67"/>
      <c r="CS24" s="67"/>
      <c r="CT24" s="67"/>
      <c r="CU24" s="68"/>
      <c r="CV24" s="11"/>
      <c r="CW24" s="16"/>
      <c r="CX24" s="123"/>
      <c r="CY24" s="21"/>
      <c r="CZ24" s="67"/>
      <c r="DA24" s="67"/>
      <c r="DB24" s="67"/>
      <c r="DC24" s="67"/>
      <c r="DD24" s="67"/>
      <c r="DE24" s="68"/>
      <c r="DF24" s="11"/>
      <c r="DG24" s="16"/>
      <c r="DH24" s="123"/>
      <c r="DI24" s="21"/>
      <c r="DJ24" s="67"/>
      <c r="DK24" s="67"/>
      <c r="DL24" s="67"/>
      <c r="DM24" s="67"/>
      <c r="DN24" s="67"/>
      <c r="DO24" s="68"/>
      <c r="DP24" s="11"/>
      <c r="DQ24" s="16"/>
      <c r="DR24" s="123"/>
      <c r="DS24" s="21"/>
      <c r="DT24" s="67"/>
      <c r="DU24" s="67"/>
      <c r="DV24" s="67"/>
      <c r="DW24" s="67"/>
      <c r="DX24" s="67"/>
      <c r="DY24" s="68"/>
      <c r="DZ24" s="11"/>
      <c r="EA24" s="16"/>
      <c r="EB24" s="123"/>
      <c r="EC24" s="21"/>
      <c r="ED24" s="67"/>
      <c r="EE24" s="67"/>
      <c r="EF24" s="67"/>
      <c r="EG24" s="67"/>
      <c r="EH24" s="67"/>
      <c r="EI24" s="68"/>
      <c r="EJ24" s="11"/>
      <c r="EK24" s="16"/>
      <c r="EL24" s="123"/>
      <c r="EM24" s="21"/>
      <c r="EN24" s="67"/>
      <c r="EO24" s="67"/>
      <c r="EP24" s="67"/>
      <c r="EQ24" s="67"/>
      <c r="ER24" s="67"/>
      <c r="ES24" s="68"/>
      <c r="ET24" s="11"/>
      <c r="EU24" s="16"/>
      <c r="EV24" s="123" t="s">
        <v>302</v>
      </c>
      <c r="EW24" s="21">
        <v>0.5</v>
      </c>
      <c r="EX24" s="67"/>
      <c r="EY24" s="67"/>
      <c r="EZ24" s="67">
        <v>1.14943</v>
      </c>
      <c r="FA24" s="67"/>
      <c r="FB24" s="67"/>
      <c r="FC24" s="68"/>
      <c r="FD24" s="11"/>
      <c r="FE24" s="16"/>
      <c r="FF24" s="123"/>
      <c r="FG24" s="21"/>
      <c r="FH24" s="67"/>
      <c r="FI24" s="67"/>
      <c r="FJ24" s="67"/>
      <c r="FK24" s="67"/>
      <c r="FL24" s="67"/>
      <c r="FM24" s="68"/>
      <c r="FN24" s="11"/>
      <c r="FO24" s="16"/>
      <c r="FP24" s="123"/>
      <c r="FQ24" s="21"/>
      <c r="FR24" s="67"/>
      <c r="FS24" s="67"/>
      <c r="FT24" s="67"/>
      <c r="FU24" s="67"/>
      <c r="FV24" s="67"/>
      <c r="FW24" s="68"/>
      <c r="FX24" s="11"/>
      <c r="FY24" s="16"/>
      <c r="FZ24" s="123"/>
      <c r="GA24" s="21"/>
      <c r="GB24" s="67"/>
      <c r="GC24" s="67"/>
      <c r="GD24" s="67"/>
      <c r="GE24" s="67"/>
      <c r="GF24" s="67"/>
      <c r="GG24" s="68"/>
      <c r="GH24" s="11"/>
      <c r="GI24" s="16"/>
      <c r="GJ24" s="123"/>
      <c r="GK24" s="21"/>
      <c r="GL24" s="67"/>
      <c r="GM24" s="67"/>
      <c r="GN24" s="67"/>
      <c r="GO24" s="67"/>
      <c r="GP24" s="67"/>
      <c r="GQ24" s="68"/>
      <c r="GR24" s="11"/>
      <c r="GS24" s="16"/>
      <c r="GT24" s="135"/>
      <c r="HD24" s="135"/>
      <c r="HN24" s="135"/>
      <c r="HX24" s="135"/>
      <c r="IH24" s="135"/>
    </row>
    <row xmlns:x14ac="http://schemas.microsoft.com/office/spreadsheetml/2009/9/ac" r="25" s="2" customFormat="true" x14ac:dyDescent="0.25">
      <c r="A25" s="410" t="str">
        <f ca="true">IF(ISBLANK('Data Summary'!A27),"",'Data Summary'!A27)</f>
        <v/>
      </c>
      <c r="B25" s="123"/>
      <c r="C25" s="21"/>
      <c r="D25" s="67"/>
      <c r="E25" s="67"/>
      <c r="F25" s="67"/>
      <c r="G25" s="67"/>
      <c r="H25" s="67"/>
      <c r="I25" s="68"/>
      <c r="J25" s="11"/>
      <c r="K25" s="16"/>
      <c r="L25" s="123"/>
      <c r="M25" s="21"/>
      <c r="N25" s="67"/>
      <c r="O25" s="67"/>
      <c r="P25" s="67"/>
      <c r="Q25" s="67"/>
      <c r="R25" s="67"/>
      <c r="S25" s="68"/>
      <c r="T25" s="11"/>
      <c r="U25" s="16"/>
      <c r="V25" s="123"/>
      <c r="W25" s="21"/>
      <c r="X25" s="67"/>
      <c r="Y25" s="67"/>
      <c r="Z25" s="67"/>
      <c r="AA25" s="67"/>
      <c r="AB25" s="67"/>
      <c r="AC25" s="68"/>
      <c r="AD25" s="11"/>
      <c r="AE25" s="16"/>
      <c r="AF25" s="123"/>
      <c r="AG25" s="21"/>
      <c r="AH25" s="67"/>
      <c r="AI25" s="67"/>
      <c r="AJ25" s="67"/>
      <c r="AK25" s="67"/>
      <c r="AL25" s="67"/>
      <c r="AM25" s="68"/>
      <c r="AN25" s="11"/>
      <c r="AO25" s="16"/>
      <c r="AP25" s="123"/>
      <c r="AQ25" s="21"/>
      <c r="AR25" s="67"/>
      <c r="AS25" s="67"/>
      <c r="AT25" s="67"/>
      <c r="AU25" s="67"/>
      <c r="AV25" s="67"/>
      <c r="AW25" s="68"/>
      <c r="AX25" s="11"/>
      <c r="AY25" s="16"/>
      <c r="AZ25" s="123"/>
      <c r="BA25" s="21"/>
      <c r="BB25" s="67"/>
      <c r="BC25" s="67"/>
      <c r="BD25" s="67"/>
      <c r="BE25" s="67"/>
      <c r="BF25" s="67"/>
      <c r="BG25" s="68"/>
      <c r="BH25" s="11"/>
      <c r="BI25" s="16"/>
      <c r="BJ25" s="123"/>
      <c r="BK25" s="21"/>
      <c r="BL25" s="67"/>
      <c r="BM25" s="67"/>
      <c r="BN25" s="67"/>
      <c r="BO25" s="67"/>
      <c r="BP25" s="67"/>
      <c r="BQ25" s="68"/>
      <c r="BR25" s="11"/>
      <c r="BS25" s="16"/>
      <c r="BT25" s="123"/>
      <c r="BU25" s="21"/>
      <c r="BV25" s="67"/>
      <c r="BW25" s="67"/>
      <c r="BX25" s="67"/>
      <c r="BY25" s="67"/>
      <c r="BZ25" s="67"/>
      <c r="CA25" s="68"/>
      <c r="CB25" s="11"/>
      <c r="CC25" s="16"/>
      <c r="CD25" s="123"/>
      <c r="CE25" s="21"/>
      <c r="CF25" s="67"/>
      <c r="CG25" s="67"/>
      <c r="CH25" s="67"/>
      <c r="CI25" s="67"/>
      <c r="CJ25" s="67"/>
      <c r="CK25" s="68"/>
      <c r="CL25" s="11"/>
      <c r="CM25" s="16"/>
      <c r="CN25" s="123"/>
      <c r="CO25" s="21"/>
      <c r="CP25" s="67"/>
      <c r="CQ25" s="67"/>
      <c r="CR25" s="67"/>
      <c r="CS25" s="67"/>
      <c r="CT25" s="67"/>
      <c r="CU25" s="68"/>
      <c r="CV25" s="11"/>
      <c r="CW25" s="16"/>
      <c r="CX25" s="123"/>
      <c r="CY25" s="21"/>
      <c r="CZ25" s="67"/>
      <c r="DA25" s="67"/>
      <c r="DB25" s="67"/>
      <c r="DC25" s="67"/>
      <c r="DD25" s="67"/>
      <c r="DE25" s="68"/>
      <c r="DF25" s="11"/>
      <c r="DG25" s="16"/>
      <c r="DH25" s="123"/>
      <c r="DI25" s="21"/>
      <c r="DJ25" s="67"/>
      <c r="DK25" s="67"/>
      <c r="DL25" s="67"/>
      <c r="DM25" s="67"/>
      <c r="DN25" s="67"/>
      <c r="DO25" s="68"/>
      <c r="DP25" s="11"/>
      <c r="DQ25" s="16"/>
      <c r="DR25" s="123"/>
      <c r="DS25" s="21"/>
      <c r="DT25" s="67"/>
      <c r="DU25" s="67"/>
      <c r="DV25" s="67"/>
      <c r="DW25" s="67"/>
      <c r="DX25" s="67"/>
      <c r="DY25" s="68"/>
      <c r="DZ25" s="11"/>
      <c r="EA25" s="16"/>
      <c r="EB25" s="123"/>
      <c r="EC25" s="21"/>
      <c r="ED25" s="67"/>
      <c r="EE25" s="67"/>
      <c r="EF25" s="67"/>
      <c r="EG25" s="67"/>
      <c r="EH25" s="67"/>
      <c r="EI25" s="68"/>
      <c r="EJ25" s="11"/>
      <c r="EK25" s="16"/>
      <c r="EL25" s="123"/>
      <c r="EM25" s="21"/>
      <c r="EN25" s="67"/>
      <c r="EO25" s="67"/>
      <c r="EP25" s="67"/>
      <c r="EQ25" s="67"/>
      <c r="ER25" s="67"/>
      <c r="ES25" s="68"/>
      <c r="ET25" s="11"/>
      <c r="EU25" s="16"/>
      <c r="EV25" s="123" t="s">
        <v>181</v>
      </c>
      <c r="EW25" s="21">
        <v>0</v>
      </c>
      <c r="EX25" s="67"/>
      <c r="EY25" s="67"/>
      <c r="EZ25" s="67">
        <v>0</v>
      </c>
      <c r="FA25" s="67"/>
      <c r="FB25" s="67"/>
      <c r="FC25" s="68"/>
      <c r="FD25" s="11"/>
      <c r="FE25" s="16"/>
      <c r="FF25" s="123"/>
      <c r="FG25" s="21"/>
      <c r="FH25" s="67"/>
      <c r="FI25" s="67"/>
      <c r="FJ25" s="67"/>
      <c r="FK25" s="67"/>
      <c r="FL25" s="67"/>
      <c r="FM25" s="68"/>
      <c r="FN25" s="11"/>
      <c r="FO25" s="16"/>
      <c r="FP25" s="123"/>
      <c r="FQ25" s="21"/>
      <c r="FR25" s="67"/>
      <c r="FS25" s="67"/>
      <c r="FT25" s="67"/>
      <c r="FU25" s="67"/>
      <c r="FV25" s="67"/>
      <c r="FW25" s="68"/>
      <c r="FX25" s="11"/>
      <c r="FY25" s="16"/>
      <c r="FZ25" s="123"/>
      <c r="GA25" s="21"/>
      <c r="GB25" s="67"/>
      <c r="GC25" s="67"/>
      <c r="GD25" s="67"/>
      <c r="GE25" s="67"/>
      <c r="GF25" s="67"/>
      <c r="GG25" s="68"/>
      <c r="GH25" s="11"/>
      <c r="GI25" s="16"/>
      <c r="GJ25" s="123"/>
      <c r="GK25" s="21"/>
      <c r="GL25" s="67"/>
      <c r="GM25" s="67"/>
      <c r="GN25" s="67"/>
      <c r="GO25" s="67"/>
      <c r="GP25" s="67"/>
      <c r="GQ25" s="68"/>
      <c r="GR25" s="11"/>
      <c r="GS25" s="16"/>
      <c r="GT25" s="135"/>
      <c r="HD25" s="135"/>
      <c r="HN25" s="135"/>
      <c r="HX25" s="135"/>
      <c r="IH25" s="135"/>
    </row>
    <row xmlns:x14ac="http://schemas.microsoft.com/office/spreadsheetml/2009/9/ac" r="26" s="2" customFormat="true" x14ac:dyDescent="0.25">
      <c r="A26" s="410" t="str">
        <f ca="true">IF(ISBLANK('Data Summary'!A28),"",'Data Summary'!A28)</f>
        <v/>
      </c>
      <c r="B26" s="123"/>
      <c r="C26" s="21"/>
      <c r="D26" s="6"/>
      <c r="E26" s="6"/>
      <c r="F26" s="6"/>
      <c r="G26" s="6"/>
      <c r="H26" s="6"/>
      <c r="I26" s="27"/>
      <c r="J26" s="11"/>
      <c r="K26" s="16"/>
      <c r="L26" s="123"/>
      <c r="M26" s="21"/>
      <c r="N26" s="6"/>
      <c r="O26" s="6"/>
      <c r="P26" s="6"/>
      <c r="Q26" s="6"/>
      <c r="R26" s="6"/>
      <c r="S26" s="27"/>
      <c r="T26" s="11"/>
      <c r="U26" s="16"/>
      <c r="V26" s="123"/>
      <c r="W26" s="21"/>
      <c r="X26" s="6"/>
      <c r="Y26" s="6"/>
      <c r="Z26" s="6"/>
      <c r="AA26" s="6"/>
      <c r="AB26" s="6"/>
      <c r="AC26" s="27"/>
      <c r="AD26" s="11"/>
      <c r="AE26" s="16"/>
      <c r="AF26" s="123"/>
      <c r="AG26" s="21"/>
      <c r="AH26" s="6"/>
      <c r="AI26" s="6"/>
      <c r="AJ26" s="6"/>
      <c r="AK26" s="6"/>
      <c r="AL26" s="6"/>
      <c r="AM26" s="27"/>
      <c r="AN26" s="11"/>
      <c r="AO26" s="16"/>
      <c r="AP26" s="123"/>
      <c r="AQ26" s="23"/>
      <c r="AR26" s="6"/>
      <c r="AS26" s="6"/>
      <c r="AT26" s="6"/>
      <c r="AU26" s="6"/>
      <c r="AV26" s="6"/>
      <c r="AW26" s="27"/>
      <c r="AX26" s="11"/>
      <c r="AY26" s="16"/>
      <c r="AZ26" s="123"/>
      <c r="BA26" s="23"/>
      <c r="BB26" s="6"/>
      <c r="BC26" s="6"/>
      <c r="BD26" s="6"/>
      <c r="BE26" s="6"/>
      <c r="BF26" s="6"/>
      <c r="BG26" s="27"/>
      <c r="BH26" s="11"/>
      <c r="BI26" s="16"/>
      <c r="BJ26" s="123"/>
      <c r="BK26" s="21"/>
      <c r="BL26" s="6"/>
      <c r="BM26" s="6"/>
      <c r="BN26" s="6"/>
      <c r="BO26" s="6"/>
      <c r="BP26" s="6"/>
      <c r="BQ26" s="27"/>
      <c r="BR26" s="11"/>
      <c r="BS26" s="16"/>
      <c r="BT26" s="123"/>
      <c r="BU26" s="21"/>
      <c r="BV26" s="6"/>
      <c r="BW26" s="6"/>
      <c r="BX26" s="6"/>
      <c r="BY26" s="6"/>
      <c r="BZ26" s="6"/>
      <c r="CA26" s="27"/>
      <c r="CB26" s="11"/>
      <c r="CC26" s="16"/>
      <c r="CD26" s="123"/>
      <c r="CE26" s="21"/>
      <c r="CF26" s="6"/>
      <c r="CG26" s="6"/>
      <c r="CH26" s="6"/>
      <c r="CI26" s="6"/>
      <c r="CJ26" s="6"/>
      <c r="CK26" s="27"/>
      <c r="CL26" s="11"/>
      <c r="CM26" s="16"/>
      <c r="CN26" s="123"/>
      <c r="CO26" s="21"/>
      <c r="CP26" s="6"/>
      <c r="CQ26" s="6"/>
      <c r="CR26" s="6"/>
      <c r="CS26" s="6"/>
      <c r="CT26" s="6"/>
      <c r="CU26" s="27"/>
      <c r="CV26" s="11"/>
      <c r="CW26" s="16"/>
      <c r="CX26" s="123"/>
      <c r="CY26" s="21"/>
      <c r="CZ26" s="6"/>
      <c r="DA26" s="6"/>
      <c r="DB26" s="6"/>
      <c r="DC26" s="6"/>
      <c r="DD26" s="6"/>
      <c r="DE26" s="27"/>
      <c r="DF26" s="11"/>
      <c r="DG26" s="16"/>
      <c r="DH26" s="123"/>
      <c r="DI26" s="21"/>
      <c r="DJ26" s="6"/>
      <c r="DK26" s="6"/>
      <c r="DL26" s="6"/>
      <c r="DM26" s="6"/>
      <c r="DN26" s="6"/>
      <c r="DO26" s="27"/>
      <c r="DP26" s="11"/>
      <c r="DQ26" s="16"/>
      <c r="DR26" s="123"/>
      <c r="DS26" s="21"/>
      <c r="DT26" s="6"/>
      <c r="DU26" s="6"/>
      <c r="DV26" s="6"/>
      <c r="DW26" s="6"/>
      <c r="DX26" s="6"/>
      <c r="DY26" s="27"/>
      <c r="DZ26" s="11"/>
      <c r="EA26" s="16"/>
      <c r="EB26" s="123"/>
      <c r="EC26" s="21"/>
      <c r="ED26" s="6"/>
      <c r="EE26" s="6"/>
      <c r="EF26" s="6"/>
      <c r="EG26" s="6"/>
      <c r="EH26" s="6"/>
      <c r="EI26" s="27"/>
      <c r="EJ26" s="11"/>
      <c r="EK26" s="16"/>
      <c r="EL26" s="123"/>
      <c r="EM26" s="21"/>
      <c r="EN26" s="6"/>
      <c r="EO26" s="6"/>
      <c r="EP26" s="6"/>
      <c r="EQ26" s="6"/>
      <c r="ER26" s="6"/>
      <c r="ES26" s="27"/>
      <c r="ET26" s="11"/>
      <c r="EU26" s="16"/>
      <c r="EV26" s="123"/>
      <c r="EW26" s="23"/>
      <c r="EX26" s="6"/>
      <c r="EY26" s="6"/>
      <c r="EZ26" s="6"/>
      <c r="FA26" s="6"/>
      <c r="FB26" s="6"/>
      <c r="FC26" s="27"/>
      <c r="FD26" s="11"/>
      <c r="FE26" s="16"/>
      <c r="FF26" s="123"/>
      <c r="FG26" s="21"/>
      <c r="FH26" s="6"/>
      <c r="FI26" s="6"/>
      <c r="FJ26" s="6"/>
      <c r="FK26" s="6"/>
      <c r="FL26" s="6"/>
      <c r="FM26" s="27"/>
      <c r="FN26" s="11"/>
      <c r="FO26" s="16"/>
      <c r="FP26" s="123"/>
      <c r="FQ26" s="21"/>
      <c r="FR26" s="6"/>
      <c r="FS26" s="6"/>
      <c r="FT26" s="6"/>
      <c r="FU26" s="6"/>
      <c r="FV26" s="6"/>
      <c r="FW26" s="27"/>
      <c r="FX26" s="11"/>
      <c r="FY26" s="16"/>
      <c r="FZ26" s="123"/>
      <c r="GA26" s="21"/>
      <c r="GB26" s="6"/>
      <c r="GC26" s="6"/>
      <c r="GD26" s="6"/>
      <c r="GE26" s="6"/>
      <c r="GF26" s="6"/>
      <c r="GG26" s="27"/>
      <c r="GH26" s="11"/>
      <c r="GI26" s="16"/>
      <c r="GJ26" s="123"/>
      <c r="GK26" s="21"/>
      <c r="GL26" s="6"/>
      <c r="GM26" s="6"/>
      <c r="GN26" s="6"/>
      <c r="GO26" s="6"/>
      <c r="GP26" s="6"/>
      <c r="GQ26" s="27"/>
      <c r="GR26" s="11"/>
      <c r="GS26" s="16"/>
      <c r="GT26" s="135"/>
      <c r="HD26" s="135"/>
      <c r="HN26" s="135"/>
      <c r="HX26" s="135"/>
      <c r="IH26" s="135"/>
    </row>
    <row xmlns:x14ac="http://schemas.microsoft.com/office/spreadsheetml/2009/9/ac" r="27" s="2" customFormat="true" ht="93" customHeight="true" x14ac:dyDescent="0.25">
      <c r="A27" s="410" t="str">
        <f ca="true">IF(ISBLANK('Data Summary'!A29),"",'Data Summary'!A29)</f>
        <v/>
      </c>
      <c r="B27" s="124" t="s">
        <v>12</v>
      </c>
      <c r="C27" s="604" t="s">
        <v>273</v>
      </c>
      <c r="D27" s="605"/>
      <c r="E27" s="605"/>
      <c r="F27" s="605"/>
      <c r="G27" s="605"/>
      <c r="H27" s="605"/>
      <c r="I27" s="606"/>
      <c r="J27" s="11"/>
      <c r="K27" s="16"/>
      <c r="L27" s="124" t="s">
        <v>12</v>
      </c>
      <c r="M27" s="604" t="s">
        <v>268</v>
      </c>
      <c r="N27" s="605"/>
      <c r="O27" s="605"/>
      <c r="P27" s="605"/>
      <c r="Q27" s="605"/>
      <c r="R27" s="605"/>
      <c r="S27" s="606"/>
      <c r="T27" s="11"/>
      <c r="U27" s="16"/>
      <c r="V27" s="124" t="s">
        <v>12</v>
      </c>
      <c r="W27" s="607" t="s">
        <v>206</v>
      </c>
      <c r="X27" s="607"/>
      <c r="Y27" s="607"/>
      <c r="Z27" s="607"/>
      <c r="AA27" s="607"/>
      <c r="AB27" s="607"/>
      <c r="AC27" s="608"/>
      <c r="AD27" s="11"/>
      <c r="AE27" s="16"/>
      <c r="AF27" s="124" t="s">
        <v>12</v>
      </c>
      <c r="AG27" s="607" t="s">
        <v>193</v>
      </c>
      <c r="AH27" s="607"/>
      <c r="AI27" s="607"/>
      <c r="AJ27" s="607"/>
      <c r="AK27" s="607"/>
      <c r="AL27" s="607"/>
      <c r="AM27" s="608"/>
      <c r="AN27" s="11"/>
      <c r="AO27" s="16"/>
      <c r="AP27" s="124" t="s">
        <v>12</v>
      </c>
      <c r="AQ27" s="604" t="s">
        <v>206</v>
      </c>
      <c r="AR27" s="605"/>
      <c r="AS27" s="605"/>
      <c r="AT27" s="605"/>
      <c r="AU27" s="605"/>
      <c r="AV27" s="605"/>
      <c r="AW27" s="606"/>
      <c r="AX27" s="11"/>
      <c r="AY27" s="16"/>
      <c r="AZ27" s="124" t="s">
        <v>12</v>
      </c>
      <c r="BA27" s="604" t="s">
        <v>196</v>
      </c>
      <c r="BB27" s="605"/>
      <c r="BC27" s="605"/>
      <c r="BD27" s="605"/>
      <c r="BE27" s="605"/>
      <c r="BF27" s="605"/>
      <c r="BG27" s="606"/>
      <c r="BH27" s="11"/>
      <c r="BI27" s="16"/>
      <c r="BJ27" s="124" t="s">
        <v>12</v>
      </c>
      <c r="BK27" s="604" t="s">
        <v>207</v>
      </c>
      <c r="BL27" s="605"/>
      <c r="BM27" s="605"/>
      <c r="BN27" s="605"/>
      <c r="BO27" s="605"/>
      <c r="BP27" s="605"/>
      <c r="BQ27" s="606"/>
      <c r="BR27" s="11"/>
      <c r="BS27" s="16"/>
      <c r="BT27" s="124" t="s">
        <v>12</v>
      </c>
      <c r="BU27" s="604" t="s">
        <v>389</v>
      </c>
      <c r="BV27" s="605"/>
      <c r="BW27" s="605"/>
      <c r="BX27" s="605"/>
      <c r="BY27" s="605"/>
      <c r="BZ27" s="605"/>
      <c r="CA27" s="606"/>
      <c r="CB27" s="11"/>
      <c r="CC27" s="16"/>
      <c r="CD27" s="124" t="s">
        <v>12</v>
      </c>
      <c r="CE27" s="604" t="s">
        <v>371</v>
      </c>
      <c r="CF27" s="605"/>
      <c r="CG27" s="605"/>
      <c r="CH27" s="605"/>
      <c r="CI27" s="605"/>
      <c r="CJ27" s="605"/>
      <c r="CK27" s="606"/>
      <c r="CL27" s="11"/>
      <c r="CM27" s="16"/>
      <c r="CN27" s="124" t="s">
        <v>12</v>
      </c>
      <c r="CO27" s="604" t="s">
        <v>206</v>
      </c>
      <c r="CP27" s="605"/>
      <c r="CQ27" s="605"/>
      <c r="CR27" s="605"/>
      <c r="CS27" s="605"/>
      <c r="CT27" s="605"/>
      <c r="CU27" s="606"/>
      <c r="CV27" s="11"/>
      <c r="CW27" s="16"/>
      <c r="CX27" s="124" t="s">
        <v>12</v>
      </c>
      <c r="CY27" s="604" t="s">
        <v>206</v>
      </c>
      <c r="CZ27" s="605"/>
      <c r="DA27" s="605"/>
      <c r="DB27" s="605"/>
      <c r="DC27" s="605"/>
      <c r="DD27" s="605"/>
      <c r="DE27" s="606"/>
      <c r="DF27" s="11"/>
      <c r="DG27" s="16"/>
      <c r="DH27" s="124" t="s">
        <v>12</v>
      </c>
      <c r="DI27" s="604" t="s">
        <v>197</v>
      </c>
      <c r="DJ27" s="605"/>
      <c r="DK27" s="605"/>
      <c r="DL27" s="605"/>
      <c r="DM27" s="605"/>
      <c r="DN27" s="605"/>
      <c r="DO27" s="606"/>
      <c r="DP27" s="11"/>
      <c r="DQ27" s="16"/>
      <c r="DR27" s="124" t="s">
        <v>12</v>
      </c>
      <c r="DS27" s="604" t="s">
        <v>274</v>
      </c>
      <c r="DT27" s="605"/>
      <c r="DU27" s="605"/>
      <c r="DV27" s="605"/>
      <c r="DW27" s="605"/>
      <c r="DX27" s="605"/>
      <c r="DY27" s="606"/>
      <c r="DZ27" s="11"/>
      <c r="EA27" s="16"/>
      <c r="EB27" s="124" t="s">
        <v>12</v>
      </c>
      <c r="EC27" s="604" t="s">
        <v>285</v>
      </c>
      <c r="ED27" s="605"/>
      <c r="EE27" s="605"/>
      <c r="EF27" s="605"/>
      <c r="EG27" s="605"/>
      <c r="EH27" s="605"/>
      <c r="EI27" s="606"/>
      <c r="EJ27" s="11"/>
      <c r="EK27" s="16"/>
      <c r="EL27" s="124" t="s">
        <v>12</v>
      </c>
      <c r="EM27" s="604" t="s">
        <v>277</v>
      </c>
      <c r="EN27" s="605"/>
      <c r="EO27" s="605"/>
      <c r="EP27" s="605"/>
      <c r="EQ27" s="605"/>
      <c r="ER27" s="605"/>
      <c r="ES27" s="606"/>
      <c r="ET27" s="11"/>
      <c r="EU27" s="16"/>
      <c r="EV27" s="124" t="s">
        <v>12</v>
      </c>
      <c r="EW27" s="609" t="s">
        <v>303</v>
      </c>
      <c r="EX27" s="609"/>
      <c r="EY27" s="609"/>
      <c r="EZ27" s="609"/>
      <c r="FA27" s="609"/>
      <c r="FB27" s="609"/>
      <c r="FC27" s="608"/>
      <c r="FD27" s="11"/>
      <c r="FE27" s="16"/>
      <c r="FF27" s="124" t="s">
        <v>12</v>
      </c>
      <c r="FG27" s="604" t="s">
        <v>358</v>
      </c>
      <c r="FH27" s="605"/>
      <c r="FI27" s="605"/>
      <c r="FJ27" s="605"/>
      <c r="FK27" s="605"/>
      <c r="FL27" s="605"/>
      <c r="FM27" s="606"/>
      <c r="FN27" s="11"/>
      <c r="FO27" s="16"/>
      <c r="FP27" s="124" t="s">
        <v>12</v>
      </c>
      <c r="FQ27" s="604"/>
      <c r="FR27" s="605"/>
      <c r="FS27" s="605"/>
      <c r="FT27" s="605"/>
      <c r="FU27" s="605"/>
      <c r="FV27" s="605"/>
      <c r="FW27" s="606"/>
      <c r="FX27" s="11"/>
      <c r="FY27" s="16"/>
      <c r="FZ27" s="124" t="s">
        <v>12</v>
      </c>
      <c r="GA27" s="604" t="s">
        <v>283</v>
      </c>
      <c r="GB27" s="605"/>
      <c r="GC27" s="605"/>
      <c r="GD27" s="605"/>
      <c r="GE27" s="605"/>
      <c r="GF27" s="605"/>
      <c r="GG27" s="606"/>
      <c r="GH27" s="11"/>
      <c r="GI27" s="16"/>
      <c r="GJ27" s="124" t="s">
        <v>12</v>
      </c>
      <c r="GK27" s="604" t="s">
        <v>390</v>
      </c>
      <c r="GL27" s="605"/>
      <c r="GM27" s="605"/>
      <c r="GN27" s="605"/>
      <c r="GO27" s="605"/>
      <c r="GP27" s="605"/>
      <c r="GQ27" s="606"/>
      <c r="GR27" s="11"/>
      <c r="GS27" s="16"/>
      <c r="GT27" s="135"/>
      <c r="HD27" s="135"/>
      <c r="HN27" s="135"/>
      <c r="HX27" s="135"/>
      <c r="IH27" s="135"/>
    </row>
    <row xmlns:x14ac="http://schemas.microsoft.com/office/spreadsheetml/2009/9/ac" r="28" s="2" customFormat="true" ht="15.75" customHeight="true" x14ac:dyDescent="0.25">
      <c r="A28" s="410" t="str">
        <f ca="true">IF(ISBLANK('Data Summary'!A30),"",'Data Summary'!A30)</f>
        <v/>
      </c>
      <c r="B28" s="124"/>
      <c r="C28" s="64" t="s">
        <v>120</v>
      </c>
      <c r="D28" s="52" t="s">
        <v>188</v>
      </c>
      <c r="E28" s="52"/>
      <c r="F28" s="52"/>
      <c r="G28" s="52"/>
      <c r="H28" s="52"/>
      <c r="I28" s="100"/>
      <c r="J28" s="11"/>
      <c r="K28" s="16"/>
      <c r="L28" s="124"/>
      <c r="M28" s="64" t="s">
        <v>120</v>
      </c>
      <c r="N28" s="52"/>
      <c r="O28" s="52"/>
      <c r="P28" s="52"/>
      <c r="Q28" s="52"/>
      <c r="R28" s="52"/>
      <c r="S28" s="100"/>
      <c r="T28" s="11"/>
      <c r="U28" s="16"/>
      <c r="V28" s="124"/>
      <c r="W28" s="64" t="s">
        <v>120</v>
      </c>
      <c r="X28" s="52" t="s">
        <v>188</v>
      </c>
      <c r="Y28" s="52" t="s">
        <v>188</v>
      </c>
      <c r="Z28" s="52" t="s">
        <v>188</v>
      </c>
      <c r="AA28" s="52"/>
      <c r="AB28" s="52"/>
      <c r="AC28" s="100"/>
      <c r="AD28" s="11"/>
      <c r="AE28" s="16"/>
      <c r="AF28" s="124"/>
      <c r="AG28" s="64" t="s">
        <v>120</v>
      </c>
      <c r="AH28" s="52"/>
      <c r="AI28" s="52"/>
      <c r="AJ28" s="52"/>
      <c r="AK28" s="52"/>
      <c r="AL28" s="52"/>
      <c r="AM28" s="100"/>
      <c r="AN28" s="11"/>
      <c r="AO28" s="16"/>
      <c r="AP28" s="124"/>
      <c r="AQ28" s="64" t="s">
        <v>120</v>
      </c>
      <c r="AR28" s="52" t="s">
        <v>188</v>
      </c>
      <c r="AS28" s="52" t="s">
        <v>188</v>
      </c>
      <c r="AT28" s="52" t="s">
        <v>188</v>
      </c>
      <c r="AU28" s="52"/>
      <c r="AV28" s="52"/>
      <c r="AW28" s="100"/>
      <c r="AX28" s="11"/>
      <c r="AY28" s="16"/>
      <c r="AZ28" s="124"/>
      <c r="BA28" s="64" t="s">
        <v>120</v>
      </c>
      <c r="BB28" s="52"/>
      <c r="BC28" s="52"/>
      <c r="BD28" s="52"/>
      <c r="BE28" s="52"/>
      <c r="BF28" s="52" t="s">
        <v>187</v>
      </c>
      <c r="BG28" s="100"/>
      <c r="BH28" s="11"/>
      <c r="BI28" s="16"/>
      <c r="BJ28" s="124"/>
      <c r="BK28" s="64" t="s">
        <v>120</v>
      </c>
      <c r="BL28" s="52" t="s">
        <v>188</v>
      </c>
      <c r="BM28" s="52" t="s">
        <v>188</v>
      </c>
      <c r="BN28" s="52" t="s">
        <v>188</v>
      </c>
      <c r="BO28" s="52"/>
      <c r="BP28" s="52"/>
      <c r="BQ28" s="100"/>
      <c r="BR28" s="11"/>
      <c r="BS28" s="16"/>
      <c r="BT28" s="124"/>
      <c r="BU28" s="64" t="s">
        <v>120</v>
      </c>
      <c r="BV28" s="52" t="s">
        <v>188</v>
      </c>
      <c r="BW28" s="52" t="s">
        <v>188</v>
      </c>
      <c r="BX28" s="52" t="s">
        <v>188</v>
      </c>
      <c r="BY28" s="52"/>
      <c r="BZ28" s="52"/>
      <c r="CA28" s="100"/>
      <c r="CB28" s="11"/>
      <c r="CC28" s="16"/>
      <c r="CD28" s="124"/>
      <c r="CE28" s="64" t="s">
        <v>120</v>
      </c>
      <c r="CF28" s="52"/>
      <c r="CG28" s="52"/>
      <c r="CH28" s="52"/>
      <c r="CI28" s="52"/>
      <c r="CJ28" s="52"/>
      <c r="CK28" s="100"/>
      <c r="CL28" s="11"/>
      <c r="CM28" s="16"/>
      <c r="CN28" s="124"/>
      <c r="CO28" s="64" t="s">
        <v>120</v>
      </c>
      <c r="CP28" s="52" t="s">
        <v>188</v>
      </c>
      <c r="CQ28" s="52" t="s">
        <v>188</v>
      </c>
      <c r="CR28" s="52" t="s">
        <v>188</v>
      </c>
      <c r="CS28" s="52"/>
      <c r="CT28" s="52"/>
      <c r="CU28" s="100"/>
      <c r="CV28" s="11"/>
      <c r="CW28" s="16"/>
      <c r="CX28" s="124"/>
      <c r="CY28" s="64" t="s">
        <v>120</v>
      </c>
      <c r="CZ28" s="52" t="s">
        <v>188</v>
      </c>
      <c r="DA28" s="52" t="s">
        <v>188</v>
      </c>
      <c r="DB28" s="52" t="s">
        <v>188</v>
      </c>
      <c r="DC28" s="52"/>
      <c r="DD28" s="52"/>
      <c r="DE28" s="100"/>
      <c r="DF28" s="11"/>
      <c r="DG28" s="16"/>
      <c r="DH28" s="124"/>
      <c r="DI28" s="64" t="s">
        <v>120</v>
      </c>
      <c r="DJ28" s="52" t="s">
        <v>187</v>
      </c>
      <c r="DK28" s="52"/>
      <c r="DL28" s="52"/>
      <c r="DM28" s="52"/>
      <c r="DN28" s="52" t="s">
        <v>187</v>
      </c>
      <c r="DO28" s="100" t="s">
        <v>187</v>
      </c>
      <c r="DP28" s="11"/>
      <c r="DQ28" s="16"/>
      <c r="DR28" s="124"/>
      <c r="DS28" s="64" t="s">
        <v>120</v>
      </c>
      <c r="DT28" s="52" t="s">
        <v>188</v>
      </c>
      <c r="DU28" s="52" t="s">
        <v>188</v>
      </c>
      <c r="DV28" s="52" t="s">
        <v>188</v>
      </c>
      <c r="DW28" s="52"/>
      <c r="DX28" s="52" t="s">
        <v>188</v>
      </c>
      <c r="DY28" s="100" t="s">
        <v>188</v>
      </c>
      <c r="DZ28" s="11"/>
      <c r="EA28" s="16"/>
      <c r="EB28" s="124"/>
      <c r="EC28" s="64" t="s">
        <v>120</v>
      </c>
      <c r="ED28" s="52" t="s">
        <v>188</v>
      </c>
      <c r="EE28" s="52"/>
      <c r="EF28" s="52"/>
      <c r="EG28" s="52"/>
      <c r="EH28" s="52" t="s">
        <v>188</v>
      </c>
      <c r="EI28" s="100"/>
      <c r="EJ28" s="11"/>
      <c r="EK28" s="16"/>
      <c r="EL28" s="124"/>
      <c r="EM28" s="64" t="s">
        <v>120</v>
      </c>
      <c r="EN28" s="52"/>
      <c r="EO28" s="52"/>
      <c r="EP28" s="52"/>
      <c r="EQ28" s="52"/>
      <c r="ER28" s="52"/>
      <c r="ES28" s="100"/>
      <c r="ET28" s="11"/>
      <c r="EU28" s="16"/>
      <c r="EV28" s="124"/>
      <c r="EW28" s="64" t="s">
        <v>120</v>
      </c>
      <c r="EX28" s="52"/>
      <c r="EY28" s="52"/>
      <c r="EZ28" s="52" t="s">
        <v>188</v>
      </c>
      <c r="FA28" s="52"/>
      <c r="FB28" s="52"/>
      <c r="FC28" s="100"/>
      <c r="FD28" s="11"/>
      <c r="FE28" s="16"/>
      <c r="FF28" s="124"/>
      <c r="FG28" s="64" t="s">
        <v>120</v>
      </c>
      <c r="FH28" s="52" t="s">
        <v>188</v>
      </c>
      <c r="FI28" s="52"/>
      <c r="FJ28" s="52"/>
      <c r="FK28" s="52"/>
      <c r="FL28" s="52" t="s">
        <v>188</v>
      </c>
      <c r="FM28" s="100"/>
      <c r="FN28" s="11"/>
      <c r="FO28" s="16"/>
      <c r="FP28" s="124"/>
      <c r="FQ28" s="64" t="s">
        <v>120</v>
      </c>
      <c r="FR28" s="52"/>
      <c r="FS28" s="52"/>
      <c r="FT28" s="52"/>
      <c r="FU28" s="52"/>
      <c r="FV28" s="52"/>
      <c r="FW28" s="100"/>
      <c r="FX28" s="11"/>
      <c r="FY28" s="16"/>
      <c r="FZ28" s="124"/>
      <c r="GA28" s="64" t="s">
        <v>120</v>
      </c>
      <c r="GB28" s="52" t="s">
        <v>188</v>
      </c>
      <c r="GC28" s="52"/>
      <c r="GD28" s="52"/>
      <c r="GE28" s="52"/>
      <c r="GF28" s="52" t="s">
        <v>188</v>
      </c>
      <c r="GG28" s="100"/>
      <c r="GH28" s="11"/>
      <c r="GI28" s="16"/>
      <c r="GJ28" s="124"/>
      <c r="GK28" s="64" t="s">
        <v>120</v>
      </c>
      <c r="GL28" s="52"/>
      <c r="GM28" s="52" t="s">
        <v>188</v>
      </c>
      <c r="GN28" s="52" t="s">
        <v>188</v>
      </c>
      <c r="GO28" s="52"/>
      <c r="GP28" s="52" t="s">
        <v>188</v>
      </c>
      <c r="GQ28" s="100" t="s">
        <v>188</v>
      </c>
      <c r="GR28" s="11"/>
      <c r="GS28" s="16"/>
      <c r="GT28" s="135"/>
      <c r="HD28" s="135"/>
      <c r="HN28" s="135"/>
      <c r="HX28" s="135"/>
      <c r="IH28" s="135"/>
    </row>
    <row xmlns:x14ac="http://schemas.microsoft.com/office/spreadsheetml/2009/9/ac" r="29" s="2" customFormat="true" ht="15" customHeight="true" x14ac:dyDescent="0.25">
      <c r="A29" s="410" t="str">
        <f ca="true">IF(ISBLANK('Data Summary'!A31),"",'Data Summary'!A31)</f>
        <v/>
      </c>
      <c r="B29" s="124"/>
      <c r="C29" s="64" t="s">
        <v>102</v>
      </c>
      <c r="D29" s="52"/>
      <c r="E29" s="52"/>
      <c r="F29" s="52"/>
      <c r="G29" s="52"/>
      <c r="H29" s="52"/>
      <c r="I29" s="100"/>
      <c r="J29" s="11"/>
      <c r="K29" s="16"/>
      <c r="L29" s="124"/>
      <c r="M29" s="64" t="s">
        <v>102</v>
      </c>
      <c r="N29" s="52"/>
      <c r="O29" s="52"/>
      <c r="P29" s="52"/>
      <c r="Q29" s="52"/>
      <c r="R29" s="52"/>
      <c r="S29" s="100"/>
      <c r="T29" s="11"/>
      <c r="U29" s="16"/>
      <c r="V29" s="124"/>
      <c r="W29" s="64" t="s">
        <v>102</v>
      </c>
      <c r="X29" s="52"/>
      <c r="Y29" s="52"/>
      <c r="Z29" s="52"/>
      <c r="AA29" s="52"/>
      <c r="AB29" s="52"/>
      <c r="AC29" s="100"/>
      <c r="AD29" s="11"/>
      <c r="AE29" s="16"/>
      <c r="AF29" s="124"/>
      <c r="AG29" s="64" t="s">
        <v>102</v>
      </c>
      <c r="AH29" s="52"/>
      <c r="AI29" s="52"/>
      <c r="AJ29" s="52"/>
      <c r="AK29" s="52"/>
      <c r="AL29" s="52"/>
      <c r="AM29" s="100"/>
      <c r="AN29" s="11"/>
      <c r="AO29" s="16"/>
      <c r="AP29" s="124"/>
      <c r="AQ29" s="64" t="s">
        <v>102</v>
      </c>
      <c r="AR29" s="52"/>
      <c r="AS29" s="52"/>
      <c r="AT29" s="52"/>
      <c r="AU29" s="52"/>
      <c r="AV29" s="52"/>
      <c r="AW29" s="100"/>
      <c r="AX29" s="11"/>
      <c r="AY29" s="16"/>
      <c r="AZ29" s="124"/>
      <c r="BA29" s="64" t="s">
        <v>102</v>
      </c>
      <c r="BB29" s="52"/>
      <c r="BC29" s="52"/>
      <c r="BD29" s="52"/>
      <c r="BE29" s="52"/>
      <c r="BF29" s="52"/>
      <c r="BG29" s="100"/>
      <c r="BH29" s="11"/>
      <c r="BI29" s="16"/>
      <c r="BJ29" s="124"/>
      <c r="BK29" s="64" t="s">
        <v>102</v>
      </c>
      <c r="BL29" s="52"/>
      <c r="BM29" s="52"/>
      <c r="BN29" s="52"/>
      <c r="BO29" s="52"/>
      <c r="BP29" s="52"/>
      <c r="BQ29" s="100"/>
      <c r="BR29" s="11"/>
      <c r="BS29" s="16"/>
      <c r="BT29" s="124"/>
      <c r="BU29" s="64" t="s">
        <v>102</v>
      </c>
      <c r="BV29" s="52"/>
      <c r="BW29" s="52"/>
      <c r="BX29" s="52"/>
      <c r="BY29" s="52"/>
      <c r="BZ29" s="52"/>
      <c r="CA29" s="100"/>
      <c r="CB29" s="11"/>
      <c r="CC29" s="16"/>
      <c r="CD29" s="124"/>
      <c r="CE29" s="64" t="s">
        <v>102</v>
      </c>
      <c r="CF29" s="52"/>
      <c r="CG29" s="52"/>
      <c r="CH29" s="52"/>
      <c r="CI29" s="52"/>
      <c r="CJ29" s="52"/>
      <c r="CK29" s="100"/>
      <c r="CL29" s="11"/>
      <c r="CM29" s="16"/>
      <c r="CN29" s="124"/>
      <c r="CO29" s="64" t="s">
        <v>102</v>
      </c>
      <c r="CP29" s="52"/>
      <c r="CQ29" s="52"/>
      <c r="CR29" s="52"/>
      <c r="CS29" s="52"/>
      <c r="CT29" s="52"/>
      <c r="CU29" s="100"/>
      <c r="CV29" s="11"/>
      <c r="CW29" s="16"/>
      <c r="CX29" s="124"/>
      <c r="CY29" s="64" t="s">
        <v>102</v>
      </c>
      <c r="CZ29" s="52"/>
      <c r="DA29" s="52"/>
      <c r="DB29" s="52"/>
      <c r="DC29" s="52"/>
      <c r="DD29" s="52"/>
      <c r="DE29" s="100"/>
      <c r="DF29" s="11"/>
      <c r="DG29" s="16"/>
      <c r="DH29" s="124"/>
      <c r="DI29" s="64" t="s">
        <v>102</v>
      </c>
      <c r="DJ29" s="52"/>
      <c r="DK29" s="52"/>
      <c r="DL29" s="52"/>
      <c r="DM29" s="52"/>
      <c r="DN29" s="52"/>
      <c r="DO29" s="100"/>
      <c r="DP29" s="11"/>
      <c r="DQ29" s="16"/>
      <c r="DR29" s="124"/>
      <c r="DS29" s="64" t="s">
        <v>102</v>
      </c>
      <c r="DT29" s="52"/>
      <c r="DU29" s="52"/>
      <c r="DV29" s="52"/>
      <c r="DW29" s="52"/>
      <c r="DX29" s="52"/>
      <c r="DY29" s="100"/>
      <c r="DZ29" s="11"/>
      <c r="EA29" s="16"/>
      <c r="EB29" s="124"/>
      <c r="EC29" s="64" t="s">
        <v>102</v>
      </c>
      <c r="ED29" s="52" t="s">
        <v>188</v>
      </c>
      <c r="EE29" s="52"/>
      <c r="EF29" s="52"/>
      <c r="EG29" s="52"/>
      <c r="EH29" s="52" t="s">
        <v>188</v>
      </c>
      <c r="EI29" s="100"/>
      <c r="EJ29" s="11"/>
      <c r="EK29" s="16"/>
      <c r="EL29" s="124"/>
      <c r="EM29" s="64" t="s">
        <v>102</v>
      </c>
      <c r="EN29" s="52"/>
      <c r="EO29" s="52"/>
      <c r="EP29" s="52"/>
      <c r="EQ29" s="52"/>
      <c r="ER29" s="52"/>
      <c r="ES29" s="100"/>
      <c r="ET29" s="11"/>
      <c r="EU29" s="16"/>
      <c r="EV29" s="124"/>
      <c r="EW29" s="64" t="s">
        <v>102</v>
      </c>
      <c r="EX29" s="52"/>
      <c r="EY29" s="52"/>
      <c r="EZ29" s="52" t="s">
        <v>188</v>
      </c>
      <c r="FA29" s="52"/>
      <c r="FB29" s="52"/>
      <c r="FC29" s="100"/>
      <c r="FD29" s="11"/>
      <c r="FE29" s="16"/>
      <c r="FF29" s="124"/>
      <c r="FG29" s="64" t="s">
        <v>102</v>
      </c>
      <c r="FH29" s="52" t="s">
        <v>188</v>
      </c>
      <c r="FI29" s="52"/>
      <c r="FJ29" s="52"/>
      <c r="FK29" s="52"/>
      <c r="FL29" s="52" t="s">
        <v>188</v>
      </c>
      <c r="FM29" s="100"/>
      <c r="FN29" s="11"/>
      <c r="FO29" s="16"/>
      <c r="FP29" s="124"/>
      <c r="FQ29" s="64" t="s">
        <v>102</v>
      </c>
      <c r="FR29" s="52"/>
      <c r="FS29" s="52"/>
      <c r="FT29" s="52"/>
      <c r="FU29" s="52"/>
      <c r="FV29" s="52"/>
      <c r="FW29" s="100"/>
      <c r="FX29" s="11"/>
      <c r="FY29" s="16"/>
      <c r="FZ29" s="124"/>
      <c r="GA29" s="64" t="s">
        <v>102</v>
      </c>
      <c r="GB29" s="52"/>
      <c r="GC29" s="52"/>
      <c r="GD29" s="52"/>
      <c r="GE29" s="52"/>
      <c r="GF29" s="52"/>
      <c r="GG29" s="100"/>
      <c r="GH29" s="11"/>
      <c r="GI29" s="16"/>
      <c r="GJ29" s="124"/>
      <c r="GK29" s="64" t="s">
        <v>102</v>
      </c>
      <c r="GL29" s="52"/>
      <c r="GM29" s="52" t="s">
        <v>188</v>
      </c>
      <c r="GN29" s="52" t="s">
        <v>188</v>
      </c>
      <c r="GO29" s="52"/>
      <c r="GP29" s="52" t="s">
        <v>188</v>
      </c>
      <c r="GQ29" s="100" t="s">
        <v>188</v>
      </c>
      <c r="GR29" s="11"/>
      <c r="GS29" s="16"/>
      <c r="GT29" s="135"/>
      <c r="HD29" s="135"/>
      <c r="HN29" s="135"/>
      <c r="HX29" s="135"/>
      <c r="IH29" s="135"/>
    </row>
    <row xmlns:x14ac="http://schemas.microsoft.com/office/spreadsheetml/2009/9/ac" r="30" s="2" customFormat="true" ht="15" customHeight="true" x14ac:dyDescent="0.25">
      <c r="A30" s="410" t="str">
        <f ca="true">IF(ISBLANK('Data Summary'!A32),"",'Data Summary'!A32)</f>
        <v/>
      </c>
      <c r="B30" s="124"/>
      <c r="C30" s="64" t="s">
        <v>127</v>
      </c>
      <c r="D30" s="52" t="s">
        <v>187</v>
      </c>
      <c r="E30" s="52"/>
      <c r="F30" s="52"/>
      <c r="G30" s="52"/>
      <c r="H30" s="52"/>
      <c r="I30" s="100"/>
      <c r="J30" s="11"/>
      <c r="K30" s="16"/>
      <c r="L30" s="124"/>
      <c r="M30" s="64" t="s">
        <v>127</v>
      </c>
      <c r="N30" s="52" t="s">
        <v>187</v>
      </c>
      <c r="O30" s="52"/>
      <c r="P30" s="52"/>
      <c r="Q30" s="52"/>
      <c r="R30" s="52" t="s">
        <v>187</v>
      </c>
      <c r="S30" s="100"/>
      <c r="T30" s="11"/>
      <c r="U30" s="16"/>
      <c r="V30" s="124"/>
      <c r="W30" s="64" t="s">
        <v>127</v>
      </c>
      <c r="X30" s="52"/>
      <c r="Y30" s="52"/>
      <c r="Z30" s="52"/>
      <c r="AA30" s="52"/>
      <c r="AB30" s="52"/>
      <c r="AC30" s="100"/>
      <c r="AD30" s="11"/>
      <c r="AE30" s="16"/>
      <c r="AF30" s="124"/>
      <c r="AG30" s="64" t="s">
        <v>127</v>
      </c>
      <c r="AH30" s="52"/>
      <c r="AI30" s="52"/>
      <c r="AJ30" s="52"/>
      <c r="AK30" s="52"/>
      <c r="AL30" s="52"/>
      <c r="AM30" s="100"/>
      <c r="AN30" s="11"/>
      <c r="AO30" s="16"/>
      <c r="AP30" s="124"/>
      <c r="AQ30" s="64" t="s">
        <v>127</v>
      </c>
      <c r="AR30" s="52"/>
      <c r="AS30" s="52"/>
      <c r="AT30" s="52"/>
      <c r="AU30" s="52"/>
      <c r="AV30" s="52"/>
      <c r="AW30" s="100"/>
      <c r="AX30" s="11"/>
      <c r="AY30" s="16"/>
      <c r="AZ30" s="124"/>
      <c r="BA30" s="64" t="s">
        <v>127</v>
      </c>
      <c r="BB30" s="52"/>
      <c r="BC30" s="52"/>
      <c r="BD30" s="52"/>
      <c r="BE30" s="52"/>
      <c r="BF30" s="52"/>
      <c r="BG30" s="100"/>
      <c r="BH30" s="11"/>
      <c r="BI30" s="16"/>
      <c r="BJ30" s="124"/>
      <c r="BK30" s="64" t="s">
        <v>127</v>
      </c>
      <c r="BL30" s="52"/>
      <c r="BM30" s="52"/>
      <c r="BN30" s="52"/>
      <c r="BO30" s="52"/>
      <c r="BP30" s="52"/>
      <c r="BQ30" s="100"/>
      <c r="BR30" s="11"/>
      <c r="BS30" s="16"/>
      <c r="BT30" s="124"/>
      <c r="BU30" s="64" t="s">
        <v>127</v>
      </c>
      <c r="BV30" s="52"/>
      <c r="BW30" s="52"/>
      <c r="BX30" s="52"/>
      <c r="BY30" s="52"/>
      <c r="BZ30" s="52"/>
      <c r="CA30" s="100"/>
      <c r="CB30" s="11"/>
      <c r="CC30" s="16"/>
      <c r="CD30" s="124"/>
      <c r="CE30" s="64" t="s">
        <v>127</v>
      </c>
      <c r="CF30" s="52"/>
      <c r="CG30" s="52"/>
      <c r="CH30" s="52"/>
      <c r="CI30" s="52"/>
      <c r="CJ30" s="52"/>
      <c r="CK30" s="100"/>
      <c r="CL30" s="11"/>
      <c r="CM30" s="16"/>
      <c r="CN30" s="124"/>
      <c r="CO30" s="64" t="s">
        <v>127</v>
      </c>
      <c r="CP30" s="52"/>
      <c r="CQ30" s="52"/>
      <c r="CR30" s="52"/>
      <c r="CS30" s="52"/>
      <c r="CT30" s="52"/>
      <c r="CU30" s="100"/>
      <c r="CV30" s="11"/>
      <c r="CW30" s="16"/>
      <c r="CX30" s="124"/>
      <c r="CY30" s="64" t="s">
        <v>127</v>
      </c>
      <c r="CZ30" s="52"/>
      <c r="DA30" s="52"/>
      <c r="DB30" s="52"/>
      <c r="DC30" s="52"/>
      <c r="DD30" s="52"/>
      <c r="DE30" s="100"/>
      <c r="DF30" s="11"/>
      <c r="DG30" s="16"/>
      <c r="DH30" s="124"/>
      <c r="DI30" s="64" t="s">
        <v>127</v>
      </c>
      <c r="DJ30" s="52"/>
      <c r="DK30" s="52"/>
      <c r="DL30" s="52"/>
      <c r="DM30" s="52"/>
      <c r="DN30" s="52"/>
      <c r="DO30" s="100"/>
      <c r="DP30" s="11"/>
      <c r="DQ30" s="16"/>
      <c r="DR30" s="124"/>
      <c r="DS30" s="64" t="s">
        <v>127</v>
      </c>
      <c r="DT30" s="52" t="s">
        <v>187</v>
      </c>
      <c r="DU30" s="52" t="s">
        <v>187</v>
      </c>
      <c r="DV30" s="52" t="s">
        <v>187</v>
      </c>
      <c r="DW30" s="52"/>
      <c r="DX30" s="52" t="s">
        <v>187</v>
      </c>
      <c r="DY30" s="100" t="s">
        <v>187</v>
      </c>
      <c r="DZ30" s="11"/>
      <c r="EA30" s="16"/>
      <c r="EB30" s="124"/>
      <c r="EC30" s="64" t="s">
        <v>127</v>
      </c>
      <c r="ED30" s="52"/>
      <c r="EE30" s="52"/>
      <c r="EF30" s="52"/>
      <c r="EG30" s="52"/>
      <c r="EH30" s="52"/>
      <c r="EI30" s="100"/>
      <c r="EJ30" s="11"/>
      <c r="EK30" s="16"/>
      <c r="EL30" s="124"/>
      <c r="EM30" s="64" t="s">
        <v>127</v>
      </c>
      <c r="EN30" s="52"/>
      <c r="EO30" s="52"/>
      <c r="EP30" s="52"/>
      <c r="EQ30" s="52"/>
      <c r="ER30" s="52"/>
      <c r="ES30" s="100"/>
      <c r="ET30" s="11"/>
      <c r="EU30" s="16"/>
      <c r="EV30" s="124"/>
      <c r="EW30" s="64" t="s">
        <v>127</v>
      </c>
      <c r="EX30" s="52"/>
      <c r="EY30" s="52"/>
      <c r="EZ30" s="52" t="s">
        <v>188</v>
      </c>
      <c r="FA30" s="52"/>
      <c r="FB30" s="52"/>
      <c r="FC30" s="100"/>
      <c r="FD30" s="11"/>
      <c r="FE30" s="16"/>
      <c r="FF30" s="124"/>
      <c r="FG30" s="64" t="s">
        <v>127</v>
      </c>
      <c r="FH30" s="52" t="s">
        <v>188</v>
      </c>
      <c r="FI30" s="52"/>
      <c r="FJ30" s="52"/>
      <c r="FK30" s="52"/>
      <c r="FL30" s="52" t="s">
        <v>188</v>
      </c>
      <c r="FM30" s="100"/>
      <c r="FN30" s="11"/>
      <c r="FO30" s="16"/>
      <c r="FP30" s="124"/>
      <c r="FQ30" s="64" t="s">
        <v>127</v>
      </c>
      <c r="FR30" s="52"/>
      <c r="FS30" s="52"/>
      <c r="FT30" s="52"/>
      <c r="FU30" s="52"/>
      <c r="FV30" s="52"/>
      <c r="FW30" s="100"/>
      <c r="FX30" s="11"/>
      <c r="FY30" s="16"/>
      <c r="FZ30" s="124"/>
      <c r="GA30" s="64" t="s">
        <v>127</v>
      </c>
      <c r="GB30" s="52"/>
      <c r="GC30" s="52"/>
      <c r="GD30" s="52"/>
      <c r="GE30" s="52"/>
      <c r="GF30" s="52"/>
      <c r="GG30" s="100"/>
      <c r="GH30" s="11"/>
      <c r="GI30" s="16"/>
      <c r="GJ30" s="124"/>
      <c r="GK30" s="64" t="s">
        <v>127</v>
      </c>
      <c r="GL30" s="52"/>
      <c r="GM30" s="52" t="s">
        <v>188</v>
      </c>
      <c r="GN30" s="52" t="s">
        <v>188</v>
      </c>
      <c r="GO30" s="52"/>
      <c r="GP30" s="52" t="s">
        <v>188</v>
      </c>
      <c r="GQ30" s="100" t="s">
        <v>188</v>
      </c>
      <c r="GR30" s="11"/>
      <c r="GS30" s="16"/>
      <c r="GT30" s="135"/>
      <c r="HD30" s="135"/>
      <c r="HN30" s="135"/>
      <c r="HX30" s="135"/>
      <c r="IH30" s="135"/>
    </row>
    <row xmlns:x14ac="http://schemas.microsoft.com/office/spreadsheetml/2009/9/ac" r="31" ht="16.5" customHeight="true" x14ac:dyDescent="0.25">
      <c r="A31" s="410" t="str">
        <f ca="true">IF(ISBLANK('Data Summary'!A33),"",'Data Summary'!A33)</f>
        <v/>
      </c>
      <c r="B31" s="124"/>
      <c r="C31" s="64" t="s">
        <v>128</v>
      </c>
      <c r="D31" s="52"/>
      <c r="E31" s="52"/>
      <c r="F31" s="52"/>
      <c r="G31" s="52"/>
      <c r="H31" s="52"/>
      <c r="I31" s="100"/>
      <c r="J31" s="11"/>
      <c r="K31" s="16"/>
      <c r="L31" s="124"/>
      <c r="M31" s="64" t="s">
        <v>128</v>
      </c>
      <c r="N31" s="52"/>
      <c r="O31" s="52"/>
      <c r="P31" s="52"/>
      <c r="Q31" s="52"/>
      <c r="R31" s="52"/>
      <c r="S31" s="100"/>
      <c r="T31" s="11"/>
      <c r="U31" s="16"/>
      <c r="V31" s="124"/>
      <c r="W31" s="64" t="s">
        <v>128</v>
      </c>
      <c r="X31" s="52"/>
      <c r="Y31" s="52"/>
      <c r="Z31" s="52"/>
      <c r="AA31" s="52"/>
      <c r="AB31" s="52"/>
      <c r="AC31" s="100"/>
      <c r="AD31" s="11"/>
      <c r="AE31" s="16"/>
      <c r="AF31" s="124"/>
      <c r="AG31" s="64" t="s">
        <v>128</v>
      </c>
      <c r="AH31" s="52"/>
      <c r="AI31" s="52"/>
      <c r="AJ31" s="52"/>
      <c r="AK31" s="52"/>
      <c r="AL31" s="52"/>
      <c r="AM31" s="100"/>
      <c r="AN31" s="11"/>
      <c r="AO31" s="16"/>
      <c r="AP31" s="124"/>
      <c r="AQ31" s="64" t="s">
        <v>128</v>
      </c>
      <c r="AR31" s="52"/>
      <c r="AS31" s="52"/>
      <c r="AT31" s="52"/>
      <c r="AU31" s="52"/>
      <c r="AV31" s="52"/>
      <c r="AW31" s="100"/>
      <c r="AX31" s="11"/>
      <c r="AY31" s="16"/>
      <c r="AZ31" s="124"/>
      <c r="BA31" s="64" t="s">
        <v>128</v>
      </c>
      <c r="BB31" s="52"/>
      <c r="BC31" s="52"/>
      <c r="BD31" s="52"/>
      <c r="BE31" s="52"/>
      <c r="BF31" s="52"/>
      <c r="BG31" s="100"/>
      <c r="BH31" s="11"/>
      <c r="BI31" s="16"/>
      <c r="BJ31" s="124"/>
      <c r="BK31" s="64" t="s">
        <v>128</v>
      </c>
      <c r="BL31" s="52"/>
      <c r="BM31" s="52"/>
      <c r="BN31" s="52"/>
      <c r="BO31" s="52"/>
      <c r="BP31" s="52"/>
      <c r="BQ31" s="100"/>
      <c r="BR31" s="11"/>
      <c r="BS31" s="16"/>
      <c r="BT31" s="124"/>
      <c r="BU31" s="64" t="s">
        <v>128</v>
      </c>
      <c r="BV31" s="52"/>
      <c r="BW31" s="52"/>
      <c r="BX31" s="52"/>
      <c r="BY31" s="52"/>
      <c r="BZ31" s="52"/>
      <c r="CA31" s="100"/>
      <c r="CB31" s="11"/>
      <c r="CC31" s="16"/>
      <c r="CD31" s="124"/>
      <c r="CE31" s="64" t="s">
        <v>128</v>
      </c>
      <c r="CF31" s="52"/>
      <c r="CG31" s="52"/>
      <c r="CH31" s="52"/>
      <c r="CI31" s="52"/>
      <c r="CJ31" s="52"/>
      <c r="CK31" s="100"/>
      <c r="CL31" s="11"/>
      <c r="CM31" s="16"/>
      <c r="CN31" s="124"/>
      <c r="CO31" s="64" t="s">
        <v>128</v>
      </c>
      <c r="CP31" s="52"/>
      <c r="CQ31" s="52"/>
      <c r="CR31" s="52"/>
      <c r="CS31" s="52"/>
      <c r="CT31" s="52"/>
      <c r="CU31" s="100"/>
      <c r="CV31" s="11"/>
      <c r="CW31" s="16"/>
      <c r="CX31" s="124"/>
      <c r="CY31" s="64" t="s">
        <v>128</v>
      </c>
      <c r="CZ31" s="52"/>
      <c r="DA31" s="52"/>
      <c r="DB31" s="52"/>
      <c r="DC31" s="52"/>
      <c r="DD31" s="52"/>
      <c r="DE31" s="100"/>
      <c r="DF31" s="11"/>
      <c r="DG31" s="16"/>
      <c r="DH31" s="124"/>
      <c r="DI31" s="64" t="s">
        <v>128</v>
      </c>
      <c r="DJ31" s="52"/>
      <c r="DK31" s="52"/>
      <c r="DL31" s="52"/>
      <c r="DM31" s="52"/>
      <c r="DN31" s="52"/>
      <c r="DO31" s="100"/>
      <c r="DP31" s="11"/>
      <c r="DQ31" s="16"/>
      <c r="DR31" s="124"/>
      <c r="DS31" s="64" t="s">
        <v>128</v>
      </c>
      <c r="DT31" s="52"/>
      <c r="DU31" s="52"/>
      <c r="DV31" s="52"/>
      <c r="DW31" s="52"/>
      <c r="DX31" s="52"/>
      <c r="DY31" s="100"/>
      <c r="DZ31" s="11"/>
      <c r="EA31" s="16"/>
      <c r="EB31" s="124"/>
      <c r="EC31" s="64" t="s">
        <v>128</v>
      </c>
      <c r="ED31" s="52"/>
      <c r="EE31" s="52"/>
      <c r="EF31" s="52"/>
      <c r="EG31" s="52"/>
      <c r="EH31" s="52"/>
      <c r="EI31" s="100"/>
      <c r="EJ31" s="11"/>
      <c r="EK31" s="16"/>
      <c r="EL31" s="124"/>
      <c r="EM31" s="64" t="s">
        <v>128</v>
      </c>
      <c r="EN31" s="52"/>
      <c r="EO31" s="52"/>
      <c r="EP31" s="52"/>
      <c r="EQ31" s="52"/>
      <c r="ER31" s="52"/>
      <c r="ES31" s="100"/>
      <c r="ET31" s="11"/>
      <c r="EU31" s="16"/>
      <c r="EV31" s="124"/>
      <c r="EW31" s="64" t="s">
        <v>128</v>
      </c>
      <c r="EX31" s="52"/>
      <c r="EY31" s="52"/>
      <c r="EZ31" s="52" t="s">
        <v>188</v>
      </c>
      <c r="FA31" s="52"/>
      <c r="FB31" s="52"/>
      <c r="FC31" s="100"/>
      <c r="FD31" s="11"/>
      <c r="FE31" s="16"/>
      <c r="FF31" s="124"/>
      <c r="FG31" s="64" t="s">
        <v>128</v>
      </c>
      <c r="FH31" s="52" t="s">
        <v>188</v>
      </c>
      <c r="FI31" s="52"/>
      <c r="FJ31" s="52"/>
      <c r="FK31" s="52"/>
      <c r="FL31" s="52" t="s">
        <v>188</v>
      </c>
      <c r="FM31" s="100"/>
      <c r="FN31" s="11"/>
      <c r="FO31" s="16"/>
      <c r="FP31" s="124"/>
      <c r="FQ31" s="64" t="s">
        <v>128</v>
      </c>
      <c r="FR31" s="52"/>
      <c r="FS31" s="52"/>
      <c r="FT31" s="52"/>
      <c r="FU31" s="52"/>
      <c r="FV31" s="52"/>
      <c r="FW31" s="100"/>
      <c r="FX31" s="11"/>
      <c r="FY31" s="16"/>
      <c r="FZ31" s="124"/>
      <c r="GA31" s="64" t="s">
        <v>128</v>
      </c>
      <c r="GB31" s="52"/>
      <c r="GC31" s="52"/>
      <c r="GD31" s="52"/>
      <c r="GE31" s="52"/>
      <c r="GF31" s="52"/>
      <c r="GG31" s="100"/>
      <c r="GH31" s="11"/>
      <c r="GI31" s="16"/>
      <c r="GJ31" s="124"/>
      <c r="GK31" s="64" t="s">
        <v>128</v>
      </c>
      <c r="GL31" s="52"/>
      <c r="GM31" s="52" t="s">
        <v>188</v>
      </c>
      <c r="GN31" s="52" t="s">
        <v>188</v>
      </c>
      <c r="GO31" s="52"/>
      <c r="GP31" s="52" t="s">
        <v>188</v>
      </c>
      <c r="GQ31" s="100" t="s">
        <v>188</v>
      </c>
      <c r="GR31" s="11"/>
      <c r="GS31" s="16"/>
    </row>
    <row xmlns:x14ac="http://schemas.microsoft.com/office/spreadsheetml/2009/9/ac" r="32" ht="16.5" customHeight="true" x14ac:dyDescent="0.25">
      <c r="A32" s="410" t="str">
        <f ca="true">IF(ISBLANK('Data Summary'!A34),"",'Data Summary'!A34)</f>
        <v/>
      </c>
      <c r="B32" s="124"/>
      <c r="C32" s="64" t="s">
        <v>103</v>
      </c>
      <c r="D32" s="52" t="s">
        <v>187</v>
      </c>
      <c r="E32" s="52"/>
      <c r="F32" s="52"/>
      <c r="G32" s="52"/>
      <c r="H32" s="52"/>
      <c r="I32" s="100"/>
      <c r="J32" s="11"/>
      <c r="K32" s="16"/>
      <c r="L32" s="124"/>
      <c r="M32" s="64" t="s">
        <v>103</v>
      </c>
      <c r="N32" s="52" t="s">
        <v>187</v>
      </c>
      <c r="O32" s="52"/>
      <c r="P32" s="52"/>
      <c r="Q32" s="52"/>
      <c r="R32" s="52" t="s">
        <v>187</v>
      </c>
      <c r="S32" s="100"/>
      <c r="T32" s="11"/>
      <c r="U32" s="16"/>
      <c r="V32" s="124"/>
      <c r="W32" s="64" t="s">
        <v>103</v>
      </c>
      <c r="X32" s="52" t="s">
        <v>188</v>
      </c>
      <c r="Y32" s="52" t="s">
        <v>188</v>
      </c>
      <c r="Z32" s="52" t="s">
        <v>188</v>
      </c>
      <c r="AA32" s="52"/>
      <c r="AB32" s="52"/>
      <c r="AC32" s="100"/>
      <c r="AD32" s="11"/>
      <c r="AE32" s="16"/>
      <c r="AF32" s="124"/>
      <c r="AG32" s="64" t="s">
        <v>103</v>
      </c>
      <c r="AH32" s="52"/>
      <c r="AI32" s="52"/>
      <c r="AJ32" s="52"/>
      <c r="AK32" s="52"/>
      <c r="AL32" s="52"/>
      <c r="AM32" s="100"/>
      <c r="AN32" s="11"/>
      <c r="AO32" s="16"/>
      <c r="AP32" s="124"/>
      <c r="AQ32" s="64" t="s">
        <v>103</v>
      </c>
      <c r="AR32" s="52" t="s">
        <v>188</v>
      </c>
      <c r="AS32" s="52" t="s">
        <v>188</v>
      </c>
      <c r="AT32" s="52" t="s">
        <v>188</v>
      </c>
      <c r="AU32" s="52"/>
      <c r="AV32" s="52"/>
      <c r="AW32" s="100"/>
      <c r="AX32" s="11"/>
      <c r="AY32" s="16"/>
      <c r="AZ32" s="124"/>
      <c r="BA32" s="64" t="s">
        <v>103</v>
      </c>
      <c r="BB32" s="52"/>
      <c r="BC32" s="52"/>
      <c r="BD32" s="52"/>
      <c r="BE32" s="52"/>
      <c r="BF32" s="52"/>
      <c r="BG32" s="100"/>
      <c r="BH32" s="11"/>
      <c r="BI32" s="16"/>
      <c r="BJ32" s="124"/>
      <c r="BK32" s="64" t="s">
        <v>103</v>
      </c>
      <c r="BL32" s="52" t="s">
        <v>187</v>
      </c>
      <c r="BM32" s="52" t="s">
        <v>187</v>
      </c>
      <c r="BN32" s="52" t="s">
        <v>187</v>
      </c>
      <c r="BO32" s="52"/>
      <c r="BP32" s="52"/>
      <c r="BQ32" s="100"/>
      <c r="BR32" s="11"/>
      <c r="BS32" s="16"/>
      <c r="BT32" s="124"/>
      <c r="BU32" s="64" t="s">
        <v>103</v>
      </c>
      <c r="BV32" s="52" t="s">
        <v>187</v>
      </c>
      <c r="BW32" s="52" t="s">
        <v>187</v>
      </c>
      <c r="BX32" s="52" t="s">
        <v>187</v>
      </c>
      <c r="BY32" s="52"/>
      <c r="BZ32" s="52"/>
      <c r="CA32" s="100"/>
      <c r="CB32" s="11"/>
      <c r="CC32" s="16"/>
      <c r="CD32" s="124"/>
      <c r="CE32" s="64" t="s">
        <v>103</v>
      </c>
      <c r="CF32" s="52"/>
      <c r="CG32" s="52"/>
      <c r="CH32" s="52"/>
      <c r="CI32" s="52"/>
      <c r="CJ32" s="52"/>
      <c r="CK32" s="100"/>
      <c r="CL32" s="11"/>
      <c r="CM32" s="16"/>
      <c r="CN32" s="124"/>
      <c r="CO32" s="64" t="s">
        <v>103</v>
      </c>
      <c r="CP32" s="52" t="s">
        <v>188</v>
      </c>
      <c r="CQ32" s="52" t="s">
        <v>188</v>
      </c>
      <c r="CR32" s="52" t="s">
        <v>188</v>
      </c>
      <c r="CS32" s="52"/>
      <c r="CT32" s="52"/>
      <c r="CU32" s="100"/>
      <c r="CV32" s="11"/>
      <c r="CW32" s="16"/>
      <c r="CX32" s="124"/>
      <c r="CY32" s="64" t="s">
        <v>103</v>
      </c>
      <c r="CZ32" s="52" t="s">
        <v>188</v>
      </c>
      <c r="DA32" s="52" t="s">
        <v>188</v>
      </c>
      <c r="DB32" s="52" t="s">
        <v>188</v>
      </c>
      <c r="DC32" s="52"/>
      <c r="DD32" s="52"/>
      <c r="DE32" s="100"/>
      <c r="DF32" s="11"/>
      <c r="DG32" s="16"/>
      <c r="DH32" s="124"/>
      <c r="DI32" s="64" t="s">
        <v>103</v>
      </c>
      <c r="DJ32" s="52"/>
      <c r="DK32" s="52"/>
      <c r="DL32" s="52"/>
      <c r="DM32" s="52"/>
      <c r="DN32" s="52"/>
      <c r="DO32" s="100"/>
      <c r="DP32" s="11"/>
      <c r="DQ32" s="16"/>
      <c r="DR32" s="124"/>
      <c r="DS32" s="64" t="s">
        <v>103</v>
      </c>
      <c r="DT32" s="52" t="s">
        <v>187</v>
      </c>
      <c r="DU32" s="52" t="s">
        <v>187</v>
      </c>
      <c r="DV32" s="52" t="s">
        <v>187</v>
      </c>
      <c r="DW32" s="52"/>
      <c r="DX32" s="52" t="s">
        <v>187</v>
      </c>
      <c r="DY32" s="100" t="s">
        <v>187</v>
      </c>
      <c r="DZ32" s="11"/>
      <c r="EA32" s="16"/>
      <c r="EB32" s="124"/>
      <c r="EC32" s="64" t="s">
        <v>103</v>
      </c>
      <c r="ED32" s="52" t="s">
        <v>188</v>
      </c>
      <c r="EE32" s="52"/>
      <c r="EF32" s="52"/>
      <c r="EG32" s="52"/>
      <c r="EH32" s="52" t="s">
        <v>188</v>
      </c>
      <c r="EI32" s="100"/>
      <c r="EJ32" s="11"/>
      <c r="EK32" s="16"/>
      <c r="EL32" s="124"/>
      <c r="EM32" s="64" t="s">
        <v>103</v>
      </c>
      <c r="EN32" s="52"/>
      <c r="EO32" s="52"/>
      <c r="EP32" s="52"/>
      <c r="EQ32" s="52"/>
      <c r="ER32" s="52"/>
      <c r="ES32" s="100"/>
      <c r="ET32" s="11"/>
      <c r="EU32" s="16"/>
      <c r="EV32" s="124"/>
      <c r="EW32" s="64" t="s">
        <v>103</v>
      </c>
      <c r="EX32" s="52"/>
      <c r="EY32" s="52"/>
      <c r="EZ32" s="52" t="s">
        <v>188</v>
      </c>
      <c r="FA32" s="52"/>
      <c r="FB32" s="52"/>
      <c r="FC32" s="100"/>
      <c r="FD32" s="11"/>
      <c r="FE32" s="16"/>
      <c r="FF32" s="124"/>
      <c r="FG32" s="64" t="s">
        <v>103</v>
      </c>
      <c r="FH32" s="52" t="s">
        <v>188</v>
      </c>
      <c r="FI32" s="52"/>
      <c r="FJ32" s="52"/>
      <c r="FK32" s="52"/>
      <c r="FL32" s="52" t="s">
        <v>188</v>
      </c>
      <c r="FM32" s="100"/>
      <c r="FN32" s="11"/>
      <c r="FO32" s="16"/>
      <c r="FP32" s="124"/>
      <c r="FQ32" s="64" t="s">
        <v>103</v>
      </c>
      <c r="FR32" s="52"/>
      <c r="FS32" s="52"/>
      <c r="FT32" s="52"/>
      <c r="FU32" s="52"/>
      <c r="FV32" s="52"/>
      <c r="FW32" s="100"/>
      <c r="FX32" s="11"/>
      <c r="FY32" s="16"/>
      <c r="FZ32" s="124"/>
      <c r="GA32" s="64" t="s">
        <v>103</v>
      </c>
      <c r="GB32" s="52"/>
      <c r="GC32" s="52"/>
      <c r="GD32" s="52"/>
      <c r="GE32" s="52"/>
      <c r="GF32" s="52"/>
      <c r="GG32" s="100"/>
      <c r="GH32" s="11"/>
      <c r="GI32" s="16"/>
      <c r="GJ32" s="124"/>
      <c r="GK32" s="64" t="s">
        <v>103</v>
      </c>
      <c r="GL32" s="52"/>
      <c r="GM32" s="52" t="s">
        <v>188</v>
      </c>
      <c r="GN32" s="52" t="s">
        <v>188</v>
      </c>
      <c r="GO32" s="52"/>
      <c r="GP32" s="52" t="s">
        <v>188</v>
      </c>
      <c r="GQ32" s="100" t="s">
        <v>188</v>
      </c>
      <c r="GR32" s="11"/>
      <c r="GS32" s="16"/>
    </row>
    <row xmlns:x14ac="http://schemas.microsoft.com/office/spreadsheetml/2009/9/ac" r="33" ht="16.5" customHeight="true" x14ac:dyDescent="0.25">
      <c r="A33" s="410" t="str">
        <f ca="true">IF(ISBLANK('Data Summary'!A35),"",'Data Summary'!A35)</f>
        <v/>
      </c>
      <c r="B33" s="125"/>
      <c r="C33" s="12" t="s">
        <v>23</v>
      </c>
      <c r="D33" s="71"/>
      <c r="E33" s="71"/>
      <c r="F33" s="71"/>
      <c r="G33" s="72"/>
      <c r="H33" s="73"/>
      <c r="I33" s="74"/>
      <c r="J33" s="11"/>
      <c r="K33" s="16"/>
      <c r="L33" s="125"/>
      <c r="M33" s="12" t="s">
        <v>23</v>
      </c>
      <c r="N33" s="71"/>
      <c r="O33" s="71"/>
      <c r="P33" s="71"/>
      <c r="Q33" s="72"/>
      <c r="R33" s="73"/>
      <c r="S33" s="74"/>
      <c r="T33" s="11"/>
      <c r="U33" s="16"/>
      <c r="V33" s="125"/>
      <c r="W33" s="12" t="s">
        <v>23</v>
      </c>
      <c r="X33" s="71"/>
      <c r="Y33" s="71"/>
      <c r="Z33" s="71"/>
      <c r="AA33" s="72"/>
      <c r="AB33" s="73"/>
      <c r="AC33" s="74"/>
      <c r="AD33" s="11"/>
      <c r="AE33" s="16"/>
      <c r="AF33" s="125"/>
      <c r="AG33" s="12" t="s">
        <v>23</v>
      </c>
      <c r="AH33" s="71"/>
      <c r="AI33" s="71"/>
      <c r="AJ33" s="71"/>
      <c r="AK33" s="72"/>
      <c r="AL33" s="73">
        <v>18500</v>
      </c>
      <c r="AM33" s="74"/>
      <c r="AN33" s="11"/>
      <c r="AO33" s="16"/>
      <c r="AP33" s="125"/>
      <c r="AQ33" s="12" t="s">
        <v>23</v>
      </c>
      <c r="AR33" s="71"/>
      <c r="AS33" s="10"/>
      <c r="AT33" s="10"/>
      <c r="AU33" s="72"/>
      <c r="AV33" s="73"/>
      <c r="AW33" s="74"/>
      <c r="AX33" s="11"/>
      <c r="AY33" s="16"/>
      <c r="AZ33" s="125"/>
      <c r="BA33" s="12" t="s">
        <v>23</v>
      </c>
      <c r="BB33" s="71"/>
      <c r="BC33" s="10"/>
      <c r="BD33" s="10"/>
      <c r="BE33" s="72"/>
      <c r="BF33" s="73"/>
      <c r="BG33" s="74"/>
      <c r="BH33" s="11"/>
      <c r="BI33" s="16"/>
      <c r="BJ33" s="125"/>
      <c r="BK33" s="12" t="s">
        <v>23</v>
      </c>
      <c r="BL33" s="71"/>
      <c r="BM33" s="71"/>
      <c r="BN33" s="71"/>
      <c r="BO33" s="72"/>
      <c r="BP33" s="73"/>
      <c r="BQ33" s="74"/>
      <c r="BR33" s="11"/>
      <c r="BS33" s="16"/>
      <c r="BT33" s="125"/>
      <c r="BU33" s="12" t="s">
        <v>23</v>
      </c>
      <c r="BV33" s="71"/>
      <c r="BW33" s="71"/>
      <c r="BX33" s="71"/>
      <c r="BY33" s="72"/>
      <c r="BZ33" s="73"/>
      <c r="CA33" s="74"/>
      <c r="CB33" s="11"/>
      <c r="CC33" s="16"/>
      <c r="CD33" s="125"/>
      <c r="CE33" s="12" t="s">
        <v>23</v>
      </c>
      <c r="CF33" s="71"/>
      <c r="CG33" s="71"/>
      <c r="CH33" s="71"/>
      <c r="CI33" s="72"/>
      <c r="CJ33" s="73"/>
      <c r="CK33" s="74"/>
      <c r="CL33" s="11"/>
      <c r="CM33" s="16"/>
      <c r="CN33" s="125"/>
      <c r="CO33" s="12" t="s">
        <v>23</v>
      </c>
      <c r="CP33" s="71"/>
      <c r="CQ33" s="71"/>
      <c r="CR33" s="71"/>
      <c r="CS33" s="72"/>
      <c r="CT33" s="73"/>
      <c r="CU33" s="74"/>
      <c r="CV33" s="11"/>
      <c r="CW33" s="16"/>
      <c r="CX33" s="125"/>
      <c r="CY33" s="12" t="s">
        <v>23</v>
      </c>
      <c r="CZ33" s="71"/>
      <c r="DA33" s="71"/>
      <c r="DB33" s="71"/>
      <c r="DC33" s="72"/>
      <c r="DD33" s="73"/>
      <c r="DE33" s="74"/>
      <c r="DF33" s="11"/>
      <c r="DG33" s="16"/>
      <c r="DH33" s="125"/>
      <c r="DI33" s="12" t="s">
        <v>23</v>
      </c>
      <c r="DJ33" s="71"/>
      <c r="DK33" s="71"/>
      <c r="DL33" s="71"/>
      <c r="DM33" s="72"/>
      <c r="DN33" s="73"/>
      <c r="DO33" s="74"/>
      <c r="DP33" s="11"/>
      <c r="DQ33" s="16"/>
      <c r="DR33" s="125"/>
      <c r="DS33" s="12" t="s">
        <v>23</v>
      </c>
      <c r="DT33" s="71"/>
      <c r="DU33" s="71"/>
      <c r="DV33" s="71"/>
      <c r="DW33" s="72"/>
      <c r="DX33" s="73"/>
      <c r="DY33" s="74"/>
      <c r="DZ33" s="11"/>
      <c r="EA33" s="16"/>
      <c r="EB33" s="125"/>
      <c r="EC33" s="12" t="s">
        <v>23</v>
      </c>
      <c r="ED33" s="71"/>
      <c r="EE33" s="71"/>
      <c r="EF33" s="71"/>
      <c r="EG33" s="72"/>
      <c r="EH33" s="73"/>
      <c r="EI33" s="74"/>
      <c r="EJ33" s="11"/>
      <c r="EK33" s="16"/>
      <c r="EL33" s="125"/>
      <c r="EM33" s="12" t="s">
        <v>23</v>
      </c>
      <c r="EN33" s="71"/>
      <c r="EO33" s="71"/>
      <c r="EP33" s="71"/>
      <c r="EQ33" s="72"/>
      <c r="ER33" s="73"/>
      <c r="ES33" s="74"/>
      <c r="ET33" s="11"/>
      <c r="EU33" s="16"/>
      <c r="EV33" s="125"/>
      <c r="EW33" s="12" t="s">
        <v>23</v>
      </c>
      <c r="EX33" s="202"/>
      <c r="EY33" s="205"/>
      <c r="EZ33" s="205"/>
      <c r="FA33" s="203"/>
      <c r="FB33" s="204"/>
      <c r="FC33" s="74"/>
      <c r="FD33" s="11"/>
      <c r="FE33" s="16"/>
      <c r="FF33" s="125"/>
      <c r="FG33" s="12" t="s">
        <v>23</v>
      </c>
      <c r="FH33" s="71" t="s">
        <v>349</v>
      </c>
      <c r="FI33" s="71" t="s">
        <v>349</v>
      </c>
      <c r="FJ33" s="71" t="s">
        <v>349</v>
      </c>
      <c r="FK33" s="72" t="s">
        <v>349</v>
      </c>
      <c r="FL33" s="73" t="s">
        <v>349</v>
      </c>
      <c r="FM33" s="74"/>
      <c r="FN33" s="11"/>
      <c r="FO33" s="16"/>
      <c r="FP33" s="125"/>
      <c r="FQ33" s="12" t="s">
        <v>23</v>
      </c>
      <c r="FR33" s="71" t="s">
        <v>349</v>
      </c>
      <c r="FS33" s="71" t="s">
        <v>349</v>
      </c>
      <c r="FT33" s="71" t="s">
        <v>349</v>
      </c>
      <c r="FU33" s="72" t="s">
        <v>349</v>
      </c>
      <c r="FV33" s="73" t="s">
        <v>349</v>
      </c>
      <c r="FW33" s="74" t="s">
        <v>349</v>
      </c>
      <c r="FX33" s="11"/>
      <c r="FY33" s="16"/>
      <c r="FZ33" s="125"/>
      <c r="GA33" s="12" t="s">
        <v>23</v>
      </c>
      <c r="GB33" s="71" t="s">
        <v>349</v>
      </c>
      <c r="GC33" s="71" t="s">
        <v>349</v>
      </c>
      <c r="GD33" s="71" t="s">
        <v>349</v>
      </c>
      <c r="GE33" s="72" t="s">
        <v>349</v>
      </c>
      <c r="GF33" s="73" t="s">
        <v>349</v>
      </c>
      <c r="GG33" s="74" t="s">
        <v>349</v>
      </c>
      <c r="GH33" s="11"/>
      <c r="GI33" s="16"/>
      <c r="GJ33" s="125"/>
      <c r="GK33" s="64" t="s">
        <v>23</v>
      </c>
      <c r="GL33" s="436" t="s">
        <v>349</v>
      </c>
      <c r="GM33" s="436" t="s">
        <v>349</v>
      </c>
      <c r="GN33" s="436" t="s">
        <v>349</v>
      </c>
      <c r="GO33" s="436" t="s">
        <v>349</v>
      </c>
      <c r="GP33" s="436" t="s">
        <v>349</v>
      </c>
      <c r="GQ33" s="437" t="s">
        <v>349</v>
      </c>
      <c r="GR33" s="11"/>
      <c r="GS33" s="16"/>
    </row>
    <row xmlns:x14ac="http://schemas.microsoft.com/office/spreadsheetml/2009/9/ac" r="34" s="3" customFormat="true" ht="16.5" customHeight="true" thickBot="true" x14ac:dyDescent="0.3">
      <c r="A34" s="410" t="str">
        <f ca="true">IF(ISBLANK('Data Summary'!A36),"",'Data Summary'!A36)</f>
        <v/>
      </c>
      <c r="B34" s="126"/>
      <c r="C34" s="28" t="s">
        <v>20</v>
      </c>
      <c r="D34" s="76"/>
      <c r="E34" s="76"/>
      <c r="F34" s="76"/>
      <c r="G34" s="76"/>
      <c r="H34" s="76"/>
      <c r="I34" s="77"/>
      <c r="J34" s="25"/>
      <c r="K34" s="18"/>
      <c r="L34" s="126"/>
      <c r="M34" s="28" t="s">
        <v>20</v>
      </c>
      <c r="N34" s="76"/>
      <c r="O34" s="76"/>
      <c r="P34" s="76"/>
      <c r="Q34" s="76"/>
      <c r="R34" s="76"/>
      <c r="S34" s="77"/>
      <c r="T34" s="25"/>
      <c r="U34" s="18"/>
      <c r="V34" s="126"/>
      <c r="W34" s="28" t="s">
        <v>20</v>
      </c>
      <c r="X34" s="76">
        <v>271</v>
      </c>
      <c r="Y34" s="76">
        <v>68</v>
      </c>
      <c r="Z34" s="76">
        <v>203</v>
      </c>
      <c r="AA34" s="76"/>
      <c r="AB34" s="76"/>
      <c r="AC34" s="77"/>
      <c r="AD34" s="25"/>
      <c r="AE34" s="18"/>
      <c r="AF34" s="126"/>
      <c r="AG34" s="28" t="s">
        <v>20</v>
      </c>
      <c r="AH34" s="76"/>
      <c r="AI34" s="76"/>
      <c r="AJ34" s="76"/>
      <c r="AK34" s="76">
        <v>2361</v>
      </c>
      <c r="AL34" s="76">
        <v>16684</v>
      </c>
      <c r="AM34" s="77">
        <v>2564</v>
      </c>
      <c r="AN34" s="25"/>
      <c r="AO34" s="18"/>
      <c r="AP34" s="126"/>
      <c r="AQ34" s="28" t="s">
        <v>20</v>
      </c>
      <c r="AR34" s="76">
        <v>226</v>
      </c>
      <c r="AS34" s="81">
        <v>63</v>
      </c>
      <c r="AT34" s="81">
        <v>163</v>
      </c>
      <c r="AU34" s="76"/>
      <c r="AV34" s="76"/>
      <c r="AW34" s="77"/>
      <c r="AX34" s="25"/>
      <c r="AY34" s="18"/>
      <c r="AZ34" s="126"/>
      <c r="BA34" s="28" t="s">
        <v>20</v>
      </c>
      <c r="BB34" s="76"/>
      <c r="BC34" s="81"/>
      <c r="BD34" s="81"/>
      <c r="BE34" s="76"/>
      <c r="BF34" s="76"/>
      <c r="BG34" s="77"/>
      <c r="BH34" s="25"/>
      <c r="BI34" s="18"/>
      <c r="BJ34" s="126"/>
      <c r="BK34" s="28" t="s">
        <v>20</v>
      </c>
      <c r="BL34" s="76">
        <v>259</v>
      </c>
      <c r="BM34" s="76">
        <v>66</v>
      </c>
      <c r="BN34" s="76">
        <v>193</v>
      </c>
      <c r="BO34" s="76"/>
      <c r="BP34" s="76"/>
      <c r="BQ34" s="77"/>
      <c r="BR34" s="25"/>
      <c r="BS34" s="18"/>
      <c r="BT34" s="126"/>
      <c r="BU34" s="28" t="s">
        <v>20</v>
      </c>
      <c r="BV34" s="76">
        <v>400</v>
      </c>
      <c r="BW34" s="76">
        <v>108</v>
      </c>
      <c r="BX34" s="76">
        <v>266</v>
      </c>
      <c r="BY34" s="76"/>
      <c r="BZ34" s="76"/>
      <c r="CA34" s="77"/>
      <c r="CB34" s="25"/>
      <c r="CC34" s="18"/>
      <c r="CD34" s="126"/>
      <c r="CE34" s="28" t="s">
        <v>20</v>
      </c>
      <c r="CF34" s="76"/>
      <c r="CG34" s="76"/>
      <c r="CH34" s="76"/>
      <c r="CI34" s="76"/>
      <c r="CJ34" s="76"/>
      <c r="CK34" s="77"/>
      <c r="CL34" s="25"/>
      <c r="CM34" s="18"/>
      <c r="CN34" s="126"/>
      <c r="CO34" s="28" t="s">
        <v>20</v>
      </c>
      <c r="CP34" s="76">
        <v>633</v>
      </c>
      <c r="CQ34" s="76">
        <v>185</v>
      </c>
      <c r="CR34" s="76">
        <v>448</v>
      </c>
      <c r="CS34" s="76"/>
      <c r="CT34" s="76"/>
      <c r="CU34" s="77"/>
      <c r="CV34" s="25"/>
      <c r="CW34" s="18"/>
      <c r="CX34" s="126"/>
      <c r="CY34" s="28" t="s">
        <v>20</v>
      </c>
      <c r="CZ34" s="76">
        <v>202</v>
      </c>
      <c r="DA34" s="76">
        <v>63</v>
      </c>
      <c r="DB34" s="76">
        <v>139</v>
      </c>
      <c r="DC34" s="76"/>
      <c r="DD34" s="76"/>
      <c r="DE34" s="77"/>
      <c r="DF34" s="25"/>
      <c r="DG34" s="18"/>
      <c r="DH34" s="126"/>
      <c r="DI34" s="28" t="s">
        <v>20</v>
      </c>
      <c r="DJ34" s="76"/>
      <c r="DK34" s="76"/>
      <c r="DL34" s="76"/>
      <c r="DM34" s="76"/>
      <c r="DN34" s="76"/>
      <c r="DO34" s="77"/>
      <c r="DP34" s="25"/>
      <c r="DQ34" s="18"/>
      <c r="DR34" s="126"/>
      <c r="DS34" s="28" t="s">
        <v>20</v>
      </c>
      <c r="DT34" s="76"/>
      <c r="DU34" s="76"/>
      <c r="DV34" s="76"/>
      <c r="DW34" s="76"/>
      <c r="DX34" s="76"/>
      <c r="DY34" s="77"/>
      <c r="DZ34" s="25"/>
      <c r="EA34" s="18"/>
      <c r="EB34" s="126"/>
      <c r="EC34" s="28" t="s">
        <v>20</v>
      </c>
      <c r="ED34" s="110">
        <v>227</v>
      </c>
      <c r="EE34" s="110"/>
      <c r="EF34" s="110"/>
      <c r="EG34" s="76"/>
      <c r="EH34" s="110">
        <v>227</v>
      </c>
      <c r="EI34" s="77"/>
      <c r="EJ34" s="25"/>
      <c r="EK34" s="18"/>
      <c r="EL34" s="126"/>
      <c r="EM34" s="28" t="s">
        <v>20</v>
      </c>
      <c r="EN34" s="76"/>
      <c r="EO34" s="76"/>
      <c r="EP34" s="76"/>
      <c r="EQ34" s="76"/>
      <c r="ER34" s="76"/>
      <c r="ES34" s="77"/>
      <c r="ET34" s="25"/>
      <c r="EU34" s="18"/>
      <c r="EV34" s="126"/>
      <c r="EW34" s="28" t="s">
        <v>20</v>
      </c>
      <c r="EX34" s="76"/>
      <c r="EY34" s="81"/>
      <c r="EZ34" s="81">
        <v>87</v>
      </c>
      <c r="FA34" s="76"/>
      <c r="FB34" s="76"/>
      <c r="FC34" s="77"/>
      <c r="FD34" s="25"/>
      <c r="FE34" s="18"/>
      <c r="FF34" s="126"/>
      <c r="FG34" s="28" t="s">
        <v>20</v>
      </c>
      <c r="FH34" s="110">
        <v>230</v>
      </c>
      <c r="FI34" s="110" t="s">
        <v>349</v>
      </c>
      <c r="FJ34" s="110" t="s">
        <v>349</v>
      </c>
      <c r="FK34" s="76" t="s">
        <v>349</v>
      </c>
      <c r="FL34" s="110">
        <v>230</v>
      </c>
      <c r="FM34" s="77"/>
      <c r="FN34" s="25"/>
      <c r="FO34" s="18"/>
      <c r="FP34" s="126"/>
      <c r="FQ34" s="28" t="s">
        <v>20</v>
      </c>
      <c r="FR34" s="110" t="s">
        <v>349</v>
      </c>
      <c r="FS34" s="110" t="s">
        <v>349</v>
      </c>
      <c r="FT34" s="110" t="s">
        <v>349</v>
      </c>
      <c r="FU34" s="76" t="s">
        <v>349</v>
      </c>
      <c r="FV34" s="110">
        <v>12408</v>
      </c>
      <c r="FW34" s="77">
        <v>1169</v>
      </c>
      <c r="FX34" s="25"/>
      <c r="FY34" s="18"/>
      <c r="FZ34" s="126"/>
      <c r="GA34" s="28" t="s">
        <v>20</v>
      </c>
      <c r="GB34" s="110">
        <v>1000</v>
      </c>
      <c r="GC34" s="110" t="s">
        <v>349</v>
      </c>
      <c r="GD34" s="110" t="s">
        <v>349</v>
      </c>
      <c r="GE34" s="76" t="s">
        <v>349</v>
      </c>
      <c r="GF34" s="110">
        <v>1000</v>
      </c>
      <c r="GG34" s="77" t="s">
        <v>349</v>
      </c>
      <c r="GH34" s="25"/>
      <c r="GI34" s="18"/>
      <c r="GJ34" s="126"/>
      <c r="GK34" s="444" t="s">
        <v>20</v>
      </c>
      <c r="GL34" s="439" t="s">
        <v>349</v>
      </c>
      <c r="GM34" s="439" t="s">
        <v>349</v>
      </c>
      <c r="GN34" s="439" t="s">
        <v>349</v>
      </c>
      <c r="GO34" s="439" t="s">
        <v>349</v>
      </c>
      <c r="GP34" s="439"/>
      <c r="GQ34" s="440"/>
      <c r="GR34" s="25"/>
      <c r="GS34" s="18"/>
      <c r="GT34" s="127"/>
      <c r="HD34" s="127"/>
      <c r="HN34" s="127"/>
      <c r="HX34" s="127"/>
      <c r="IH34" s="127"/>
    </row>
    <row xmlns:x14ac="http://schemas.microsoft.com/office/spreadsheetml/2009/9/ac" r="35" s="3" customFormat="true" x14ac:dyDescent="0.25">
      <c r="A35" s="410" t="str">
        <f ca="true">IF(ISBLANK('Data Summary'!A37),"",'Data Summary'!A37)</f>
        <v/>
      </c>
      <c r="B35" s="127"/>
      <c r="L35" s="127"/>
      <c r="V35" s="127"/>
      <c r="AF35" s="127"/>
      <c r="AP35" s="127"/>
      <c r="AZ35" s="127"/>
      <c r="BA35" s="127"/>
      <c r="BB35" s="127"/>
      <c r="BC35" s="127"/>
      <c r="BD35" s="127"/>
      <c r="BE35" s="127"/>
      <c r="BF35" s="127"/>
      <c r="BG35" s="127"/>
      <c r="BJ35" s="127"/>
      <c r="BT35" s="127"/>
      <c r="CD35" s="127"/>
      <c r="CN35" s="127"/>
      <c r="CX35" s="127"/>
      <c r="DH35" s="127"/>
      <c r="DR35" s="127"/>
      <c r="EB35" s="127"/>
      <c r="EL35" s="127"/>
      <c r="EV35" s="127"/>
      <c r="FF35" s="127"/>
      <c r="FP35" s="127"/>
      <c r="FZ35" s="127"/>
      <c r="GJ35" s="127"/>
      <c r="GT35" s="127"/>
      <c r="HD35" s="127"/>
      <c r="HN35" s="127"/>
      <c r="HX35" s="127"/>
      <c r="IH35" s="127"/>
    </row>
    <row xmlns:x14ac="http://schemas.microsoft.com/office/spreadsheetml/2009/9/ac" r="36" s="3" customFormat="true" x14ac:dyDescent="0.25">
      <c r="A36" s="410" t="str">
        <f ca="true">IF(ISBLANK('Data Summary'!A38),"",'Data Summary'!A38)</f>
        <v/>
      </c>
      <c r="B36" s="127"/>
      <c r="L36" s="127"/>
      <c r="V36" s="127"/>
      <c r="AF36" s="127"/>
      <c r="AP36" s="127"/>
      <c r="AZ36" s="127"/>
      <c r="BA36" s="127"/>
      <c r="BB36" s="127"/>
      <c r="BC36" s="127"/>
      <c r="BD36" s="127"/>
      <c r="BE36" s="127"/>
      <c r="BF36" s="127"/>
      <c r="BG36" s="127"/>
      <c r="BJ36" s="127"/>
      <c r="BT36" s="127"/>
      <c r="CD36" s="127"/>
      <c r="CN36" s="127"/>
      <c r="CX36" s="127"/>
      <c r="DH36" s="127"/>
      <c r="DR36" s="127"/>
      <c r="EB36" s="127"/>
      <c r="EL36" s="127"/>
      <c r="EV36" s="127"/>
      <c r="FF36" s="127"/>
      <c r="FP36" s="127"/>
      <c r="FZ36" s="127"/>
      <c r="GJ36" s="127"/>
      <c r="GT36" s="127"/>
      <c r="HD36" s="127"/>
      <c r="HN36" s="127"/>
      <c r="HX36" s="127"/>
      <c r="IH36" s="127"/>
    </row>
    <row xmlns:x14ac="http://schemas.microsoft.com/office/spreadsheetml/2009/9/ac" r="37" s="3" customFormat="true" x14ac:dyDescent="0.25">
      <c r="A37" s="410" t="str">
        <f ca="true">IF(ISBLANK('Data Summary'!A39),"",'Data Summary'!A39)</f>
        <v/>
      </c>
      <c r="B37" s="127"/>
      <c r="L37" s="127"/>
      <c r="V37" s="127"/>
      <c r="AF37" s="127"/>
      <c r="AP37" s="127"/>
      <c r="AZ37" s="127"/>
      <c r="BA37" s="127"/>
      <c r="BB37" s="127"/>
      <c r="BC37" s="127"/>
      <c r="BD37" s="127"/>
      <c r="BE37" s="127"/>
      <c r="BF37" s="127"/>
      <c r="BG37" s="127"/>
      <c r="BJ37" s="127"/>
      <c r="BT37" s="127"/>
      <c r="CD37" s="127"/>
      <c r="CN37" s="127"/>
      <c r="CX37" s="127"/>
      <c r="DH37" s="127"/>
      <c r="DR37" s="127"/>
      <c r="EB37" s="127"/>
      <c r="EL37" s="127"/>
      <c r="EV37" s="127"/>
      <c r="FF37" s="127"/>
      <c r="FP37" s="127"/>
      <c r="FZ37" s="127"/>
      <c r="GJ37" s="127"/>
      <c r="GT37" s="127"/>
      <c r="HD37" s="127"/>
      <c r="HN37" s="127"/>
      <c r="HX37" s="127"/>
      <c r="IH37" s="127"/>
    </row>
    <row xmlns:x14ac="http://schemas.microsoft.com/office/spreadsheetml/2009/9/ac" r="38" s="3" customFormat="true" x14ac:dyDescent="0.25">
      <c r="A38" s="410" t="str">
        <f ca="true">IF(ISBLANK('Data Summary'!A40),"",'Data Summary'!A40)</f>
        <v/>
      </c>
      <c r="B38" s="127"/>
      <c r="L38" s="127"/>
      <c r="V38" s="127"/>
      <c r="AF38" s="127"/>
      <c r="AP38" s="127"/>
      <c r="AZ38" s="127"/>
      <c r="BA38" s="127"/>
      <c r="BB38" s="127"/>
      <c r="BC38" s="127"/>
      <c r="BD38" s="127"/>
      <c r="BE38" s="127"/>
      <c r="BF38" s="127"/>
      <c r="BG38" s="127"/>
      <c r="BJ38" s="127"/>
      <c r="BT38" s="127"/>
      <c r="CD38" s="127"/>
      <c r="CN38" s="127"/>
      <c r="CX38" s="127"/>
      <c r="DH38" s="127"/>
      <c r="DR38" s="127"/>
      <c r="EB38" s="127"/>
      <c r="EL38" s="127"/>
      <c r="EV38" s="127"/>
      <c r="FF38" s="127"/>
      <c r="FP38" s="127"/>
      <c r="FZ38" s="127"/>
      <c r="GJ38" s="127"/>
      <c r="GT38" s="127"/>
      <c r="HD38" s="127"/>
      <c r="HN38" s="127"/>
      <c r="HX38" s="127"/>
      <c r="IH38" s="127"/>
    </row>
    <row xmlns:x14ac="http://schemas.microsoft.com/office/spreadsheetml/2009/9/ac" r="39" s="3" customFormat="true" x14ac:dyDescent="0.25">
      <c r="A39" s="410" t="str">
        <f ca="true">IF(ISBLANK('Data Summary'!A41),"",'Data Summary'!A41)</f>
        <v/>
      </c>
      <c r="B39" s="127"/>
      <c r="L39" s="127"/>
      <c r="V39" s="127"/>
      <c r="AF39" s="127"/>
      <c r="AP39" s="127"/>
      <c r="AZ39" s="127"/>
      <c r="BA39" s="127"/>
      <c r="BB39" s="127"/>
      <c r="BC39" s="127"/>
      <c r="BD39" s="127"/>
      <c r="BE39" s="127"/>
      <c r="BF39" s="127"/>
      <c r="BG39" s="127"/>
      <c r="BJ39" s="127"/>
      <c r="BT39" s="127"/>
      <c r="CD39" s="127"/>
      <c r="CN39" s="127"/>
      <c r="CX39" s="127"/>
      <c r="DH39" s="127"/>
      <c r="DR39" s="127"/>
      <c r="EB39" s="127"/>
      <c r="EL39" s="127"/>
      <c r="EV39" s="127"/>
      <c r="FF39" s="127"/>
      <c r="FP39" s="127"/>
      <c r="FZ39" s="127"/>
      <c r="GJ39" s="127"/>
      <c r="GT39" s="127"/>
      <c r="HD39" s="127"/>
      <c r="HN39" s="127"/>
      <c r="HX39" s="127"/>
      <c r="IH39" s="127"/>
    </row>
    <row xmlns:x14ac="http://schemas.microsoft.com/office/spreadsheetml/2009/9/ac" r="40" s="3" customFormat="true" x14ac:dyDescent="0.25">
      <c r="A40" s="410" t="str">
        <f ca="true">IF(ISBLANK('Data Summary'!A42),"",'Data Summary'!A42)</f>
        <v/>
      </c>
      <c r="B40" s="127"/>
      <c r="L40" s="127"/>
      <c r="V40" s="127"/>
      <c r="AF40" s="127"/>
      <c r="AP40" s="127"/>
      <c r="AZ40" s="127"/>
      <c r="BA40" s="127"/>
      <c r="BB40" s="127"/>
      <c r="BC40" s="127"/>
      <c r="BD40" s="127"/>
      <c r="BE40" s="127"/>
      <c r="BF40" s="127"/>
      <c r="BG40" s="127"/>
      <c r="BJ40" s="127"/>
      <c r="BT40" s="127"/>
      <c r="CD40" s="127"/>
      <c r="CN40" s="127"/>
      <c r="CX40" s="127"/>
      <c r="DH40" s="127"/>
      <c r="DR40" s="127"/>
      <c r="EB40" s="127"/>
      <c r="EL40" s="127"/>
      <c r="EV40" s="127"/>
      <c r="FF40" s="127"/>
      <c r="FP40" s="127"/>
      <c r="FZ40" s="127"/>
      <c r="GJ40" s="127"/>
      <c r="GT40" s="127"/>
      <c r="HD40" s="127"/>
      <c r="HN40" s="127"/>
      <c r="HX40" s="127"/>
      <c r="IH40" s="127"/>
    </row>
    <row xmlns:x14ac="http://schemas.microsoft.com/office/spreadsheetml/2009/9/ac" r="41" s="3" customFormat="true" x14ac:dyDescent="0.25">
      <c r="A41" s="410" t="str">
        <f ca="true">IF(ISBLANK('Data Summary'!A43),"",'Data Summary'!A43)</f>
        <v/>
      </c>
      <c r="B41" s="127"/>
      <c r="L41" s="127"/>
      <c r="V41" s="127"/>
      <c r="AF41" s="127"/>
      <c r="AP41" s="127"/>
      <c r="AZ41" s="127"/>
      <c r="BA41" s="127"/>
      <c r="BB41" s="127"/>
      <c r="BC41" s="127"/>
      <c r="BD41" s="127"/>
      <c r="BE41" s="127"/>
      <c r="BF41" s="127"/>
      <c r="BG41" s="127"/>
      <c r="BJ41" s="127"/>
      <c r="BT41" s="127"/>
      <c r="CD41" s="127"/>
      <c r="CN41" s="127"/>
      <c r="CX41" s="127"/>
      <c r="DH41" s="127"/>
      <c r="DR41" s="127"/>
      <c r="EB41" s="127"/>
      <c r="EL41" s="127"/>
      <c r="EV41" s="127"/>
      <c r="FF41" s="127"/>
      <c r="FP41" s="127"/>
      <c r="FZ41" s="127"/>
      <c r="GJ41" s="127"/>
      <c r="GT41" s="127"/>
      <c r="HD41" s="127"/>
      <c r="HN41" s="127"/>
      <c r="HX41" s="127"/>
      <c r="IH41" s="127"/>
    </row>
    <row xmlns:x14ac="http://schemas.microsoft.com/office/spreadsheetml/2009/9/ac" r="42" s="3" customFormat="true" x14ac:dyDescent="0.25">
      <c r="A42" s="410" t="str">
        <f ca="true">IF(ISBLANK('Data Summary'!A44),"",'Data Summary'!A44)</f>
        <v/>
      </c>
      <c r="B42" s="127"/>
      <c r="L42" s="127"/>
      <c r="V42" s="127"/>
      <c r="AF42" s="127"/>
      <c r="AP42" s="127"/>
      <c r="AZ42" s="127"/>
      <c r="BA42" s="127"/>
      <c r="BB42" s="127"/>
      <c r="BC42" s="127"/>
      <c r="BD42" s="127"/>
      <c r="BE42" s="127"/>
      <c r="BF42" s="127"/>
      <c r="BG42" s="127"/>
      <c r="BJ42" s="127"/>
      <c r="BT42" s="127"/>
      <c r="CD42" s="127"/>
      <c r="CN42" s="127"/>
      <c r="CX42" s="127"/>
      <c r="DH42" s="127"/>
      <c r="DR42" s="127"/>
      <c r="EB42" s="127"/>
      <c r="EL42" s="127"/>
      <c r="EV42" s="127"/>
      <c r="FF42" s="127"/>
      <c r="FP42" s="127"/>
      <c r="FZ42" s="127"/>
      <c r="GJ42" s="127"/>
      <c r="GT42" s="127"/>
      <c r="HD42" s="127"/>
      <c r="HN42" s="127"/>
      <c r="HX42" s="127"/>
      <c r="IH42" s="127"/>
    </row>
    <row xmlns:x14ac="http://schemas.microsoft.com/office/spreadsheetml/2009/9/ac" r="43" s="3" customFormat="true" x14ac:dyDescent="0.25">
      <c r="A43" s="410" t="str">
        <f ca="true">IF(ISBLANK('Data Summary'!A45),"",'Data Summary'!A45)</f>
        <v/>
      </c>
      <c r="B43" s="127"/>
      <c r="L43" s="127"/>
      <c r="V43" s="127"/>
      <c r="AF43" s="127"/>
      <c r="AP43" s="127"/>
      <c r="AZ43" s="127"/>
      <c r="BA43" s="127"/>
      <c r="BB43" s="127"/>
      <c r="BC43" s="127"/>
      <c r="BD43" s="127"/>
      <c r="BE43" s="127"/>
      <c r="BF43" s="127"/>
      <c r="BG43" s="127"/>
      <c r="BJ43" s="127"/>
      <c r="BT43" s="127"/>
      <c r="CD43" s="127"/>
      <c r="CN43" s="127"/>
      <c r="CX43" s="127"/>
      <c r="DH43" s="127"/>
      <c r="DR43" s="127"/>
      <c r="EB43" s="127"/>
      <c r="EL43" s="127"/>
      <c r="EV43" s="127"/>
      <c r="FF43" s="127"/>
      <c r="FP43" s="127"/>
      <c r="FZ43" s="127"/>
      <c r="GJ43" s="127"/>
      <c r="GT43" s="127"/>
      <c r="HD43" s="127"/>
      <c r="HN43" s="127"/>
      <c r="HX43" s="127"/>
      <c r="IH43" s="127"/>
    </row>
    <row xmlns:x14ac="http://schemas.microsoft.com/office/spreadsheetml/2009/9/ac" r="44" s="3" customFormat="true" x14ac:dyDescent="0.25">
      <c r="A44" s="410" t="str">
        <f ca="true">IF(ISBLANK('Data Summary'!A46),"",'Data Summary'!A46)</f>
        <v/>
      </c>
      <c r="B44" s="127"/>
      <c r="L44" s="127"/>
      <c r="V44" s="127"/>
      <c r="AF44" s="127"/>
      <c r="AP44" s="127"/>
      <c r="AZ44" s="127"/>
      <c r="BA44" s="127"/>
      <c r="BB44" s="127"/>
      <c r="BC44" s="127"/>
      <c r="BD44" s="127"/>
      <c r="BE44" s="127"/>
      <c r="BF44" s="127"/>
      <c r="BG44" s="127"/>
      <c r="BJ44" s="127"/>
      <c r="BT44" s="127"/>
      <c r="CD44" s="127"/>
      <c r="CN44" s="127"/>
      <c r="CX44" s="127"/>
      <c r="DH44" s="127"/>
      <c r="DR44" s="127"/>
      <c r="EB44" s="127"/>
      <c r="EL44" s="127"/>
      <c r="EV44" s="127"/>
      <c r="FF44" s="127"/>
      <c r="FP44" s="127"/>
      <c r="FZ44" s="127"/>
      <c r="GJ44" s="127"/>
      <c r="GT44" s="127"/>
      <c r="HD44" s="127"/>
      <c r="HN44" s="127"/>
      <c r="HX44" s="127"/>
      <c r="IH44" s="127"/>
    </row>
    <row xmlns:x14ac="http://schemas.microsoft.com/office/spreadsheetml/2009/9/ac" r="45" s="3" customFormat="true" x14ac:dyDescent="0.25">
      <c r="A45" s="410" t="str">
        <f ca="true">IF(ISBLANK('Data Summary'!A47),"",'Data Summary'!A47)</f>
        <v/>
      </c>
      <c r="B45" s="127"/>
      <c r="L45" s="127"/>
      <c r="V45" s="127"/>
      <c r="AF45" s="127"/>
      <c r="AP45" s="127"/>
      <c r="AZ45" s="127"/>
      <c r="BA45" s="127"/>
      <c r="BB45" s="127"/>
      <c r="BC45" s="127"/>
      <c r="BD45" s="127"/>
      <c r="BE45" s="127"/>
      <c r="BF45" s="127"/>
      <c r="BG45" s="127"/>
      <c r="BJ45" s="127"/>
      <c r="BT45" s="127"/>
      <c r="CD45" s="127"/>
      <c r="CN45" s="127"/>
      <c r="CX45" s="127"/>
      <c r="DH45" s="127"/>
      <c r="DR45" s="127"/>
      <c r="EB45" s="127"/>
      <c r="EL45" s="127"/>
      <c r="EV45" s="127"/>
      <c r="FF45" s="127"/>
      <c r="FP45" s="127"/>
      <c r="FZ45" s="127"/>
      <c r="GJ45" s="127"/>
      <c r="GT45" s="127"/>
      <c r="HD45" s="127"/>
      <c r="HN45" s="127"/>
      <c r="HX45" s="127"/>
      <c r="IH45" s="127"/>
    </row>
    <row xmlns:x14ac="http://schemas.microsoft.com/office/spreadsheetml/2009/9/ac" r="46" s="3" customFormat="true" x14ac:dyDescent="0.25">
      <c r="A46" s="410" t="str">
        <f ca="true">IF(ISBLANK('Data Summary'!A48),"",'Data Summary'!A48)</f>
        <v/>
      </c>
      <c r="B46" s="127"/>
      <c r="L46" s="127"/>
      <c r="V46" s="127"/>
      <c r="AF46" s="127"/>
      <c r="AP46" s="127"/>
      <c r="AZ46" s="127"/>
      <c r="BA46" s="127"/>
      <c r="BB46" s="127"/>
      <c r="BC46" s="127"/>
      <c r="BD46" s="127"/>
      <c r="BE46" s="127"/>
      <c r="BF46" s="127"/>
      <c r="BG46" s="127"/>
      <c r="BJ46" s="127"/>
      <c r="BT46" s="127"/>
      <c r="CD46" s="127"/>
      <c r="CN46" s="127"/>
      <c r="CX46" s="127"/>
      <c r="DH46" s="127"/>
      <c r="DR46" s="127"/>
      <c r="EB46" s="127"/>
      <c r="EL46" s="127"/>
      <c r="EV46" s="127"/>
      <c r="FF46" s="127"/>
      <c r="FP46" s="127"/>
      <c r="FZ46" s="127"/>
      <c r="GJ46" s="127"/>
      <c r="GT46" s="127"/>
      <c r="HD46" s="127"/>
      <c r="HN46" s="127"/>
      <c r="HX46" s="127"/>
      <c r="IH46" s="127"/>
    </row>
    <row xmlns:x14ac="http://schemas.microsoft.com/office/spreadsheetml/2009/9/ac" r="47" s="3" customFormat="true" x14ac:dyDescent="0.25">
      <c r="A47" s="410" t="str">
        <f ca="true">IF(ISBLANK('Data Summary'!A49),"",'Data Summary'!A49)</f>
        <v/>
      </c>
      <c r="B47" s="127"/>
      <c r="L47" s="127"/>
      <c r="V47" s="127"/>
      <c r="AF47" s="127"/>
      <c r="AP47" s="127"/>
      <c r="AZ47" s="127"/>
      <c r="BA47" s="127"/>
      <c r="BB47" s="127"/>
      <c r="BC47" s="127"/>
      <c r="BD47" s="127"/>
      <c r="BE47" s="127"/>
      <c r="BF47" s="127"/>
      <c r="BG47" s="127"/>
      <c r="BJ47" s="127"/>
      <c r="BT47" s="127"/>
      <c r="CD47" s="127"/>
      <c r="CN47" s="127"/>
      <c r="CX47" s="127"/>
      <c r="DH47" s="127"/>
      <c r="DR47" s="127"/>
      <c r="EB47" s="127"/>
      <c r="EL47" s="127"/>
      <c r="EV47" s="127"/>
      <c r="FF47" s="127"/>
      <c r="FP47" s="127"/>
      <c r="FZ47" s="127"/>
      <c r="GJ47" s="127"/>
      <c r="GT47" s="127"/>
      <c r="HD47" s="127"/>
      <c r="HN47" s="127"/>
      <c r="HX47" s="127"/>
      <c r="IH47" s="127"/>
    </row>
    <row xmlns:x14ac="http://schemas.microsoft.com/office/spreadsheetml/2009/9/ac" r="48" s="3" customFormat="true" x14ac:dyDescent="0.25">
      <c r="A48" s="410" t="str">
        <f ca="true">IF(ISBLANK('Data Summary'!A50),"",'Data Summary'!A50)</f>
        <v/>
      </c>
      <c r="B48" s="127"/>
      <c r="L48" s="127"/>
      <c r="V48" s="127"/>
      <c r="AF48" s="127"/>
      <c r="AP48" s="127"/>
      <c r="AZ48" s="127"/>
      <c r="BA48" s="127"/>
      <c r="BB48" s="127"/>
      <c r="BC48" s="127"/>
      <c r="BD48" s="127"/>
      <c r="BE48" s="127"/>
      <c r="BF48" s="127"/>
      <c r="BG48" s="127"/>
      <c r="BJ48" s="127"/>
      <c r="BT48" s="127"/>
      <c r="CD48" s="127"/>
      <c r="CN48" s="127"/>
      <c r="CX48" s="127"/>
      <c r="DH48" s="127"/>
      <c r="DR48" s="127"/>
      <c r="EB48" s="127"/>
      <c r="EL48" s="127"/>
      <c r="EV48" s="127"/>
      <c r="FF48" s="127"/>
      <c r="FP48" s="127"/>
      <c r="FZ48" s="127"/>
      <c r="GJ48" s="127"/>
      <c r="GT48" s="127"/>
      <c r="HD48" s="127"/>
      <c r="HN48" s="127"/>
      <c r="HX48" s="127"/>
      <c r="IH48" s="127"/>
    </row>
    <row xmlns:x14ac="http://schemas.microsoft.com/office/spreadsheetml/2009/9/ac" r="49" s="3" customFormat="true" x14ac:dyDescent="0.25">
      <c r="A49" s="410" t="str">
        <f ca="true">IF(ISBLANK('Data Summary'!A51),"",'Data Summary'!A51)</f>
        <v/>
      </c>
      <c r="B49" s="127"/>
      <c r="L49" s="127"/>
      <c r="V49" s="127"/>
      <c r="AF49" s="127"/>
      <c r="AP49" s="127"/>
      <c r="AZ49" s="127"/>
      <c r="BA49" s="127"/>
      <c r="BB49" s="127"/>
      <c r="BC49" s="127"/>
      <c r="BD49" s="127"/>
      <c r="BE49" s="127"/>
      <c r="BF49" s="127"/>
      <c r="BG49" s="127"/>
      <c r="BJ49" s="127"/>
      <c r="BT49" s="127"/>
      <c r="CD49" s="127"/>
      <c r="CN49" s="127"/>
      <c r="CX49" s="127"/>
      <c r="DH49" s="127"/>
      <c r="DR49" s="127"/>
      <c r="EB49" s="127"/>
      <c r="EL49" s="127"/>
      <c r="EV49" s="127"/>
      <c r="FF49" s="127"/>
      <c r="FP49" s="127"/>
      <c r="FZ49" s="127"/>
      <c r="GJ49" s="127"/>
      <c r="GT49" s="127"/>
      <c r="HD49" s="127"/>
      <c r="HN49" s="127"/>
      <c r="HX49" s="127"/>
      <c r="IH49" s="127"/>
    </row>
    <row xmlns:x14ac="http://schemas.microsoft.com/office/spreadsheetml/2009/9/ac" r="50" s="3" customFormat="true" x14ac:dyDescent="0.25">
      <c r="A50" s="410" t="str">
        <f ca="true">IF(ISBLANK('Data Summary'!A52),"",'Data Summary'!A52)</f>
        <v/>
      </c>
      <c r="B50" s="127"/>
      <c r="L50" s="127"/>
      <c r="V50" s="127"/>
      <c r="AF50" s="127"/>
      <c r="AP50" s="127"/>
      <c r="AZ50" s="127"/>
      <c r="BA50" s="127"/>
      <c r="BB50" s="127"/>
      <c r="BC50" s="127"/>
      <c r="BD50" s="127"/>
      <c r="BE50" s="127"/>
      <c r="BF50" s="127"/>
      <c r="BG50" s="127"/>
      <c r="BJ50" s="127"/>
      <c r="BT50" s="127"/>
      <c r="CD50" s="127"/>
      <c r="CN50" s="127"/>
      <c r="CX50" s="127"/>
      <c r="DH50" s="127"/>
      <c r="DR50" s="127"/>
      <c r="EB50" s="127"/>
      <c r="EL50" s="127"/>
      <c r="EV50" s="127"/>
      <c r="FF50" s="127"/>
      <c r="FP50" s="127"/>
      <c r="FZ50" s="127"/>
      <c r="GJ50" s="127"/>
      <c r="GT50" s="127"/>
      <c r="HD50" s="127"/>
      <c r="HN50" s="127"/>
      <c r="HX50" s="127"/>
      <c r="IH50" s="127"/>
    </row>
    <row xmlns:x14ac="http://schemas.microsoft.com/office/spreadsheetml/2009/9/ac" r="51" s="3" customFormat="true" x14ac:dyDescent="0.25">
      <c r="A51" s="410" t="str">
        <f ca="true">IF(ISBLANK('Data Summary'!A53),"",'Data Summary'!A53)</f>
        <v/>
      </c>
      <c r="B51" s="127"/>
      <c r="L51" s="127"/>
      <c r="V51" s="127"/>
      <c r="AF51" s="127"/>
      <c r="AP51" s="127"/>
      <c r="AZ51" s="127"/>
      <c r="BA51" s="127"/>
      <c r="BB51" s="127"/>
      <c r="BC51" s="127"/>
      <c r="BD51" s="127"/>
      <c r="BE51" s="127"/>
      <c r="BF51" s="127"/>
      <c r="BG51" s="127"/>
      <c r="BJ51" s="127"/>
      <c r="BT51" s="127"/>
      <c r="CD51" s="127"/>
      <c r="CN51" s="127"/>
      <c r="CX51" s="127"/>
      <c r="DH51" s="127"/>
      <c r="DR51" s="127"/>
      <c r="EB51" s="127"/>
      <c r="EL51" s="127"/>
      <c r="EV51" s="127"/>
      <c r="FF51" s="127"/>
      <c r="FP51" s="127"/>
      <c r="FZ51" s="127"/>
      <c r="GJ51" s="127"/>
      <c r="GT51" s="127"/>
      <c r="HD51" s="127"/>
      <c r="HN51" s="127"/>
      <c r="HX51" s="127"/>
      <c r="IH51" s="127"/>
    </row>
    <row xmlns:x14ac="http://schemas.microsoft.com/office/spreadsheetml/2009/9/ac" r="52" s="3" customFormat="true" x14ac:dyDescent="0.25">
      <c r="A52" s="410" t="str">
        <f ca="true">IF(ISBLANK('Data Summary'!A54),"",'Data Summary'!A54)</f>
        <v/>
      </c>
      <c r="B52" s="127"/>
      <c r="L52" s="127"/>
      <c r="V52" s="127"/>
      <c r="AF52" s="127"/>
      <c r="AP52" s="127"/>
      <c r="AZ52" s="127"/>
      <c r="BA52" s="127"/>
      <c r="BB52" s="127"/>
      <c r="BC52" s="127"/>
      <c r="BD52" s="127"/>
      <c r="BE52" s="127"/>
      <c r="BF52" s="127"/>
      <c r="BG52" s="127"/>
      <c r="BJ52" s="127"/>
      <c r="BT52" s="127"/>
      <c r="CD52" s="127"/>
      <c r="CN52" s="127"/>
      <c r="CX52" s="127"/>
      <c r="DH52" s="127"/>
      <c r="DR52" s="127"/>
      <c r="EB52" s="127"/>
      <c r="EL52" s="127"/>
      <c r="EV52" s="127"/>
      <c r="FF52" s="127"/>
      <c r="FP52" s="127"/>
      <c r="FZ52" s="127"/>
      <c r="GJ52" s="127"/>
      <c r="GT52" s="127"/>
      <c r="HD52" s="127"/>
      <c r="HN52" s="127"/>
      <c r="HX52" s="127"/>
      <c r="IH52" s="127"/>
    </row>
    <row xmlns:x14ac="http://schemas.microsoft.com/office/spreadsheetml/2009/9/ac" r="53" s="3" customFormat="true" x14ac:dyDescent="0.25">
      <c r="A53" s="410" t="str">
        <f ca="true">IF(ISBLANK('Data Summary'!A55),"",'Data Summary'!A55)</f>
        <v/>
      </c>
      <c r="B53" s="127"/>
      <c r="L53" s="127"/>
      <c r="V53" s="127"/>
      <c r="AF53" s="127"/>
      <c r="AP53" s="127"/>
      <c r="AZ53" s="127"/>
      <c r="BA53" s="127"/>
      <c r="BB53" s="127"/>
      <c r="BC53" s="127"/>
      <c r="BD53" s="127"/>
      <c r="BE53" s="127"/>
      <c r="BF53" s="127"/>
      <c r="BG53" s="127"/>
      <c r="BJ53" s="127"/>
      <c r="BT53" s="127"/>
      <c r="CD53" s="127"/>
      <c r="CN53" s="127"/>
      <c r="CX53" s="127"/>
      <c r="DH53" s="127"/>
      <c r="DR53" s="127"/>
      <c r="EB53" s="127"/>
      <c r="EL53" s="127"/>
      <c r="EV53" s="127"/>
      <c r="FF53" s="127"/>
      <c r="FP53" s="127"/>
      <c r="FZ53" s="127"/>
      <c r="GJ53" s="127"/>
      <c r="GT53" s="127"/>
      <c r="HD53" s="127"/>
      <c r="HN53" s="127"/>
      <c r="HX53" s="127"/>
      <c r="IH53" s="127"/>
    </row>
    <row xmlns:x14ac="http://schemas.microsoft.com/office/spreadsheetml/2009/9/ac" r="54" s="3" customFormat="true" x14ac:dyDescent="0.25">
      <c r="A54" s="410" t="str">
        <f ca="true">IF(ISBLANK('Data Summary'!A56),"",'Data Summary'!A56)</f>
        <v/>
      </c>
      <c r="B54" s="127"/>
      <c r="L54" s="127"/>
      <c r="V54" s="127"/>
      <c r="AF54" s="127"/>
      <c r="AP54" s="127"/>
      <c r="AZ54" s="127"/>
      <c r="BA54" s="127"/>
      <c r="BB54" s="127"/>
      <c r="BC54" s="127"/>
      <c r="BD54" s="127"/>
      <c r="BE54" s="127"/>
      <c r="BF54" s="127"/>
      <c r="BG54" s="127"/>
      <c r="BJ54" s="127"/>
      <c r="BT54" s="127"/>
      <c r="CD54" s="127"/>
      <c r="CN54" s="127"/>
      <c r="CX54" s="127"/>
      <c r="DH54" s="127"/>
      <c r="DR54" s="127"/>
      <c r="EB54" s="127"/>
      <c r="EL54" s="127"/>
      <c r="EV54" s="127"/>
      <c r="FF54" s="127"/>
      <c r="FP54" s="127"/>
      <c r="FZ54" s="127"/>
      <c r="GJ54" s="127"/>
      <c r="GT54" s="127"/>
      <c r="HD54" s="127"/>
      <c r="HN54" s="127"/>
      <c r="HX54" s="127"/>
      <c r="IH54" s="127"/>
    </row>
    <row xmlns:x14ac="http://schemas.microsoft.com/office/spreadsheetml/2009/9/ac" r="55" s="3" customFormat="true" x14ac:dyDescent="0.25">
      <c r="A55" s="410" t="str">
        <f ca="true">IF(ISBLANK('Data Summary'!A57),"",'Data Summary'!A57)</f>
        <v/>
      </c>
      <c r="B55" s="127"/>
      <c r="L55" s="127"/>
      <c r="V55" s="127"/>
      <c r="AF55" s="127"/>
      <c r="AP55" s="127"/>
      <c r="AZ55" s="127"/>
      <c r="BA55" s="127"/>
      <c r="BB55" s="127"/>
      <c r="BC55" s="127"/>
      <c r="BD55" s="127"/>
      <c r="BE55" s="127"/>
      <c r="BF55" s="127"/>
      <c r="BG55" s="127"/>
      <c r="BJ55" s="127"/>
      <c r="BT55" s="127"/>
      <c r="CD55" s="127"/>
      <c r="CN55" s="127"/>
      <c r="CX55" s="127"/>
      <c r="DH55" s="127"/>
      <c r="DR55" s="127"/>
      <c r="EB55" s="127"/>
      <c r="EL55" s="127"/>
      <c r="EV55" s="127"/>
      <c r="FF55" s="127"/>
      <c r="FP55" s="127"/>
      <c r="FZ55" s="127"/>
      <c r="GJ55" s="127"/>
      <c r="GT55" s="127"/>
      <c r="HD55" s="127"/>
      <c r="HN55" s="127"/>
      <c r="HX55" s="127"/>
      <c r="IH55" s="127"/>
    </row>
    <row xmlns:x14ac="http://schemas.microsoft.com/office/spreadsheetml/2009/9/ac" r="56" s="3" customFormat="true" x14ac:dyDescent="0.25">
      <c r="A56" s="410" t="str">
        <f ca="true">IF(ISBLANK('Data Summary'!A58),"",'Data Summary'!A58)</f>
        <v/>
      </c>
      <c r="B56" s="127"/>
      <c r="L56" s="127"/>
      <c r="V56" s="127"/>
      <c r="AF56" s="127"/>
      <c r="AP56" s="127"/>
      <c r="AZ56" s="127"/>
      <c r="BA56" s="127"/>
      <c r="BB56" s="127"/>
      <c r="BC56" s="127"/>
      <c r="BD56" s="127"/>
      <c r="BE56" s="127"/>
      <c r="BF56" s="127"/>
      <c r="BG56" s="127"/>
      <c r="BJ56" s="127"/>
      <c r="BT56" s="127"/>
      <c r="CD56" s="127"/>
      <c r="CN56" s="127"/>
      <c r="CX56" s="127"/>
      <c r="DH56" s="127"/>
      <c r="DR56" s="127"/>
      <c r="EB56" s="127"/>
      <c r="EL56" s="127"/>
      <c r="EV56" s="127"/>
      <c r="FF56" s="127"/>
      <c r="FP56" s="127"/>
      <c r="FZ56" s="127"/>
      <c r="GJ56" s="127"/>
      <c r="GT56" s="127"/>
      <c r="HD56" s="127"/>
      <c r="HN56" s="127"/>
      <c r="HX56" s="127"/>
      <c r="IH56" s="127"/>
    </row>
    <row xmlns:x14ac="http://schemas.microsoft.com/office/spreadsheetml/2009/9/ac" r="57" s="3" customFormat="true" x14ac:dyDescent="0.25">
      <c r="A57" s="410" t="str">
        <f ca="true">IF(ISBLANK('Data Summary'!A59),"",'Data Summary'!A59)</f>
        <v/>
      </c>
      <c r="B57" s="127"/>
      <c r="L57" s="127"/>
      <c r="V57" s="127"/>
      <c r="AF57" s="127"/>
      <c r="AP57" s="127"/>
      <c r="AZ57" s="127"/>
      <c r="BA57" s="127"/>
      <c r="BB57" s="127"/>
      <c r="BC57" s="127"/>
      <c r="BD57" s="127"/>
      <c r="BE57" s="127"/>
      <c r="BF57" s="127"/>
      <c r="BG57" s="127"/>
      <c r="BJ57" s="127"/>
      <c r="BT57" s="127"/>
      <c r="CD57" s="127"/>
      <c r="CN57" s="127"/>
      <c r="CX57" s="127"/>
      <c r="DH57" s="127"/>
      <c r="DR57" s="127"/>
      <c r="EB57" s="127"/>
      <c r="EL57" s="127"/>
      <c r="EV57" s="127"/>
      <c r="FF57" s="127"/>
      <c r="FP57" s="127"/>
      <c r="FZ57" s="127"/>
      <c r="GJ57" s="127"/>
      <c r="GT57" s="127"/>
      <c r="HD57" s="127"/>
      <c r="HN57" s="127"/>
      <c r="HX57" s="127"/>
      <c r="IH57" s="127"/>
    </row>
    <row xmlns:x14ac="http://schemas.microsoft.com/office/spreadsheetml/2009/9/ac" r="58" s="3" customFormat="true" x14ac:dyDescent="0.25">
      <c r="A58" s="410" t="str">
        <f ca="true">IF(ISBLANK('Data Summary'!A60),"",'Data Summary'!A60)</f>
        <v/>
      </c>
      <c r="B58" s="127"/>
      <c r="L58" s="127"/>
      <c r="V58" s="127"/>
      <c r="AF58" s="127"/>
      <c r="AP58" s="127"/>
      <c r="AZ58" s="127"/>
      <c r="BA58" s="127"/>
      <c r="BB58" s="127"/>
      <c r="BC58" s="127"/>
      <c r="BD58" s="127"/>
      <c r="BE58" s="127"/>
      <c r="BF58" s="127"/>
      <c r="BG58" s="127"/>
      <c r="BJ58" s="127"/>
      <c r="BT58" s="127"/>
      <c r="CD58" s="127"/>
      <c r="CN58" s="127"/>
      <c r="CX58" s="127"/>
      <c r="DH58" s="127"/>
      <c r="DR58" s="127"/>
      <c r="EB58" s="127"/>
      <c r="EL58" s="127"/>
      <c r="EV58" s="127"/>
      <c r="FF58" s="127"/>
      <c r="FP58" s="127"/>
      <c r="FZ58" s="127"/>
      <c r="GJ58" s="127"/>
      <c r="GT58" s="127"/>
      <c r="HD58" s="127"/>
      <c r="HN58" s="127"/>
      <c r="HX58" s="127"/>
      <c r="IH58" s="127"/>
    </row>
    <row xmlns:x14ac="http://schemas.microsoft.com/office/spreadsheetml/2009/9/ac" r="59" s="3" customFormat="true" x14ac:dyDescent="0.25">
      <c r="A59" s="410" t="str">
        <f ca="true">IF(ISBLANK('Data Summary'!A61),"",'Data Summary'!A61)</f>
        <v/>
      </c>
      <c r="B59" s="127"/>
      <c r="L59" s="127"/>
      <c r="V59" s="127"/>
      <c r="AF59" s="127"/>
      <c r="AP59" s="127"/>
      <c r="AZ59" s="127"/>
      <c r="BA59" s="127"/>
      <c r="BB59" s="127"/>
      <c r="BC59" s="127"/>
      <c r="BD59" s="127"/>
      <c r="BE59" s="127"/>
      <c r="BF59" s="127"/>
      <c r="BG59" s="127"/>
      <c r="BJ59" s="127"/>
      <c r="BT59" s="127"/>
      <c r="CD59" s="127"/>
      <c r="CN59" s="127"/>
      <c r="CX59" s="127"/>
      <c r="DH59" s="127"/>
      <c r="DR59" s="127"/>
      <c r="EB59" s="127"/>
      <c r="EL59" s="127"/>
      <c r="EV59" s="127"/>
      <c r="FF59" s="127"/>
      <c r="FP59" s="127"/>
      <c r="FZ59" s="127"/>
      <c r="GJ59" s="127"/>
      <c r="GT59" s="127"/>
      <c r="HD59" s="127"/>
      <c r="HN59" s="127"/>
      <c r="HX59" s="127"/>
      <c r="IH59" s="127"/>
    </row>
    <row xmlns:x14ac="http://schemas.microsoft.com/office/spreadsheetml/2009/9/ac" r="60" s="3" customFormat="true" x14ac:dyDescent="0.25">
      <c r="A60" s="410" t="str">
        <f ca="true">IF(ISBLANK('Data Summary'!A62),"",'Data Summary'!A62)</f>
        <v/>
      </c>
      <c r="B60" s="127"/>
      <c r="L60" s="127"/>
      <c r="V60" s="127"/>
      <c r="AF60" s="127"/>
      <c r="AP60" s="127"/>
      <c r="AZ60" s="127"/>
      <c r="BA60" s="127"/>
      <c r="BB60" s="127"/>
      <c r="BC60" s="127"/>
      <c r="BD60" s="127"/>
      <c r="BE60" s="127"/>
      <c r="BF60" s="127"/>
      <c r="BG60" s="127"/>
      <c r="BJ60" s="127"/>
      <c r="BT60" s="127"/>
      <c r="CD60" s="127"/>
      <c r="CN60" s="127"/>
      <c r="CX60" s="127"/>
      <c r="DH60" s="127"/>
      <c r="DR60" s="127"/>
      <c r="EB60" s="127"/>
      <c r="EL60" s="127"/>
      <c r="EV60" s="127"/>
      <c r="FF60" s="127"/>
      <c r="FP60" s="127"/>
      <c r="FZ60" s="127"/>
      <c r="GJ60" s="127"/>
      <c r="GT60" s="127"/>
      <c r="HD60" s="127"/>
      <c r="HN60" s="127"/>
      <c r="HX60" s="127"/>
      <c r="IH60" s="127"/>
    </row>
    <row xmlns:x14ac="http://schemas.microsoft.com/office/spreadsheetml/2009/9/ac" r="61" s="3" customFormat="true" x14ac:dyDescent="0.25">
      <c r="A61" s="410" t="str">
        <f ca="true">IF(ISBLANK('Data Summary'!A63),"",'Data Summary'!A63)</f>
        <v/>
      </c>
      <c r="B61" s="127"/>
      <c r="L61" s="127"/>
      <c r="V61" s="127"/>
      <c r="AF61" s="127"/>
      <c r="AP61" s="127"/>
      <c r="AZ61" s="127"/>
      <c r="BA61" s="127"/>
      <c r="BB61" s="127"/>
      <c r="BC61" s="127"/>
      <c r="BD61" s="127"/>
      <c r="BE61" s="127"/>
      <c r="BF61" s="127"/>
      <c r="BG61" s="127"/>
      <c r="BJ61" s="127"/>
      <c r="BT61" s="127"/>
      <c r="CD61" s="127"/>
      <c r="CN61" s="127"/>
      <c r="CX61" s="127"/>
      <c r="DH61" s="127"/>
      <c r="DR61" s="127"/>
      <c r="EB61" s="127"/>
      <c r="EL61" s="127"/>
      <c r="EV61" s="127"/>
      <c r="FF61" s="127"/>
      <c r="FP61" s="127"/>
      <c r="FZ61" s="127"/>
      <c r="GJ61" s="127"/>
      <c r="GT61" s="127"/>
      <c r="HD61" s="127"/>
      <c r="HN61" s="127"/>
      <c r="HX61" s="127"/>
      <c r="IH61" s="127"/>
    </row>
    <row xmlns:x14ac="http://schemas.microsoft.com/office/spreadsheetml/2009/9/ac" r="62" s="3" customFormat="true" x14ac:dyDescent="0.25">
      <c r="A62" s="410" t="str">
        <f ca="true">IF(ISBLANK('Data Summary'!A64),"",'Data Summary'!A64)</f>
        <v/>
      </c>
      <c r="B62" s="127"/>
      <c r="L62" s="127"/>
      <c r="V62" s="127"/>
      <c r="AF62" s="127"/>
      <c r="AP62" s="127"/>
      <c r="AZ62" s="127"/>
      <c r="BA62" s="127"/>
      <c r="BB62" s="127"/>
      <c r="BC62" s="127"/>
      <c r="BD62" s="127"/>
      <c r="BE62" s="127"/>
      <c r="BF62" s="127"/>
      <c r="BG62" s="127"/>
      <c r="BJ62" s="127"/>
      <c r="BT62" s="127"/>
      <c r="CD62" s="127"/>
      <c r="CN62" s="127"/>
      <c r="CX62" s="127"/>
      <c r="DH62" s="127"/>
      <c r="DR62" s="127"/>
      <c r="EB62" s="127"/>
      <c r="EL62" s="127"/>
      <c r="EV62" s="127"/>
      <c r="FF62" s="127"/>
      <c r="FP62" s="127"/>
      <c r="FZ62" s="127"/>
      <c r="GJ62" s="127"/>
      <c r="GT62" s="127"/>
      <c r="HD62" s="127"/>
      <c r="HN62" s="127"/>
      <c r="HX62" s="127"/>
      <c r="IH62" s="127"/>
    </row>
    <row xmlns:x14ac="http://schemas.microsoft.com/office/spreadsheetml/2009/9/ac" r="63" s="3" customFormat="true" x14ac:dyDescent="0.25">
      <c r="A63" s="410" t="str">
        <f ca="true">IF(ISBLANK('Data Summary'!A65),"",'Data Summary'!A65)</f>
        <v/>
      </c>
      <c r="B63" s="127"/>
      <c r="L63" s="127"/>
      <c r="V63" s="127"/>
      <c r="AF63" s="127"/>
      <c r="AP63" s="127"/>
      <c r="AZ63" s="127"/>
      <c r="BA63" s="127"/>
      <c r="BB63" s="127"/>
      <c r="BC63" s="127"/>
      <c r="BD63" s="127"/>
      <c r="BE63" s="127"/>
      <c r="BF63" s="127"/>
      <c r="BG63" s="127"/>
      <c r="BJ63" s="127"/>
      <c r="BT63" s="127"/>
      <c r="CD63" s="127"/>
      <c r="CN63" s="127"/>
      <c r="CX63" s="127"/>
      <c r="DH63" s="127"/>
      <c r="DR63" s="127"/>
      <c r="EB63" s="127"/>
      <c r="EL63" s="127"/>
      <c r="EV63" s="127"/>
      <c r="FF63" s="127"/>
      <c r="FP63" s="127"/>
      <c r="FZ63" s="127"/>
      <c r="GJ63" s="127"/>
      <c r="GT63" s="127"/>
      <c r="HD63" s="127"/>
      <c r="HN63" s="127"/>
      <c r="HX63" s="127"/>
      <c r="IH63" s="127"/>
    </row>
    <row xmlns:x14ac="http://schemas.microsoft.com/office/spreadsheetml/2009/9/ac" r="64" s="3" customFormat="true" x14ac:dyDescent="0.25">
      <c r="A64" s="410" t="str">
        <f ca="true">IF(ISBLANK('Data Summary'!A66),"",'Data Summary'!A66)</f>
        <v/>
      </c>
      <c r="B64" s="127"/>
      <c r="L64" s="127"/>
      <c r="V64" s="127"/>
      <c r="AF64" s="127"/>
      <c r="AP64" s="127"/>
      <c r="AZ64" s="127"/>
      <c r="BA64" s="127"/>
      <c r="BB64" s="127"/>
      <c r="BC64" s="127"/>
      <c r="BD64" s="127"/>
      <c r="BE64" s="127"/>
      <c r="BF64" s="127"/>
      <c r="BG64" s="127"/>
      <c r="BJ64" s="127"/>
      <c r="BT64" s="127"/>
      <c r="CD64" s="127"/>
      <c r="CN64" s="127"/>
      <c r="CX64" s="127"/>
      <c r="DH64" s="127"/>
      <c r="DR64" s="127"/>
      <c r="EB64" s="127"/>
      <c r="EL64" s="127"/>
      <c r="EV64" s="127"/>
      <c r="FF64" s="127"/>
      <c r="FP64" s="127"/>
      <c r="FZ64" s="127"/>
      <c r="GJ64" s="127"/>
      <c r="GT64" s="127"/>
      <c r="HD64" s="127"/>
      <c r="HN64" s="127"/>
      <c r="HX64" s="127"/>
      <c r="IH64" s="127"/>
    </row>
    <row xmlns:x14ac="http://schemas.microsoft.com/office/spreadsheetml/2009/9/ac" r="65" s="3" customFormat="true" x14ac:dyDescent="0.25">
      <c r="A65" s="410" t="str">
        <f ca="true">IF(ISBLANK('Data Summary'!A67),"",'Data Summary'!A67)</f>
        <v/>
      </c>
      <c r="B65" s="127"/>
      <c r="L65" s="127"/>
      <c r="V65" s="127"/>
      <c r="AF65" s="127"/>
      <c r="AP65" s="127"/>
      <c r="AZ65" s="127"/>
      <c r="BA65" s="127"/>
      <c r="BB65" s="127"/>
      <c r="BC65" s="127"/>
      <c r="BD65" s="127"/>
      <c r="BE65" s="127"/>
      <c r="BF65" s="127"/>
      <c r="BG65" s="127"/>
      <c r="BJ65" s="127"/>
      <c r="BT65" s="127"/>
      <c r="CD65" s="127"/>
      <c r="CN65" s="127"/>
      <c r="CX65" s="127"/>
      <c r="DH65" s="127"/>
      <c r="DR65" s="127"/>
      <c r="EB65" s="127"/>
      <c r="EL65" s="127"/>
      <c r="EV65" s="127"/>
      <c r="FF65" s="127"/>
      <c r="FP65" s="127"/>
      <c r="FZ65" s="127"/>
      <c r="GJ65" s="127"/>
      <c r="GT65" s="127"/>
      <c r="HD65" s="127"/>
      <c r="HN65" s="127"/>
      <c r="HX65" s="127"/>
      <c r="IH65" s="127"/>
    </row>
    <row xmlns:x14ac="http://schemas.microsoft.com/office/spreadsheetml/2009/9/ac" r="66" s="3" customFormat="true" x14ac:dyDescent="0.25">
      <c r="A66" s="410" t="str">
        <f ca="true">IF(ISBLANK('Data Summary'!A68),"",'Data Summary'!A68)</f>
        <v/>
      </c>
      <c r="B66" s="127"/>
      <c r="L66" s="127"/>
      <c r="V66" s="127"/>
      <c r="AF66" s="127"/>
      <c r="AP66" s="127"/>
      <c r="AZ66" s="127"/>
      <c r="BA66" s="127"/>
      <c r="BB66" s="127"/>
      <c r="BC66" s="127"/>
      <c r="BD66" s="127"/>
      <c r="BE66" s="127"/>
      <c r="BF66" s="127"/>
      <c r="BG66" s="127"/>
      <c r="BJ66" s="127"/>
      <c r="BT66" s="127"/>
      <c r="CD66" s="127"/>
      <c r="CN66" s="127"/>
      <c r="CX66" s="127"/>
      <c r="DH66" s="127"/>
      <c r="DR66" s="127"/>
      <c r="EB66" s="127"/>
      <c r="EL66" s="127"/>
      <c r="EV66" s="127"/>
      <c r="FF66" s="127"/>
      <c r="FP66" s="127"/>
      <c r="FZ66" s="127"/>
      <c r="GJ66" s="127"/>
      <c r="GT66" s="127"/>
      <c r="HD66" s="127"/>
      <c r="HN66" s="127"/>
      <c r="HX66" s="127"/>
      <c r="IH66" s="127"/>
    </row>
    <row xmlns:x14ac="http://schemas.microsoft.com/office/spreadsheetml/2009/9/ac" r="67" s="3" customFormat="true" x14ac:dyDescent="0.25">
      <c r="A67" s="410" t="str">
        <f ca="true">IF(ISBLANK('Data Summary'!A69),"",'Data Summary'!A69)</f>
        <v/>
      </c>
      <c r="B67" s="127"/>
      <c r="L67" s="127"/>
      <c r="V67" s="127"/>
      <c r="AF67" s="127"/>
      <c r="AP67" s="127"/>
      <c r="AZ67" s="127"/>
      <c r="BA67" s="127"/>
      <c r="BB67" s="127"/>
      <c r="BC67" s="127"/>
      <c r="BD67" s="127"/>
      <c r="BE67" s="127"/>
      <c r="BF67" s="127"/>
      <c r="BG67" s="127"/>
      <c r="BJ67" s="127"/>
      <c r="BT67" s="127"/>
      <c r="CD67" s="127"/>
      <c r="CN67" s="127"/>
      <c r="CX67" s="127"/>
      <c r="DH67" s="127"/>
      <c r="DR67" s="127"/>
      <c r="EB67" s="127"/>
      <c r="EL67" s="127"/>
      <c r="EV67" s="127"/>
      <c r="FF67" s="127"/>
      <c r="FP67" s="127"/>
      <c r="FZ67" s="127"/>
      <c r="GJ67" s="127"/>
      <c r="GT67" s="127"/>
      <c r="HD67" s="127"/>
      <c r="HN67" s="127"/>
      <c r="HX67" s="127"/>
      <c r="IH67" s="127"/>
    </row>
    <row xmlns:x14ac="http://schemas.microsoft.com/office/spreadsheetml/2009/9/ac" r="68" s="3" customFormat="true" x14ac:dyDescent="0.25">
      <c r="A68" s="410" t="str">
        <f ca="true">IF(ISBLANK('Data Summary'!A70),"",'Data Summary'!A70)</f>
        <v/>
      </c>
      <c r="B68" s="127"/>
      <c r="L68" s="127"/>
      <c r="V68" s="127"/>
      <c r="AF68" s="127"/>
      <c r="AP68" s="127"/>
      <c r="AZ68" s="127"/>
      <c r="BA68" s="127"/>
      <c r="BB68" s="127"/>
      <c r="BC68" s="127"/>
      <c r="BD68" s="127"/>
      <c r="BE68" s="127"/>
      <c r="BF68" s="127"/>
      <c r="BG68" s="127"/>
      <c r="BJ68" s="127"/>
      <c r="BT68" s="127"/>
      <c r="CD68" s="127"/>
      <c r="CN68" s="127"/>
      <c r="CX68" s="127"/>
      <c r="DH68" s="127"/>
      <c r="DR68" s="127"/>
      <c r="EB68" s="127"/>
      <c r="EL68" s="127"/>
      <c r="EV68" s="127"/>
      <c r="FF68" s="127"/>
      <c r="FP68" s="127"/>
      <c r="FZ68" s="127"/>
      <c r="GJ68" s="127"/>
      <c r="GT68" s="127"/>
      <c r="HD68" s="127"/>
      <c r="HN68" s="127"/>
      <c r="HX68" s="127"/>
      <c r="IH68" s="127"/>
    </row>
    <row xmlns:x14ac="http://schemas.microsoft.com/office/spreadsheetml/2009/9/ac" r="69" s="3" customFormat="true" x14ac:dyDescent="0.25">
      <c r="A69" s="410" t="str">
        <f ca="true">IF(ISBLANK('Data Summary'!A71),"",'Data Summary'!A71)</f>
        <v/>
      </c>
      <c r="B69" s="127"/>
      <c r="L69" s="127"/>
      <c r="V69" s="127"/>
      <c r="AF69" s="127"/>
      <c r="AP69" s="127"/>
      <c r="AZ69" s="127"/>
      <c r="BA69" s="127"/>
      <c r="BB69" s="127"/>
      <c r="BC69" s="127"/>
      <c r="BD69" s="127"/>
      <c r="BE69" s="127"/>
      <c r="BF69" s="127"/>
      <c r="BG69" s="127"/>
      <c r="BJ69" s="127"/>
      <c r="BT69" s="127"/>
      <c r="CD69" s="127"/>
      <c r="CN69" s="127"/>
      <c r="CX69" s="127"/>
      <c r="DH69" s="127"/>
      <c r="DR69" s="127"/>
      <c r="EB69" s="127"/>
      <c r="EL69" s="127"/>
      <c r="EV69" s="127"/>
      <c r="FF69" s="127"/>
      <c r="FP69" s="127"/>
      <c r="FZ69" s="127"/>
      <c r="GJ69" s="127"/>
      <c r="GT69" s="127"/>
      <c r="HD69" s="127"/>
      <c r="HN69" s="127"/>
      <c r="HX69" s="127"/>
      <c r="IH69" s="127"/>
    </row>
    <row xmlns:x14ac="http://schemas.microsoft.com/office/spreadsheetml/2009/9/ac" r="70" s="3" customFormat="true" x14ac:dyDescent="0.25">
      <c r="A70" s="410" t="str">
        <f ca="true">IF(ISBLANK('Data Summary'!A72),"",'Data Summary'!A72)</f>
        <v/>
      </c>
      <c r="B70" s="127"/>
      <c r="L70" s="127"/>
      <c r="V70" s="127"/>
      <c r="AF70" s="127"/>
      <c r="AP70" s="127"/>
      <c r="AZ70" s="127"/>
      <c r="BA70" s="127"/>
      <c r="BB70" s="127"/>
      <c r="BC70" s="127"/>
      <c r="BD70" s="127"/>
      <c r="BE70" s="127"/>
      <c r="BF70" s="127"/>
      <c r="BG70" s="127"/>
      <c r="BJ70" s="127"/>
      <c r="BT70" s="127"/>
      <c r="CD70" s="127"/>
      <c r="CN70" s="127"/>
      <c r="CX70" s="127"/>
      <c r="DH70" s="127"/>
      <c r="DR70" s="127"/>
      <c r="EB70" s="127"/>
      <c r="EL70" s="127"/>
      <c r="EV70" s="127"/>
      <c r="FF70" s="127"/>
      <c r="FP70" s="127"/>
      <c r="FZ70" s="127"/>
      <c r="GJ70" s="127"/>
      <c r="GT70" s="127"/>
      <c r="HD70" s="127"/>
      <c r="HN70" s="127"/>
      <c r="HX70" s="127"/>
      <c r="IH70" s="127"/>
    </row>
    <row xmlns:x14ac="http://schemas.microsoft.com/office/spreadsheetml/2009/9/ac" r="71" s="3" customFormat="true" x14ac:dyDescent="0.25">
      <c r="A71" s="410" t="str">
        <f ca="true">IF(ISBLANK('Data Summary'!A73),"",'Data Summary'!A73)</f>
        <v/>
      </c>
      <c r="B71" s="127"/>
      <c r="L71" s="127"/>
      <c r="V71" s="127"/>
      <c r="AF71" s="127"/>
      <c r="AP71" s="127"/>
      <c r="AZ71" s="127"/>
      <c r="BA71" s="127"/>
      <c r="BB71" s="127"/>
      <c r="BC71" s="127"/>
      <c r="BD71" s="127"/>
      <c r="BE71" s="127"/>
      <c r="BF71" s="127"/>
      <c r="BG71" s="127"/>
      <c r="BJ71" s="127"/>
      <c r="BT71" s="127"/>
      <c r="CD71" s="127"/>
      <c r="CN71" s="127"/>
      <c r="CX71" s="127"/>
      <c r="DH71" s="127"/>
      <c r="DR71" s="127"/>
      <c r="EB71" s="127"/>
      <c r="EL71" s="127"/>
      <c r="EV71" s="127"/>
      <c r="FF71" s="127"/>
      <c r="FP71" s="127"/>
      <c r="FZ71" s="127"/>
      <c r="GJ71" s="127"/>
      <c r="GT71" s="127"/>
      <c r="HD71" s="127"/>
      <c r="HN71" s="127"/>
      <c r="HX71" s="127"/>
      <c r="IH71" s="127"/>
    </row>
    <row xmlns:x14ac="http://schemas.microsoft.com/office/spreadsheetml/2009/9/ac" r="72" s="3" customFormat="true" x14ac:dyDescent="0.25">
      <c r="A72" s="410" t="str">
        <f ca="true">IF(ISBLANK('Data Summary'!A74),"",'Data Summary'!A74)</f>
        <v/>
      </c>
      <c r="B72" s="127"/>
      <c r="L72" s="127"/>
      <c r="V72" s="127"/>
      <c r="AF72" s="127"/>
      <c r="AP72" s="127"/>
      <c r="AZ72" s="127"/>
      <c r="BA72" s="127"/>
      <c r="BB72" s="127"/>
      <c r="BC72" s="127"/>
      <c r="BD72" s="127"/>
      <c r="BE72" s="127"/>
      <c r="BF72" s="127"/>
      <c r="BG72" s="127"/>
      <c r="BJ72" s="127"/>
      <c r="BT72" s="127"/>
      <c r="CD72" s="127"/>
      <c r="CN72" s="127"/>
      <c r="CX72" s="127"/>
      <c r="DH72" s="127"/>
      <c r="DR72" s="127"/>
      <c r="EB72" s="127"/>
      <c r="EL72" s="127"/>
      <c r="EV72" s="127"/>
      <c r="FF72" s="127"/>
      <c r="FP72" s="127"/>
      <c r="FZ72" s="127"/>
      <c r="GJ72" s="127"/>
      <c r="GT72" s="127"/>
      <c r="HD72" s="127"/>
      <c r="HN72" s="127"/>
      <c r="HX72" s="127"/>
      <c r="IH72" s="127"/>
    </row>
    <row xmlns:x14ac="http://schemas.microsoft.com/office/spreadsheetml/2009/9/ac" r="73" s="3" customFormat="true" x14ac:dyDescent="0.25">
      <c r="A73" s="410" t="str">
        <f ca="true">IF(ISBLANK('Data Summary'!A75),"",'Data Summary'!A75)</f>
        <v/>
      </c>
      <c r="B73" s="127"/>
      <c r="L73" s="127"/>
      <c r="V73" s="127"/>
      <c r="AF73" s="127"/>
      <c r="AP73" s="127"/>
      <c r="AZ73" s="127"/>
      <c r="BA73" s="127"/>
      <c r="BB73" s="127"/>
      <c r="BC73" s="127"/>
      <c r="BD73" s="127"/>
      <c r="BE73" s="127"/>
      <c r="BF73" s="127"/>
      <c r="BG73" s="127"/>
      <c r="BJ73" s="127"/>
      <c r="BT73" s="127"/>
      <c r="CD73" s="127"/>
      <c r="CN73" s="127"/>
      <c r="CX73" s="127"/>
      <c r="DH73" s="127"/>
      <c r="DR73" s="127"/>
      <c r="EB73" s="127"/>
      <c r="EL73" s="127"/>
      <c r="EV73" s="127"/>
      <c r="FF73" s="127"/>
      <c r="FP73" s="127"/>
      <c r="FZ73" s="127"/>
      <c r="GJ73" s="127"/>
      <c r="GT73" s="127"/>
      <c r="HD73" s="127"/>
      <c r="HN73" s="127"/>
      <c r="HX73" s="127"/>
      <c r="IH73" s="127"/>
    </row>
    <row xmlns:x14ac="http://schemas.microsoft.com/office/spreadsheetml/2009/9/ac" r="74" s="3" customFormat="true" x14ac:dyDescent="0.25">
      <c r="A74" s="410" t="str">
        <f ca="true">IF(ISBLANK('Data Summary'!A76),"",'Data Summary'!A76)</f>
        <v/>
      </c>
      <c r="B74" s="127"/>
      <c r="L74" s="127"/>
      <c r="V74" s="127"/>
      <c r="AF74" s="127"/>
      <c r="AP74" s="127"/>
      <c r="AZ74" s="127"/>
      <c r="BA74" s="127"/>
      <c r="BB74" s="127"/>
      <c r="BC74" s="127"/>
      <c r="BD74" s="127"/>
      <c r="BE74" s="127"/>
      <c r="BF74" s="127"/>
      <c r="BG74" s="127"/>
      <c r="BJ74" s="127"/>
      <c r="BT74" s="127"/>
      <c r="CD74" s="127"/>
      <c r="CN74" s="127"/>
      <c r="CX74" s="127"/>
      <c r="DH74" s="127"/>
      <c r="DR74" s="127"/>
      <c r="EB74" s="127"/>
      <c r="EL74" s="127"/>
      <c r="EV74" s="127"/>
      <c r="FF74" s="127"/>
      <c r="FP74" s="127"/>
      <c r="FZ74" s="127"/>
      <c r="GJ74" s="127"/>
      <c r="GT74" s="127"/>
      <c r="HD74" s="127"/>
      <c r="HN74" s="127"/>
      <c r="HX74" s="127"/>
      <c r="IH74" s="127"/>
    </row>
    <row xmlns:x14ac="http://schemas.microsoft.com/office/spreadsheetml/2009/9/ac" r="75" s="3" customFormat="true" x14ac:dyDescent="0.25">
      <c r="A75" s="410" t="str">
        <f ca="true">IF(ISBLANK('Data Summary'!A77),"",'Data Summary'!A77)</f>
        <v/>
      </c>
      <c r="B75" s="127"/>
      <c r="L75" s="127"/>
      <c r="V75" s="127"/>
      <c r="AF75" s="127"/>
      <c r="AP75" s="127"/>
      <c r="AZ75" s="127"/>
      <c r="BA75" s="127"/>
      <c r="BB75" s="127"/>
      <c r="BC75" s="127"/>
      <c r="BD75" s="127"/>
      <c r="BE75" s="127"/>
      <c r="BF75" s="127"/>
      <c r="BG75" s="127"/>
      <c r="BJ75" s="127"/>
      <c r="BT75" s="127"/>
      <c r="CD75" s="127"/>
      <c r="CN75" s="127"/>
      <c r="CX75" s="127"/>
      <c r="DH75" s="127"/>
      <c r="DR75" s="127"/>
      <c r="EB75" s="127"/>
      <c r="EL75" s="127"/>
      <c r="EV75" s="127"/>
      <c r="FF75" s="127"/>
      <c r="FP75" s="127"/>
      <c r="FZ75" s="127"/>
      <c r="GJ75" s="127"/>
      <c r="GT75" s="127"/>
      <c r="HD75" s="127"/>
      <c r="HN75" s="127"/>
      <c r="HX75" s="127"/>
      <c r="IH75" s="127"/>
    </row>
    <row xmlns:x14ac="http://schemas.microsoft.com/office/spreadsheetml/2009/9/ac" r="76" s="3" customFormat="true" x14ac:dyDescent="0.25">
      <c r="A76" s="410" t="str">
        <f ca="true">IF(ISBLANK('Data Summary'!A78),"",'Data Summary'!A78)</f>
        <v/>
      </c>
      <c r="B76" s="127"/>
      <c r="L76" s="127"/>
      <c r="V76" s="127"/>
      <c r="AF76" s="127"/>
      <c r="AP76" s="127"/>
      <c r="AZ76" s="127"/>
      <c r="BA76" s="127"/>
      <c r="BB76" s="127"/>
      <c r="BC76" s="127"/>
      <c r="BD76" s="127"/>
      <c r="BE76" s="127"/>
      <c r="BF76" s="127"/>
      <c r="BG76" s="127"/>
      <c r="BJ76" s="127"/>
      <c r="BT76" s="127"/>
      <c r="CD76" s="127"/>
      <c r="CN76" s="127"/>
      <c r="CX76" s="127"/>
      <c r="DH76" s="127"/>
      <c r="DR76" s="127"/>
      <c r="EB76" s="127"/>
      <c r="EL76" s="127"/>
      <c r="EV76" s="127"/>
      <c r="FF76" s="127"/>
      <c r="FP76" s="127"/>
      <c r="FZ76" s="127"/>
      <c r="GJ76" s="127"/>
      <c r="GT76" s="127"/>
      <c r="HD76" s="127"/>
      <c r="HN76" s="127"/>
      <c r="HX76" s="127"/>
      <c r="IH76" s="127"/>
    </row>
    <row xmlns:x14ac="http://schemas.microsoft.com/office/spreadsheetml/2009/9/ac" r="77" s="3" customFormat="true" x14ac:dyDescent="0.25">
      <c r="A77" s="410" t="str">
        <f ca="true">IF(ISBLANK('Data Summary'!A79),"",'Data Summary'!A79)</f>
        <v/>
      </c>
      <c r="B77" s="127"/>
      <c r="L77" s="127"/>
      <c r="V77" s="127"/>
      <c r="AF77" s="127"/>
      <c r="AP77" s="127"/>
      <c r="AZ77" s="127"/>
      <c r="BA77" s="127"/>
      <c r="BB77" s="127"/>
      <c r="BC77" s="127"/>
      <c r="BD77" s="127"/>
      <c r="BE77" s="127"/>
      <c r="BF77" s="127"/>
      <c r="BG77" s="127"/>
      <c r="BJ77" s="127"/>
      <c r="BT77" s="127"/>
      <c r="CD77" s="127"/>
      <c r="CN77" s="127"/>
      <c r="CX77" s="127"/>
      <c r="DH77" s="127"/>
      <c r="DR77" s="127"/>
      <c r="EB77" s="127"/>
      <c r="EL77" s="127"/>
      <c r="EV77" s="127"/>
      <c r="FF77" s="127"/>
      <c r="FP77" s="127"/>
      <c r="FZ77" s="127"/>
      <c r="GJ77" s="127"/>
      <c r="GT77" s="127"/>
      <c r="HD77" s="127"/>
      <c r="HN77" s="127"/>
      <c r="HX77" s="127"/>
      <c r="IH77" s="127"/>
    </row>
    <row xmlns:x14ac="http://schemas.microsoft.com/office/spreadsheetml/2009/9/ac" r="78" s="3" customFormat="true" x14ac:dyDescent="0.25">
      <c r="A78" s="410" t="str">
        <f ca="true">IF(ISBLANK('Data Summary'!A80),"",'Data Summary'!A80)</f>
        <v/>
      </c>
      <c r="B78" s="127"/>
      <c r="L78" s="127"/>
      <c r="V78" s="127"/>
      <c r="AF78" s="127"/>
      <c r="AP78" s="127"/>
      <c r="AZ78" s="127"/>
      <c r="BA78" s="127"/>
      <c r="BB78" s="127"/>
      <c r="BC78" s="127"/>
      <c r="BD78" s="127"/>
      <c r="BE78" s="127"/>
      <c r="BF78" s="127"/>
      <c r="BG78" s="127"/>
      <c r="BJ78" s="127"/>
      <c r="BT78" s="127"/>
      <c r="CD78" s="127"/>
      <c r="CN78" s="127"/>
      <c r="CX78" s="127"/>
      <c r="DH78" s="127"/>
      <c r="DR78" s="127"/>
      <c r="EB78" s="127"/>
      <c r="EL78" s="127"/>
      <c r="EV78" s="127"/>
      <c r="FF78" s="127"/>
      <c r="FP78" s="127"/>
      <c r="FZ78" s="127"/>
      <c r="GJ78" s="127"/>
      <c r="GT78" s="127"/>
      <c r="HD78" s="127"/>
      <c r="HN78" s="127"/>
      <c r="HX78" s="127"/>
      <c r="IH78" s="127"/>
    </row>
    <row xmlns:x14ac="http://schemas.microsoft.com/office/spreadsheetml/2009/9/ac" r="79" s="3" customFormat="true" x14ac:dyDescent="0.25">
      <c r="A79" s="410" t="str">
        <f ca="true">IF(ISBLANK('Data Summary'!A81),"",'Data Summary'!A81)</f>
        <v/>
      </c>
      <c r="B79" s="127"/>
      <c r="L79" s="127"/>
      <c r="V79" s="127"/>
      <c r="AF79" s="127"/>
      <c r="AP79" s="127"/>
      <c r="AZ79" s="127"/>
      <c r="BA79" s="127"/>
      <c r="BB79" s="127"/>
      <c r="BC79" s="127"/>
      <c r="BD79" s="127"/>
      <c r="BE79" s="127"/>
      <c r="BF79" s="127"/>
      <c r="BG79" s="127"/>
      <c r="BJ79" s="127"/>
      <c r="BT79" s="127"/>
      <c r="CD79" s="127"/>
      <c r="CN79" s="127"/>
      <c r="CX79" s="127"/>
      <c r="DH79" s="127"/>
      <c r="DR79" s="127"/>
      <c r="EB79" s="127"/>
      <c r="EL79" s="127"/>
      <c r="EV79" s="127"/>
      <c r="FF79" s="127"/>
      <c r="FP79" s="127"/>
      <c r="FZ79" s="127"/>
      <c r="GJ79" s="127"/>
      <c r="GT79" s="127"/>
      <c r="HD79" s="127"/>
      <c r="HN79" s="127"/>
      <c r="HX79" s="127"/>
      <c r="IH79" s="127"/>
    </row>
    <row xmlns:x14ac="http://schemas.microsoft.com/office/spreadsheetml/2009/9/ac" r="80" s="3" customFormat="true" x14ac:dyDescent="0.25">
      <c r="A80" s="410" t="str">
        <f ca="true">IF(ISBLANK('Data Summary'!A82),"",'Data Summary'!A82)</f>
        <v/>
      </c>
      <c r="B80" s="127"/>
      <c r="L80" s="127"/>
      <c r="V80" s="127"/>
      <c r="AF80" s="127"/>
      <c r="AP80" s="127"/>
      <c r="AZ80" s="127"/>
      <c r="BA80" s="127"/>
      <c r="BB80" s="127"/>
      <c r="BC80" s="127"/>
      <c r="BD80" s="127"/>
      <c r="BE80" s="127"/>
      <c r="BF80" s="127"/>
      <c r="BG80" s="127"/>
      <c r="BJ80" s="127"/>
      <c r="BT80" s="127"/>
      <c r="CD80" s="127"/>
      <c r="CN80" s="127"/>
      <c r="CX80" s="127"/>
      <c r="DH80" s="127"/>
      <c r="DR80" s="127"/>
      <c r="EB80" s="127"/>
      <c r="EL80" s="127"/>
      <c r="EV80" s="127"/>
      <c r="FF80" s="127"/>
      <c r="FP80" s="127"/>
      <c r="FZ80" s="127"/>
      <c r="GJ80" s="127"/>
      <c r="GT80" s="127"/>
      <c r="HD80" s="127"/>
      <c r="HN80" s="127"/>
      <c r="HX80" s="127"/>
      <c r="IH80" s="127"/>
    </row>
    <row xmlns:x14ac="http://schemas.microsoft.com/office/spreadsheetml/2009/9/ac" r="81" s="3" customFormat="true" x14ac:dyDescent="0.25">
      <c r="A81" s="410" t="str">
        <f ca="true">IF(ISBLANK('Data Summary'!A83),"",'Data Summary'!A83)</f>
        <v/>
      </c>
      <c r="B81" s="127"/>
      <c r="L81" s="127"/>
      <c r="V81" s="127"/>
      <c r="AF81" s="127"/>
      <c r="AP81" s="127"/>
      <c r="AZ81" s="127"/>
      <c r="BA81" s="127"/>
      <c r="BB81" s="127"/>
      <c r="BC81" s="127"/>
      <c r="BD81" s="127"/>
      <c r="BE81" s="127"/>
      <c r="BF81" s="127"/>
      <c r="BG81" s="127"/>
      <c r="BJ81" s="127"/>
      <c r="BT81" s="127"/>
      <c r="CD81" s="127"/>
      <c r="CN81" s="127"/>
      <c r="CX81" s="127"/>
      <c r="DH81" s="127"/>
      <c r="DR81" s="127"/>
      <c r="EB81" s="127"/>
      <c r="EL81" s="127"/>
      <c r="EV81" s="127"/>
      <c r="FF81" s="127"/>
      <c r="FP81" s="127"/>
      <c r="FZ81" s="127"/>
      <c r="GJ81" s="127"/>
      <c r="GT81" s="127"/>
      <c r="HD81" s="127"/>
      <c r="HN81" s="127"/>
      <c r="HX81" s="127"/>
      <c r="IH81" s="127"/>
    </row>
    <row xmlns:x14ac="http://schemas.microsoft.com/office/spreadsheetml/2009/9/ac" r="82" s="3" customFormat="true" x14ac:dyDescent="0.25">
      <c r="A82" s="410" t="str">
        <f ca="true">IF(ISBLANK('Data Summary'!A84),"",'Data Summary'!A84)</f>
        <v/>
      </c>
      <c r="B82" s="127"/>
      <c r="L82" s="127"/>
      <c r="V82" s="127"/>
      <c r="AF82" s="127"/>
      <c r="AP82" s="127"/>
      <c r="AZ82" s="127"/>
      <c r="BA82" s="127"/>
      <c r="BB82" s="127"/>
      <c r="BC82" s="127"/>
      <c r="BD82" s="127"/>
      <c r="BE82" s="127"/>
      <c r="BF82" s="127"/>
      <c r="BG82" s="127"/>
      <c r="BJ82" s="127"/>
      <c r="BT82" s="127"/>
      <c r="CD82" s="127"/>
      <c r="CN82" s="127"/>
      <c r="CX82" s="127"/>
      <c r="DH82" s="127"/>
      <c r="DR82" s="127"/>
      <c r="EB82" s="127"/>
      <c r="EL82" s="127"/>
      <c r="EV82" s="127"/>
      <c r="FF82" s="127"/>
      <c r="FP82" s="127"/>
      <c r="FZ82" s="127"/>
      <c r="GJ82" s="127"/>
      <c r="GT82" s="127"/>
      <c r="HD82" s="127"/>
      <c r="HN82" s="127"/>
      <c r="HX82" s="127"/>
      <c r="IH82" s="127"/>
    </row>
    <row xmlns:x14ac="http://schemas.microsoft.com/office/spreadsheetml/2009/9/ac" r="83" s="3" customFormat="true" x14ac:dyDescent="0.25">
      <c r="A83" s="410" t="str">
        <f ca="true">IF(ISBLANK('Data Summary'!A85),"",'Data Summary'!A85)</f>
        <v/>
      </c>
      <c r="B83" s="127"/>
      <c r="L83" s="127"/>
      <c r="V83" s="127"/>
      <c r="AF83" s="127"/>
      <c r="AP83" s="127"/>
      <c r="AZ83" s="127"/>
      <c r="BA83" s="127"/>
      <c r="BB83" s="127"/>
      <c r="BC83" s="127"/>
      <c r="BD83" s="127"/>
      <c r="BE83" s="127"/>
      <c r="BF83" s="127"/>
      <c r="BG83" s="127"/>
      <c r="BJ83" s="127"/>
      <c r="BT83" s="127"/>
      <c r="CD83" s="127"/>
      <c r="CN83" s="127"/>
      <c r="CX83" s="127"/>
      <c r="DH83" s="127"/>
      <c r="DR83" s="127"/>
      <c r="EB83" s="127"/>
      <c r="EL83" s="127"/>
      <c r="EV83" s="127"/>
      <c r="FF83" s="127"/>
      <c r="FP83" s="127"/>
      <c r="FZ83" s="127"/>
      <c r="GJ83" s="127"/>
      <c r="GT83" s="127"/>
      <c r="HD83" s="127"/>
      <c r="HN83" s="127"/>
      <c r="HX83" s="127"/>
      <c r="IH83" s="127"/>
    </row>
    <row xmlns:x14ac="http://schemas.microsoft.com/office/spreadsheetml/2009/9/ac" r="84" s="3" customFormat="true" x14ac:dyDescent="0.25">
      <c r="A84" s="410" t="str">
        <f ca="true">IF(ISBLANK('Data Summary'!A86),"",'Data Summary'!A86)</f>
        <v/>
      </c>
      <c r="B84" s="127"/>
      <c r="L84" s="127"/>
      <c r="V84" s="127"/>
      <c r="AF84" s="127"/>
      <c r="AP84" s="127"/>
      <c r="AZ84" s="127"/>
      <c r="BA84" s="127"/>
      <c r="BB84" s="127"/>
      <c r="BC84" s="127"/>
      <c r="BD84" s="127"/>
      <c r="BE84" s="127"/>
      <c r="BF84" s="127"/>
      <c r="BG84" s="127"/>
      <c r="BJ84" s="127"/>
      <c r="BT84" s="127"/>
      <c r="CD84" s="127"/>
      <c r="CN84" s="127"/>
      <c r="CX84" s="127"/>
      <c r="DH84" s="127"/>
      <c r="DR84" s="127"/>
      <c r="EB84" s="127"/>
      <c r="EL84" s="127"/>
      <c r="EV84" s="127"/>
      <c r="FF84" s="127"/>
      <c r="FP84" s="127"/>
      <c r="FZ84" s="127"/>
      <c r="GJ84" s="127"/>
      <c r="GT84" s="127"/>
      <c r="HD84" s="127"/>
      <c r="HN84" s="127"/>
      <c r="HX84" s="127"/>
      <c r="IH84" s="127"/>
    </row>
    <row xmlns:x14ac="http://schemas.microsoft.com/office/spreadsheetml/2009/9/ac" r="85" s="3" customFormat="true" x14ac:dyDescent="0.25">
      <c r="A85" s="410" t="str">
        <f ca="true">IF(ISBLANK('Data Summary'!A87),"",'Data Summary'!A87)</f>
        <v/>
      </c>
      <c r="B85" s="127"/>
      <c r="L85" s="127"/>
      <c r="V85" s="127"/>
      <c r="AF85" s="127"/>
      <c r="AP85" s="127"/>
      <c r="AZ85" s="127"/>
      <c r="BA85" s="127"/>
      <c r="BB85" s="127"/>
      <c r="BC85" s="127"/>
      <c r="BD85" s="127"/>
      <c r="BE85" s="127"/>
      <c r="BF85" s="127"/>
      <c r="BG85" s="127"/>
      <c r="BJ85" s="127"/>
      <c r="BT85" s="127"/>
      <c r="CD85" s="127"/>
      <c r="CN85" s="127"/>
      <c r="CX85" s="127"/>
      <c r="DH85" s="127"/>
      <c r="DR85" s="127"/>
      <c r="EB85" s="127"/>
      <c r="EL85" s="127"/>
      <c r="EV85" s="127"/>
      <c r="FF85" s="127"/>
      <c r="FP85" s="127"/>
      <c r="FZ85" s="127"/>
      <c r="GJ85" s="127"/>
      <c r="GT85" s="127"/>
      <c r="HD85" s="127"/>
      <c r="HN85" s="127"/>
      <c r="HX85" s="127"/>
      <c r="IH85" s="127"/>
    </row>
    <row xmlns:x14ac="http://schemas.microsoft.com/office/spreadsheetml/2009/9/ac" r="86" s="3" customFormat="true" x14ac:dyDescent="0.25">
      <c r="A86" s="410" t="str">
        <f ca="true">IF(ISBLANK('Data Summary'!A88),"",'Data Summary'!A88)</f>
        <v/>
      </c>
      <c r="B86" s="127"/>
      <c r="L86" s="127"/>
      <c r="V86" s="127"/>
      <c r="AF86" s="127"/>
      <c r="AP86" s="127"/>
      <c r="AZ86" s="127"/>
      <c r="BA86" s="127"/>
      <c r="BB86" s="127"/>
      <c r="BC86" s="127"/>
      <c r="BD86" s="127"/>
      <c r="BE86" s="127"/>
      <c r="BF86" s="127"/>
      <c r="BG86" s="127"/>
      <c r="BJ86" s="127"/>
      <c r="BT86" s="127"/>
      <c r="CD86" s="127"/>
      <c r="CN86" s="127"/>
      <c r="CX86" s="127"/>
      <c r="DH86" s="127"/>
      <c r="DR86" s="127"/>
      <c r="EB86" s="127"/>
      <c r="EL86" s="127"/>
      <c r="EV86" s="127"/>
      <c r="FF86" s="127"/>
      <c r="FP86" s="127"/>
      <c r="FZ86" s="127"/>
      <c r="GJ86" s="127"/>
      <c r="GT86" s="127"/>
      <c r="HD86" s="127"/>
      <c r="HN86" s="127"/>
      <c r="HX86" s="127"/>
      <c r="IH86" s="127"/>
    </row>
    <row xmlns:x14ac="http://schemas.microsoft.com/office/spreadsheetml/2009/9/ac" r="87" s="3" customFormat="true" x14ac:dyDescent="0.25">
      <c r="A87" s="410" t="str">
        <f ca="true">IF(ISBLANK('Data Summary'!A89),"",'Data Summary'!A89)</f>
        <v/>
      </c>
      <c r="B87" s="127"/>
      <c r="L87" s="127"/>
      <c r="V87" s="127"/>
      <c r="AF87" s="127"/>
      <c r="AP87" s="127"/>
      <c r="AZ87" s="127"/>
      <c r="BA87" s="127"/>
      <c r="BB87" s="127"/>
      <c r="BC87" s="127"/>
      <c r="BD87" s="127"/>
      <c r="BE87" s="127"/>
      <c r="BF87" s="127"/>
      <c r="BG87" s="127"/>
      <c r="BJ87" s="127"/>
      <c r="BT87" s="127"/>
      <c r="CD87" s="127"/>
      <c r="CN87" s="127"/>
      <c r="CX87" s="127"/>
      <c r="DH87" s="127"/>
      <c r="DR87" s="127"/>
      <c r="EB87" s="127"/>
      <c r="EL87" s="127"/>
      <c r="EV87" s="127"/>
      <c r="FF87" s="127"/>
      <c r="FP87" s="127"/>
      <c r="FZ87" s="127"/>
      <c r="GJ87" s="127"/>
      <c r="GT87" s="127"/>
      <c r="HD87" s="127"/>
      <c r="HN87" s="127"/>
      <c r="HX87" s="127"/>
      <c r="IH87" s="127"/>
    </row>
    <row xmlns:x14ac="http://schemas.microsoft.com/office/spreadsheetml/2009/9/ac" r="88" s="3" customFormat="true" x14ac:dyDescent="0.25">
      <c r="A88" s="410" t="str">
        <f ca="true">IF(ISBLANK('Data Summary'!A90),"",'Data Summary'!A90)</f>
        <v/>
      </c>
      <c r="B88" s="127"/>
      <c r="L88" s="127"/>
      <c r="V88" s="127"/>
      <c r="AF88" s="127"/>
      <c r="AP88" s="127"/>
      <c r="AZ88" s="127"/>
      <c r="BA88" s="127"/>
      <c r="BB88" s="127"/>
      <c r="BC88" s="127"/>
      <c r="BD88" s="127"/>
      <c r="BE88" s="127"/>
      <c r="BF88" s="127"/>
      <c r="BG88" s="127"/>
      <c r="BJ88" s="127"/>
      <c r="BT88" s="127"/>
      <c r="CD88" s="127"/>
      <c r="CN88" s="127"/>
      <c r="CX88" s="127"/>
      <c r="DH88" s="127"/>
      <c r="DR88" s="127"/>
      <c r="EB88" s="127"/>
      <c r="EL88" s="127"/>
      <c r="EV88" s="127"/>
      <c r="FF88" s="127"/>
      <c r="FP88" s="127"/>
      <c r="FZ88" s="127"/>
      <c r="GJ88" s="127"/>
      <c r="GT88" s="127"/>
      <c r="HD88" s="127"/>
      <c r="HN88" s="127"/>
      <c r="HX88" s="127"/>
      <c r="IH88" s="127"/>
    </row>
    <row xmlns:x14ac="http://schemas.microsoft.com/office/spreadsheetml/2009/9/ac" r="89" s="3" customFormat="true" x14ac:dyDescent="0.25">
      <c r="A89" s="410" t="str">
        <f ca="true">IF(ISBLANK('Data Summary'!A91),"",'Data Summary'!A91)</f>
        <v/>
      </c>
      <c r="B89" s="127"/>
      <c r="L89" s="127"/>
      <c r="V89" s="127"/>
      <c r="AF89" s="127"/>
      <c r="AP89" s="127"/>
      <c r="AZ89" s="127"/>
      <c r="BA89" s="127"/>
      <c r="BB89" s="127"/>
      <c r="BC89" s="127"/>
      <c r="BD89" s="127"/>
      <c r="BE89" s="127"/>
      <c r="BF89" s="127"/>
      <c r="BG89" s="127"/>
      <c r="BJ89" s="127"/>
      <c r="BT89" s="127"/>
      <c r="CD89" s="127"/>
      <c r="CN89" s="127"/>
      <c r="CX89" s="127"/>
      <c r="DH89" s="127"/>
      <c r="DR89" s="127"/>
      <c r="EB89" s="127"/>
      <c r="EL89" s="127"/>
      <c r="EV89" s="127"/>
      <c r="FF89" s="127"/>
      <c r="FP89" s="127"/>
      <c r="FZ89" s="127"/>
      <c r="GJ89" s="127"/>
      <c r="GT89" s="127"/>
      <c r="HD89" s="127"/>
      <c r="HN89" s="127"/>
      <c r="HX89" s="127"/>
      <c r="IH89" s="127"/>
    </row>
    <row xmlns:x14ac="http://schemas.microsoft.com/office/spreadsheetml/2009/9/ac" r="90" s="3" customFormat="true" x14ac:dyDescent="0.25">
      <c r="A90" s="410" t="str">
        <f ca="true">IF(ISBLANK('Data Summary'!A92),"",'Data Summary'!A92)</f>
        <v/>
      </c>
      <c r="B90" s="127"/>
      <c r="L90" s="127"/>
      <c r="V90" s="127"/>
      <c r="AF90" s="127"/>
      <c r="AP90" s="127"/>
      <c r="AZ90" s="127"/>
      <c r="BA90" s="127"/>
      <c r="BB90" s="127"/>
      <c r="BC90" s="127"/>
      <c r="BD90" s="127"/>
      <c r="BE90" s="127"/>
      <c r="BF90" s="127"/>
      <c r="BG90" s="127"/>
      <c r="BJ90" s="127"/>
      <c r="BT90" s="127"/>
      <c r="CD90" s="127"/>
      <c r="CN90" s="127"/>
      <c r="CX90" s="127"/>
      <c r="DH90" s="127"/>
      <c r="DR90" s="127"/>
      <c r="EB90" s="127"/>
      <c r="EL90" s="127"/>
      <c r="EV90" s="127"/>
      <c r="FF90" s="127"/>
      <c r="FP90" s="127"/>
      <c r="FZ90" s="127"/>
      <c r="GJ90" s="127"/>
      <c r="GT90" s="127"/>
      <c r="HD90" s="127"/>
      <c r="HN90" s="127"/>
      <c r="HX90" s="127"/>
      <c r="IH90" s="127"/>
    </row>
    <row xmlns:x14ac="http://schemas.microsoft.com/office/spreadsheetml/2009/9/ac" r="91" s="3" customFormat="true" x14ac:dyDescent="0.25">
      <c r="A91" s="410" t="str">
        <f ca="true">IF(ISBLANK('Data Summary'!A93),"",'Data Summary'!A93)</f>
        <v/>
      </c>
      <c r="B91" s="127"/>
      <c r="L91" s="127"/>
      <c r="V91" s="127"/>
      <c r="AF91" s="127"/>
      <c r="AP91" s="127"/>
      <c r="AZ91" s="127"/>
      <c r="BA91" s="127"/>
      <c r="BB91" s="127"/>
      <c r="BC91" s="127"/>
      <c r="BD91" s="127"/>
      <c r="BE91" s="127"/>
      <c r="BF91" s="127"/>
      <c r="BG91" s="127"/>
      <c r="BJ91" s="127"/>
      <c r="BT91" s="127"/>
      <c r="CD91" s="127"/>
      <c r="CN91" s="127"/>
      <c r="CX91" s="127"/>
      <c r="DH91" s="127"/>
      <c r="DR91" s="127"/>
      <c r="EB91" s="127"/>
      <c r="EL91" s="127"/>
      <c r="EV91" s="127"/>
      <c r="FF91" s="127"/>
      <c r="FP91" s="127"/>
      <c r="FZ91" s="127"/>
      <c r="GJ91" s="127"/>
      <c r="GT91" s="127"/>
      <c r="HD91" s="127"/>
      <c r="HN91" s="127"/>
      <c r="HX91" s="127"/>
      <c r="IH91" s="127"/>
    </row>
    <row xmlns:x14ac="http://schemas.microsoft.com/office/spreadsheetml/2009/9/ac" r="92" s="3" customFormat="true" x14ac:dyDescent="0.25">
      <c r="A92" s="410" t="str">
        <f ca="true">IF(ISBLANK('Data Summary'!A94),"",'Data Summary'!A94)</f>
        <v/>
      </c>
      <c r="B92" s="127"/>
      <c r="L92" s="127"/>
      <c r="V92" s="127"/>
      <c r="AF92" s="127"/>
      <c r="AP92" s="127"/>
      <c r="AZ92" s="127"/>
      <c r="BA92" s="127"/>
      <c r="BB92" s="127"/>
      <c r="BC92" s="127"/>
      <c r="BD92" s="127"/>
      <c r="BE92" s="127"/>
      <c r="BF92" s="127"/>
      <c r="BG92" s="127"/>
      <c r="BJ92" s="127"/>
      <c r="BT92" s="127"/>
      <c r="CD92" s="127"/>
      <c r="CN92" s="127"/>
      <c r="CX92" s="127"/>
      <c r="DH92" s="127"/>
      <c r="DR92" s="127"/>
      <c r="EB92" s="127"/>
      <c r="EL92" s="127"/>
      <c r="EV92" s="127"/>
      <c r="FF92" s="127"/>
      <c r="FP92" s="127"/>
      <c r="FZ92" s="127"/>
      <c r="GJ92" s="127"/>
      <c r="GT92" s="127"/>
      <c r="HD92" s="127"/>
      <c r="HN92" s="127"/>
      <c r="HX92" s="127"/>
      <c r="IH92" s="127"/>
    </row>
    <row xmlns:x14ac="http://schemas.microsoft.com/office/spreadsheetml/2009/9/ac" r="93" s="3" customFormat="true" x14ac:dyDescent="0.25">
      <c r="A93" s="410" t="str">
        <f ca="true">IF(ISBLANK('Data Summary'!A95),"",'Data Summary'!A95)</f>
        <v/>
      </c>
      <c r="B93" s="127"/>
      <c r="L93" s="127"/>
      <c r="V93" s="127"/>
      <c r="AF93" s="127"/>
      <c r="AP93" s="127"/>
      <c r="AZ93" s="127"/>
      <c r="BA93" s="127"/>
      <c r="BB93" s="127"/>
      <c r="BC93" s="127"/>
      <c r="BD93" s="127"/>
      <c r="BE93" s="127"/>
      <c r="BF93" s="127"/>
      <c r="BG93" s="127"/>
      <c r="BJ93" s="127"/>
      <c r="BT93" s="127"/>
      <c r="CD93" s="127"/>
      <c r="CN93" s="127"/>
      <c r="CX93" s="127"/>
      <c r="DH93" s="127"/>
      <c r="DR93" s="127"/>
      <c r="EB93" s="127"/>
      <c r="EL93" s="127"/>
      <c r="EV93" s="127"/>
      <c r="FF93" s="127"/>
      <c r="FP93" s="127"/>
      <c r="FZ93" s="127"/>
      <c r="GJ93" s="127"/>
      <c r="GT93" s="127"/>
      <c r="HD93" s="127"/>
      <c r="HN93" s="127"/>
      <c r="HX93" s="127"/>
      <c r="IH93" s="127"/>
    </row>
    <row xmlns:x14ac="http://schemas.microsoft.com/office/spreadsheetml/2009/9/ac" r="94" s="3" customFormat="true" x14ac:dyDescent="0.25">
      <c r="A94" s="410" t="str">
        <f ca="true">IF(ISBLANK('Data Summary'!A96),"",'Data Summary'!A96)</f>
        <v/>
      </c>
      <c r="B94" s="127"/>
      <c r="L94" s="127"/>
      <c r="V94" s="127"/>
      <c r="AF94" s="127"/>
      <c r="AP94" s="127"/>
      <c r="AZ94" s="127"/>
      <c r="BA94" s="127"/>
      <c r="BB94" s="127"/>
      <c r="BC94" s="127"/>
      <c r="BD94" s="127"/>
      <c r="BE94" s="127"/>
      <c r="BF94" s="127"/>
      <c r="BG94" s="127"/>
      <c r="BJ94" s="127"/>
      <c r="BT94" s="127"/>
      <c r="CD94" s="127"/>
      <c r="CN94" s="127"/>
      <c r="CX94" s="127"/>
      <c r="DH94" s="127"/>
      <c r="DR94" s="127"/>
      <c r="EB94" s="127"/>
      <c r="EL94" s="127"/>
      <c r="EV94" s="127"/>
      <c r="FF94" s="127"/>
      <c r="FP94" s="127"/>
      <c r="FZ94" s="127"/>
      <c r="GJ94" s="127"/>
      <c r="GT94" s="127"/>
      <c r="HD94" s="127"/>
      <c r="HN94" s="127"/>
      <c r="HX94" s="127"/>
      <c r="IH94" s="127"/>
    </row>
    <row xmlns:x14ac="http://schemas.microsoft.com/office/spreadsheetml/2009/9/ac" r="95" s="3" customFormat="true" x14ac:dyDescent="0.25">
      <c r="A95" s="410" t="str">
        <f ca="true">IF(ISBLANK('Data Summary'!A97),"",'Data Summary'!A97)</f>
        <v/>
      </c>
      <c r="B95" s="127"/>
      <c r="L95" s="127"/>
      <c r="V95" s="127"/>
      <c r="AF95" s="127"/>
      <c r="AP95" s="127"/>
      <c r="AZ95" s="127"/>
      <c r="BA95" s="127"/>
      <c r="BB95" s="127"/>
      <c r="BC95" s="127"/>
      <c r="BD95" s="127"/>
      <c r="BE95" s="127"/>
      <c r="BF95" s="127"/>
      <c r="BG95" s="127"/>
      <c r="BJ95" s="127"/>
      <c r="BT95" s="127"/>
      <c r="CD95" s="127"/>
      <c r="CN95" s="127"/>
      <c r="CX95" s="127"/>
      <c r="DH95" s="127"/>
      <c r="DR95" s="127"/>
      <c r="EB95" s="127"/>
      <c r="EL95" s="127"/>
      <c r="EV95" s="127"/>
      <c r="FF95" s="127"/>
      <c r="FP95" s="127"/>
      <c r="FZ95" s="127"/>
      <c r="GJ95" s="127"/>
      <c r="GT95" s="127"/>
      <c r="HD95" s="127"/>
      <c r="HN95" s="127"/>
      <c r="HX95" s="127"/>
      <c r="IH95" s="127"/>
    </row>
    <row xmlns:x14ac="http://schemas.microsoft.com/office/spreadsheetml/2009/9/ac" r="96" s="3" customFormat="true" x14ac:dyDescent="0.25">
      <c r="A96" s="410" t="str">
        <f ca="true">IF(ISBLANK('Data Summary'!A98),"",'Data Summary'!A98)</f>
        <v/>
      </c>
      <c r="B96" s="127"/>
      <c r="L96" s="127"/>
      <c r="V96" s="127"/>
      <c r="AF96" s="127"/>
      <c r="AP96" s="127"/>
      <c r="AZ96" s="127"/>
      <c r="BA96" s="127"/>
      <c r="BB96" s="127"/>
      <c r="BC96" s="127"/>
      <c r="BD96" s="127"/>
      <c r="BE96" s="127"/>
      <c r="BF96" s="127"/>
      <c r="BG96" s="127"/>
      <c r="BJ96" s="127"/>
      <c r="BT96" s="127"/>
      <c r="CD96" s="127"/>
      <c r="CN96" s="127"/>
      <c r="CX96" s="127"/>
      <c r="DH96" s="127"/>
      <c r="DR96" s="127"/>
      <c r="EB96" s="127"/>
      <c r="EL96" s="127"/>
      <c r="EV96" s="127"/>
      <c r="FF96" s="127"/>
      <c r="FP96" s="127"/>
      <c r="FZ96" s="127"/>
      <c r="GJ96" s="127"/>
      <c r="GT96" s="127"/>
      <c r="HD96" s="127"/>
      <c r="HN96" s="127"/>
      <c r="HX96" s="127"/>
      <c r="IH96" s="127"/>
    </row>
    <row xmlns:x14ac="http://schemas.microsoft.com/office/spreadsheetml/2009/9/ac" r="97" s="3" customFormat="true" x14ac:dyDescent="0.25">
      <c r="A97" s="410" t="str">
        <f ca="true">IF(ISBLANK('Data Summary'!A99),"",'Data Summary'!A99)</f>
        <v/>
      </c>
      <c r="B97" s="127"/>
      <c r="L97" s="127"/>
      <c r="V97" s="127"/>
      <c r="AF97" s="127"/>
      <c r="AP97" s="127"/>
      <c r="AZ97" s="127"/>
      <c r="BA97" s="127"/>
      <c r="BB97" s="127"/>
      <c r="BC97" s="127"/>
      <c r="BD97" s="127"/>
      <c r="BE97" s="127"/>
      <c r="BF97" s="127"/>
      <c r="BG97" s="127"/>
      <c r="BJ97" s="127"/>
      <c r="BT97" s="127"/>
      <c r="CD97" s="127"/>
      <c r="CN97" s="127"/>
      <c r="CX97" s="127"/>
      <c r="DH97" s="127"/>
      <c r="DR97" s="127"/>
      <c r="EB97" s="127"/>
      <c r="EL97" s="127"/>
      <c r="EV97" s="127"/>
      <c r="FF97" s="127"/>
      <c r="FP97" s="127"/>
      <c r="FZ97" s="127"/>
      <c r="GJ97" s="127"/>
      <c r="GT97" s="127"/>
      <c r="HD97" s="127"/>
      <c r="HN97" s="127"/>
      <c r="HX97" s="127"/>
      <c r="IH97" s="127"/>
    </row>
    <row xmlns:x14ac="http://schemas.microsoft.com/office/spreadsheetml/2009/9/ac" r="98" s="3" customFormat="true" x14ac:dyDescent="0.25">
      <c r="A98" s="410" t="str">
        <f ca="true">IF(ISBLANK('Data Summary'!A100),"",'Data Summary'!A100)</f>
        <v/>
      </c>
      <c r="B98" s="127"/>
      <c r="L98" s="127"/>
      <c r="V98" s="127"/>
      <c r="AF98" s="127"/>
      <c r="AP98" s="127"/>
      <c r="AZ98" s="127"/>
      <c r="BA98" s="127"/>
      <c r="BB98" s="127"/>
      <c r="BC98" s="127"/>
      <c r="BD98" s="127"/>
      <c r="BE98" s="127"/>
      <c r="BF98" s="127"/>
      <c r="BG98" s="127"/>
      <c r="BJ98" s="127"/>
      <c r="BT98" s="127"/>
      <c r="CD98" s="127"/>
      <c r="CN98" s="127"/>
      <c r="CX98" s="127"/>
      <c r="DH98" s="127"/>
      <c r="DR98" s="127"/>
      <c r="EB98" s="127"/>
      <c r="EL98" s="127"/>
      <c r="EV98" s="127"/>
      <c r="FF98" s="127"/>
      <c r="FP98" s="127"/>
      <c r="FZ98" s="127"/>
      <c r="GJ98" s="127"/>
      <c r="GT98" s="127"/>
      <c r="HD98" s="127"/>
      <c r="HN98" s="127"/>
      <c r="HX98" s="127"/>
      <c r="IH98" s="127"/>
    </row>
    <row xmlns:x14ac="http://schemas.microsoft.com/office/spreadsheetml/2009/9/ac" r="99" s="3" customFormat="true" x14ac:dyDescent="0.25">
      <c r="A99" s="410" t="str">
        <f ca="true">IF(ISBLANK('Data Summary'!A101),"",'Data Summary'!A101)</f>
        <v/>
      </c>
      <c r="B99" s="127"/>
      <c r="L99" s="127"/>
      <c r="V99" s="127"/>
      <c r="AF99" s="127"/>
      <c r="AP99" s="127"/>
      <c r="AZ99" s="127"/>
      <c r="BA99" s="127"/>
      <c r="BB99" s="127"/>
      <c r="BC99" s="127"/>
      <c r="BD99" s="127"/>
      <c r="BE99" s="127"/>
      <c r="BF99" s="127"/>
      <c r="BG99" s="127"/>
      <c r="BJ99" s="127"/>
      <c r="BT99" s="127"/>
      <c r="CD99" s="127"/>
      <c r="CN99" s="127"/>
      <c r="CX99" s="127"/>
      <c r="DH99" s="127"/>
      <c r="DR99" s="127"/>
      <c r="EB99" s="127"/>
      <c r="EL99" s="127"/>
      <c r="EV99" s="127"/>
      <c r="FF99" s="127"/>
      <c r="FP99" s="127"/>
      <c r="FZ99" s="127"/>
      <c r="GJ99" s="127"/>
      <c r="GT99" s="127"/>
      <c r="HD99" s="127"/>
      <c r="HN99" s="127"/>
      <c r="HX99" s="127"/>
      <c r="IH99" s="127"/>
    </row>
    <row xmlns:x14ac="http://schemas.microsoft.com/office/spreadsheetml/2009/9/ac" r="100" s="3" customFormat="true" x14ac:dyDescent="0.25">
      <c r="A100" s="410" t="str">
        <f ca="true">IF(ISBLANK('Data Summary'!A102),"",'Data Summary'!A102)</f>
        <v/>
      </c>
      <c r="B100" s="127"/>
      <c r="L100" s="127"/>
      <c r="V100" s="127"/>
      <c r="AF100" s="127"/>
      <c r="AP100" s="127"/>
      <c r="AZ100" s="127"/>
      <c r="BA100" s="127"/>
      <c r="BB100" s="127"/>
      <c r="BC100" s="127"/>
      <c r="BD100" s="127"/>
      <c r="BE100" s="127"/>
      <c r="BF100" s="127"/>
      <c r="BG100" s="127"/>
      <c r="BJ100" s="127"/>
      <c r="BT100" s="127"/>
      <c r="CD100" s="127"/>
      <c r="CN100" s="127"/>
      <c r="CX100" s="127"/>
      <c r="DH100" s="127"/>
      <c r="DR100" s="127"/>
      <c r="EB100" s="127"/>
      <c r="EL100" s="127"/>
      <c r="EV100" s="127"/>
      <c r="FF100" s="127"/>
      <c r="FP100" s="127"/>
      <c r="FZ100" s="127"/>
      <c r="GJ100" s="127"/>
      <c r="GT100" s="127"/>
      <c r="HD100" s="127"/>
      <c r="HN100" s="127"/>
      <c r="HX100" s="127"/>
      <c r="IH100" s="127"/>
    </row>
    <row xmlns:x14ac="http://schemas.microsoft.com/office/spreadsheetml/2009/9/ac" r="101" s="3" customFormat="true" x14ac:dyDescent="0.25">
      <c r="A101" s="410" t="str">
        <f ca="true">IF(ISBLANK('Data Summary'!A103),"",'Data Summary'!A103)</f>
        <v/>
      </c>
      <c r="B101" s="127"/>
      <c r="L101" s="127"/>
      <c r="V101" s="127"/>
      <c r="AF101" s="127"/>
      <c r="AP101" s="127"/>
      <c r="AZ101" s="127"/>
      <c r="BA101" s="127"/>
      <c r="BB101" s="127"/>
      <c r="BC101" s="127"/>
      <c r="BD101" s="127"/>
      <c r="BE101" s="127"/>
      <c r="BF101" s="127"/>
      <c r="BG101" s="127"/>
      <c r="BJ101" s="127"/>
      <c r="BT101" s="127"/>
      <c r="CD101" s="127"/>
      <c r="CN101" s="127"/>
      <c r="CX101" s="127"/>
      <c r="DH101" s="127"/>
      <c r="DR101" s="127"/>
      <c r="EB101" s="127"/>
      <c r="EL101" s="127"/>
      <c r="EV101" s="127"/>
      <c r="FF101" s="127"/>
      <c r="FP101" s="127"/>
      <c r="FZ101" s="127"/>
      <c r="GJ101" s="127"/>
      <c r="GT101" s="127"/>
      <c r="HD101" s="127"/>
      <c r="HN101" s="127"/>
      <c r="HX101" s="127"/>
      <c r="IH101" s="127"/>
    </row>
    <row xmlns:x14ac="http://schemas.microsoft.com/office/spreadsheetml/2009/9/ac" r="102" s="3" customFormat="true" x14ac:dyDescent="0.25">
      <c r="A102" s="410" t="str">
        <f ca="true">IF(ISBLANK('Data Summary'!A104),"",'Data Summary'!A104)</f>
        <v/>
      </c>
      <c r="B102" s="127"/>
      <c r="L102" s="127"/>
      <c r="V102" s="127"/>
      <c r="AF102" s="127"/>
      <c r="AP102" s="127"/>
      <c r="AZ102" s="127"/>
      <c r="BA102" s="127"/>
      <c r="BB102" s="127"/>
      <c r="BC102" s="127"/>
      <c r="BD102" s="127"/>
      <c r="BE102" s="127"/>
      <c r="BF102" s="127"/>
      <c r="BG102" s="127"/>
      <c r="BJ102" s="127"/>
      <c r="BT102" s="127"/>
      <c r="CD102" s="127"/>
      <c r="CN102" s="127"/>
      <c r="CX102" s="127"/>
      <c r="DH102" s="127"/>
      <c r="DR102" s="127"/>
      <c r="EB102" s="127"/>
      <c r="EL102" s="127"/>
      <c r="EV102" s="127"/>
      <c r="FF102" s="127"/>
      <c r="FP102" s="127"/>
      <c r="FZ102" s="127"/>
      <c r="GJ102" s="127"/>
      <c r="GT102" s="127"/>
      <c r="HD102" s="127"/>
      <c r="HN102" s="127"/>
      <c r="HX102" s="127"/>
      <c r="IH102" s="127"/>
    </row>
    <row xmlns:x14ac="http://schemas.microsoft.com/office/spreadsheetml/2009/9/ac" r="103" s="3" customFormat="true" x14ac:dyDescent="0.25">
      <c r="A103" s="410" t="str">
        <f ca="true">IF(ISBLANK('Data Summary'!A105),"",'Data Summary'!A105)</f>
        <v/>
      </c>
      <c r="B103" s="127"/>
      <c r="L103" s="127"/>
      <c r="V103" s="127"/>
      <c r="AF103" s="127"/>
      <c r="AP103" s="127"/>
      <c r="AZ103" s="127"/>
      <c r="BA103" s="127"/>
      <c r="BB103" s="127"/>
      <c r="BC103" s="127"/>
      <c r="BD103" s="127"/>
      <c r="BE103" s="127"/>
      <c r="BF103" s="127"/>
      <c r="BG103" s="127"/>
      <c r="BJ103" s="127"/>
      <c r="BT103" s="127"/>
      <c r="CD103" s="127"/>
      <c r="CN103" s="127"/>
      <c r="CX103" s="127"/>
      <c r="DH103" s="127"/>
      <c r="DR103" s="127"/>
      <c r="EB103" s="127"/>
      <c r="EL103" s="127"/>
      <c r="EV103" s="127"/>
      <c r="FF103" s="127"/>
      <c r="FP103" s="127"/>
      <c r="FZ103" s="127"/>
      <c r="GJ103" s="127"/>
      <c r="GT103" s="127"/>
      <c r="HD103" s="127"/>
      <c r="HN103" s="127"/>
      <c r="HX103" s="127"/>
      <c r="IH103" s="127"/>
    </row>
    <row xmlns:x14ac="http://schemas.microsoft.com/office/spreadsheetml/2009/9/ac" r="104" s="3" customFormat="true" x14ac:dyDescent="0.25">
      <c r="A104" s="410" t="str">
        <f ca="true">IF(ISBLANK('Data Summary'!A106),"",'Data Summary'!A106)</f>
        <v/>
      </c>
      <c r="B104" s="127"/>
      <c r="L104" s="127"/>
      <c r="V104" s="127"/>
      <c r="AF104" s="127"/>
      <c r="AP104" s="127"/>
      <c r="AZ104" s="127"/>
      <c r="BA104" s="127"/>
      <c r="BB104" s="127"/>
      <c r="BC104" s="127"/>
      <c r="BD104" s="127"/>
      <c r="BE104" s="127"/>
      <c r="BF104" s="127"/>
      <c r="BG104" s="127"/>
      <c r="BJ104" s="127"/>
      <c r="BT104" s="127"/>
      <c r="CD104" s="127"/>
      <c r="CN104" s="127"/>
      <c r="CX104" s="127"/>
      <c r="DH104" s="127"/>
      <c r="DR104" s="127"/>
      <c r="EB104" s="127"/>
      <c r="EL104" s="127"/>
      <c r="EV104" s="127"/>
      <c r="FF104" s="127"/>
      <c r="FP104" s="127"/>
      <c r="FZ104" s="127"/>
      <c r="GJ104" s="127"/>
      <c r="GT104" s="127"/>
      <c r="HD104" s="127"/>
      <c r="HN104" s="127"/>
      <c r="HX104" s="127"/>
      <c r="IH104" s="127"/>
    </row>
    <row xmlns:x14ac="http://schemas.microsoft.com/office/spreadsheetml/2009/9/ac" r="105" s="3" customFormat="true" x14ac:dyDescent="0.25">
      <c r="A105" s="410" t="str">
        <f ca="true">IF(ISBLANK('Data Summary'!A107),"",'Data Summary'!A107)</f>
        <v/>
      </c>
      <c r="B105" s="127"/>
      <c r="L105" s="127"/>
      <c r="V105" s="127"/>
      <c r="AF105" s="127"/>
      <c r="AP105" s="127"/>
      <c r="AZ105" s="127"/>
      <c r="BA105" s="127"/>
      <c r="BB105" s="127"/>
      <c r="BC105" s="127"/>
      <c r="BD105" s="127"/>
      <c r="BE105" s="127"/>
      <c r="BF105" s="127"/>
      <c r="BG105" s="127"/>
      <c r="BJ105" s="127"/>
      <c r="BT105" s="127"/>
      <c r="CD105" s="127"/>
      <c r="CN105" s="127"/>
      <c r="CX105" s="127"/>
      <c r="DH105" s="127"/>
      <c r="DR105" s="127"/>
      <c r="EB105" s="127"/>
      <c r="EL105" s="127"/>
      <c r="EV105" s="127"/>
      <c r="FF105" s="127"/>
      <c r="FP105" s="127"/>
      <c r="FZ105" s="127"/>
      <c r="GJ105" s="127"/>
      <c r="GT105" s="127"/>
      <c r="HD105" s="127"/>
      <c r="HN105" s="127"/>
      <c r="HX105" s="127"/>
      <c r="IH105" s="127"/>
    </row>
    <row xmlns:x14ac="http://schemas.microsoft.com/office/spreadsheetml/2009/9/ac" r="106" s="3" customFormat="true" x14ac:dyDescent="0.25">
      <c r="A106" s="410" t="str">
        <f ca="true">IF(ISBLANK('Data Summary'!A108),"",'Data Summary'!A108)</f>
        <v/>
      </c>
      <c r="B106" s="127"/>
      <c r="L106" s="127"/>
      <c r="V106" s="127"/>
      <c r="AF106" s="127"/>
      <c r="AP106" s="127"/>
      <c r="AZ106" s="127"/>
      <c r="BA106" s="127"/>
      <c r="BB106" s="127"/>
      <c r="BC106" s="127"/>
      <c r="BD106" s="127"/>
      <c r="BE106" s="127"/>
      <c r="BF106" s="127"/>
      <c r="BG106" s="127"/>
      <c r="BJ106" s="127"/>
      <c r="BT106" s="127"/>
      <c r="CD106" s="127"/>
      <c r="CN106" s="127"/>
      <c r="CX106" s="127"/>
      <c r="DH106" s="127"/>
      <c r="DR106" s="127"/>
      <c r="EB106" s="127"/>
      <c r="EL106" s="127"/>
      <c r="EV106" s="127"/>
      <c r="FF106" s="127"/>
      <c r="FP106" s="127"/>
      <c r="FZ106" s="127"/>
      <c r="GJ106" s="127"/>
      <c r="GT106" s="127"/>
      <c r="HD106" s="127"/>
      <c r="HN106" s="127"/>
      <c r="HX106" s="127"/>
      <c r="IH106" s="127"/>
    </row>
    <row xmlns:x14ac="http://schemas.microsoft.com/office/spreadsheetml/2009/9/ac" r="107" s="3" customFormat="true" x14ac:dyDescent="0.25">
      <c r="A107" s="410" t="str">
        <f ca="true">IF(ISBLANK('Data Summary'!A109),"",'Data Summary'!A109)</f>
        <v/>
      </c>
      <c r="B107" s="127"/>
      <c r="L107" s="127"/>
      <c r="V107" s="127"/>
      <c r="AF107" s="127"/>
      <c r="AP107" s="127"/>
      <c r="AZ107" s="127"/>
      <c r="BA107" s="127"/>
      <c r="BB107" s="127"/>
      <c r="BC107" s="127"/>
      <c r="BD107" s="127"/>
      <c r="BE107" s="127"/>
      <c r="BF107" s="127"/>
      <c r="BG107" s="127"/>
      <c r="BJ107" s="127"/>
      <c r="BT107" s="127"/>
      <c r="CD107" s="127"/>
      <c r="CN107" s="127"/>
      <c r="CX107" s="127"/>
      <c r="DH107" s="127"/>
      <c r="DR107" s="127"/>
      <c r="EB107" s="127"/>
      <c r="EL107" s="127"/>
      <c r="EV107" s="127"/>
      <c r="FF107" s="127"/>
      <c r="FP107" s="127"/>
      <c r="FZ107" s="127"/>
      <c r="GJ107" s="127"/>
      <c r="GT107" s="127"/>
      <c r="HD107" s="127"/>
      <c r="HN107" s="127"/>
      <c r="HX107" s="127"/>
      <c r="IH107" s="127"/>
    </row>
    <row xmlns:x14ac="http://schemas.microsoft.com/office/spreadsheetml/2009/9/ac" r="108" s="3" customFormat="true" x14ac:dyDescent="0.25">
      <c r="A108" s="410" t="str">
        <f ca="true">IF(ISBLANK('Data Summary'!A110),"",'Data Summary'!A110)</f>
        <v/>
      </c>
      <c r="B108" s="127"/>
      <c r="L108" s="127"/>
      <c r="V108" s="127"/>
      <c r="AF108" s="127"/>
      <c r="AP108" s="127"/>
      <c r="AZ108" s="127"/>
      <c r="BA108" s="127"/>
      <c r="BB108" s="127"/>
      <c r="BC108" s="127"/>
      <c r="BD108" s="127"/>
      <c r="BE108" s="127"/>
      <c r="BF108" s="127"/>
      <c r="BG108" s="127"/>
      <c r="BJ108" s="127"/>
      <c r="BT108" s="127"/>
      <c r="CD108" s="127"/>
      <c r="CN108" s="127"/>
      <c r="CX108" s="127"/>
      <c r="DH108" s="127"/>
      <c r="DR108" s="127"/>
      <c r="EB108" s="127"/>
      <c r="EL108" s="127"/>
      <c r="EV108" s="127"/>
      <c r="FF108" s="127"/>
      <c r="FP108" s="127"/>
      <c r="FZ108" s="127"/>
      <c r="GJ108" s="127"/>
      <c r="GT108" s="127"/>
      <c r="HD108" s="127"/>
      <c r="HN108" s="127"/>
      <c r="HX108" s="127"/>
      <c r="IH108" s="127"/>
    </row>
    <row xmlns:x14ac="http://schemas.microsoft.com/office/spreadsheetml/2009/9/ac" r="109" s="3" customFormat="true" x14ac:dyDescent="0.25">
      <c r="A109" s="410" t="str">
        <f ca="true">IF(ISBLANK('Data Summary'!A111),"",'Data Summary'!A111)</f>
        <v/>
      </c>
      <c r="B109" s="127"/>
      <c r="L109" s="127"/>
      <c r="V109" s="127"/>
      <c r="AF109" s="127"/>
      <c r="AP109" s="127"/>
      <c r="AZ109" s="127"/>
      <c r="BA109" s="127"/>
      <c r="BB109" s="127"/>
      <c r="BC109" s="127"/>
      <c r="BD109" s="127"/>
      <c r="BE109" s="127"/>
      <c r="BF109" s="127"/>
      <c r="BG109" s="127"/>
      <c r="BJ109" s="127"/>
      <c r="BT109" s="127"/>
      <c r="CD109" s="127"/>
      <c r="CN109" s="127"/>
      <c r="CX109" s="127"/>
      <c r="DH109" s="127"/>
      <c r="DR109" s="127"/>
      <c r="EB109" s="127"/>
      <c r="EL109" s="127"/>
      <c r="EV109" s="127"/>
      <c r="FF109" s="127"/>
      <c r="FP109" s="127"/>
      <c r="FZ109" s="127"/>
      <c r="GJ109" s="127"/>
      <c r="GT109" s="127"/>
      <c r="HD109" s="127"/>
      <c r="HN109" s="127"/>
      <c r="HX109" s="127"/>
      <c r="IH109" s="127"/>
    </row>
    <row xmlns:x14ac="http://schemas.microsoft.com/office/spreadsheetml/2009/9/ac" r="110" s="3" customFormat="true" x14ac:dyDescent="0.25">
      <c r="A110" s="410" t="str">
        <f ca="true">IF(ISBLANK('Data Summary'!A112),"",'Data Summary'!A112)</f>
        <v/>
      </c>
      <c r="B110" s="127"/>
      <c r="L110" s="127"/>
      <c r="V110" s="127"/>
      <c r="AF110" s="127"/>
      <c r="AP110" s="127"/>
      <c r="AZ110" s="127"/>
      <c r="BA110" s="127"/>
      <c r="BB110" s="127"/>
      <c r="BC110" s="127"/>
      <c r="BD110" s="127"/>
      <c r="BE110" s="127"/>
      <c r="BF110" s="127"/>
      <c r="BG110" s="127"/>
      <c r="BJ110" s="127"/>
      <c r="BT110" s="127"/>
      <c r="CD110" s="127"/>
      <c r="CN110" s="127"/>
      <c r="CX110" s="127"/>
      <c r="DH110" s="127"/>
      <c r="DR110" s="127"/>
      <c r="EB110" s="127"/>
      <c r="EL110" s="127"/>
      <c r="EV110" s="127"/>
      <c r="FF110" s="127"/>
      <c r="FP110" s="127"/>
      <c r="FZ110" s="127"/>
      <c r="GJ110" s="127"/>
      <c r="GT110" s="127"/>
      <c r="HD110" s="127"/>
      <c r="HN110" s="127"/>
      <c r="HX110" s="127"/>
      <c r="IH110" s="127"/>
    </row>
    <row xmlns:x14ac="http://schemas.microsoft.com/office/spreadsheetml/2009/9/ac" r="111" s="3" customFormat="true" x14ac:dyDescent="0.25">
      <c r="A111" s="410" t="str">
        <f ca="true">IF(ISBLANK('Data Summary'!A113),"",'Data Summary'!A113)</f>
        <v/>
      </c>
      <c r="B111" s="127"/>
      <c r="L111" s="127"/>
      <c r="V111" s="127"/>
      <c r="AF111" s="127"/>
      <c r="AP111" s="127"/>
      <c r="AZ111" s="127"/>
      <c r="BA111" s="127"/>
      <c r="BB111" s="127"/>
      <c r="BC111" s="127"/>
      <c r="BD111" s="127"/>
      <c r="BE111" s="127"/>
      <c r="BF111" s="127"/>
      <c r="BG111" s="127"/>
      <c r="BJ111" s="127"/>
      <c r="BT111" s="127"/>
      <c r="CD111" s="127"/>
      <c r="CN111" s="127"/>
      <c r="CX111" s="127"/>
      <c r="DH111" s="127"/>
      <c r="DR111" s="127"/>
      <c r="EB111" s="127"/>
      <c r="EL111" s="127"/>
      <c r="EV111" s="127"/>
      <c r="FF111" s="127"/>
      <c r="FP111" s="127"/>
      <c r="FZ111" s="127"/>
      <c r="GJ111" s="127"/>
      <c r="GT111" s="127"/>
      <c r="HD111" s="127"/>
      <c r="HN111" s="127"/>
      <c r="HX111" s="127"/>
      <c r="IH111" s="127"/>
    </row>
    <row xmlns:x14ac="http://schemas.microsoft.com/office/spreadsheetml/2009/9/ac" r="112" s="3" customFormat="true" x14ac:dyDescent="0.25">
      <c r="A112" s="410" t="str">
        <f ca="true">IF(ISBLANK('Data Summary'!A114),"",'Data Summary'!A114)</f>
        <v/>
      </c>
      <c r="B112" s="127"/>
      <c r="L112" s="127"/>
      <c r="V112" s="127"/>
      <c r="AF112" s="127"/>
      <c r="AP112" s="127"/>
      <c r="AZ112" s="127"/>
      <c r="BA112" s="127"/>
      <c r="BB112" s="127"/>
      <c r="BC112" s="127"/>
      <c r="BD112" s="127"/>
      <c r="BE112" s="127"/>
      <c r="BF112" s="127"/>
      <c r="BG112" s="127"/>
      <c r="BJ112" s="127"/>
      <c r="BT112" s="127"/>
      <c r="CD112" s="127"/>
      <c r="CN112" s="127"/>
      <c r="CX112" s="127"/>
      <c r="DH112" s="127"/>
      <c r="DR112" s="127"/>
      <c r="EB112" s="127"/>
      <c r="EL112" s="127"/>
      <c r="EV112" s="127"/>
      <c r="FF112" s="127"/>
      <c r="FP112" s="127"/>
      <c r="FZ112" s="127"/>
      <c r="GJ112" s="127"/>
      <c r="GT112" s="127"/>
      <c r="HD112" s="127"/>
      <c r="HN112" s="127"/>
      <c r="HX112" s="127"/>
      <c r="IH112" s="127"/>
    </row>
    <row xmlns:x14ac="http://schemas.microsoft.com/office/spreadsheetml/2009/9/ac" r="113" s="3" customFormat="true" x14ac:dyDescent="0.25">
      <c r="A113" s="410" t="str">
        <f ca="true">IF(ISBLANK('Data Summary'!A115),"",'Data Summary'!A115)</f>
        <v/>
      </c>
      <c r="B113" s="127"/>
      <c r="L113" s="127"/>
      <c r="V113" s="127"/>
      <c r="AF113" s="127"/>
      <c r="AP113" s="127"/>
      <c r="AZ113" s="127"/>
      <c r="BA113" s="127"/>
      <c r="BB113" s="127"/>
      <c r="BC113" s="127"/>
      <c r="BD113" s="127"/>
      <c r="BE113" s="127"/>
      <c r="BF113" s="127"/>
      <c r="BG113" s="127"/>
      <c r="BJ113" s="127"/>
      <c r="BT113" s="127"/>
      <c r="CD113" s="127"/>
      <c r="CN113" s="127"/>
      <c r="CX113" s="127"/>
      <c r="DH113" s="127"/>
      <c r="DR113" s="127"/>
      <c r="EB113" s="127"/>
      <c r="EL113" s="127"/>
      <c r="EV113" s="127"/>
      <c r="FF113" s="127"/>
      <c r="FP113" s="127"/>
      <c r="FZ113" s="127"/>
      <c r="GJ113" s="127"/>
      <c r="GT113" s="127"/>
      <c r="HD113" s="127"/>
      <c r="HN113" s="127"/>
      <c r="HX113" s="127"/>
      <c r="IH113" s="127"/>
    </row>
    <row xmlns:x14ac="http://schemas.microsoft.com/office/spreadsheetml/2009/9/ac" r="114" s="3" customFormat="true" x14ac:dyDescent="0.25">
      <c r="A114" s="410" t="str">
        <f ca="true">IF(ISBLANK('Data Summary'!A116),"",'Data Summary'!A116)</f>
        <v/>
      </c>
      <c r="B114" s="127"/>
      <c r="L114" s="127"/>
      <c r="V114" s="127"/>
      <c r="AF114" s="127"/>
      <c r="AP114" s="127"/>
      <c r="AZ114" s="127"/>
      <c r="BA114" s="127"/>
      <c r="BB114" s="127"/>
      <c r="BC114" s="127"/>
      <c r="BD114" s="127"/>
      <c r="BE114" s="127"/>
      <c r="BF114" s="127"/>
      <c r="BG114" s="127"/>
      <c r="BJ114" s="127"/>
      <c r="BT114" s="127"/>
      <c r="CD114" s="127"/>
      <c r="CN114" s="127"/>
      <c r="CX114" s="127"/>
      <c r="DH114" s="127"/>
      <c r="DR114" s="127"/>
      <c r="EB114" s="127"/>
      <c r="EL114" s="127"/>
      <c r="EV114" s="127"/>
      <c r="FF114" s="127"/>
      <c r="FP114" s="127"/>
      <c r="FZ114" s="127"/>
      <c r="GJ114" s="127"/>
      <c r="GT114" s="127"/>
      <c r="HD114" s="127"/>
      <c r="HN114" s="127"/>
      <c r="HX114" s="127"/>
      <c r="IH114" s="127"/>
    </row>
    <row xmlns:x14ac="http://schemas.microsoft.com/office/spreadsheetml/2009/9/ac" r="115" s="3" customFormat="true" x14ac:dyDescent="0.25">
      <c r="A115" s="410" t="str">
        <f ca="true">IF(ISBLANK('Data Summary'!A117),"",'Data Summary'!A117)</f>
        <v/>
      </c>
      <c r="B115" s="127"/>
      <c r="L115" s="127"/>
      <c r="V115" s="127"/>
      <c r="AF115" s="127"/>
      <c r="AP115" s="127"/>
      <c r="AZ115" s="127"/>
      <c r="BA115" s="127"/>
      <c r="BB115" s="127"/>
      <c r="BC115" s="127"/>
      <c r="BD115" s="127"/>
      <c r="BE115" s="127"/>
      <c r="BF115" s="127"/>
      <c r="BG115" s="127"/>
      <c r="BJ115" s="127"/>
      <c r="BT115" s="127"/>
      <c r="CD115" s="127"/>
      <c r="CN115" s="127"/>
      <c r="CX115" s="127"/>
      <c r="DH115" s="127"/>
      <c r="DR115" s="127"/>
      <c r="EB115" s="127"/>
      <c r="EL115" s="127"/>
      <c r="EV115" s="127"/>
      <c r="FF115" s="127"/>
      <c r="FP115" s="127"/>
      <c r="FZ115" s="127"/>
      <c r="GJ115" s="127"/>
      <c r="GT115" s="127"/>
      <c r="HD115" s="127"/>
      <c r="HN115" s="127"/>
      <c r="HX115" s="127"/>
      <c r="IH115" s="127"/>
    </row>
    <row xmlns:x14ac="http://schemas.microsoft.com/office/spreadsheetml/2009/9/ac" r="116" s="3" customFormat="true" x14ac:dyDescent="0.25">
      <c r="A116" s="410" t="str">
        <f ca="true">IF(ISBLANK('Data Summary'!A118),"",'Data Summary'!A118)</f>
        <v/>
      </c>
      <c r="B116" s="127"/>
      <c r="L116" s="127"/>
      <c r="V116" s="127"/>
      <c r="AF116" s="127"/>
      <c r="AP116" s="127"/>
      <c r="AZ116" s="127"/>
      <c r="BA116" s="127"/>
      <c r="BB116" s="127"/>
      <c r="BC116" s="127"/>
      <c r="BD116" s="127"/>
      <c r="BE116" s="127"/>
      <c r="BF116" s="127"/>
      <c r="BG116" s="127"/>
      <c r="BJ116" s="127"/>
      <c r="BT116" s="127"/>
      <c r="CD116" s="127"/>
      <c r="CN116" s="127"/>
      <c r="CX116" s="127"/>
      <c r="DH116" s="127"/>
      <c r="DR116" s="127"/>
      <c r="EB116" s="127"/>
      <c r="EL116" s="127"/>
      <c r="EV116" s="127"/>
      <c r="FF116" s="127"/>
      <c r="FP116" s="127"/>
      <c r="FZ116" s="127"/>
      <c r="GJ116" s="127"/>
      <c r="GT116" s="127"/>
      <c r="HD116" s="127"/>
      <c r="HN116" s="127"/>
      <c r="HX116" s="127"/>
      <c r="IH116" s="127"/>
    </row>
    <row xmlns:x14ac="http://schemas.microsoft.com/office/spreadsheetml/2009/9/ac" r="117" s="3" customFormat="true" x14ac:dyDescent="0.25">
      <c r="A117" s="410" t="str">
        <f ca="true">IF(ISBLANK('Data Summary'!A119),"",'Data Summary'!A119)</f>
        <v/>
      </c>
      <c r="B117" s="127"/>
      <c r="L117" s="127"/>
      <c r="V117" s="127"/>
      <c r="AF117" s="127"/>
      <c r="AP117" s="127"/>
      <c r="AZ117" s="127"/>
      <c r="BA117" s="127"/>
      <c r="BB117" s="127"/>
      <c r="BC117" s="127"/>
      <c r="BD117" s="127"/>
      <c r="BE117" s="127"/>
      <c r="BF117" s="127"/>
      <c r="BG117" s="127"/>
      <c r="BJ117" s="127"/>
      <c r="BT117" s="127"/>
      <c r="CD117" s="127"/>
      <c r="CN117" s="127"/>
      <c r="CX117" s="127"/>
      <c r="DH117" s="127"/>
      <c r="DR117" s="127"/>
      <c r="EB117" s="127"/>
      <c r="EL117" s="127"/>
      <c r="EV117" s="127"/>
      <c r="FF117" s="127"/>
      <c r="FP117" s="127"/>
      <c r="FZ117" s="127"/>
      <c r="GJ117" s="127"/>
      <c r="GT117" s="127"/>
      <c r="HD117" s="127"/>
      <c r="HN117" s="127"/>
      <c r="HX117" s="127"/>
      <c r="IH117" s="127"/>
    </row>
    <row xmlns:x14ac="http://schemas.microsoft.com/office/spreadsheetml/2009/9/ac" r="118" s="3" customFormat="true" x14ac:dyDescent="0.25">
      <c r="A118" s="410" t="str">
        <f ca="true">IF(ISBLANK('Data Summary'!A120),"",'Data Summary'!A120)</f>
        <v/>
      </c>
      <c r="B118" s="127"/>
      <c r="L118" s="127"/>
      <c r="V118" s="127"/>
      <c r="AF118" s="127"/>
      <c r="AP118" s="127"/>
      <c r="AZ118" s="127"/>
      <c r="BA118" s="127"/>
      <c r="BB118" s="127"/>
      <c r="BC118" s="127"/>
      <c r="BD118" s="127"/>
      <c r="BE118" s="127"/>
      <c r="BF118" s="127"/>
      <c r="BG118" s="127"/>
      <c r="BJ118" s="127"/>
      <c r="BT118" s="127"/>
      <c r="CD118" s="127"/>
      <c r="CN118" s="127"/>
      <c r="CX118" s="127"/>
      <c r="DH118" s="127"/>
      <c r="DR118" s="127"/>
      <c r="EB118" s="127"/>
      <c r="EL118" s="127"/>
      <c r="EV118" s="127"/>
      <c r="FF118" s="127"/>
      <c r="FP118" s="127"/>
      <c r="FZ118" s="127"/>
      <c r="GJ118" s="127"/>
      <c r="GT118" s="127"/>
      <c r="HD118" s="127"/>
      <c r="HN118" s="127"/>
      <c r="HX118" s="127"/>
      <c r="IH118" s="127"/>
    </row>
    <row xmlns:x14ac="http://schemas.microsoft.com/office/spreadsheetml/2009/9/ac" r="119" s="3" customFormat="true" x14ac:dyDescent="0.25">
      <c r="A119" s="410" t="str">
        <f ca="true">IF(ISBLANK('Data Summary'!A121),"",'Data Summary'!A121)</f>
        <v/>
      </c>
      <c r="B119" s="127"/>
      <c r="L119" s="127"/>
      <c r="V119" s="127"/>
      <c r="AF119" s="127"/>
      <c r="AP119" s="127"/>
      <c r="AZ119" s="127"/>
      <c r="BA119" s="127"/>
      <c r="BB119" s="127"/>
      <c r="BC119" s="127"/>
      <c r="BD119" s="127"/>
      <c r="BE119" s="127"/>
      <c r="BF119" s="127"/>
      <c r="BG119" s="127"/>
      <c r="BJ119" s="127"/>
      <c r="BT119" s="127"/>
      <c r="CD119" s="127"/>
      <c r="CN119" s="127"/>
      <c r="CX119" s="127"/>
      <c r="DH119" s="127"/>
      <c r="DR119" s="127"/>
      <c r="EB119" s="127"/>
      <c r="EL119" s="127"/>
      <c r="EV119" s="127"/>
      <c r="FF119" s="127"/>
      <c r="FP119" s="127"/>
      <c r="FZ119" s="127"/>
      <c r="GJ119" s="127"/>
      <c r="GT119" s="127"/>
      <c r="HD119" s="127"/>
      <c r="HN119" s="127"/>
      <c r="HX119" s="127"/>
      <c r="IH119" s="127"/>
    </row>
    <row xmlns:x14ac="http://schemas.microsoft.com/office/spreadsheetml/2009/9/ac" r="120" s="3" customFormat="true" x14ac:dyDescent="0.25">
      <c r="A120" s="410" t="str">
        <f ca="true">IF(ISBLANK('Data Summary'!A122),"",'Data Summary'!A122)</f>
        <v/>
      </c>
      <c r="B120" s="127"/>
      <c r="L120" s="127"/>
      <c r="V120" s="127"/>
      <c r="AF120" s="127"/>
      <c r="AP120" s="127"/>
      <c r="AZ120" s="127"/>
      <c r="BA120" s="127"/>
      <c r="BB120" s="127"/>
      <c r="BC120" s="127"/>
      <c r="BD120" s="127"/>
      <c r="BE120" s="127"/>
      <c r="BF120" s="127"/>
      <c r="BG120" s="127"/>
      <c r="BJ120" s="127"/>
      <c r="BT120" s="127"/>
      <c r="CD120" s="127"/>
      <c r="CN120" s="127"/>
      <c r="CX120" s="127"/>
      <c r="DH120" s="127"/>
      <c r="DR120" s="127"/>
      <c r="EB120" s="127"/>
      <c r="EL120" s="127"/>
      <c r="EV120" s="127"/>
      <c r="FF120" s="127"/>
      <c r="FP120" s="127"/>
      <c r="FZ120" s="127"/>
      <c r="GJ120" s="127"/>
      <c r="GT120" s="127"/>
      <c r="HD120" s="127"/>
      <c r="HN120" s="127"/>
      <c r="HX120" s="127"/>
      <c r="IH120" s="127"/>
    </row>
    <row xmlns:x14ac="http://schemas.microsoft.com/office/spreadsheetml/2009/9/ac" r="121" s="3" customFormat="true" x14ac:dyDescent="0.25">
      <c r="A121" s="410" t="str">
        <f ca="true">IF(ISBLANK('Data Summary'!A123),"",'Data Summary'!A123)</f>
        <v/>
      </c>
      <c r="B121" s="127"/>
      <c r="L121" s="127"/>
      <c r="V121" s="127"/>
      <c r="AF121" s="127"/>
      <c r="AP121" s="127"/>
      <c r="AZ121" s="127"/>
      <c r="BA121" s="127"/>
      <c r="BB121" s="127"/>
      <c r="BC121" s="127"/>
      <c r="BD121" s="127"/>
      <c r="BE121" s="127"/>
      <c r="BF121" s="127"/>
      <c r="BG121" s="127"/>
      <c r="BJ121" s="127"/>
      <c r="BT121" s="127"/>
      <c r="CD121" s="127"/>
      <c r="CN121" s="127"/>
      <c r="CX121" s="127"/>
      <c r="DH121" s="127"/>
      <c r="DR121" s="127"/>
      <c r="EB121" s="127"/>
      <c r="EL121" s="127"/>
      <c r="EV121" s="127"/>
      <c r="FF121" s="127"/>
      <c r="FP121" s="127"/>
      <c r="FZ121" s="127"/>
      <c r="GJ121" s="127"/>
      <c r="GT121" s="127"/>
      <c r="HD121" s="127"/>
      <c r="HN121" s="127"/>
      <c r="HX121" s="127"/>
      <c r="IH121" s="127"/>
    </row>
    <row xmlns:x14ac="http://schemas.microsoft.com/office/spreadsheetml/2009/9/ac" r="122" s="3" customFormat="true" x14ac:dyDescent="0.25">
      <c r="A122" s="410" t="str">
        <f ca="true">IF(ISBLANK('Data Summary'!A124),"",'Data Summary'!A124)</f>
        <v/>
      </c>
      <c r="B122" s="127"/>
      <c r="L122" s="127"/>
      <c r="V122" s="127"/>
      <c r="AF122" s="127"/>
      <c r="AP122" s="127"/>
      <c r="AZ122" s="127"/>
      <c r="BA122" s="127"/>
      <c r="BB122" s="127"/>
      <c r="BC122" s="127"/>
      <c r="BD122" s="127"/>
      <c r="BE122" s="127"/>
      <c r="BF122" s="127"/>
      <c r="BG122" s="127"/>
      <c r="BJ122" s="127"/>
      <c r="BT122" s="127"/>
      <c r="CD122" s="127"/>
      <c r="CN122" s="127"/>
      <c r="CX122" s="127"/>
      <c r="DH122" s="127"/>
      <c r="DR122" s="127"/>
      <c r="EB122" s="127"/>
      <c r="EL122" s="127"/>
      <c r="EV122" s="127"/>
      <c r="FF122" s="127"/>
      <c r="FP122" s="127"/>
      <c r="FZ122" s="127"/>
      <c r="GJ122" s="127"/>
      <c r="GT122" s="127"/>
      <c r="HD122" s="127"/>
      <c r="HN122" s="127"/>
      <c r="HX122" s="127"/>
      <c r="IH122" s="127"/>
    </row>
    <row xmlns:x14ac="http://schemas.microsoft.com/office/spreadsheetml/2009/9/ac" r="123" s="3" customFormat="true" x14ac:dyDescent="0.25">
      <c r="A123" s="410" t="str">
        <f ca="true">IF(ISBLANK('Data Summary'!A125),"",'Data Summary'!A125)</f>
        <v/>
      </c>
      <c r="B123" s="127"/>
      <c r="L123" s="127"/>
      <c r="V123" s="127"/>
      <c r="AF123" s="127"/>
      <c r="AP123" s="127"/>
      <c r="AZ123" s="127"/>
      <c r="BA123" s="127"/>
      <c r="BB123" s="127"/>
      <c r="BC123" s="127"/>
      <c r="BD123" s="127"/>
      <c r="BE123" s="127"/>
      <c r="BF123" s="127"/>
      <c r="BG123" s="127"/>
      <c r="BJ123" s="127"/>
      <c r="BT123" s="127"/>
      <c r="CD123" s="127"/>
      <c r="CN123" s="127"/>
      <c r="CX123" s="127"/>
      <c r="DH123" s="127"/>
      <c r="DR123" s="127"/>
      <c r="EB123" s="127"/>
      <c r="EL123" s="127"/>
      <c r="EV123" s="127"/>
      <c r="FF123" s="127"/>
      <c r="FP123" s="127"/>
      <c r="FZ123" s="127"/>
      <c r="GJ123" s="127"/>
      <c r="GT123" s="127"/>
      <c r="HD123" s="127"/>
      <c r="HN123" s="127"/>
      <c r="HX123" s="127"/>
      <c r="IH123" s="127"/>
    </row>
    <row xmlns:x14ac="http://schemas.microsoft.com/office/spreadsheetml/2009/9/ac" r="124" s="3" customFormat="true" x14ac:dyDescent="0.25">
      <c r="A124" s="410" t="str">
        <f ca="true">IF(ISBLANK('Data Summary'!A126),"",'Data Summary'!A126)</f>
        <v/>
      </c>
      <c r="B124" s="127"/>
      <c r="L124" s="127"/>
      <c r="V124" s="127"/>
      <c r="AF124" s="127"/>
      <c r="AP124" s="127"/>
      <c r="AZ124" s="127"/>
      <c r="BA124" s="127"/>
      <c r="BB124" s="127"/>
      <c r="BC124" s="127"/>
      <c r="BD124" s="127"/>
      <c r="BE124" s="127"/>
      <c r="BF124" s="127"/>
      <c r="BG124" s="127"/>
      <c r="BJ124" s="127"/>
      <c r="BT124" s="127"/>
      <c r="CD124" s="127"/>
      <c r="CN124" s="127"/>
      <c r="CX124" s="127"/>
      <c r="DH124" s="127"/>
      <c r="DR124" s="127"/>
      <c r="EB124" s="127"/>
      <c r="EL124" s="127"/>
      <c r="EV124" s="127"/>
      <c r="FF124" s="127"/>
      <c r="FP124" s="127"/>
      <c r="FZ124" s="127"/>
      <c r="GJ124" s="127"/>
      <c r="GT124" s="127"/>
      <c r="HD124" s="127"/>
      <c r="HN124" s="127"/>
      <c r="HX124" s="127"/>
      <c r="IH124" s="127"/>
    </row>
    <row xmlns:x14ac="http://schemas.microsoft.com/office/spreadsheetml/2009/9/ac" r="125" s="3" customFormat="true" x14ac:dyDescent="0.25">
      <c r="A125" s="410" t="str">
        <f ca="true">IF(ISBLANK('Data Summary'!A127),"",'Data Summary'!A127)</f>
        <v/>
      </c>
      <c r="B125" s="127"/>
      <c r="L125" s="127"/>
      <c r="V125" s="127"/>
      <c r="AF125" s="127"/>
      <c r="AP125" s="127"/>
      <c r="AZ125" s="127"/>
      <c r="BA125" s="127"/>
      <c r="BB125" s="127"/>
      <c r="BC125" s="127"/>
      <c r="BD125" s="127"/>
      <c r="BE125" s="127"/>
      <c r="BF125" s="127"/>
      <c r="BG125" s="127"/>
      <c r="BJ125" s="127"/>
      <c r="BT125" s="127"/>
      <c r="CD125" s="127"/>
      <c r="CN125" s="127"/>
      <c r="CX125" s="127"/>
      <c r="DH125" s="127"/>
      <c r="DR125" s="127"/>
      <c r="EB125" s="127"/>
      <c r="EL125" s="127"/>
      <c r="EV125" s="127"/>
      <c r="FF125" s="127"/>
      <c r="FP125" s="127"/>
      <c r="FZ125" s="127"/>
      <c r="GJ125" s="127"/>
      <c r="GT125" s="127"/>
      <c r="HD125" s="127"/>
      <c r="HN125" s="127"/>
      <c r="HX125" s="127"/>
      <c r="IH125" s="127"/>
    </row>
    <row xmlns:x14ac="http://schemas.microsoft.com/office/spreadsheetml/2009/9/ac" r="126" s="3" customFormat="true" x14ac:dyDescent="0.25">
      <c r="A126" s="410" t="str">
        <f ca="true">IF(ISBLANK('Data Summary'!A128),"",'Data Summary'!A128)</f>
        <v/>
      </c>
      <c r="B126" s="127"/>
      <c r="L126" s="127"/>
      <c r="V126" s="127"/>
      <c r="AF126" s="127"/>
      <c r="AP126" s="127"/>
      <c r="AZ126" s="127"/>
      <c r="BA126" s="127"/>
      <c r="BB126" s="127"/>
      <c r="BC126" s="127"/>
      <c r="BD126" s="127"/>
      <c r="BE126" s="127"/>
      <c r="BF126" s="127"/>
      <c r="BG126" s="127"/>
      <c r="BJ126" s="127"/>
      <c r="BT126" s="127"/>
      <c r="CD126" s="127"/>
      <c r="CN126" s="127"/>
      <c r="CX126" s="127"/>
      <c r="DH126" s="127"/>
      <c r="DR126" s="127"/>
      <c r="EB126" s="127"/>
      <c r="EL126" s="127"/>
      <c r="EV126" s="127"/>
      <c r="FF126" s="127"/>
      <c r="FP126" s="127"/>
      <c r="FZ126" s="127"/>
      <c r="GJ126" s="127"/>
      <c r="GT126" s="127"/>
      <c r="HD126" s="127"/>
      <c r="HN126" s="127"/>
      <c r="HX126" s="127"/>
      <c r="IH126" s="127"/>
    </row>
    <row xmlns:x14ac="http://schemas.microsoft.com/office/spreadsheetml/2009/9/ac" r="127" s="3" customFormat="true" x14ac:dyDescent="0.25">
      <c r="A127" s="410" t="str">
        <f ca="true">IF(ISBLANK('Data Summary'!A129),"",'Data Summary'!A129)</f>
        <v/>
      </c>
      <c r="B127" s="127"/>
      <c r="L127" s="127"/>
      <c r="V127" s="127"/>
      <c r="AF127" s="127"/>
      <c r="AP127" s="127"/>
      <c r="AZ127" s="127"/>
      <c r="BA127" s="127"/>
      <c r="BB127" s="127"/>
      <c r="BC127" s="127"/>
      <c r="BD127" s="127"/>
      <c r="BE127" s="127"/>
      <c r="BF127" s="127"/>
      <c r="BG127" s="127"/>
      <c r="BJ127" s="127"/>
      <c r="BT127" s="127"/>
      <c r="CD127" s="127"/>
      <c r="CN127" s="127"/>
      <c r="CX127" s="127"/>
      <c r="DH127" s="127"/>
      <c r="DR127" s="127"/>
      <c r="EB127" s="127"/>
      <c r="EL127" s="127"/>
      <c r="EV127" s="127"/>
      <c r="FF127" s="127"/>
      <c r="FP127" s="127"/>
      <c r="FZ127" s="127"/>
      <c r="GJ127" s="127"/>
      <c r="GT127" s="127"/>
      <c r="HD127" s="127"/>
      <c r="HN127" s="127"/>
      <c r="HX127" s="127"/>
      <c r="IH127" s="127"/>
    </row>
    <row xmlns:x14ac="http://schemas.microsoft.com/office/spreadsheetml/2009/9/ac" r="128" s="3" customFormat="true" x14ac:dyDescent="0.25">
      <c r="A128" s="410" t="str">
        <f ca="true">IF(ISBLANK('Data Summary'!A130),"",'Data Summary'!A130)</f>
        <v/>
      </c>
      <c r="B128" s="127"/>
      <c r="L128" s="127"/>
      <c r="V128" s="127"/>
      <c r="AF128" s="127"/>
      <c r="AP128" s="127"/>
      <c r="AZ128" s="127"/>
      <c r="BA128" s="127"/>
      <c r="BB128" s="127"/>
      <c r="BC128" s="127"/>
      <c r="BD128" s="127"/>
      <c r="BE128" s="127"/>
      <c r="BF128" s="127"/>
      <c r="BG128" s="127"/>
      <c r="BJ128" s="127"/>
      <c r="BT128" s="127"/>
      <c r="CD128" s="127"/>
      <c r="CN128" s="127"/>
      <c r="CX128" s="127"/>
      <c r="DH128" s="127"/>
      <c r="DR128" s="127"/>
      <c r="EB128" s="127"/>
      <c r="EL128" s="127"/>
      <c r="EV128" s="127"/>
      <c r="FF128" s="127"/>
      <c r="FP128" s="127"/>
      <c r="FZ128" s="127"/>
      <c r="GJ128" s="127"/>
      <c r="GT128" s="127"/>
      <c r="HD128" s="127"/>
      <c r="HN128" s="127"/>
      <c r="HX128" s="127"/>
      <c r="IH128" s="127"/>
    </row>
    <row xmlns:x14ac="http://schemas.microsoft.com/office/spreadsheetml/2009/9/ac" r="129" s="3" customFormat="true" x14ac:dyDescent="0.25">
      <c r="A129" s="410" t="str">
        <f ca="true">IF(ISBLANK('Data Summary'!A131),"",'Data Summary'!A131)</f>
        <v/>
      </c>
      <c r="B129" s="127"/>
      <c r="L129" s="127"/>
      <c r="V129" s="127"/>
      <c r="AF129" s="127"/>
      <c r="AP129" s="127"/>
      <c r="AZ129" s="127"/>
      <c r="BA129" s="127"/>
      <c r="BB129" s="127"/>
      <c r="BC129" s="127"/>
      <c r="BD129" s="127"/>
      <c r="BE129" s="127"/>
      <c r="BF129" s="127"/>
      <c r="BG129" s="127"/>
      <c r="BJ129" s="127"/>
      <c r="BT129" s="127"/>
      <c r="CD129" s="127"/>
      <c r="CN129" s="127"/>
      <c r="CX129" s="127"/>
      <c r="DH129" s="127"/>
      <c r="DR129" s="127"/>
      <c r="EB129" s="127"/>
      <c r="EL129" s="127"/>
      <c r="EV129" s="127"/>
      <c r="FF129" s="127"/>
      <c r="FP129" s="127"/>
      <c r="FZ129" s="127"/>
      <c r="GJ129" s="127"/>
      <c r="GT129" s="127"/>
      <c r="HD129" s="127"/>
      <c r="HN129" s="127"/>
      <c r="HX129" s="127"/>
      <c r="IH129" s="127"/>
    </row>
    <row xmlns:x14ac="http://schemas.microsoft.com/office/spreadsheetml/2009/9/ac" r="130" s="3" customFormat="true" x14ac:dyDescent="0.25">
      <c r="A130" s="410" t="str">
        <f ca="true">IF(ISBLANK('Data Summary'!A132),"",'Data Summary'!A132)</f>
        <v/>
      </c>
      <c r="B130" s="127"/>
      <c r="L130" s="127"/>
      <c r="V130" s="127"/>
      <c r="AF130" s="127"/>
      <c r="AP130" s="127"/>
      <c r="AZ130" s="127"/>
      <c r="BA130" s="127"/>
      <c r="BB130" s="127"/>
      <c r="BC130" s="127"/>
      <c r="BD130" s="127"/>
      <c r="BE130" s="127"/>
      <c r="BF130" s="127"/>
      <c r="BG130" s="127"/>
      <c r="BJ130" s="127"/>
      <c r="BT130" s="127"/>
      <c r="CD130" s="127"/>
      <c r="CN130" s="127"/>
      <c r="CX130" s="127"/>
      <c r="DH130" s="127"/>
      <c r="DR130" s="127"/>
      <c r="EB130" s="127"/>
      <c r="EL130" s="127"/>
      <c r="EV130" s="127"/>
      <c r="FF130" s="127"/>
      <c r="FP130" s="127"/>
      <c r="FZ130" s="127"/>
      <c r="GJ130" s="127"/>
      <c r="GT130" s="127"/>
      <c r="HD130" s="127"/>
      <c r="HN130" s="127"/>
      <c r="HX130" s="127"/>
      <c r="IH130" s="127"/>
    </row>
    <row xmlns:x14ac="http://schemas.microsoft.com/office/spreadsheetml/2009/9/ac" r="131" s="3" customFormat="true" x14ac:dyDescent="0.25">
      <c r="A131" s="410" t="str">
        <f ca="true">IF(ISBLANK('Data Summary'!A133),"",'Data Summary'!A133)</f>
        <v/>
      </c>
      <c r="B131" s="127"/>
      <c r="L131" s="127"/>
      <c r="V131" s="127"/>
      <c r="AF131" s="127"/>
      <c r="AP131" s="127"/>
      <c r="AZ131" s="127"/>
      <c r="BA131" s="127"/>
      <c r="BB131" s="127"/>
      <c r="BC131" s="127"/>
      <c r="BD131" s="127"/>
      <c r="BE131" s="127"/>
      <c r="BF131" s="127"/>
      <c r="BG131" s="127"/>
      <c r="BJ131" s="127"/>
      <c r="BT131" s="127"/>
      <c r="CD131" s="127"/>
      <c r="CN131" s="127"/>
      <c r="CX131" s="127"/>
      <c r="DH131" s="127"/>
      <c r="DR131" s="127"/>
      <c r="EB131" s="127"/>
      <c r="EL131" s="127"/>
      <c r="EV131" s="127"/>
      <c r="FF131" s="127"/>
      <c r="FP131" s="127"/>
      <c r="FZ131" s="127"/>
      <c r="GJ131" s="127"/>
      <c r="GT131" s="127"/>
      <c r="HD131" s="127"/>
      <c r="HN131" s="127"/>
      <c r="HX131" s="127"/>
      <c r="IH131" s="127"/>
    </row>
    <row xmlns:x14ac="http://schemas.microsoft.com/office/spreadsheetml/2009/9/ac" r="132" s="3" customFormat="true" x14ac:dyDescent="0.25">
      <c r="A132" s="410" t="str">
        <f ca="true">IF(ISBLANK('Data Summary'!A134),"",'Data Summary'!A134)</f>
        <v/>
      </c>
      <c r="B132" s="127"/>
      <c r="L132" s="127"/>
      <c r="V132" s="127"/>
      <c r="AF132" s="127"/>
      <c r="AP132" s="127"/>
      <c r="AZ132" s="127"/>
      <c r="BA132" s="127"/>
      <c r="BB132" s="127"/>
      <c r="BC132" s="127"/>
      <c r="BD132" s="127"/>
      <c r="BE132" s="127"/>
      <c r="BF132" s="127"/>
      <c r="BG132" s="127"/>
      <c r="BJ132" s="127"/>
      <c r="BT132" s="127"/>
      <c r="CD132" s="127"/>
      <c r="CN132" s="127"/>
      <c r="CX132" s="127"/>
      <c r="DH132" s="127"/>
      <c r="DR132" s="127"/>
      <c r="EB132" s="127"/>
      <c r="EL132" s="127"/>
      <c r="EV132" s="127"/>
      <c r="FF132" s="127"/>
      <c r="FP132" s="127"/>
      <c r="FZ132" s="127"/>
      <c r="GJ132" s="127"/>
      <c r="GT132" s="127"/>
      <c r="HD132" s="127"/>
      <c r="HN132" s="127"/>
      <c r="HX132" s="127"/>
      <c r="IH132" s="127"/>
    </row>
    <row xmlns:x14ac="http://schemas.microsoft.com/office/spreadsheetml/2009/9/ac" r="133" s="3" customFormat="true" x14ac:dyDescent="0.25">
      <c r="A133" s="410" t="str">
        <f ca="true">IF(ISBLANK('Data Summary'!A135),"",'Data Summary'!A135)</f>
        <v/>
      </c>
      <c r="B133" s="127"/>
      <c r="L133" s="127"/>
      <c r="V133" s="127"/>
      <c r="AF133" s="127"/>
      <c r="AP133" s="127"/>
      <c r="AZ133" s="127"/>
      <c r="BA133" s="127"/>
      <c r="BB133" s="127"/>
      <c r="BC133" s="127"/>
      <c r="BD133" s="127"/>
      <c r="BE133" s="127"/>
      <c r="BF133" s="127"/>
      <c r="BG133" s="127"/>
      <c r="BJ133" s="127"/>
      <c r="BT133" s="127"/>
      <c r="CD133" s="127"/>
      <c r="CN133" s="127"/>
      <c r="CX133" s="127"/>
      <c r="DH133" s="127"/>
      <c r="DR133" s="127"/>
      <c r="EB133" s="127"/>
      <c r="EL133" s="127"/>
      <c r="EV133" s="127"/>
      <c r="FF133" s="127"/>
      <c r="FP133" s="127"/>
      <c r="FZ133" s="127"/>
      <c r="GJ133" s="127"/>
      <c r="GT133" s="127"/>
      <c r="HD133" s="127"/>
      <c r="HN133" s="127"/>
      <c r="HX133" s="127"/>
      <c r="IH133" s="127"/>
    </row>
    <row xmlns:x14ac="http://schemas.microsoft.com/office/spreadsheetml/2009/9/ac" r="134" s="3" customFormat="true" x14ac:dyDescent="0.25">
      <c r="A134" s="410" t="str">
        <f ca="true">IF(ISBLANK('Data Summary'!A136),"",'Data Summary'!A136)</f>
        <v/>
      </c>
      <c r="B134" s="127"/>
      <c r="L134" s="127"/>
      <c r="V134" s="127"/>
      <c r="AF134" s="127"/>
      <c r="AP134" s="127"/>
      <c r="AZ134" s="127"/>
      <c r="BA134" s="127"/>
      <c r="BB134" s="127"/>
      <c r="BC134" s="127"/>
      <c r="BD134" s="127"/>
      <c r="BE134" s="127"/>
      <c r="BF134" s="127"/>
      <c r="BG134" s="127"/>
      <c r="BJ134" s="127"/>
      <c r="BT134" s="127"/>
      <c r="CD134" s="127"/>
      <c r="CN134" s="127"/>
      <c r="CX134" s="127"/>
      <c r="DH134" s="127"/>
      <c r="DR134" s="127"/>
      <c r="EB134" s="127"/>
      <c r="EL134" s="127"/>
      <c r="EV134" s="127"/>
      <c r="FF134" s="127"/>
      <c r="FP134" s="127"/>
      <c r="FZ134" s="127"/>
      <c r="GJ134" s="127"/>
      <c r="GT134" s="127"/>
      <c r="HD134" s="127"/>
      <c r="HN134" s="127"/>
      <c r="HX134" s="127"/>
      <c r="IH134" s="127"/>
    </row>
    <row xmlns:x14ac="http://schemas.microsoft.com/office/spreadsheetml/2009/9/ac" r="135" s="3" customFormat="true" x14ac:dyDescent="0.25">
      <c r="A135" s="410" t="str">
        <f ca="true">IF(ISBLANK('Data Summary'!A137),"",'Data Summary'!A137)</f>
        <v/>
      </c>
      <c r="B135" s="127"/>
      <c r="L135" s="127"/>
      <c r="V135" s="127"/>
      <c r="AF135" s="127"/>
      <c r="AP135" s="127"/>
      <c r="AZ135" s="127"/>
      <c r="BA135" s="127"/>
      <c r="BB135" s="127"/>
      <c r="BC135" s="127"/>
      <c r="BD135" s="127"/>
      <c r="BE135" s="127"/>
      <c r="BF135" s="127"/>
      <c r="BG135" s="127"/>
      <c r="BJ135" s="127"/>
      <c r="BT135" s="127"/>
      <c r="CD135" s="127"/>
      <c r="CN135" s="127"/>
      <c r="CX135" s="127"/>
      <c r="DH135" s="127"/>
      <c r="DR135" s="127"/>
      <c r="EB135" s="127"/>
      <c r="EL135" s="127"/>
      <c r="EV135" s="127"/>
      <c r="FF135" s="127"/>
      <c r="FP135" s="127"/>
      <c r="FZ135" s="127"/>
      <c r="GJ135" s="127"/>
      <c r="GT135" s="127"/>
      <c r="HD135" s="127"/>
      <c r="HN135" s="127"/>
      <c r="HX135" s="127"/>
      <c r="IH135" s="127"/>
    </row>
    <row xmlns:x14ac="http://schemas.microsoft.com/office/spreadsheetml/2009/9/ac" r="136" s="3" customFormat="true" x14ac:dyDescent="0.25">
      <c r="A136" s="410" t="str">
        <f ca="true">IF(ISBLANK('Data Summary'!A138),"",'Data Summary'!A138)</f>
        <v/>
      </c>
      <c r="B136" s="127"/>
      <c r="L136" s="127"/>
      <c r="V136" s="127"/>
      <c r="AF136" s="127"/>
      <c r="AP136" s="127"/>
      <c r="AZ136" s="127"/>
      <c r="BA136" s="127"/>
      <c r="BB136" s="127"/>
      <c r="BC136" s="127"/>
      <c r="BD136" s="127"/>
      <c r="BE136" s="127"/>
      <c r="BF136" s="127"/>
      <c r="BG136" s="127"/>
      <c r="BJ136" s="127"/>
      <c r="BT136" s="127"/>
      <c r="CD136" s="127"/>
      <c r="CN136" s="127"/>
      <c r="CX136" s="127"/>
      <c r="DH136" s="127"/>
      <c r="DR136" s="127"/>
      <c r="EB136" s="127"/>
      <c r="EL136" s="127"/>
      <c r="EV136" s="127"/>
      <c r="FF136" s="127"/>
      <c r="FP136" s="127"/>
      <c r="FZ136" s="127"/>
      <c r="GJ136" s="127"/>
      <c r="GT136" s="127"/>
      <c r="HD136" s="127"/>
      <c r="HN136" s="127"/>
      <c r="HX136" s="127"/>
      <c r="IH136" s="127"/>
    </row>
    <row xmlns:x14ac="http://schemas.microsoft.com/office/spreadsheetml/2009/9/ac" r="137" s="3" customFormat="true" x14ac:dyDescent="0.25">
      <c r="A137" s="410" t="str">
        <f ca="true">IF(ISBLANK('Data Summary'!A139),"",'Data Summary'!A139)</f>
        <v/>
      </c>
      <c r="B137" s="127"/>
      <c r="L137" s="127"/>
      <c r="V137" s="127"/>
      <c r="AF137" s="127"/>
      <c r="AP137" s="127"/>
      <c r="AZ137" s="127"/>
      <c r="BA137" s="127"/>
      <c r="BB137" s="127"/>
      <c r="BC137" s="127"/>
      <c r="BD137" s="127"/>
      <c r="BE137" s="127"/>
      <c r="BF137" s="127"/>
      <c r="BG137" s="127"/>
      <c r="BJ137" s="127"/>
      <c r="BT137" s="127"/>
      <c r="CD137" s="127"/>
      <c r="CN137" s="127"/>
      <c r="CX137" s="127"/>
      <c r="DH137" s="127"/>
      <c r="DR137" s="127"/>
      <c r="EB137" s="127"/>
      <c r="EL137" s="127"/>
      <c r="EV137" s="127"/>
      <c r="FF137" s="127"/>
      <c r="FP137" s="127"/>
      <c r="FZ137" s="127"/>
      <c r="GJ137" s="127"/>
      <c r="GT137" s="127"/>
      <c r="HD137" s="127"/>
      <c r="HN137" s="127"/>
      <c r="HX137" s="127"/>
      <c r="IH137" s="127"/>
    </row>
    <row xmlns:x14ac="http://schemas.microsoft.com/office/spreadsheetml/2009/9/ac" r="138" s="3" customFormat="true" x14ac:dyDescent="0.25">
      <c r="A138" s="410" t="str">
        <f ca="true">IF(ISBLANK('Data Summary'!A140),"",'Data Summary'!A140)</f>
        <v/>
      </c>
      <c r="B138" s="127"/>
      <c r="L138" s="127"/>
      <c r="V138" s="127"/>
      <c r="AF138" s="127"/>
      <c r="AP138" s="127"/>
      <c r="AZ138" s="127"/>
      <c r="BA138" s="127"/>
      <c r="BB138" s="127"/>
      <c r="BC138" s="127"/>
      <c r="BD138" s="127"/>
      <c r="BE138" s="127"/>
      <c r="BF138" s="127"/>
      <c r="BG138" s="127"/>
      <c r="BJ138" s="127"/>
      <c r="BT138" s="127"/>
      <c r="CD138" s="127"/>
      <c r="CN138" s="127"/>
      <c r="CX138" s="127"/>
      <c r="DH138" s="127"/>
      <c r="DR138" s="127"/>
      <c r="EB138" s="127"/>
      <c r="EL138" s="127"/>
      <c r="EV138" s="127"/>
      <c r="FF138" s="127"/>
      <c r="FP138" s="127"/>
      <c r="FZ138" s="127"/>
      <c r="GJ138" s="127"/>
      <c r="GT138" s="127"/>
      <c r="HD138" s="127"/>
      <c r="HN138" s="127"/>
      <c r="HX138" s="127"/>
      <c r="IH138" s="127"/>
    </row>
    <row xmlns:x14ac="http://schemas.microsoft.com/office/spreadsheetml/2009/9/ac" r="139" s="3" customFormat="true" x14ac:dyDescent="0.25">
      <c r="A139" s="410" t="str">
        <f ca="true">IF(ISBLANK('Data Summary'!A141),"",'Data Summary'!A141)</f>
        <v/>
      </c>
      <c r="B139" s="127"/>
      <c r="L139" s="127"/>
      <c r="V139" s="127"/>
      <c r="AF139" s="127"/>
      <c r="AP139" s="127"/>
      <c r="AZ139" s="127"/>
      <c r="BA139" s="127"/>
      <c r="BB139" s="127"/>
      <c r="BC139" s="127"/>
      <c r="BD139" s="127"/>
      <c r="BE139" s="127"/>
      <c r="BF139" s="127"/>
      <c r="BG139" s="127"/>
      <c r="BJ139" s="127"/>
      <c r="BT139" s="127"/>
      <c r="CD139" s="127"/>
      <c r="CN139" s="127"/>
      <c r="CX139" s="127"/>
      <c r="DH139" s="127"/>
      <c r="DR139" s="127"/>
      <c r="EB139" s="127"/>
      <c r="EL139" s="127"/>
      <c r="EV139" s="127"/>
      <c r="FF139" s="127"/>
      <c r="FP139" s="127"/>
      <c r="FZ139" s="127"/>
      <c r="GJ139" s="127"/>
      <c r="GT139" s="127"/>
      <c r="HD139" s="127"/>
      <c r="HN139" s="127"/>
      <c r="HX139" s="127"/>
      <c r="IH139" s="127"/>
    </row>
    <row xmlns:x14ac="http://schemas.microsoft.com/office/spreadsheetml/2009/9/ac" r="140" s="3" customFormat="true" x14ac:dyDescent="0.25">
      <c r="A140" s="410" t="str">
        <f ca="true">IF(ISBLANK('Data Summary'!A142),"",'Data Summary'!A142)</f>
        <v/>
      </c>
      <c r="B140" s="127"/>
      <c r="L140" s="127"/>
      <c r="V140" s="127"/>
      <c r="AF140" s="127"/>
      <c r="AP140" s="127"/>
      <c r="AZ140" s="127"/>
      <c r="BA140" s="127"/>
      <c r="BB140" s="127"/>
      <c r="BC140" s="127"/>
      <c r="BD140" s="127"/>
      <c r="BE140" s="127"/>
      <c r="BF140" s="127"/>
      <c r="BG140" s="127"/>
      <c r="BJ140" s="127"/>
      <c r="BT140" s="127"/>
      <c r="CD140" s="127"/>
      <c r="CN140" s="127"/>
      <c r="CX140" s="127"/>
      <c r="DH140" s="127"/>
      <c r="DR140" s="127"/>
      <c r="EB140" s="127"/>
      <c r="EL140" s="127"/>
      <c r="EV140" s="127"/>
      <c r="FF140" s="127"/>
      <c r="FP140" s="127"/>
      <c r="FZ140" s="127"/>
      <c r="GJ140" s="127"/>
      <c r="GT140" s="127"/>
      <c r="HD140" s="127"/>
      <c r="HN140" s="127"/>
      <c r="HX140" s="127"/>
      <c r="IH140" s="127"/>
    </row>
    <row xmlns:x14ac="http://schemas.microsoft.com/office/spreadsheetml/2009/9/ac" r="141" s="3" customFormat="true" x14ac:dyDescent="0.25">
      <c r="A141" s="410" t="str">
        <f ca="true">IF(ISBLANK('Data Summary'!A143),"",'Data Summary'!A143)</f>
        <v/>
      </c>
      <c r="B141" s="127"/>
      <c r="L141" s="127"/>
      <c r="V141" s="127"/>
      <c r="AF141" s="127"/>
      <c r="AP141" s="127"/>
      <c r="AZ141" s="127"/>
      <c r="BA141" s="127"/>
      <c r="BB141" s="127"/>
      <c r="BC141" s="127"/>
      <c r="BD141" s="127"/>
      <c r="BE141" s="127"/>
      <c r="BF141" s="127"/>
      <c r="BG141" s="127"/>
      <c r="BJ141" s="127"/>
      <c r="BT141" s="127"/>
      <c r="CD141" s="127"/>
      <c r="CN141" s="127"/>
      <c r="CX141" s="127"/>
      <c r="DH141" s="127"/>
      <c r="DR141" s="127"/>
      <c r="EB141" s="127"/>
      <c r="EL141" s="127"/>
      <c r="EV141" s="127"/>
      <c r="FF141" s="127"/>
      <c r="FP141" s="127"/>
      <c r="FZ141" s="127"/>
      <c r="GJ141" s="127"/>
      <c r="GT141" s="127"/>
      <c r="HD141" s="127"/>
      <c r="HN141" s="127"/>
      <c r="HX141" s="127"/>
      <c r="IH141" s="127"/>
    </row>
    <row xmlns:x14ac="http://schemas.microsoft.com/office/spreadsheetml/2009/9/ac" r="142" s="3" customFormat="true" x14ac:dyDescent="0.25">
      <c r="A142" s="410" t="str">
        <f ca="true">IF(ISBLANK('Data Summary'!A144),"",'Data Summary'!A144)</f>
        <v/>
      </c>
      <c r="B142" s="127"/>
      <c r="L142" s="127"/>
      <c r="V142" s="127"/>
      <c r="AF142" s="127"/>
      <c r="AP142" s="127"/>
      <c r="AZ142" s="127"/>
      <c r="BA142" s="127"/>
      <c r="BB142" s="127"/>
      <c r="BC142" s="127"/>
      <c r="BD142" s="127"/>
      <c r="BE142" s="127"/>
      <c r="BF142" s="127"/>
      <c r="BG142" s="127"/>
      <c r="BJ142" s="127"/>
      <c r="BT142" s="127"/>
      <c r="CD142" s="127"/>
      <c r="CN142" s="127"/>
      <c r="CX142" s="127"/>
      <c r="DH142" s="127"/>
      <c r="DR142" s="127"/>
      <c r="EB142" s="127"/>
      <c r="EL142" s="127"/>
      <c r="EV142" s="127"/>
      <c r="FF142" s="127"/>
      <c r="FP142" s="127"/>
      <c r="FZ142" s="127"/>
      <c r="GJ142" s="127"/>
      <c r="GT142" s="127"/>
      <c r="HD142" s="127"/>
      <c r="HN142" s="127"/>
      <c r="HX142" s="127"/>
      <c r="IH142" s="127"/>
    </row>
    <row xmlns:x14ac="http://schemas.microsoft.com/office/spreadsheetml/2009/9/ac" r="143" s="3" customFormat="true" x14ac:dyDescent="0.25">
      <c r="A143" s="410" t="str">
        <f ca="true">IF(ISBLANK('Data Summary'!A145),"",'Data Summary'!A145)</f>
        <v/>
      </c>
      <c r="B143" s="127"/>
      <c r="L143" s="127"/>
      <c r="V143" s="127"/>
      <c r="AF143" s="127"/>
      <c r="AP143" s="127"/>
      <c r="AZ143" s="127"/>
      <c r="BA143" s="127"/>
      <c r="BB143" s="127"/>
      <c r="BC143" s="127"/>
      <c r="BD143" s="127"/>
      <c r="BE143" s="127"/>
      <c r="BF143" s="127"/>
      <c r="BG143" s="127"/>
      <c r="BJ143" s="127"/>
      <c r="BT143" s="127"/>
      <c r="CD143" s="127"/>
      <c r="CN143" s="127"/>
      <c r="CX143" s="127"/>
      <c r="DH143" s="127"/>
      <c r="DR143" s="127"/>
      <c r="EB143" s="127"/>
      <c r="EL143" s="127"/>
      <c r="EV143" s="127"/>
      <c r="FF143" s="127"/>
      <c r="FP143" s="127"/>
      <c r="FZ143" s="127"/>
      <c r="GJ143" s="127"/>
      <c r="GT143" s="127"/>
      <c r="HD143" s="127"/>
      <c r="HN143" s="127"/>
      <c r="HX143" s="127"/>
      <c r="IH143" s="127"/>
    </row>
    <row xmlns:x14ac="http://schemas.microsoft.com/office/spreadsheetml/2009/9/ac" r="144" s="3" customFormat="true" x14ac:dyDescent="0.25">
      <c r="A144" s="410" t="str">
        <f ca="true">IF(ISBLANK('Data Summary'!A146),"",'Data Summary'!A146)</f>
        <v/>
      </c>
      <c r="B144" s="127"/>
      <c r="L144" s="127"/>
      <c r="V144" s="127"/>
      <c r="AF144" s="127"/>
      <c r="AP144" s="127"/>
      <c r="AZ144" s="127"/>
      <c r="BA144" s="127"/>
      <c r="BB144" s="127"/>
      <c r="BC144" s="127"/>
      <c r="BD144" s="127"/>
      <c r="BE144" s="127"/>
      <c r="BF144" s="127"/>
      <c r="BG144" s="127"/>
      <c r="BJ144" s="127"/>
      <c r="BT144" s="127"/>
      <c r="CD144" s="127"/>
      <c r="CN144" s="127"/>
      <c r="CX144" s="127"/>
      <c r="DH144" s="127"/>
      <c r="DR144" s="127"/>
      <c r="EB144" s="127"/>
      <c r="EL144" s="127"/>
      <c r="EV144" s="127"/>
      <c r="FF144" s="127"/>
      <c r="FP144" s="127"/>
      <c r="FZ144" s="127"/>
      <c r="GJ144" s="127"/>
      <c r="GT144" s="127"/>
      <c r="HD144" s="127"/>
      <c r="HN144" s="127"/>
      <c r="HX144" s="127"/>
      <c r="IH144" s="127"/>
    </row>
    <row xmlns:x14ac="http://schemas.microsoft.com/office/spreadsheetml/2009/9/ac" r="145" s="3" customFormat="true" x14ac:dyDescent="0.25">
      <c r="A145" s="410" t="str">
        <f ca="true">IF(ISBLANK('Data Summary'!A147),"",'Data Summary'!A147)</f>
        <v/>
      </c>
      <c r="B145" s="127"/>
      <c r="L145" s="127"/>
      <c r="V145" s="127"/>
      <c r="AF145" s="127"/>
      <c r="AP145" s="127"/>
      <c r="AZ145" s="127"/>
      <c r="BA145" s="127"/>
      <c r="BB145" s="127"/>
      <c r="BC145" s="127"/>
      <c r="BD145" s="127"/>
      <c r="BE145" s="127"/>
      <c r="BF145" s="127"/>
      <c r="BG145" s="127"/>
      <c r="BJ145" s="127"/>
      <c r="BT145" s="127"/>
      <c r="CD145" s="127"/>
      <c r="CN145" s="127"/>
      <c r="CX145" s="127"/>
      <c r="DH145" s="127"/>
      <c r="DR145" s="127"/>
      <c r="EB145" s="127"/>
      <c r="EL145" s="127"/>
      <c r="EV145" s="127"/>
      <c r="FF145" s="127"/>
      <c r="FP145" s="127"/>
      <c r="FZ145" s="127"/>
      <c r="GJ145" s="127"/>
      <c r="GT145" s="127"/>
      <c r="HD145" s="127"/>
      <c r="HN145" s="127"/>
      <c r="HX145" s="127"/>
      <c r="IH145" s="127"/>
    </row>
    <row xmlns:x14ac="http://schemas.microsoft.com/office/spreadsheetml/2009/9/ac" r="146" s="3" customFormat="true" x14ac:dyDescent="0.25">
      <c r="A146" s="410" t="str">
        <f ca="true">IF(ISBLANK('Data Summary'!A148),"",'Data Summary'!A148)</f>
        <v/>
      </c>
      <c r="B146" s="127"/>
      <c r="L146" s="127"/>
      <c r="V146" s="127"/>
      <c r="AF146" s="127"/>
      <c r="AP146" s="127"/>
      <c r="AZ146" s="127"/>
      <c r="BA146" s="127"/>
      <c r="BB146" s="127"/>
      <c r="BC146" s="127"/>
      <c r="BD146" s="127"/>
      <c r="BE146" s="127"/>
      <c r="BF146" s="127"/>
      <c r="BG146" s="127"/>
      <c r="BJ146" s="127"/>
      <c r="BT146" s="127"/>
      <c r="CD146" s="127"/>
      <c r="CN146" s="127"/>
      <c r="CX146" s="127"/>
      <c r="DH146" s="127"/>
      <c r="DR146" s="127"/>
      <c r="EB146" s="127"/>
      <c r="EL146" s="127"/>
      <c r="EV146" s="127"/>
      <c r="FF146" s="127"/>
      <c r="FP146" s="127"/>
      <c r="FZ146" s="127"/>
      <c r="GJ146" s="127"/>
      <c r="GT146" s="127"/>
      <c r="HD146" s="127"/>
      <c r="HN146" s="127"/>
      <c r="HX146" s="127"/>
      <c r="IH146" s="127"/>
    </row>
    <row xmlns:x14ac="http://schemas.microsoft.com/office/spreadsheetml/2009/9/ac" r="147" s="3" customFormat="true" x14ac:dyDescent="0.25">
      <c r="A147" s="410" t="str">
        <f ca="true">IF(ISBLANK('Data Summary'!A149),"",'Data Summary'!A149)</f>
        <v/>
      </c>
      <c r="B147" s="127"/>
      <c r="L147" s="127"/>
      <c r="V147" s="127"/>
      <c r="AF147" s="127"/>
      <c r="AP147" s="127"/>
      <c r="AZ147" s="127"/>
      <c r="BA147" s="127"/>
      <c r="BB147" s="127"/>
      <c r="BC147" s="127"/>
      <c r="BD147" s="127"/>
      <c r="BE147" s="127"/>
      <c r="BF147" s="127"/>
      <c r="BG147" s="127"/>
      <c r="BJ147" s="127"/>
      <c r="BT147" s="127"/>
      <c r="CD147" s="127"/>
      <c r="CN147" s="127"/>
      <c r="CX147" s="127"/>
      <c r="DH147" s="127"/>
      <c r="DR147" s="127"/>
      <c r="EB147" s="127"/>
      <c r="EL147" s="127"/>
      <c r="EV147" s="127"/>
      <c r="FF147" s="127"/>
      <c r="FP147" s="127"/>
      <c r="FZ147" s="127"/>
      <c r="GJ147" s="127"/>
      <c r="GT147" s="127"/>
      <c r="HD147" s="127"/>
      <c r="HN147" s="127"/>
      <c r="HX147" s="127"/>
      <c r="IH147" s="127"/>
    </row>
    <row xmlns:x14ac="http://schemas.microsoft.com/office/spreadsheetml/2009/9/ac" r="148" s="3" customFormat="true" x14ac:dyDescent="0.25">
      <c r="A148" s="410" t="str">
        <f ca="true">IF(ISBLANK('Data Summary'!A150),"",'Data Summary'!A150)</f>
        <v/>
      </c>
      <c r="B148" s="127"/>
      <c r="L148" s="127"/>
      <c r="V148" s="127"/>
      <c r="AF148" s="127"/>
      <c r="AP148" s="127"/>
      <c r="AZ148" s="127"/>
      <c r="BA148" s="127"/>
      <c r="BB148" s="127"/>
      <c r="BC148" s="127"/>
      <c r="BD148" s="127"/>
      <c r="BE148" s="127"/>
      <c r="BF148" s="127"/>
      <c r="BG148" s="127"/>
      <c r="BJ148" s="127"/>
      <c r="BT148" s="127"/>
      <c r="CD148" s="127"/>
      <c r="CN148" s="127"/>
      <c r="CX148" s="127"/>
      <c r="DH148" s="127"/>
      <c r="DR148" s="127"/>
      <c r="EB148" s="127"/>
      <c r="EL148" s="127"/>
      <c r="EV148" s="127"/>
      <c r="FF148" s="127"/>
      <c r="FP148" s="127"/>
      <c r="FZ148" s="127"/>
      <c r="GJ148" s="127"/>
      <c r="GT148" s="127"/>
      <c r="HD148" s="127"/>
      <c r="HN148" s="127"/>
      <c r="HX148" s="127"/>
      <c r="IH148" s="127"/>
    </row>
    <row xmlns:x14ac="http://schemas.microsoft.com/office/spreadsheetml/2009/9/ac" r="149" s="3" customFormat="true" x14ac:dyDescent="0.25">
      <c r="A149" s="410" t="str">
        <f ca="true">IF(ISBLANK('Data Summary'!A151),"",'Data Summary'!A151)</f>
        <v/>
      </c>
      <c r="B149" s="127"/>
      <c r="L149" s="127"/>
      <c r="V149" s="127"/>
      <c r="AF149" s="127"/>
      <c r="AP149" s="127"/>
      <c r="AZ149" s="127"/>
      <c r="BA149" s="127"/>
      <c r="BB149" s="127"/>
      <c r="BC149" s="127"/>
      <c r="BD149" s="127"/>
      <c r="BE149" s="127"/>
      <c r="BF149" s="127"/>
      <c r="BG149" s="127"/>
      <c r="BJ149" s="127"/>
      <c r="BT149" s="127"/>
      <c r="CD149" s="127"/>
      <c r="CN149" s="127"/>
      <c r="CX149" s="127"/>
      <c r="DH149" s="127"/>
      <c r="DR149" s="127"/>
      <c r="EB149" s="127"/>
      <c r="EL149" s="127"/>
      <c r="EV149" s="127"/>
      <c r="FF149" s="127"/>
      <c r="FP149" s="127"/>
      <c r="FZ149" s="127"/>
      <c r="GJ149" s="127"/>
      <c r="GT149" s="127"/>
      <c r="HD149" s="127"/>
      <c r="HN149" s="127"/>
      <c r="HX149" s="127"/>
      <c r="IH149" s="127"/>
    </row>
    <row xmlns:x14ac="http://schemas.microsoft.com/office/spreadsheetml/2009/9/ac" r="150" s="3" customFormat="true" x14ac:dyDescent="0.25">
      <c r="A150" s="410" t="str">
        <f ca="true">IF(ISBLANK('Data Summary'!A152),"",'Data Summary'!A152)</f>
        <v/>
      </c>
      <c r="B150" s="127"/>
      <c r="L150" s="127"/>
      <c r="V150" s="127"/>
      <c r="AF150" s="127"/>
      <c r="AP150" s="127"/>
      <c r="AZ150" s="127"/>
      <c r="BA150" s="127"/>
      <c r="BB150" s="127"/>
      <c r="BC150" s="127"/>
      <c r="BD150" s="127"/>
      <c r="BE150" s="127"/>
      <c r="BF150" s="127"/>
      <c r="BG150" s="127"/>
      <c r="BJ150" s="127"/>
      <c r="BT150" s="127"/>
      <c r="CD150" s="127"/>
      <c r="CN150" s="127"/>
      <c r="CX150" s="127"/>
      <c r="DH150" s="127"/>
      <c r="DR150" s="127"/>
      <c r="EB150" s="127"/>
      <c r="EL150" s="127"/>
      <c r="EV150" s="127"/>
      <c r="FF150" s="127"/>
      <c r="FP150" s="127"/>
      <c r="FZ150" s="127"/>
      <c r="GJ150" s="127"/>
      <c r="GT150" s="127"/>
      <c r="HD150" s="127"/>
      <c r="HN150" s="127"/>
      <c r="HX150" s="127"/>
      <c r="IH150" s="127"/>
    </row>
    <row xmlns:x14ac="http://schemas.microsoft.com/office/spreadsheetml/2009/9/ac" r="151" s="3" customFormat="true" x14ac:dyDescent="0.25">
      <c r="A151" s="410" t="str">
        <f ca="true">IF(ISBLANK('Data Summary'!A153),"",'Data Summary'!A153)</f>
        <v/>
      </c>
      <c r="B151" s="127"/>
      <c r="L151" s="127"/>
      <c r="V151" s="127"/>
      <c r="AF151" s="127"/>
      <c r="AP151" s="127"/>
      <c r="AZ151" s="127"/>
      <c r="BA151" s="127"/>
      <c r="BB151" s="127"/>
      <c r="BC151" s="127"/>
      <c r="BD151" s="127"/>
      <c r="BE151" s="127"/>
      <c r="BF151" s="127"/>
      <c r="BG151" s="127"/>
      <c r="BJ151" s="127"/>
      <c r="BT151" s="127"/>
      <c r="CD151" s="127"/>
      <c r="CN151" s="127"/>
      <c r="CX151" s="127"/>
      <c r="DH151" s="127"/>
      <c r="DR151" s="127"/>
      <c r="EB151" s="127"/>
      <c r="EL151" s="127"/>
      <c r="EV151" s="127"/>
      <c r="FF151" s="127"/>
      <c r="FP151" s="127"/>
      <c r="FZ151" s="127"/>
      <c r="GJ151" s="127"/>
      <c r="GT151" s="127"/>
      <c r="HD151" s="127"/>
      <c r="HN151" s="127"/>
      <c r="HX151" s="127"/>
      <c r="IH151" s="127"/>
    </row>
    <row xmlns:x14ac="http://schemas.microsoft.com/office/spreadsheetml/2009/9/ac" r="152" s="3" customFormat="true" x14ac:dyDescent="0.25">
      <c r="A152" s="406"/>
      <c r="B152" s="127"/>
      <c r="L152" s="127"/>
      <c r="V152" s="127"/>
      <c r="AF152" s="127"/>
      <c r="AP152" s="127"/>
      <c r="AZ152" s="127"/>
      <c r="BA152" s="127"/>
      <c r="BB152" s="127"/>
      <c r="BC152" s="127"/>
      <c r="BD152" s="127"/>
      <c r="BE152" s="127"/>
      <c r="BF152" s="127"/>
      <c r="BG152" s="127"/>
      <c r="BJ152" s="127"/>
      <c r="BT152" s="127"/>
      <c r="CD152" s="127"/>
      <c r="CN152" s="127"/>
      <c r="CX152" s="127"/>
      <c r="DH152" s="127"/>
      <c r="DR152" s="127"/>
      <c r="EB152" s="127"/>
      <c r="EL152" s="127"/>
      <c r="EV152" s="127"/>
      <c r="FF152" s="127"/>
      <c r="FP152" s="127"/>
      <c r="FZ152" s="127"/>
      <c r="GJ152" s="127"/>
      <c r="GT152" s="127"/>
      <c r="HD152" s="127"/>
      <c r="HN152" s="127"/>
      <c r="HX152" s="127"/>
      <c r="IH152" s="127"/>
    </row>
    <row xmlns:x14ac="http://schemas.microsoft.com/office/spreadsheetml/2009/9/ac" r="153" s="3" customFormat="true" x14ac:dyDescent="0.25">
      <c r="A153" s="406"/>
      <c r="B153" s="127"/>
      <c r="L153" s="127"/>
      <c r="V153" s="127"/>
      <c r="AF153" s="127"/>
      <c r="AP153" s="127"/>
      <c r="AZ153" s="127"/>
      <c r="BA153" s="127"/>
      <c r="BB153" s="127"/>
      <c r="BC153" s="127"/>
      <c r="BD153" s="127"/>
      <c r="BE153" s="127"/>
      <c r="BF153" s="127"/>
      <c r="BG153" s="127"/>
      <c r="BJ153" s="127"/>
      <c r="BT153" s="127"/>
      <c r="CD153" s="127"/>
      <c r="CN153" s="127"/>
      <c r="CX153" s="127"/>
      <c r="DH153" s="127"/>
      <c r="DR153" s="127"/>
      <c r="EB153" s="127"/>
      <c r="EL153" s="127"/>
      <c r="EV153" s="127"/>
      <c r="FF153" s="127"/>
      <c r="FP153" s="127"/>
      <c r="FZ153" s="127"/>
      <c r="GJ153" s="127"/>
      <c r="GT153" s="127"/>
      <c r="HD153" s="127"/>
      <c r="HN153" s="127"/>
      <c r="HX153" s="127"/>
      <c r="IH153" s="127"/>
    </row>
    <row xmlns:x14ac="http://schemas.microsoft.com/office/spreadsheetml/2009/9/ac" r="154" s="3" customFormat="true" x14ac:dyDescent="0.25">
      <c r="A154" s="406"/>
      <c r="B154" s="127"/>
      <c r="L154" s="127"/>
      <c r="V154" s="127"/>
      <c r="AF154" s="127"/>
      <c r="AP154" s="127"/>
      <c r="AZ154" s="127"/>
      <c r="BA154" s="127"/>
      <c r="BB154" s="127"/>
      <c r="BC154" s="127"/>
      <c r="BD154" s="127"/>
      <c r="BE154" s="127"/>
      <c r="BF154" s="127"/>
      <c r="BG154" s="127"/>
      <c r="BJ154" s="127"/>
      <c r="BT154" s="127"/>
      <c r="CD154" s="127"/>
      <c r="CN154" s="127"/>
      <c r="CX154" s="127"/>
      <c r="DH154" s="127"/>
      <c r="DR154" s="127"/>
      <c r="EB154" s="127"/>
      <c r="EL154" s="127"/>
      <c r="EV154" s="127"/>
      <c r="FF154" s="127"/>
      <c r="FP154" s="127"/>
      <c r="FZ154" s="127"/>
      <c r="GJ154" s="127"/>
      <c r="GT154" s="127"/>
      <c r="HD154" s="127"/>
      <c r="HN154" s="127"/>
      <c r="HX154" s="127"/>
      <c r="IH154" s="127"/>
    </row>
    <row xmlns:x14ac="http://schemas.microsoft.com/office/spreadsheetml/2009/9/ac" r="155" s="3" customFormat="true" x14ac:dyDescent="0.25">
      <c r="A155" s="406"/>
      <c r="B155" s="127"/>
      <c r="L155" s="127"/>
      <c r="V155" s="127"/>
      <c r="AF155" s="127"/>
      <c r="AP155" s="127"/>
      <c r="AZ155" s="127"/>
      <c r="BA155" s="127"/>
      <c r="BB155" s="127"/>
      <c r="BC155" s="127"/>
      <c r="BD155" s="127"/>
      <c r="BE155" s="127"/>
      <c r="BF155" s="127"/>
      <c r="BG155" s="127"/>
      <c r="BJ155" s="127"/>
      <c r="BT155" s="127"/>
      <c r="CD155" s="127"/>
      <c r="CN155" s="127"/>
      <c r="CX155" s="127"/>
      <c r="DH155" s="127"/>
      <c r="DR155" s="127"/>
      <c r="EB155" s="127"/>
      <c r="EL155" s="127"/>
      <c r="EV155" s="127"/>
      <c r="FF155" s="127"/>
      <c r="FP155" s="127"/>
      <c r="FZ155" s="127"/>
      <c r="GJ155" s="127"/>
      <c r="GT155" s="127"/>
      <c r="HD155" s="127"/>
      <c r="HN155" s="127"/>
      <c r="HX155" s="127"/>
      <c r="IH155" s="127"/>
    </row>
    <row xmlns:x14ac="http://schemas.microsoft.com/office/spreadsheetml/2009/9/ac" r="156" s="3" customFormat="true" x14ac:dyDescent="0.25">
      <c r="A156" s="406"/>
      <c r="B156" s="127"/>
      <c r="L156" s="127"/>
      <c r="V156" s="127"/>
      <c r="AF156" s="127"/>
      <c r="AP156" s="127"/>
      <c r="AZ156" s="127"/>
      <c r="BA156" s="127"/>
      <c r="BB156" s="127"/>
      <c r="BC156" s="127"/>
      <c r="BD156" s="127"/>
      <c r="BE156" s="127"/>
      <c r="BF156" s="127"/>
      <c r="BG156" s="127"/>
      <c r="BJ156" s="127"/>
      <c r="BT156" s="127"/>
      <c r="CD156" s="127"/>
      <c r="CN156" s="127"/>
      <c r="CX156" s="127"/>
      <c r="DH156" s="127"/>
      <c r="DR156" s="127"/>
      <c r="EB156" s="127"/>
      <c r="EL156" s="127"/>
      <c r="EV156" s="127"/>
      <c r="FF156" s="127"/>
      <c r="FP156" s="127"/>
      <c r="FZ156" s="127"/>
      <c r="GJ156" s="127"/>
      <c r="GT156" s="127"/>
      <c r="HD156" s="127"/>
      <c r="HN156" s="127"/>
      <c r="HX156" s="127"/>
      <c r="IH156" s="127"/>
    </row>
    <row xmlns:x14ac="http://schemas.microsoft.com/office/spreadsheetml/2009/9/ac" r="157" s="3" customFormat="true" x14ac:dyDescent="0.25">
      <c r="A157" s="406"/>
      <c r="B157" s="127"/>
      <c r="L157" s="127"/>
      <c r="V157" s="127"/>
      <c r="AF157" s="127"/>
      <c r="AP157" s="127"/>
      <c r="AZ157" s="127"/>
      <c r="BA157" s="127"/>
      <c r="BB157" s="127"/>
      <c r="BC157" s="127"/>
      <c r="BD157" s="127"/>
      <c r="BE157" s="127"/>
      <c r="BF157" s="127"/>
      <c r="BG157" s="127"/>
      <c r="BJ157" s="127"/>
      <c r="BT157" s="127"/>
      <c r="CD157" s="127"/>
      <c r="CN157" s="127"/>
      <c r="CX157" s="127"/>
      <c r="DH157" s="127"/>
      <c r="DR157" s="127"/>
      <c r="EB157" s="127"/>
      <c r="EL157" s="127"/>
      <c r="EV157" s="127"/>
      <c r="FF157" s="127"/>
      <c r="FP157" s="127"/>
      <c r="FZ157" s="127"/>
      <c r="GJ157" s="127"/>
      <c r="GT157" s="127"/>
      <c r="HD157" s="127"/>
      <c r="HN157" s="127"/>
      <c r="HX157" s="127"/>
      <c r="IH157" s="127"/>
    </row>
    <row xmlns:x14ac="http://schemas.microsoft.com/office/spreadsheetml/2009/9/ac" r="158" s="3" customFormat="true" x14ac:dyDescent="0.25">
      <c r="A158" s="406"/>
      <c r="B158" s="127"/>
      <c r="L158" s="127"/>
      <c r="V158" s="127"/>
      <c r="AF158" s="127"/>
      <c r="AP158" s="127"/>
      <c r="AZ158" s="127"/>
      <c r="BA158" s="127"/>
      <c r="BB158" s="127"/>
      <c r="BC158" s="127"/>
      <c r="BD158" s="127"/>
      <c r="BE158" s="127"/>
      <c r="BF158" s="127"/>
      <c r="BG158" s="127"/>
      <c r="BJ158" s="127"/>
      <c r="BT158" s="127"/>
      <c r="CD158" s="127"/>
      <c r="CN158" s="127"/>
      <c r="CX158" s="127"/>
      <c r="DH158" s="127"/>
      <c r="DR158" s="127"/>
      <c r="EB158" s="127"/>
      <c r="EL158" s="127"/>
      <c r="EV158" s="127"/>
      <c r="FF158" s="127"/>
      <c r="FP158" s="127"/>
      <c r="FZ158" s="127"/>
      <c r="GJ158" s="127"/>
      <c r="GT158" s="127"/>
      <c r="HD158" s="127"/>
      <c r="HN158" s="127"/>
      <c r="HX158" s="127"/>
      <c r="IH158" s="127"/>
    </row>
    <row xmlns:x14ac="http://schemas.microsoft.com/office/spreadsheetml/2009/9/ac" r="159" s="3" customFormat="true" x14ac:dyDescent="0.25">
      <c r="A159" s="406"/>
      <c r="B159" s="127"/>
      <c r="L159" s="127"/>
      <c r="V159" s="127"/>
      <c r="AF159" s="127"/>
      <c r="AP159" s="127"/>
      <c r="AZ159" s="127"/>
      <c r="BA159" s="127"/>
      <c r="BB159" s="127"/>
      <c r="BC159" s="127"/>
      <c r="BD159" s="127"/>
      <c r="BE159" s="127"/>
      <c r="BF159" s="127"/>
      <c r="BG159" s="127"/>
      <c r="BJ159" s="127"/>
      <c r="BT159" s="127"/>
      <c r="CD159" s="127"/>
      <c r="CN159" s="127"/>
      <c r="CX159" s="127"/>
      <c r="DH159" s="127"/>
      <c r="DR159" s="127"/>
      <c r="EB159" s="127"/>
      <c r="EL159" s="127"/>
      <c r="EV159" s="127"/>
      <c r="FF159" s="127"/>
      <c r="FP159" s="127"/>
      <c r="FZ159" s="127"/>
      <c r="GJ159" s="127"/>
      <c r="GT159" s="127"/>
      <c r="HD159" s="127"/>
      <c r="HN159" s="127"/>
      <c r="HX159" s="127"/>
      <c r="IH159" s="127"/>
    </row>
    <row xmlns:x14ac="http://schemas.microsoft.com/office/spreadsheetml/2009/9/ac" r="160" s="3" customFormat="true" x14ac:dyDescent="0.25">
      <c r="A160" s="406"/>
      <c r="B160" s="127"/>
      <c r="L160" s="127"/>
      <c r="V160" s="127"/>
      <c r="AF160" s="127"/>
      <c r="AP160" s="127"/>
      <c r="AZ160" s="127"/>
      <c r="BA160" s="127"/>
      <c r="BB160" s="127"/>
      <c r="BC160" s="127"/>
      <c r="BD160" s="127"/>
      <c r="BE160" s="127"/>
      <c r="BF160" s="127"/>
      <c r="BG160" s="127"/>
      <c r="BJ160" s="127"/>
      <c r="BT160" s="127"/>
      <c r="CD160" s="127"/>
      <c r="CN160" s="127"/>
      <c r="CX160" s="127"/>
      <c r="DH160" s="127"/>
      <c r="DR160" s="127"/>
      <c r="EB160" s="127"/>
      <c r="EL160" s="127"/>
      <c r="EV160" s="127"/>
      <c r="FF160" s="127"/>
      <c r="FP160" s="127"/>
      <c r="FZ160" s="127"/>
      <c r="GJ160" s="127"/>
      <c r="GT160" s="127"/>
      <c r="HD160" s="127"/>
      <c r="HN160" s="127"/>
      <c r="HX160" s="127"/>
      <c r="IH160" s="127"/>
    </row>
    <row xmlns:x14ac="http://schemas.microsoft.com/office/spreadsheetml/2009/9/ac" r="161" s="3" customFormat="true" x14ac:dyDescent="0.25">
      <c r="A161" s="406"/>
      <c r="B161" s="127"/>
      <c r="L161" s="127"/>
      <c r="V161" s="127"/>
      <c r="AF161" s="127"/>
      <c r="AP161" s="127"/>
      <c r="AZ161" s="127"/>
      <c r="BA161" s="127"/>
      <c r="BB161" s="127"/>
      <c r="BC161" s="127"/>
      <c r="BD161" s="127"/>
      <c r="BE161" s="127"/>
      <c r="BF161" s="127"/>
      <c r="BG161" s="127"/>
      <c r="BJ161" s="127"/>
      <c r="BT161" s="127"/>
      <c r="CD161" s="127"/>
      <c r="CN161" s="127"/>
      <c r="CX161" s="127"/>
      <c r="DH161" s="127"/>
      <c r="DR161" s="127"/>
      <c r="EB161" s="127"/>
      <c r="EL161" s="127"/>
      <c r="EV161" s="127"/>
      <c r="FF161" s="127"/>
      <c r="FP161" s="127"/>
      <c r="FZ161" s="127"/>
      <c r="GJ161" s="127"/>
      <c r="GT161" s="127"/>
      <c r="HD161" s="127"/>
      <c r="HN161" s="127"/>
      <c r="HX161" s="127"/>
      <c r="IH161" s="127"/>
    </row>
    <row xmlns:x14ac="http://schemas.microsoft.com/office/spreadsheetml/2009/9/ac" r="162" s="3" customFormat="true" x14ac:dyDescent="0.25">
      <c r="A162" s="406"/>
      <c r="B162" s="127"/>
      <c r="L162" s="127"/>
      <c r="V162" s="127"/>
      <c r="AF162" s="127"/>
      <c r="AP162" s="127"/>
      <c r="AZ162" s="127"/>
      <c r="BA162" s="127"/>
      <c r="BB162" s="127"/>
      <c r="BC162" s="127"/>
      <c r="BD162" s="127"/>
      <c r="BE162" s="127"/>
      <c r="BF162" s="127"/>
      <c r="BG162" s="127"/>
      <c r="BJ162" s="127"/>
      <c r="BT162" s="127"/>
      <c r="CD162" s="127"/>
      <c r="CN162" s="127"/>
      <c r="CX162" s="127"/>
      <c r="DH162" s="127"/>
      <c r="DR162" s="127"/>
      <c r="EB162" s="127"/>
      <c r="EL162" s="127"/>
      <c r="EV162" s="127"/>
      <c r="FF162" s="127"/>
      <c r="FP162" s="127"/>
      <c r="FZ162" s="127"/>
      <c r="GJ162" s="127"/>
      <c r="GT162" s="127"/>
      <c r="HD162" s="127"/>
      <c r="HN162" s="127"/>
      <c r="HX162" s="127"/>
      <c r="IH162" s="127"/>
    </row>
    <row xmlns:x14ac="http://schemas.microsoft.com/office/spreadsheetml/2009/9/ac" r="163" s="3" customFormat="true" x14ac:dyDescent="0.25">
      <c r="A163" s="406"/>
      <c r="B163" s="127"/>
      <c r="L163" s="127"/>
      <c r="V163" s="127"/>
      <c r="AF163" s="127"/>
      <c r="AP163" s="127"/>
      <c r="AZ163" s="127"/>
      <c r="BA163" s="127"/>
      <c r="BB163" s="127"/>
      <c r="BC163" s="127"/>
      <c r="BD163" s="127"/>
      <c r="BE163" s="127"/>
      <c r="BF163" s="127"/>
      <c r="BG163" s="127"/>
      <c r="BJ163" s="127"/>
      <c r="BT163" s="127"/>
      <c r="CD163" s="127"/>
      <c r="CN163" s="127"/>
      <c r="CX163" s="127"/>
      <c r="DH163" s="127"/>
      <c r="DR163" s="127"/>
      <c r="EB163" s="127"/>
      <c r="EL163" s="127"/>
      <c r="EV163" s="127"/>
      <c r="FF163" s="127"/>
      <c r="FP163" s="127"/>
      <c r="FZ163" s="127"/>
      <c r="GJ163" s="127"/>
      <c r="GT163" s="127"/>
      <c r="HD163" s="127"/>
      <c r="HN163" s="127"/>
      <c r="HX163" s="127"/>
      <c r="IH163" s="127"/>
    </row>
    <row xmlns:x14ac="http://schemas.microsoft.com/office/spreadsheetml/2009/9/ac" r="164" s="3" customFormat="true" x14ac:dyDescent="0.25">
      <c r="A164" s="406"/>
      <c r="B164" s="127"/>
      <c r="L164" s="127"/>
      <c r="V164" s="127"/>
      <c r="AF164" s="127"/>
      <c r="AP164" s="127"/>
      <c r="AZ164" s="127"/>
      <c r="BA164" s="127"/>
      <c r="BB164" s="127"/>
      <c r="BC164" s="127"/>
      <c r="BD164" s="127"/>
      <c r="BE164" s="127"/>
      <c r="BF164" s="127"/>
      <c r="BG164" s="127"/>
      <c r="BJ164" s="127"/>
      <c r="BT164" s="127"/>
      <c r="CD164" s="127"/>
      <c r="CN164" s="127"/>
      <c r="CX164" s="127"/>
      <c r="DH164" s="127"/>
      <c r="DR164" s="127"/>
      <c r="EB164" s="127"/>
      <c r="EL164" s="127"/>
      <c r="EV164" s="127"/>
      <c r="FF164" s="127"/>
      <c r="FP164" s="127"/>
      <c r="FZ164" s="127"/>
      <c r="GJ164" s="127"/>
      <c r="GT164" s="127"/>
      <c r="HD164" s="127"/>
      <c r="HN164" s="127"/>
      <c r="HX164" s="127"/>
      <c r="IH164" s="127"/>
    </row>
    <row xmlns:x14ac="http://schemas.microsoft.com/office/spreadsheetml/2009/9/ac" r="165" s="3" customFormat="true" x14ac:dyDescent="0.25">
      <c r="A165" s="406"/>
      <c r="B165" s="127"/>
      <c r="L165" s="127"/>
      <c r="V165" s="127"/>
      <c r="AF165" s="127"/>
      <c r="AP165" s="127"/>
      <c r="AZ165" s="127"/>
      <c r="BA165" s="127"/>
      <c r="BB165" s="127"/>
      <c r="BC165" s="127"/>
      <c r="BD165" s="127"/>
      <c r="BE165" s="127"/>
      <c r="BF165" s="127"/>
      <c r="BG165" s="127"/>
      <c r="BJ165" s="127"/>
      <c r="BT165" s="127"/>
      <c r="CD165" s="127"/>
      <c r="CN165" s="127"/>
      <c r="CX165" s="127"/>
      <c r="DH165" s="127"/>
      <c r="DR165" s="127"/>
      <c r="EB165" s="127"/>
      <c r="EL165" s="127"/>
      <c r="EV165" s="127"/>
      <c r="FF165" s="127"/>
      <c r="FP165" s="127"/>
      <c r="FZ165" s="127"/>
      <c r="GJ165" s="127"/>
      <c r="GT165" s="127"/>
      <c r="HD165" s="127"/>
      <c r="HN165" s="127"/>
      <c r="HX165" s="127"/>
      <c r="IH165" s="127"/>
    </row>
    <row xmlns:x14ac="http://schemas.microsoft.com/office/spreadsheetml/2009/9/ac" r="166" s="3" customFormat="true" x14ac:dyDescent="0.25">
      <c r="A166" s="406"/>
      <c r="B166" s="127"/>
      <c r="L166" s="127"/>
      <c r="V166" s="127"/>
      <c r="AF166" s="127"/>
      <c r="AP166" s="127"/>
      <c r="AZ166" s="127"/>
      <c r="BA166" s="127"/>
      <c r="BB166" s="127"/>
      <c r="BC166" s="127"/>
      <c r="BD166" s="127"/>
      <c r="BE166" s="127"/>
      <c r="BF166" s="127"/>
      <c r="BG166" s="127"/>
      <c r="BJ166" s="127"/>
      <c r="BT166" s="127"/>
      <c r="CD166" s="127"/>
      <c r="CN166" s="127"/>
      <c r="CX166" s="127"/>
      <c r="DH166" s="127"/>
      <c r="DR166" s="127"/>
      <c r="EB166" s="127"/>
      <c r="EL166" s="127"/>
      <c r="EV166" s="127"/>
      <c r="FF166" s="127"/>
      <c r="FP166" s="127"/>
      <c r="FZ166" s="127"/>
      <c r="GJ166" s="127"/>
      <c r="GT166" s="127"/>
      <c r="HD166" s="127"/>
      <c r="HN166" s="127"/>
      <c r="HX166" s="127"/>
      <c r="IH166" s="127"/>
    </row>
    <row xmlns:x14ac="http://schemas.microsoft.com/office/spreadsheetml/2009/9/ac" r="167" s="3" customFormat="true" x14ac:dyDescent="0.25">
      <c r="A167" s="406"/>
      <c r="B167" s="127"/>
      <c r="L167" s="127"/>
      <c r="V167" s="127"/>
      <c r="AF167" s="127"/>
      <c r="AP167" s="127"/>
      <c r="AZ167" s="127"/>
      <c r="BA167" s="127"/>
      <c r="BB167" s="127"/>
      <c r="BC167" s="127"/>
      <c r="BD167" s="127"/>
      <c r="BE167" s="127"/>
      <c r="BF167" s="127"/>
      <c r="BG167" s="127"/>
      <c r="BJ167" s="127"/>
      <c r="BT167" s="127"/>
      <c r="CD167" s="127"/>
      <c r="CN167" s="127"/>
      <c r="CX167" s="127"/>
      <c r="DH167" s="127"/>
      <c r="DR167" s="127"/>
      <c r="EB167" s="127"/>
      <c r="EL167" s="127"/>
      <c r="EV167" s="127"/>
      <c r="FF167" s="127"/>
      <c r="FP167" s="127"/>
      <c r="FZ167" s="127"/>
      <c r="GJ167" s="127"/>
      <c r="GT167" s="127"/>
      <c r="HD167" s="127"/>
      <c r="HN167" s="127"/>
      <c r="HX167" s="127"/>
      <c r="IH167" s="127"/>
    </row>
    <row xmlns:x14ac="http://schemas.microsoft.com/office/spreadsheetml/2009/9/ac" r="168" s="3" customFormat="true" x14ac:dyDescent="0.25">
      <c r="A168" s="406"/>
      <c r="B168" s="127"/>
      <c r="L168" s="127"/>
      <c r="V168" s="127"/>
      <c r="AF168" s="127"/>
      <c r="AP168" s="127"/>
      <c r="AZ168" s="127"/>
      <c r="BA168" s="127"/>
      <c r="BB168" s="127"/>
      <c r="BC168" s="127"/>
      <c r="BD168" s="127"/>
      <c r="BE168" s="127"/>
      <c r="BF168" s="127"/>
      <c r="BG168" s="127"/>
      <c r="BJ168" s="127"/>
      <c r="BT168" s="127"/>
      <c r="CD168" s="127"/>
      <c r="CN168" s="127"/>
      <c r="CX168" s="127"/>
      <c r="DH168" s="127"/>
      <c r="DR168" s="127"/>
      <c r="EB168" s="127"/>
      <c r="EL168" s="127"/>
      <c r="EV168" s="127"/>
      <c r="FF168" s="127"/>
      <c r="FP168" s="127"/>
      <c r="FZ168" s="127"/>
      <c r="GJ168" s="127"/>
      <c r="GT168" s="127"/>
      <c r="HD168" s="127"/>
      <c r="HN168" s="127"/>
      <c r="HX168" s="127"/>
      <c r="IH168" s="127"/>
    </row>
    <row xmlns:x14ac="http://schemas.microsoft.com/office/spreadsheetml/2009/9/ac" r="169" s="3" customFormat="true" x14ac:dyDescent="0.25">
      <c r="A169" s="406"/>
      <c r="B169" s="127"/>
      <c r="L169" s="127"/>
      <c r="V169" s="127"/>
      <c r="AF169" s="127"/>
      <c r="AP169" s="127"/>
      <c r="AZ169" s="127"/>
      <c r="BA169" s="127"/>
      <c r="BB169" s="127"/>
      <c r="BC169" s="127"/>
      <c r="BD169" s="127"/>
      <c r="BE169" s="127"/>
      <c r="BF169" s="127"/>
      <c r="BG169" s="127"/>
      <c r="BJ169" s="127"/>
      <c r="BT169" s="127"/>
      <c r="CD169" s="127"/>
      <c r="CN169" s="127"/>
      <c r="CX169" s="127"/>
      <c r="DH169" s="127"/>
      <c r="DR169" s="127"/>
      <c r="EB169" s="127"/>
      <c r="EL169" s="127"/>
      <c r="EV169" s="127"/>
      <c r="FF169" s="127"/>
      <c r="FP169" s="127"/>
      <c r="FZ169" s="127"/>
      <c r="GJ169" s="127"/>
      <c r="GT169" s="127"/>
      <c r="HD169" s="127"/>
      <c r="HN169" s="127"/>
      <c r="HX169" s="127"/>
      <c r="IH169" s="127"/>
    </row>
    <row xmlns:x14ac="http://schemas.microsoft.com/office/spreadsheetml/2009/9/ac" r="170" s="3" customFormat="true" x14ac:dyDescent="0.25">
      <c r="A170" s="406"/>
      <c r="B170" s="127"/>
      <c r="L170" s="127"/>
      <c r="V170" s="127"/>
      <c r="AF170" s="127"/>
      <c r="AP170" s="127"/>
      <c r="AZ170" s="127"/>
      <c r="BA170" s="127"/>
      <c r="BB170" s="127"/>
      <c r="BC170" s="127"/>
      <c r="BD170" s="127"/>
      <c r="BE170" s="127"/>
      <c r="BF170" s="127"/>
      <c r="BG170" s="127"/>
      <c r="BJ170" s="127"/>
      <c r="BT170" s="127"/>
      <c r="CD170" s="127"/>
      <c r="CN170" s="127"/>
      <c r="CX170" s="127"/>
      <c r="DH170" s="127"/>
      <c r="DR170" s="127"/>
      <c r="EB170" s="127"/>
      <c r="EL170" s="127"/>
      <c r="EV170" s="127"/>
      <c r="FF170" s="127"/>
      <c r="FP170" s="127"/>
      <c r="FZ170" s="127"/>
      <c r="GJ170" s="127"/>
      <c r="GT170" s="127"/>
      <c r="HD170" s="127"/>
      <c r="HN170" s="127"/>
      <c r="HX170" s="127"/>
      <c r="IH170" s="127"/>
    </row>
    <row xmlns:x14ac="http://schemas.microsoft.com/office/spreadsheetml/2009/9/ac" r="171" s="3" customFormat="true" x14ac:dyDescent="0.25">
      <c r="A171" s="406"/>
      <c r="B171" s="127"/>
      <c r="L171" s="127"/>
      <c r="V171" s="127"/>
      <c r="AF171" s="127"/>
      <c r="AP171" s="127"/>
      <c r="AZ171" s="127"/>
      <c r="BA171" s="127"/>
      <c r="BB171" s="127"/>
      <c r="BC171" s="127"/>
      <c r="BD171" s="127"/>
      <c r="BE171" s="127"/>
      <c r="BF171" s="127"/>
      <c r="BG171" s="127"/>
      <c r="BJ171" s="127"/>
      <c r="BT171" s="127"/>
      <c r="CD171" s="127"/>
      <c r="CN171" s="127"/>
      <c r="CX171" s="127"/>
      <c r="DH171" s="127"/>
      <c r="DR171" s="127"/>
      <c r="EB171" s="127"/>
      <c r="EL171" s="127"/>
      <c r="EV171" s="127"/>
      <c r="FF171" s="127"/>
      <c r="FP171" s="127"/>
      <c r="FZ171" s="127"/>
      <c r="GJ171" s="127"/>
      <c r="GT171" s="127"/>
      <c r="HD171" s="127"/>
      <c r="HN171" s="127"/>
      <c r="HX171" s="127"/>
      <c r="IH171" s="127"/>
    </row>
    <row xmlns:x14ac="http://schemas.microsoft.com/office/spreadsheetml/2009/9/ac" r="172" s="3" customFormat="true" x14ac:dyDescent="0.25">
      <c r="A172" s="406"/>
      <c r="B172" s="127"/>
      <c r="L172" s="127"/>
      <c r="V172" s="127"/>
      <c r="AF172" s="127"/>
      <c r="AP172" s="127"/>
      <c r="AZ172" s="127"/>
      <c r="BA172" s="127"/>
      <c r="BB172" s="127"/>
      <c r="BC172" s="127"/>
      <c r="BD172" s="127"/>
      <c r="BE172" s="127"/>
      <c r="BF172" s="127"/>
      <c r="BG172" s="127"/>
      <c r="BJ172" s="127"/>
      <c r="BT172" s="127"/>
      <c r="CD172" s="127"/>
      <c r="CN172" s="127"/>
      <c r="CX172" s="127"/>
      <c r="DH172" s="127"/>
      <c r="DR172" s="127"/>
      <c r="EB172" s="127"/>
      <c r="EL172" s="127"/>
      <c r="EV172" s="127"/>
      <c r="FF172" s="127"/>
      <c r="FP172" s="127"/>
      <c r="FZ172" s="127"/>
      <c r="GJ172" s="127"/>
      <c r="GT172" s="127"/>
      <c r="HD172" s="127"/>
      <c r="HN172" s="127"/>
      <c r="HX172" s="127"/>
      <c r="IH172" s="127"/>
    </row>
    <row xmlns:x14ac="http://schemas.microsoft.com/office/spreadsheetml/2009/9/ac" r="173" s="3" customFormat="true" x14ac:dyDescent="0.25">
      <c r="A173" s="406"/>
      <c r="B173" s="127"/>
      <c r="L173" s="127"/>
      <c r="V173" s="127"/>
      <c r="AF173" s="127"/>
      <c r="AP173" s="127"/>
      <c r="AZ173" s="127"/>
      <c r="BA173" s="127"/>
      <c r="BB173" s="127"/>
      <c r="BC173" s="127"/>
      <c r="BD173" s="127"/>
      <c r="BE173" s="127"/>
      <c r="BF173" s="127"/>
      <c r="BG173" s="127"/>
      <c r="BJ173" s="127"/>
      <c r="BT173" s="127"/>
      <c r="CD173" s="127"/>
      <c r="CN173" s="127"/>
      <c r="CX173" s="127"/>
      <c r="DH173" s="127"/>
      <c r="DR173" s="127"/>
      <c r="EB173" s="127"/>
      <c r="EL173" s="127"/>
      <c r="EV173" s="127"/>
      <c r="FF173" s="127"/>
      <c r="FP173" s="127"/>
      <c r="FZ173" s="127"/>
      <c r="GJ173" s="127"/>
      <c r="GT173" s="127"/>
      <c r="HD173" s="127"/>
      <c r="HN173" s="127"/>
      <c r="HX173" s="127"/>
      <c r="IH173" s="127"/>
    </row>
    <row xmlns:x14ac="http://schemas.microsoft.com/office/spreadsheetml/2009/9/ac" r="174" s="3" customFormat="true" x14ac:dyDescent="0.25">
      <c r="A174" s="406"/>
      <c r="B174" s="127"/>
      <c r="L174" s="127"/>
      <c r="V174" s="127"/>
      <c r="AF174" s="127"/>
      <c r="AP174" s="127"/>
      <c r="AZ174" s="127"/>
      <c r="BA174" s="127"/>
      <c r="BB174" s="127"/>
      <c r="BC174" s="127"/>
      <c r="BD174" s="127"/>
      <c r="BE174" s="127"/>
      <c r="BF174" s="127"/>
      <c r="BG174" s="127"/>
      <c r="BJ174" s="127"/>
      <c r="BT174" s="127"/>
      <c r="CD174" s="127"/>
      <c r="CN174" s="127"/>
      <c r="CX174" s="127"/>
      <c r="DH174" s="127"/>
      <c r="DR174" s="127"/>
      <c r="EB174" s="127"/>
      <c r="EL174" s="127"/>
      <c r="EV174" s="127"/>
      <c r="FF174" s="127"/>
      <c r="FP174" s="127"/>
      <c r="FZ174" s="127"/>
      <c r="GJ174" s="127"/>
      <c r="GT174" s="127"/>
      <c r="HD174" s="127"/>
      <c r="HN174" s="127"/>
      <c r="HX174" s="127"/>
      <c r="IH174" s="127"/>
    </row>
    <row xmlns:x14ac="http://schemas.microsoft.com/office/spreadsheetml/2009/9/ac" r="175" s="3" customFormat="true" x14ac:dyDescent="0.25">
      <c r="A175" s="406"/>
      <c r="B175" s="127"/>
      <c r="L175" s="127"/>
      <c r="V175" s="127"/>
      <c r="AF175" s="127"/>
      <c r="AP175" s="127"/>
      <c r="AZ175" s="127"/>
      <c r="BA175" s="127"/>
      <c r="BB175" s="127"/>
      <c r="BC175" s="127"/>
      <c r="BD175" s="127"/>
      <c r="BE175" s="127"/>
      <c r="BF175" s="127"/>
      <c r="BG175" s="127"/>
      <c r="BJ175" s="127"/>
      <c r="BT175" s="127"/>
      <c r="CD175" s="127"/>
      <c r="CN175" s="127"/>
      <c r="CX175" s="127"/>
      <c r="DH175" s="127"/>
      <c r="DR175" s="127"/>
      <c r="EB175" s="127"/>
      <c r="EL175" s="127"/>
      <c r="EV175" s="127"/>
      <c r="FF175" s="127"/>
      <c r="FP175" s="127"/>
      <c r="FZ175" s="127"/>
      <c r="GJ175" s="127"/>
      <c r="GT175" s="127"/>
      <c r="HD175" s="127"/>
      <c r="HN175" s="127"/>
      <c r="HX175" s="127"/>
      <c r="IH175" s="127"/>
    </row>
    <row xmlns:x14ac="http://schemas.microsoft.com/office/spreadsheetml/2009/9/ac" r="176" s="3" customFormat="true" x14ac:dyDescent="0.25">
      <c r="A176" s="406"/>
      <c r="B176" s="127"/>
      <c r="L176" s="127"/>
      <c r="V176" s="127"/>
      <c r="AF176" s="127"/>
      <c r="AP176" s="127"/>
      <c r="AZ176" s="127"/>
      <c r="BA176" s="127"/>
      <c r="BB176" s="127"/>
      <c r="BC176" s="127"/>
      <c r="BD176" s="127"/>
      <c r="BE176" s="127"/>
      <c r="BF176" s="127"/>
      <c r="BG176" s="127"/>
      <c r="BJ176" s="127"/>
      <c r="BT176" s="127"/>
      <c r="CD176" s="127"/>
      <c r="CN176" s="127"/>
      <c r="CX176" s="127"/>
      <c r="DH176" s="127"/>
      <c r="DR176" s="127"/>
      <c r="EB176" s="127"/>
      <c r="EL176" s="127"/>
      <c r="EV176" s="127"/>
      <c r="FF176" s="127"/>
      <c r="FP176" s="127"/>
      <c r="FZ176" s="127"/>
      <c r="GJ176" s="127"/>
      <c r="GT176" s="127"/>
      <c r="HD176" s="127"/>
      <c r="HN176" s="127"/>
      <c r="HX176" s="127"/>
      <c r="IH176" s="127"/>
    </row>
    <row xmlns:x14ac="http://schemas.microsoft.com/office/spreadsheetml/2009/9/ac" r="177" s="3" customFormat="true" x14ac:dyDescent="0.25">
      <c r="A177" s="406"/>
      <c r="B177" s="127"/>
      <c r="L177" s="127"/>
      <c r="V177" s="127"/>
      <c r="AF177" s="127"/>
      <c r="AP177" s="127"/>
      <c r="AZ177" s="127"/>
      <c r="BA177" s="127"/>
      <c r="BB177" s="127"/>
      <c r="BC177" s="127"/>
      <c r="BD177" s="127"/>
      <c r="BE177" s="127"/>
      <c r="BF177" s="127"/>
      <c r="BG177" s="127"/>
      <c r="BJ177" s="127"/>
      <c r="BT177" s="127"/>
      <c r="CD177" s="127"/>
      <c r="CN177" s="127"/>
      <c r="CX177" s="127"/>
      <c r="DH177" s="127"/>
      <c r="DR177" s="127"/>
      <c r="EB177" s="127"/>
      <c r="EL177" s="127"/>
      <c r="EV177" s="127"/>
      <c r="FF177" s="127"/>
      <c r="FP177" s="127"/>
      <c r="FZ177" s="127"/>
      <c r="GJ177" s="127"/>
      <c r="GT177" s="127"/>
      <c r="HD177" s="127"/>
      <c r="HN177" s="127"/>
      <c r="HX177" s="127"/>
      <c r="IH177" s="127"/>
    </row>
    <row xmlns:x14ac="http://schemas.microsoft.com/office/spreadsheetml/2009/9/ac" r="178" s="3" customFormat="true" x14ac:dyDescent="0.25">
      <c r="A178" s="406"/>
      <c r="B178" s="127"/>
      <c r="L178" s="127"/>
      <c r="V178" s="127"/>
      <c r="AF178" s="127"/>
      <c r="AP178" s="127"/>
      <c r="AZ178" s="127"/>
      <c r="BA178" s="127"/>
      <c r="BB178" s="127"/>
      <c r="BC178" s="127"/>
      <c r="BD178" s="127"/>
      <c r="BE178" s="127"/>
      <c r="BF178" s="127"/>
      <c r="BG178" s="127"/>
      <c r="BJ178" s="127"/>
      <c r="BT178" s="127"/>
      <c r="CD178" s="127"/>
      <c r="CN178" s="127"/>
      <c r="CX178" s="127"/>
      <c r="DH178" s="127"/>
      <c r="DR178" s="127"/>
      <c r="EB178" s="127"/>
      <c r="EL178" s="127"/>
      <c r="EV178" s="127"/>
      <c r="FF178" s="127"/>
      <c r="FP178" s="127"/>
      <c r="FZ178" s="127"/>
      <c r="GJ178" s="127"/>
      <c r="GT178" s="127"/>
      <c r="HD178" s="127"/>
      <c r="HN178" s="127"/>
      <c r="HX178" s="127"/>
      <c r="IH178" s="127"/>
    </row>
    <row xmlns:x14ac="http://schemas.microsoft.com/office/spreadsheetml/2009/9/ac" r="179" s="3" customFormat="true" x14ac:dyDescent="0.25">
      <c r="A179" s="406"/>
      <c r="B179" s="127"/>
      <c r="L179" s="127"/>
      <c r="V179" s="127"/>
      <c r="AF179" s="127"/>
      <c r="AP179" s="127"/>
      <c r="AZ179" s="127"/>
      <c r="BA179" s="127"/>
      <c r="BB179" s="127"/>
      <c r="BC179" s="127"/>
      <c r="BD179" s="127"/>
      <c r="BE179" s="127"/>
      <c r="BF179" s="127"/>
      <c r="BG179" s="127"/>
      <c r="BJ179" s="127"/>
      <c r="BT179" s="127"/>
      <c r="CD179" s="127"/>
      <c r="CN179" s="127"/>
      <c r="CX179" s="127"/>
      <c r="DH179" s="127"/>
      <c r="DR179" s="127"/>
      <c r="EB179" s="127"/>
      <c r="EL179" s="127"/>
      <c r="EV179" s="127"/>
      <c r="FF179" s="127"/>
      <c r="FP179" s="127"/>
      <c r="FZ179" s="127"/>
      <c r="GJ179" s="127"/>
      <c r="GT179" s="127"/>
      <c r="HD179" s="127"/>
      <c r="HN179" s="127"/>
      <c r="HX179" s="127"/>
      <c r="IH179" s="127"/>
    </row>
    <row xmlns:x14ac="http://schemas.microsoft.com/office/spreadsheetml/2009/9/ac" r="180" s="3" customFormat="true" x14ac:dyDescent="0.25">
      <c r="A180" s="406"/>
      <c r="B180" s="127"/>
      <c r="L180" s="127"/>
      <c r="V180" s="127"/>
      <c r="AF180" s="127"/>
      <c r="AP180" s="127"/>
      <c r="AZ180" s="127"/>
      <c r="BA180" s="127"/>
      <c r="BB180" s="127"/>
      <c r="BC180" s="127"/>
      <c r="BD180" s="127"/>
      <c r="BE180" s="127"/>
      <c r="BF180" s="127"/>
      <c r="BG180" s="127"/>
      <c r="BJ180" s="127"/>
      <c r="BT180" s="127"/>
      <c r="CD180" s="127"/>
      <c r="CN180" s="127"/>
      <c r="CX180" s="127"/>
      <c r="DH180" s="127"/>
      <c r="DR180" s="127"/>
      <c r="EB180" s="127"/>
      <c r="EL180" s="127"/>
      <c r="EV180" s="127"/>
      <c r="FF180" s="127"/>
      <c r="FP180" s="127"/>
      <c r="FZ180" s="127"/>
      <c r="GJ180" s="127"/>
      <c r="GT180" s="127"/>
      <c r="HD180" s="127"/>
      <c r="HN180" s="127"/>
      <c r="HX180" s="127"/>
      <c r="IH180" s="127"/>
    </row>
    <row xmlns:x14ac="http://schemas.microsoft.com/office/spreadsheetml/2009/9/ac" r="181" s="3" customFormat="true" x14ac:dyDescent="0.25">
      <c r="A181" s="406"/>
      <c r="B181" s="127"/>
      <c r="L181" s="127"/>
      <c r="V181" s="127"/>
      <c r="AF181" s="127"/>
      <c r="AP181" s="127"/>
      <c r="AZ181" s="127"/>
      <c r="BA181" s="127"/>
      <c r="BB181" s="127"/>
      <c r="BC181" s="127"/>
      <c r="BD181" s="127"/>
      <c r="BE181" s="127"/>
      <c r="BF181" s="127"/>
      <c r="BG181" s="127"/>
      <c r="BJ181" s="127"/>
      <c r="BT181" s="127"/>
      <c r="CD181" s="127"/>
      <c r="CN181" s="127"/>
      <c r="CX181" s="127"/>
      <c r="DH181" s="127"/>
      <c r="DR181" s="127"/>
      <c r="EB181" s="127"/>
      <c r="EL181" s="127"/>
      <c r="EV181" s="127"/>
      <c r="FF181" s="127"/>
      <c r="FP181" s="127"/>
      <c r="FZ181" s="127"/>
      <c r="GJ181" s="127"/>
      <c r="GT181" s="127"/>
      <c r="HD181" s="127"/>
      <c r="HN181" s="127"/>
      <c r="HX181" s="127"/>
      <c r="IH181" s="127"/>
    </row>
    <row xmlns:x14ac="http://schemas.microsoft.com/office/spreadsheetml/2009/9/ac" r="182" s="3" customFormat="true" x14ac:dyDescent="0.25">
      <c r="A182" s="406"/>
      <c r="B182" s="127"/>
      <c r="L182" s="127"/>
      <c r="V182" s="127"/>
      <c r="AF182" s="127"/>
      <c r="AP182" s="127"/>
      <c r="AZ182" s="127"/>
      <c r="BA182" s="127"/>
      <c r="BB182" s="127"/>
      <c r="BC182" s="127"/>
      <c r="BD182" s="127"/>
      <c r="BE182" s="127"/>
      <c r="BF182" s="127"/>
      <c r="BG182" s="127"/>
      <c r="BJ182" s="127"/>
      <c r="BT182" s="127"/>
      <c r="CD182" s="127"/>
      <c r="CN182" s="127"/>
      <c r="CX182" s="127"/>
      <c r="DH182" s="127"/>
      <c r="DR182" s="127"/>
      <c r="EB182" s="127"/>
      <c r="EL182" s="127"/>
      <c r="EV182" s="127"/>
      <c r="FF182" s="127"/>
      <c r="FP182" s="127"/>
      <c r="FZ182" s="127"/>
      <c r="GJ182" s="127"/>
      <c r="GT182" s="127"/>
      <c r="HD182" s="127"/>
      <c r="HN182" s="127"/>
      <c r="HX182" s="127"/>
      <c r="IH182" s="127"/>
    </row>
    <row xmlns:x14ac="http://schemas.microsoft.com/office/spreadsheetml/2009/9/ac" r="183" s="3" customFormat="true" x14ac:dyDescent="0.25">
      <c r="A183" s="406"/>
      <c r="B183" s="127"/>
      <c r="L183" s="127"/>
      <c r="V183" s="127"/>
      <c r="AF183" s="127"/>
      <c r="AP183" s="127"/>
      <c r="AZ183" s="127"/>
      <c r="BA183" s="127"/>
      <c r="BB183" s="127"/>
      <c r="BC183" s="127"/>
      <c r="BD183" s="127"/>
      <c r="BE183" s="127"/>
      <c r="BF183" s="127"/>
      <c r="BG183" s="127"/>
      <c r="BJ183" s="127"/>
      <c r="BT183" s="127"/>
      <c r="CD183" s="127"/>
      <c r="CN183" s="127"/>
      <c r="CX183" s="127"/>
      <c r="DH183" s="127"/>
      <c r="DR183" s="127"/>
      <c r="EB183" s="127"/>
      <c r="EL183" s="127"/>
      <c r="EV183" s="127"/>
      <c r="FF183" s="127"/>
      <c r="FP183" s="127"/>
      <c r="FZ183" s="127"/>
      <c r="GJ183" s="127"/>
      <c r="GT183" s="127"/>
      <c r="HD183" s="127"/>
      <c r="HN183" s="127"/>
      <c r="HX183" s="127"/>
      <c r="IH183" s="127"/>
    </row>
    <row xmlns:x14ac="http://schemas.microsoft.com/office/spreadsheetml/2009/9/ac" r="184" s="3" customFormat="true" x14ac:dyDescent="0.25">
      <c r="A184" s="406"/>
      <c r="B184" s="127"/>
      <c r="L184" s="127"/>
      <c r="V184" s="127"/>
      <c r="AF184" s="127"/>
      <c r="AP184" s="127"/>
      <c r="AZ184" s="127"/>
      <c r="BA184" s="127"/>
      <c r="BB184" s="127"/>
      <c r="BC184" s="127"/>
      <c r="BD184" s="127"/>
      <c r="BE184" s="127"/>
      <c r="BF184" s="127"/>
      <c r="BG184" s="127"/>
      <c r="BJ184" s="127"/>
      <c r="BT184" s="127"/>
      <c r="CD184" s="127"/>
      <c r="CN184" s="127"/>
      <c r="CX184" s="127"/>
      <c r="DH184" s="127"/>
      <c r="DR184" s="127"/>
      <c r="EB184" s="127"/>
      <c r="EL184" s="127"/>
      <c r="EV184" s="127"/>
      <c r="FF184" s="127"/>
      <c r="FP184" s="127"/>
      <c r="FZ184" s="127"/>
      <c r="GJ184" s="127"/>
      <c r="GT184" s="127"/>
      <c r="HD184" s="127"/>
      <c r="HN184" s="127"/>
      <c r="HX184" s="127"/>
      <c r="IH184" s="127"/>
    </row>
    <row xmlns:x14ac="http://schemas.microsoft.com/office/spreadsheetml/2009/9/ac" r="185" s="3" customFormat="true" x14ac:dyDescent="0.25">
      <c r="A185" s="406"/>
      <c r="B185" s="127"/>
      <c r="L185" s="127"/>
      <c r="V185" s="127"/>
      <c r="AF185" s="127"/>
      <c r="AP185" s="127"/>
      <c r="AZ185" s="127"/>
      <c r="BA185" s="127"/>
      <c r="BB185" s="127"/>
      <c r="BC185" s="127"/>
      <c r="BD185" s="127"/>
      <c r="BE185" s="127"/>
      <c r="BF185" s="127"/>
      <c r="BG185" s="127"/>
      <c r="BJ185" s="127"/>
      <c r="BT185" s="127"/>
      <c r="CD185" s="127"/>
      <c r="CN185" s="127"/>
      <c r="CX185" s="127"/>
      <c r="DH185" s="127"/>
      <c r="DR185" s="127"/>
      <c r="EB185" s="127"/>
      <c r="EL185" s="127"/>
      <c r="EV185" s="127"/>
      <c r="FF185" s="127"/>
      <c r="FP185" s="127"/>
      <c r="FZ185" s="127"/>
      <c r="GJ185" s="127"/>
      <c r="GT185" s="127"/>
      <c r="HD185" s="127"/>
      <c r="HN185" s="127"/>
      <c r="HX185" s="127"/>
      <c r="IH185" s="127"/>
    </row>
    <row xmlns:x14ac="http://schemas.microsoft.com/office/spreadsheetml/2009/9/ac" r="186" s="3" customFormat="true" x14ac:dyDescent="0.25">
      <c r="A186" s="406"/>
      <c r="B186" s="127"/>
      <c r="L186" s="127"/>
      <c r="V186" s="127"/>
      <c r="AF186" s="127"/>
      <c r="AP186" s="127"/>
      <c r="AZ186" s="127"/>
      <c r="BA186" s="127"/>
      <c r="BB186" s="127"/>
      <c r="BC186" s="127"/>
      <c r="BD186" s="127"/>
      <c r="BE186" s="127"/>
      <c r="BF186" s="127"/>
      <c r="BG186" s="127"/>
      <c r="BJ186" s="127"/>
      <c r="BT186" s="127"/>
      <c r="CD186" s="127"/>
      <c r="CN186" s="127"/>
      <c r="CX186" s="127"/>
      <c r="DH186" s="127"/>
      <c r="DR186" s="127"/>
      <c r="EB186" s="127"/>
      <c r="EL186" s="127"/>
      <c r="EV186" s="127"/>
      <c r="FF186" s="127"/>
      <c r="FP186" s="127"/>
      <c r="FZ186" s="127"/>
      <c r="GJ186" s="127"/>
      <c r="GT186" s="127"/>
      <c r="HD186" s="127"/>
      <c r="HN186" s="127"/>
      <c r="HX186" s="127"/>
      <c r="IH186" s="127"/>
    </row>
    <row xmlns:x14ac="http://schemas.microsoft.com/office/spreadsheetml/2009/9/ac" r="187" s="3" customFormat="true" x14ac:dyDescent="0.25">
      <c r="A187" s="406"/>
      <c r="B187" s="127"/>
      <c r="L187" s="127"/>
      <c r="V187" s="127"/>
      <c r="AF187" s="127"/>
      <c r="AP187" s="127"/>
      <c r="AZ187" s="127"/>
      <c r="BA187" s="127"/>
      <c r="BB187" s="127"/>
      <c r="BC187" s="127"/>
      <c r="BD187" s="127"/>
      <c r="BE187" s="127"/>
      <c r="BF187" s="127"/>
      <c r="BG187" s="127"/>
      <c r="BJ187" s="127"/>
      <c r="BT187" s="127"/>
      <c r="CD187" s="127"/>
      <c r="CN187" s="127"/>
      <c r="CX187" s="127"/>
      <c r="DH187" s="127"/>
      <c r="DR187" s="127"/>
      <c r="EB187" s="127"/>
      <c r="EL187" s="127"/>
      <c r="EV187" s="127"/>
      <c r="FF187" s="127"/>
      <c r="FP187" s="127"/>
      <c r="FZ187" s="127"/>
      <c r="GJ187" s="127"/>
      <c r="GT187" s="127"/>
      <c r="HD187" s="127"/>
      <c r="HN187" s="127"/>
      <c r="HX187" s="127"/>
      <c r="IH187" s="127"/>
    </row>
    <row xmlns:x14ac="http://schemas.microsoft.com/office/spreadsheetml/2009/9/ac" r="188" s="3" customFormat="true" x14ac:dyDescent="0.25">
      <c r="A188" s="406"/>
      <c r="B188" s="127"/>
      <c r="L188" s="127"/>
      <c r="V188" s="127"/>
      <c r="AF188" s="127"/>
      <c r="AP188" s="127"/>
      <c r="AZ188" s="127"/>
      <c r="BA188" s="127"/>
      <c r="BB188" s="127"/>
      <c r="BC188" s="127"/>
      <c r="BD188" s="127"/>
      <c r="BE188" s="127"/>
      <c r="BF188" s="127"/>
      <c r="BG188" s="127"/>
      <c r="BJ188" s="127"/>
      <c r="BT188" s="127"/>
      <c r="CD188" s="127"/>
      <c r="CN188" s="127"/>
      <c r="CX188" s="127"/>
      <c r="DH188" s="127"/>
      <c r="DR188" s="127"/>
      <c r="EB188" s="127"/>
      <c r="EL188" s="127"/>
      <c r="EV188" s="127"/>
      <c r="FF188" s="127"/>
      <c r="FP188" s="127"/>
      <c r="FZ188" s="127"/>
      <c r="GJ188" s="127"/>
      <c r="GT188" s="127"/>
      <c r="HD188" s="127"/>
      <c r="HN188" s="127"/>
      <c r="HX188" s="127"/>
      <c r="IH188" s="127"/>
    </row>
    <row xmlns:x14ac="http://schemas.microsoft.com/office/spreadsheetml/2009/9/ac" r="189" s="3" customFormat="true" x14ac:dyDescent="0.25">
      <c r="A189" s="406"/>
      <c r="B189" s="127"/>
      <c r="L189" s="127"/>
      <c r="V189" s="127"/>
      <c r="AF189" s="127"/>
      <c r="AP189" s="127"/>
      <c r="AZ189" s="127"/>
      <c r="BA189" s="127"/>
      <c r="BB189" s="127"/>
      <c r="BC189" s="127"/>
      <c r="BD189" s="127"/>
      <c r="BE189" s="127"/>
      <c r="BF189" s="127"/>
      <c r="BG189" s="127"/>
      <c r="BJ189" s="127"/>
      <c r="BT189" s="127"/>
      <c r="CD189" s="127"/>
      <c r="CN189" s="127"/>
      <c r="CX189" s="127"/>
      <c r="DH189" s="127"/>
      <c r="DR189" s="127"/>
      <c r="EB189" s="127"/>
      <c r="EL189" s="127"/>
      <c r="EV189" s="127"/>
      <c r="FF189" s="127"/>
      <c r="FP189" s="127"/>
      <c r="FZ189" s="127"/>
      <c r="GJ189" s="127"/>
      <c r="GT189" s="127"/>
      <c r="HD189" s="127"/>
      <c r="HN189" s="127"/>
      <c r="HX189" s="127"/>
      <c r="IH189" s="127"/>
    </row>
    <row xmlns:x14ac="http://schemas.microsoft.com/office/spreadsheetml/2009/9/ac" r="190" s="3" customFormat="true" x14ac:dyDescent="0.25">
      <c r="A190" s="406"/>
      <c r="B190" s="127"/>
      <c r="L190" s="127"/>
      <c r="V190" s="127"/>
      <c r="AF190" s="127"/>
      <c r="AP190" s="127"/>
      <c r="AZ190" s="127"/>
      <c r="BA190" s="127"/>
      <c r="BB190" s="127"/>
      <c r="BC190" s="127"/>
      <c r="BD190" s="127"/>
      <c r="BE190" s="127"/>
      <c r="BF190" s="127"/>
      <c r="BG190" s="127"/>
      <c r="BJ190" s="127"/>
      <c r="BT190" s="127"/>
      <c r="CD190" s="127"/>
      <c r="CN190" s="127"/>
      <c r="CX190" s="127"/>
      <c r="DH190" s="127"/>
      <c r="DR190" s="127"/>
      <c r="EB190" s="127"/>
      <c r="EL190" s="127"/>
      <c r="EV190" s="127"/>
      <c r="FF190" s="127"/>
      <c r="FP190" s="127"/>
      <c r="FZ190" s="127"/>
      <c r="GJ190" s="127"/>
      <c r="GT190" s="127"/>
      <c r="HD190" s="127"/>
      <c r="HN190" s="127"/>
      <c r="HX190" s="127"/>
      <c r="IH190" s="127"/>
    </row>
    <row xmlns:x14ac="http://schemas.microsoft.com/office/spreadsheetml/2009/9/ac" r="191" s="3" customFormat="true" x14ac:dyDescent="0.25">
      <c r="A191" s="406"/>
      <c r="B191" s="127"/>
      <c r="L191" s="127"/>
      <c r="V191" s="127"/>
      <c r="AF191" s="127"/>
      <c r="AP191" s="127"/>
      <c r="AZ191" s="127"/>
      <c r="BA191" s="127"/>
      <c r="BB191" s="127"/>
      <c r="BC191" s="127"/>
      <c r="BD191" s="127"/>
      <c r="BE191" s="127"/>
      <c r="BF191" s="127"/>
      <c r="BG191" s="127"/>
      <c r="BJ191" s="127"/>
      <c r="BT191" s="127"/>
      <c r="CD191" s="127"/>
      <c r="CN191" s="127"/>
      <c r="CX191" s="127"/>
      <c r="DH191" s="127"/>
      <c r="DR191" s="127"/>
      <c r="EB191" s="127"/>
      <c r="EL191" s="127"/>
      <c r="EV191" s="127"/>
      <c r="FF191" s="127"/>
      <c r="FP191" s="127"/>
      <c r="FZ191" s="127"/>
      <c r="GJ191" s="127"/>
      <c r="GT191" s="127"/>
      <c r="HD191" s="127"/>
      <c r="HN191" s="127"/>
      <c r="HX191" s="127"/>
      <c r="IH191" s="127"/>
    </row>
    <row xmlns:x14ac="http://schemas.microsoft.com/office/spreadsheetml/2009/9/ac" r="192" s="3" customFormat="true" x14ac:dyDescent="0.25">
      <c r="A192" s="406"/>
      <c r="B192" s="127"/>
      <c r="L192" s="127"/>
      <c r="V192" s="127"/>
      <c r="AF192" s="127"/>
      <c r="AP192" s="127"/>
      <c r="AZ192" s="127"/>
      <c r="BA192" s="127"/>
      <c r="BB192" s="127"/>
      <c r="BC192" s="127"/>
      <c r="BD192" s="127"/>
      <c r="BE192" s="127"/>
      <c r="BF192" s="127"/>
      <c r="BG192" s="127"/>
      <c r="BJ192" s="127"/>
      <c r="BT192" s="127"/>
      <c r="CD192" s="127"/>
      <c r="CN192" s="127"/>
      <c r="CX192" s="127"/>
      <c r="DH192" s="127"/>
      <c r="DR192" s="127"/>
      <c r="EB192" s="127"/>
      <c r="EL192" s="127"/>
      <c r="EV192" s="127"/>
      <c r="FF192" s="127"/>
      <c r="FP192" s="127"/>
      <c r="FZ192" s="127"/>
      <c r="GJ192" s="127"/>
      <c r="GT192" s="127"/>
      <c r="HD192" s="127"/>
      <c r="HN192" s="127"/>
      <c r="HX192" s="127"/>
      <c r="IH192" s="127"/>
    </row>
    <row xmlns:x14ac="http://schemas.microsoft.com/office/spreadsheetml/2009/9/ac" r="193" s="3" customFormat="true" x14ac:dyDescent="0.25">
      <c r="A193" s="406"/>
      <c r="B193" s="127"/>
      <c r="L193" s="127"/>
      <c r="V193" s="127"/>
      <c r="AF193" s="127"/>
      <c r="AP193" s="127"/>
      <c r="AZ193" s="127"/>
      <c r="BA193" s="127"/>
      <c r="BB193" s="127"/>
      <c r="BC193" s="127"/>
      <c r="BD193" s="127"/>
      <c r="BE193" s="127"/>
      <c r="BF193" s="127"/>
      <c r="BG193" s="127"/>
      <c r="BJ193" s="127"/>
      <c r="BT193" s="127"/>
      <c r="CD193" s="127"/>
      <c r="CN193" s="127"/>
      <c r="CX193" s="127"/>
      <c r="DH193" s="127"/>
      <c r="DR193" s="127"/>
      <c r="EB193" s="127"/>
      <c r="EL193" s="127"/>
      <c r="EV193" s="127"/>
      <c r="FF193" s="127"/>
      <c r="FP193" s="127"/>
      <c r="FZ193" s="127"/>
      <c r="GJ193" s="127"/>
      <c r="GT193" s="127"/>
      <c r="HD193" s="127"/>
      <c r="HN193" s="127"/>
      <c r="HX193" s="127"/>
      <c r="IH193" s="127"/>
    </row>
    <row xmlns:x14ac="http://schemas.microsoft.com/office/spreadsheetml/2009/9/ac" r="194" s="3" customFormat="true" x14ac:dyDescent="0.25">
      <c r="A194" s="406"/>
      <c r="B194" s="127"/>
      <c r="L194" s="127"/>
      <c r="V194" s="127"/>
      <c r="AF194" s="127"/>
      <c r="AP194" s="127"/>
      <c r="AZ194" s="127"/>
      <c r="BA194" s="127"/>
      <c r="BB194" s="127"/>
      <c r="BC194" s="127"/>
      <c r="BD194" s="127"/>
      <c r="BE194" s="127"/>
      <c r="BF194" s="127"/>
      <c r="BG194" s="127"/>
      <c r="BJ194" s="127"/>
      <c r="BT194" s="127"/>
      <c r="CD194" s="127"/>
      <c r="CN194" s="127"/>
      <c r="CX194" s="127"/>
      <c r="DH194" s="127"/>
      <c r="DR194" s="127"/>
      <c r="EB194" s="127"/>
      <c r="EL194" s="127"/>
      <c r="EV194" s="127"/>
      <c r="FF194" s="127"/>
      <c r="FP194" s="127"/>
      <c r="FZ194" s="127"/>
      <c r="GJ194" s="127"/>
      <c r="GT194" s="127"/>
      <c r="HD194" s="127"/>
      <c r="HN194" s="127"/>
      <c r="HX194" s="127"/>
      <c r="IH194" s="127"/>
    </row>
    <row xmlns:x14ac="http://schemas.microsoft.com/office/spreadsheetml/2009/9/ac" r="195" s="3" customFormat="true" x14ac:dyDescent="0.25">
      <c r="A195" s="406"/>
      <c r="B195" s="127"/>
      <c r="L195" s="127"/>
      <c r="V195" s="127"/>
      <c r="AF195" s="127"/>
      <c r="AP195" s="127"/>
      <c r="AZ195" s="127"/>
      <c r="BA195" s="127"/>
      <c r="BB195" s="127"/>
      <c r="BC195" s="127"/>
      <c r="BD195" s="127"/>
      <c r="BE195" s="127"/>
      <c r="BF195" s="127"/>
      <c r="BG195" s="127"/>
      <c r="BJ195" s="127"/>
      <c r="BT195" s="127"/>
      <c r="CD195" s="127"/>
      <c r="CN195" s="127"/>
      <c r="CX195" s="127"/>
      <c r="DH195" s="127"/>
      <c r="DR195" s="127"/>
      <c r="EB195" s="127"/>
      <c r="EL195" s="127"/>
      <c r="EV195" s="127"/>
      <c r="FF195" s="127"/>
      <c r="FP195" s="127"/>
      <c r="FZ195" s="127"/>
      <c r="GJ195" s="127"/>
      <c r="GT195" s="127"/>
      <c r="HD195" s="127"/>
      <c r="HN195" s="127"/>
      <c r="HX195" s="127"/>
      <c r="IH195" s="127"/>
    </row>
    <row xmlns:x14ac="http://schemas.microsoft.com/office/spreadsheetml/2009/9/ac" r="196" s="3" customFormat="true" x14ac:dyDescent="0.25">
      <c r="A196" s="406"/>
      <c r="B196" s="127"/>
      <c r="L196" s="127"/>
      <c r="V196" s="127"/>
      <c r="AF196" s="127"/>
      <c r="AP196" s="127"/>
      <c r="AZ196" s="127"/>
      <c r="BA196" s="127"/>
      <c r="BB196" s="127"/>
      <c r="BC196" s="127"/>
      <c r="BD196" s="127"/>
      <c r="BE196" s="127"/>
      <c r="BF196" s="127"/>
      <c r="BG196" s="127"/>
      <c r="BJ196" s="127"/>
      <c r="BT196" s="127"/>
      <c r="CD196" s="127"/>
      <c r="CN196" s="127"/>
      <c r="CX196" s="127"/>
      <c r="DH196" s="127"/>
      <c r="DR196" s="127"/>
      <c r="EB196" s="127"/>
      <c r="EL196" s="127"/>
      <c r="EV196" s="127"/>
      <c r="FF196" s="127"/>
      <c r="FP196" s="127"/>
      <c r="FZ196" s="127"/>
      <c r="GJ196" s="127"/>
      <c r="GT196" s="127"/>
      <c r="HD196" s="127"/>
      <c r="HN196" s="127"/>
      <c r="HX196" s="127"/>
      <c r="IH196" s="127"/>
    </row>
    <row xmlns:x14ac="http://schemas.microsoft.com/office/spreadsheetml/2009/9/ac" r="197" s="3" customFormat="true" x14ac:dyDescent="0.25">
      <c r="A197" s="406"/>
      <c r="B197" s="127"/>
      <c r="L197" s="127"/>
      <c r="V197" s="127"/>
      <c r="AF197" s="127"/>
      <c r="AP197" s="127"/>
      <c r="AZ197" s="127"/>
      <c r="BA197" s="127"/>
      <c r="BB197" s="127"/>
      <c r="BC197" s="127"/>
      <c r="BD197" s="127"/>
      <c r="BE197" s="127"/>
      <c r="BF197" s="127"/>
      <c r="BG197" s="127"/>
      <c r="BJ197" s="127"/>
      <c r="BT197" s="127"/>
      <c r="CD197" s="127"/>
      <c r="CN197" s="127"/>
      <c r="CX197" s="127"/>
      <c r="DH197" s="127"/>
      <c r="DR197" s="127"/>
      <c r="EB197" s="127"/>
      <c r="EL197" s="127"/>
      <c r="EV197" s="127"/>
      <c r="FF197" s="127"/>
      <c r="FP197" s="127"/>
      <c r="FZ197" s="127"/>
      <c r="GJ197" s="127"/>
      <c r="GT197" s="127"/>
      <c r="HD197" s="127"/>
      <c r="HN197" s="127"/>
      <c r="HX197" s="127"/>
      <c r="IH197" s="127"/>
    </row>
    <row xmlns:x14ac="http://schemas.microsoft.com/office/spreadsheetml/2009/9/ac" r="198" s="3" customFormat="true" x14ac:dyDescent="0.25">
      <c r="A198" s="406"/>
      <c r="B198" s="127"/>
      <c r="L198" s="127"/>
      <c r="V198" s="127"/>
      <c r="AF198" s="127"/>
      <c r="AP198" s="127"/>
      <c r="AZ198" s="127"/>
      <c r="BA198" s="127"/>
      <c r="BB198" s="127"/>
      <c r="BC198" s="127"/>
      <c r="BD198" s="127"/>
      <c r="BE198" s="127"/>
      <c r="BF198" s="127"/>
      <c r="BG198" s="127"/>
      <c r="BJ198" s="127"/>
      <c r="BT198" s="127"/>
      <c r="CD198" s="127"/>
      <c r="CN198" s="127"/>
      <c r="CX198" s="127"/>
      <c r="DH198" s="127"/>
      <c r="DR198" s="127"/>
      <c r="EB198" s="127"/>
      <c r="EL198" s="127"/>
      <c r="EV198" s="127"/>
      <c r="FF198" s="127"/>
      <c r="FP198" s="127"/>
      <c r="FZ198" s="127"/>
      <c r="GJ198" s="127"/>
      <c r="GT198" s="127"/>
      <c r="HD198" s="127"/>
      <c r="HN198" s="127"/>
      <c r="HX198" s="127"/>
      <c r="IH198" s="127"/>
    </row>
    <row xmlns:x14ac="http://schemas.microsoft.com/office/spreadsheetml/2009/9/ac" r="199" s="3" customFormat="true" x14ac:dyDescent="0.25">
      <c r="A199" s="406"/>
      <c r="B199" s="127"/>
      <c r="L199" s="127"/>
      <c r="V199" s="127"/>
      <c r="AF199" s="127"/>
      <c r="AP199" s="127"/>
      <c r="AZ199" s="127"/>
      <c r="BA199" s="127"/>
      <c r="BB199" s="127"/>
      <c r="BC199" s="127"/>
      <c r="BD199" s="127"/>
      <c r="BE199" s="127"/>
      <c r="BF199" s="127"/>
      <c r="BG199" s="127"/>
      <c r="BJ199" s="127"/>
      <c r="BT199" s="127"/>
      <c r="CD199" s="127"/>
      <c r="CN199" s="127"/>
      <c r="CX199" s="127"/>
      <c r="DH199" s="127"/>
      <c r="DR199" s="127"/>
      <c r="EB199" s="127"/>
      <c r="EL199" s="127"/>
      <c r="EV199" s="127"/>
      <c r="FF199" s="127"/>
      <c r="FP199" s="127"/>
      <c r="FZ199" s="127"/>
      <c r="GJ199" s="127"/>
      <c r="GT199" s="127"/>
      <c r="HD199" s="127"/>
      <c r="HN199" s="127"/>
      <c r="HX199" s="127"/>
      <c r="IH199" s="127"/>
    </row>
    <row xmlns:x14ac="http://schemas.microsoft.com/office/spreadsheetml/2009/9/ac" r="200" s="3" customFormat="true" x14ac:dyDescent="0.25">
      <c r="A200" s="406"/>
      <c r="B200" s="127"/>
      <c r="L200" s="127"/>
      <c r="V200" s="127"/>
      <c r="AF200" s="127"/>
      <c r="AP200" s="127"/>
      <c r="AZ200" s="127"/>
      <c r="BA200" s="127"/>
      <c r="BB200" s="127"/>
      <c r="BC200" s="127"/>
      <c r="BD200" s="127"/>
      <c r="BE200" s="127"/>
      <c r="BF200" s="127"/>
      <c r="BG200" s="127"/>
      <c r="BJ200" s="127"/>
      <c r="BT200" s="127"/>
      <c r="CD200" s="127"/>
      <c r="CN200" s="127"/>
      <c r="CX200" s="127"/>
      <c r="DH200" s="127"/>
      <c r="DR200" s="127"/>
      <c r="EB200" s="127"/>
      <c r="EL200" s="127"/>
      <c r="EV200" s="127"/>
      <c r="FF200" s="127"/>
      <c r="FP200" s="127"/>
      <c r="FZ200" s="127"/>
      <c r="GJ200" s="127"/>
      <c r="GT200" s="127"/>
      <c r="HD200" s="127"/>
      <c r="HN200" s="127"/>
      <c r="HX200" s="127"/>
      <c r="IH200" s="127"/>
    </row>
    <row xmlns:x14ac="http://schemas.microsoft.com/office/spreadsheetml/2009/9/ac" r="201" s="3" customFormat="true" x14ac:dyDescent="0.25">
      <c r="A201" s="406"/>
      <c r="B201" s="127"/>
      <c r="L201" s="127"/>
      <c r="V201" s="127"/>
      <c r="AF201" s="127"/>
      <c r="AP201" s="127"/>
      <c r="AZ201" s="127"/>
      <c r="BA201" s="127"/>
      <c r="BB201" s="127"/>
      <c r="BC201" s="127"/>
      <c r="BD201" s="127"/>
      <c r="BE201" s="127"/>
      <c r="BF201" s="127"/>
      <c r="BG201" s="127"/>
      <c r="BJ201" s="127"/>
      <c r="BT201" s="127"/>
      <c r="CD201" s="127"/>
      <c r="CN201" s="127"/>
      <c r="CX201" s="127"/>
      <c r="DH201" s="127"/>
      <c r="DR201" s="127"/>
      <c r="EB201" s="127"/>
      <c r="EL201" s="127"/>
      <c r="EV201" s="127"/>
      <c r="FF201" s="127"/>
      <c r="FP201" s="127"/>
      <c r="FZ201" s="127"/>
      <c r="GJ201" s="127"/>
      <c r="GT201" s="127"/>
      <c r="HD201" s="127"/>
      <c r="HN201" s="127"/>
      <c r="HX201" s="127"/>
      <c r="IH201" s="127"/>
    </row>
    <row xmlns:x14ac="http://schemas.microsoft.com/office/spreadsheetml/2009/9/ac" r="202" s="3" customFormat="true" x14ac:dyDescent="0.25">
      <c r="A202" s="406"/>
      <c r="B202" s="127"/>
      <c r="L202" s="127"/>
      <c r="V202" s="127"/>
      <c r="AF202" s="127"/>
      <c r="AP202" s="127"/>
      <c r="AZ202" s="127"/>
      <c r="BA202" s="127"/>
      <c r="BB202" s="127"/>
      <c r="BC202" s="127"/>
      <c r="BD202" s="127"/>
      <c r="BE202" s="127"/>
      <c r="BF202" s="127"/>
      <c r="BG202" s="127"/>
      <c r="BJ202" s="127"/>
      <c r="BT202" s="127"/>
      <c r="CD202" s="127"/>
      <c r="CN202" s="127"/>
      <c r="CX202" s="127"/>
      <c r="DH202" s="127"/>
      <c r="DR202" s="127"/>
      <c r="EB202" s="127"/>
      <c r="EL202" s="127"/>
      <c r="EV202" s="127"/>
      <c r="FF202" s="127"/>
      <c r="FP202" s="127"/>
      <c r="FZ202" s="127"/>
      <c r="GJ202" s="127"/>
      <c r="GT202" s="127"/>
      <c r="HD202" s="127"/>
      <c r="HN202" s="127"/>
      <c r="HX202" s="127"/>
      <c r="IH202" s="127"/>
    </row>
    <row xmlns:x14ac="http://schemas.microsoft.com/office/spreadsheetml/2009/9/ac" r="203" s="3" customFormat="true" x14ac:dyDescent="0.25">
      <c r="A203" s="406"/>
      <c r="B203" s="127"/>
      <c r="L203" s="127"/>
      <c r="V203" s="127"/>
      <c r="AF203" s="127"/>
      <c r="AP203" s="127"/>
      <c r="AZ203" s="127"/>
      <c r="BA203" s="127"/>
      <c r="BB203" s="127"/>
      <c r="BC203" s="127"/>
      <c r="BD203" s="127"/>
      <c r="BE203" s="127"/>
      <c r="BF203" s="127"/>
      <c r="BG203" s="127"/>
      <c r="BJ203" s="127"/>
      <c r="BT203" s="127"/>
      <c r="CD203" s="127"/>
      <c r="CN203" s="127"/>
      <c r="CX203" s="127"/>
      <c r="DH203" s="127"/>
      <c r="DR203" s="127"/>
      <c r="EB203" s="127"/>
      <c r="EL203" s="127"/>
      <c r="EV203" s="127"/>
      <c r="FF203" s="127"/>
      <c r="FP203" s="127"/>
      <c r="FZ203" s="127"/>
      <c r="GJ203" s="127"/>
      <c r="GT203" s="127"/>
      <c r="HD203" s="127"/>
      <c r="HN203" s="127"/>
      <c r="HX203" s="127"/>
      <c r="IH203" s="127"/>
    </row>
    <row xmlns:x14ac="http://schemas.microsoft.com/office/spreadsheetml/2009/9/ac" r="204" s="3" customFormat="true" x14ac:dyDescent="0.25">
      <c r="A204" s="406"/>
      <c r="B204" s="127"/>
      <c r="L204" s="127"/>
      <c r="V204" s="127"/>
      <c r="AF204" s="127"/>
      <c r="AP204" s="127"/>
      <c r="AZ204" s="127"/>
      <c r="BA204" s="127"/>
      <c r="BB204" s="127"/>
      <c r="BC204" s="127"/>
      <c r="BD204" s="127"/>
      <c r="BE204" s="127"/>
      <c r="BF204" s="127"/>
      <c r="BG204" s="127"/>
      <c r="BJ204" s="127"/>
      <c r="BT204" s="127"/>
      <c r="CD204" s="127"/>
      <c r="CN204" s="127"/>
      <c r="CX204" s="127"/>
      <c r="DH204" s="127"/>
      <c r="DR204" s="127"/>
      <c r="EB204" s="127"/>
      <c r="EL204" s="127"/>
      <c r="EV204" s="127"/>
      <c r="FF204" s="127"/>
      <c r="FP204" s="127"/>
      <c r="FZ204" s="127"/>
      <c r="GJ204" s="127"/>
      <c r="GT204" s="127"/>
      <c r="HD204" s="127"/>
      <c r="HN204" s="127"/>
      <c r="HX204" s="127"/>
      <c r="IH204" s="127"/>
    </row>
    <row xmlns:x14ac="http://schemas.microsoft.com/office/spreadsheetml/2009/9/ac" r="205" s="3" customFormat="true" x14ac:dyDescent="0.25">
      <c r="A205" s="406"/>
      <c r="B205" s="127"/>
      <c r="L205" s="127"/>
      <c r="V205" s="127"/>
      <c r="AF205" s="127"/>
      <c r="AP205" s="127"/>
      <c r="AZ205" s="127"/>
      <c r="BA205" s="127"/>
      <c r="BB205" s="127"/>
      <c r="BC205" s="127"/>
      <c r="BD205" s="127"/>
      <c r="BE205" s="127"/>
      <c r="BF205" s="127"/>
      <c r="BG205" s="127"/>
      <c r="BJ205" s="127"/>
      <c r="BT205" s="127"/>
      <c r="CD205" s="127"/>
      <c r="CN205" s="127"/>
      <c r="CX205" s="127"/>
      <c r="DH205" s="127"/>
      <c r="DR205" s="127"/>
      <c r="EB205" s="127"/>
      <c r="EL205" s="127"/>
      <c r="EV205" s="127"/>
      <c r="FF205" s="127"/>
      <c r="FP205" s="127"/>
      <c r="FZ205" s="127"/>
      <c r="GJ205" s="127"/>
      <c r="GT205" s="127"/>
      <c r="HD205" s="127"/>
      <c r="HN205" s="127"/>
      <c r="HX205" s="127"/>
      <c r="IH205" s="127"/>
    </row>
    <row xmlns:x14ac="http://schemas.microsoft.com/office/spreadsheetml/2009/9/ac" r="206" s="3" customFormat="true" x14ac:dyDescent="0.25">
      <c r="A206" s="406"/>
      <c r="B206" s="127"/>
      <c r="L206" s="127"/>
      <c r="V206" s="127"/>
      <c r="AF206" s="127"/>
      <c r="AP206" s="127"/>
      <c r="AZ206" s="127"/>
      <c r="BA206" s="127"/>
      <c r="BB206" s="127"/>
      <c r="BC206" s="127"/>
      <c r="BD206" s="127"/>
      <c r="BE206" s="127"/>
      <c r="BF206" s="127"/>
      <c r="BG206" s="127"/>
      <c r="BJ206" s="127"/>
      <c r="BT206" s="127"/>
      <c r="CD206" s="127"/>
      <c r="CN206" s="127"/>
      <c r="CX206" s="127"/>
      <c r="DH206" s="127"/>
      <c r="DR206" s="127"/>
      <c r="EB206" s="127"/>
      <c r="EL206" s="127"/>
      <c r="EV206" s="127"/>
      <c r="FF206" s="127"/>
      <c r="FP206" s="127"/>
      <c r="FZ206" s="127"/>
      <c r="GJ206" s="127"/>
      <c r="GT206" s="127"/>
      <c r="HD206" s="127"/>
      <c r="HN206" s="127"/>
      <c r="HX206" s="127"/>
      <c r="IH206" s="127"/>
    </row>
    <row xmlns:x14ac="http://schemas.microsoft.com/office/spreadsheetml/2009/9/ac" r="207" s="3" customFormat="true" x14ac:dyDescent="0.25">
      <c r="A207" s="406"/>
      <c r="B207" s="127"/>
      <c r="L207" s="127"/>
      <c r="V207" s="127"/>
      <c r="AF207" s="127"/>
      <c r="AP207" s="127"/>
      <c r="AZ207" s="127"/>
      <c r="BA207" s="127"/>
      <c r="BB207" s="127"/>
      <c r="BC207" s="127"/>
      <c r="BD207" s="127"/>
      <c r="BE207" s="127"/>
      <c r="BF207" s="127"/>
      <c r="BG207" s="127"/>
      <c r="BJ207" s="127"/>
      <c r="BT207" s="127"/>
      <c r="CD207" s="127"/>
      <c r="CN207" s="127"/>
      <c r="CX207" s="127"/>
      <c r="DH207" s="127"/>
      <c r="DR207" s="127"/>
      <c r="EB207" s="127"/>
      <c r="EL207" s="127"/>
      <c r="EV207" s="127"/>
      <c r="FF207" s="127"/>
      <c r="FP207" s="127"/>
      <c r="FZ207" s="127"/>
      <c r="GJ207" s="127"/>
      <c r="GT207" s="127"/>
      <c r="HD207" s="127"/>
      <c r="HN207" s="127"/>
      <c r="HX207" s="127"/>
      <c r="IH207" s="127"/>
    </row>
    <row xmlns:x14ac="http://schemas.microsoft.com/office/spreadsheetml/2009/9/ac" r="208" s="3" customFormat="true" x14ac:dyDescent="0.25">
      <c r="A208" s="406"/>
      <c r="B208" s="127"/>
      <c r="L208" s="127"/>
      <c r="V208" s="127"/>
      <c r="AF208" s="127"/>
      <c r="AP208" s="127"/>
      <c r="AZ208" s="127"/>
      <c r="BA208" s="127"/>
      <c r="BB208" s="127"/>
      <c r="BC208" s="127"/>
      <c r="BD208" s="127"/>
      <c r="BE208" s="127"/>
      <c r="BF208" s="127"/>
      <c r="BG208" s="127"/>
      <c r="BJ208" s="127"/>
      <c r="BT208" s="127"/>
      <c r="CD208" s="127"/>
      <c r="CN208" s="127"/>
      <c r="CX208" s="127"/>
      <c r="DH208" s="127"/>
      <c r="DR208" s="127"/>
      <c r="EB208" s="127"/>
      <c r="EL208" s="127"/>
      <c r="EV208" s="127"/>
      <c r="FF208" s="127"/>
      <c r="FP208" s="127"/>
      <c r="FZ208" s="127"/>
      <c r="GJ208" s="127"/>
      <c r="GT208" s="127"/>
      <c r="HD208" s="127"/>
      <c r="HN208" s="127"/>
      <c r="HX208" s="127"/>
      <c r="IH208" s="127"/>
    </row>
    <row xmlns:x14ac="http://schemas.microsoft.com/office/spreadsheetml/2009/9/ac" r="209" s="3" customFormat="true" x14ac:dyDescent="0.25">
      <c r="A209" s="406"/>
      <c r="B209" s="127"/>
      <c r="L209" s="127"/>
      <c r="V209" s="127"/>
      <c r="AF209" s="127"/>
      <c r="AP209" s="127"/>
      <c r="AZ209" s="127"/>
      <c r="BA209" s="127"/>
      <c r="BB209" s="127"/>
      <c r="BC209" s="127"/>
      <c r="BD209" s="127"/>
      <c r="BE209" s="127"/>
      <c r="BF209" s="127"/>
      <c r="BG209" s="127"/>
      <c r="BJ209" s="127"/>
      <c r="BT209" s="127"/>
      <c r="CD209" s="127"/>
      <c r="CN209" s="127"/>
      <c r="CX209" s="127"/>
      <c r="DH209" s="127"/>
      <c r="DR209" s="127"/>
      <c r="EB209" s="127"/>
      <c r="EL209" s="127"/>
      <c r="EV209" s="127"/>
      <c r="FF209" s="127"/>
      <c r="FP209" s="127"/>
      <c r="FZ209" s="127"/>
      <c r="GJ209" s="127"/>
      <c r="GT209" s="127"/>
      <c r="HD209" s="127"/>
      <c r="HN209" s="127"/>
      <c r="HX209" s="127"/>
      <c r="IH209" s="127"/>
    </row>
    <row xmlns:x14ac="http://schemas.microsoft.com/office/spreadsheetml/2009/9/ac" r="210" s="3" customFormat="true" x14ac:dyDescent="0.25">
      <c r="A210" s="406"/>
      <c r="B210" s="127"/>
      <c r="L210" s="127"/>
      <c r="V210" s="127"/>
      <c r="AF210" s="127"/>
      <c r="AP210" s="127"/>
      <c r="AZ210" s="127"/>
      <c r="BA210" s="127"/>
      <c r="BB210" s="127"/>
      <c r="BC210" s="127"/>
      <c r="BD210" s="127"/>
      <c r="BE210" s="127"/>
      <c r="BF210" s="127"/>
      <c r="BG210" s="127"/>
      <c r="BJ210" s="127"/>
      <c r="BT210" s="127"/>
      <c r="CD210" s="127"/>
      <c r="CN210" s="127"/>
      <c r="CX210" s="127"/>
      <c r="DH210" s="127"/>
      <c r="DR210" s="127"/>
      <c r="EB210" s="127"/>
      <c r="EL210" s="127"/>
      <c r="EV210" s="127"/>
      <c r="FF210" s="127"/>
      <c r="FP210" s="127"/>
      <c r="FZ210" s="127"/>
      <c r="GJ210" s="127"/>
      <c r="GT210" s="127"/>
      <c r="HD210" s="127"/>
      <c r="HN210" s="127"/>
      <c r="HX210" s="127"/>
      <c r="IH210" s="127"/>
    </row>
    <row xmlns:x14ac="http://schemas.microsoft.com/office/spreadsheetml/2009/9/ac" r="211" s="3" customFormat="true" x14ac:dyDescent="0.25">
      <c r="A211" s="406"/>
      <c r="B211" s="127"/>
      <c r="L211" s="127"/>
      <c r="V211" s="127"/>
      <c r="AF211" s="127"/>
      <c r="AP211" s="127"/>
      <c r="AZ211" s="127"/>
      <c r="BA211" s="127"/>
      <c r="BB211" s="127"/>
      <c r="BC211" s="127"/>
      <c r="BD211" s="127"/>
      <c r="BE211" s="127"/>
      <c r="BF211" s="127"/>
      <c r="BG211" s="127"/>
      <c r="BJ211" s="127"/>
      <c r="BT211" s="127"/>
      <c r="CD211" s="127"/>
      <c r="CN211" s="127"/>
      <c r="CX211" s="127"/>
      <c r="DH211" s="127"/>
      <c r="DR211" s="127"/>
      <c r="EB211" s="127"/>
      <c r="EL211" s="127"/>
      <c r="EV211" s="127"/>
      <c r="FF211" s="127"/>
      <c r="FP211" s="127"/>
      <c r="FZ211" s="127"/>
      <c r="GJ211" s="127"/>
      <c r="GT211" s="127"/>
      <c r="HD211" s="127"/>
      <c r="HN211" s="127"/>
      <c r="HX211" s="127"/>
      <c r="IH211" s="127"/>
    </row>
    <row xmlns:x14ac="http://schemas.microsoft.com/office/spreadsheetml/2009/9/ac" r="212" s="3" customFormat="true" x14ac:dyDescent="0.25">
      <c r="A212" s="406"/>
      <c r="B212" s="127"/>
      <c r="L212" s="127"/>
      <c r="V212" s="127"/>
      <c r="AF212" s="127"/>
      <c r="AP212" s="127"/>
      <c r="AZ212" s="127"/>
      <c r="BA212" s="127"/>
      <c r="BB212" s="127"/>
      <c r="BC212" s="127"/>
      <c r="BD212" s="127"/>
      <c r="BE212" s="127"/>
      <c r="BF212" s="127"/>
      <c r="BG212" s="127"/>
      <c r="BJ212" s="127"/>
      <c r="BT212" s="127"/>
      <c r="CD212" s="127"/>
      <c r="CN212" s="127"/>
      <c r="CX212" s="127"/>
      <c r="DH212" s="127"/>
      <c r="DR212" s="127"/>
      <c r="EB212" s="127"/>
      <c r="EL212" s="127"/>
      <c r="EV212" s="127"/>
      <c r="FF212" s="127"/>
      <c r="FP212" s="127"/>
      <c r="FZ212" s="127"/>
      <c r="GJ212" s="127"/>
      <c r="GT212" s="127"/>
      <c r="HD212" s="127"/>
      <c r="HN212" s="127"/>
      <c r="HX212" s="127"/>
      <c r="IH212" s="127"/>
    </row>
    <row xmlns:x14ac="http://schemas.microsoft.com/office/spreadsheetml/2009/9/ac" r="213" s="3" customFormat="true" x14ac:dyDescent="0.25">
      <c r="A213" s="406"/>
      <c r="B213" s="127"/>
      <c r="L213" s="127"/>
      <c r="V213" s="127"/>
      <c r="AF213" s="127"/>
      <c r="AP213" s="127"/>
      <c r="AZ213" s="127"/>
      <c r="BA213" s="127"/>
      <c r="BB213" s="127"/>
      <c r="BC213" s="127"/>
      <c r="BD213" s="127"/>
      <c r="BE213" s="127"/>
      <c r="BF213" s="127"/>
      <c r="BG213" s="127"/>
      <c r="BJ213" s="127"/>
      <c r="BT213" s="127"/>
      <c r="CD213" s="127"/>
      <c r="CN213" s="127"/>
      <c r="CX213" s="127"/>
      <c r="DH213" s="127"/>
      <c r="DR213" s="127"/>
      <c r="EB213" s="127"/>
      <c r="EL213" s="127"/>
      <c r="EV213" s="127"/>
      <c r="FF213" s="127"/>
      <c r="FP213" s="127"/>
      <c r="FZ213" s="127"/>
      <c r="GJ213" s="127"/>
      <c r="GT213" s="127"/>
      <c r="HD213" s="127"/>
      <c r="HN213" s="127"/>
      <c r="HX213" s="127"/>
      <c r="IH213" s="127"/>
    </row>
    <row xmlns:x14ac="http://schemas.microsoft.com/office/spreadsheetml/2009/9/ac" r="214" s="3" customFormat="true" x14ac:dyDescent="0.25">
      <c r="A214" s="406"/>
      <c r="B214" s="127"/>
      <c r="L214" s="127"/>
      <c r="V214" s="127"/>
      <c r="AF214" s="127"/>
      <c r="AP214" s="127"/>
      <c r="AZ214" s="127"/>
      <c r="BA214" s="127"/>
      <c r="BB214" s="127"/>
      <c r="BC214" s="127"/>
      <c r="BD214" s="127"/>
      <c r="BE214" s="127"/>
      <c r="BF214" s="127"/>
      <c r="BG214" s="127"/>
      <c r="BJ214" s="127"/>
      <c r="BT214" s="127"/>
      <c r="CD214" s="127"/>
      <c r="CN214" s="127"/>
      <c r="CX214" s="127"/>
      <c r="DH214" s="127"/>
      <c r="DR214" s="127"/>
      <c r="EB214" s="127"/>
      <c r="EL214" s="127"/>
      <c r="EV214" s="127"/>
      <c r="FF214" s="127"/>
      <c r="FP214" s="127"/>
      <c r="FZ214" s="127"/>
      <c r="GJ214" s="127"/>
      <c r="GT214" s="127"/>
      <c r="HD214" s="127"/>
      <c r="HN214" s="127"/>
      <c r="HX214" s="127"/>
      <c r="IH214" s="127"/>
    </row>
    <row xmlns:x14ac="http://schemas.microsoft.com/office/spreadsheetml/2009/9/ac" r="215" s="3" customFormat="true" x14ac:dyDescent="0.25">
      <c r="A215" s="406"/>
      <c r="B215" s="127"/>
      <c r="L215" s="127"/>
      <c r="V215" s="127"/>
      <c r="AF215" s="127"/>
      <c r="AP215" s="127"/>
      <c r="AZ215" s="127"/>
      <c r="BA215" s="127"/>
      <c r="BB215" s="127"/>
      <c r="BC215" s="127"/>
      <c r="BD215" s="127"/>
      <c r="BE215" s="127"/>
      <c r="BF215" s="127"/>
      <c r="BG215" s="127"/>
      <c r="BJ215" s="127"/>
      <c r="BT215" s="127"/>
      <c r="CD215" s="127"/>
      <c r="CN215" s="127"/>
      <c r="CX215" s="127"/>
      <c r="DH215" s="127"/>
      <c r="DR215" s="127"/>
      <c r="EB215" s="127"/>
      <c r="EL215" s="127"/>
      <c r="EV215" s="127"/>
      <c r="FF215" s="127"/>
      <c r="FP215" s="127"/>
      <c r="FZ215" s="127"/>
      <c r="GJ215" s="127"/>
      <c r="GT215" s="127"/>
      <c r="HD215" s="127"/>
      <c r="HN215" s="127"/>
      <c r="HX215" s="127"/>
      <c r="IH215" s="127"/>
    </row>
    <row xmlns:x14ac="http://schemas.microsoft.com/office/spreadsheetml/2009/9/ac" r="216" s="3" customFormat="true" x14ac:dyDescent="0.25">
      <c r="A216" s="406"/>
      <c r="B216" s="127"/>
      <c r="L216" s="127"/>
      <c r="V216" s="127"/>
      <c r="AF216" s="127"/>
      <c r="AP216" s="127"/>
      <c r="AZ216" s="127"/>
      <c r="BA216" s="127"/>
      <c r="BB216" s="127"/>
      <c r="BC216" s="127"/>
      <c r="BD216" s="127"/>
      <c r="BE216" s="127"/>
      <c r="BF216" s="127"/>
      <c r="BG216" s="127"/>
      <c r="BJ216" s="127"/>
      <c r="BT216" s="127"/>
      <c r="CD216" s="127"/>
      <c r="CN216" s="127"/>
      <c r="CX216" s="127"/>
      <c r="DH216" s="127"/>
      <c r="DR216" s="127"/>
      <c r="EB216" s="127"/>
      <c r="EL216" s="127"/>
      <c r="EV216" s="127"/>
      <c r="FF216" s="127"/>
      <c r="FP216" s="127"/>
      <c r="FZ216" s="127"/>
      <c r="GJ216" s="127"/>
      <c r="GT216" s="127"/>
      <c r="HD216" s="127"/>
      <c r="HN216" s="127"/>
      <c r="HX216" s="127"/>
      <c r="IH216" s="127"/>
    </row>
    <row xmlns:x14ac="http://schemas.microsoft.com/office/spreadsheetml/2009/9/ac" r="217" s="3" customFormat="true" x14ac:dyDescent="0.25">
      <c r="A217" s="406"/>
      <c r="B217" s="127"/>
      <c r="L217" s="127"/>
      <c r="V217" s="127"/>
      <c r="AF217" s="127"/>
      <c r="AP217" s="127"/>
      <c r="AZ217" s="127"/>
      <c r="BA217" s="127"/>
      <c r="BB217" s="127"/>
      <c r="BC217" s="127"/>
      <c r="BD217" s="127"/>
      <c r="BE217" s="127"/>
      <c r="BF217" s="127"/>
      <c r="BG217" s="127"/>
      <c r="BJ217" s="127"/>
      <c r="BT217" s="127"/>
      <c r="CD217" s="127"/>
      <c r="CN217" s="127"/>
      <c r="CX217" s="127"/>
      <c r="DH217" s="127"/>
      <c r="DR217" s="127"/>
      <c r="EB217" s="127"/>
      <c r="EL217" s="127"/>
      <c r="EV217" s="127"/>
      <c r="FF217" s="127"/>
      <c r="FP217" s="127"/>
      <c r="FZ217" s="127"/>
      <c r="GJ217" s="127"/>
      <c r="GT217" s="127"/>
      <c r="HD217" s="127"/>
      <c r="HN217" s="127"/>
      <c r="HX217" s="127"/>
      <c r="IH217" s="127"/>
    </row>
    <row xmlns:x14ac="http://schemas.microsoft.com/office/spreadsheetml/2009/9/ac" r="218" s="3" customFormat="true" x14ac:dyDescent="0.25">
      <c r="A218" s="406"/>
      <c r="B218" s="127"/>
      <c r="L218" s="127"/>
      <c r="V218" s="127"/>
      <c r="AF218" s="127"/>
      <c r="AP218" s="127"/>
      <c r="AZ218" s="127"/>
      <c r="BA218" s="127"/>
      <c r="BB218" s="127"/>
      <c r="BC218" s="127"/>
      <c r="BD218" s="127"/>
      <c r="BE218" s="127"/>
      <c r="BF218" s="127"/>
      <c r="BG218" s="127"/>
      <c r="BJ218" s="127"/>
      <c r="BT218" s="127"/>
      <c r="CD218" s="127"/>
      <c r="CN218" s="127"/>
      <c r="CX218" s="127"/>
      <c r="DH218" s="127"/>
      <c r="DR218" s="127"/>
      <c r="EB218" s="127"/>
      <c r="EL218" s="127"/>
      <c r="EV218" s="127"/>
      <c r="FF218" s="127"/>
      <c r="FP218" s="127"/>
      <c r="FZ218" s="127"/>
      <c r="GJ218" s="127"/>
      <c r="GT218" s="127"/>
      <c r="HD218" s="127"/>
      <c r="HN218" s="127"/>
      <c r="HX218" s="127"/>
      <c r="IH218" s="127"/>
    </row>
    <row xmlns:x14ac="http://schemas.microsoft.com/office/spreadsheetml/2009/9/ac" r="219" s="3" customFormat="true" x14ac:dyDescent="0.25">
      <c r="A219" s="406"/>
      <c r="B219" s="127"/>
      <c r="L219" s="127"/>
      <c r="V219" s="127"/>
      <c r="AF219" s="127"/>
      <c r="AP219" s="127"/>
      <c r="AZ219" s="127"/>
      <c r="BA219" s="127"/>
      <c r="BB219" s="127"/>
      <c r="BC219" s="127"/>
      <c r="BD219" s="127"/>
      <c r="BE219" s="127"/>
      <c r="BF219" s="127"/>
      <c r="BG219" s="127"/>
      <c r="BJ219" s="127"/>
      <c r="BT219" s="127"/>
      <c r="CD219" s="127"/>
      <c r="CN219" s="127"/>
      <c r="CX219" s="127"/>
      <c r="DH219" s="127"/>
      <c r="DR219" s="127"/>
      <c r="EB219" s="127"/>
      <c r="EL219" s="127"/>
      <c r="EV219" s="127"/>
      <c r="FF219" s="127"/>
      <c r="FP219" s="127"/>
      <c r="FZ219" s="127"/>
      <c r="GJ219" s="127"/>
      <c r="GT219" s="127"/>
      <c r="HD219" s="127"/>
      <c r="HN219" s="127"/>
      <c r="HX219" s="127"/>
      <c r="IH219" s="127"/>
    </row>
    <row xmlns:x14ac="http://schemas.microsoft.com/office/spreadsheetml/2009/9/ac" r="220" s="3" customFormat="true" x14ac:dyDescent="0.25">
      <c r="A220" s="406"/>
      <c r="B220" s="127"/>
      <c r="L220" s="127"/>
      <c r="V220" s="127"/>
      <c r="AF220" s="127"/>
      <c r="AP220" s="127"/>
      <c r="AZ220" s="127"/>
      <c r="BA220" s="127"/>
      <c r="BB220" s="127"/>
      <c r="BC220" s="127"/>
      <c r="BD220" s="127"/>
      <c r="BE220" s="127"/>
      <c r="BF220" s="127"/>
      <c r="BG220" s="127"/>
      <c r="BJ220" s="127"/>
      <c r="BT220" s="127"/>
      <c r="CD220" s="127"/>
      <c r="CN220" s="127"/>
      <c r="CX220" s="127"/>
      <c r="DH220" s="127"/>
      <c r="DR220" s="127"/>
      <c r="EB220" s="127"/>
      <c r="EL220" s="127"/>
      <c r="EV220" s="127"/>
      <c r="FF220" s="127"/>
      <c r="FP220" s="127"/>
      <c r="FZ220" s="127"/>
      <c r="GJ220" s="127"/>
      <c r="GT220" s="127"/>
      <c r="HD220" s="127"/>
      <c r="HN220" s="127"/>
      <c r="HX220" s="127"/>
      <c r="IH220" s="127"/>
    </row>
    <row xmlns:x14ac="http://schemas.microsoft.com/office/spreadsheetml/2009/9/ac" r="221" s="3" customFormat="true" x14ac:dyDescent="0.25">
      <c r="A221" s="406"/>
      <c r="B221" s="127"/>
      <c r="L221" s="127"/>
      <c r="V221" s="127"/>
      <c r="AF221" s="127"/>
      <c r="AP221" s="127"/>
      <c r="AZ221" s="127"/>
      <c r="BA221" s="127"/>
      <c r="BB221" s="127"/>
      <c r="BC221" s="127"/>
      <c r="BD221" s="127"/>
      <c r="BE221" s="127"/>
      <c r="BF221" s="127"/>
      <c r="BG221" s="127"/>
      <c r="BJ221" s="127"/>
      <c r="BT221" s="127"/>
      <c r="CD221" s="127"/>
      <c r="CN221" s="127"/>
      <c r="CX221" s="127"/>
      <c r="DH221" s="127"/>
      <c r="DR221" s="127"/>
      <c r="EB221" s="127"/>
      <c r="EL221" s="127"/>
      <c r="EV221" s="127"/>
      <c r="FF221" s="127"/>
      <c r="FP221" s="127"/>
      <c r="FZ221" s="127"/>
      <c r="GJ221" s="127"/>
      <c r="GT221" s="127"/>
      <c r="HD221" s="127"/>
      <c r="HN221" s="127"/>
      <c r="HX221" s="127"/>
      <c r="IH221" s="127"/>
    </row>
    <row xmlns:x14ac="http://schemas.microsoft.com/office/spreadsheetml/2009/9/ac" r="222" s="3" customFormat="true" x14ac:dyDescent="0.25">
      <c r="A222" s="406"/>
      <c r="B222" s="127"/>
      <c r="L222" s="127"/>
      <c r="V222" s="127"/>
      <c r="AF222" s="127"/>
      <c r="AP222" s="127"/>
      <c r="AZ222" s="127"/>
      <c r="BA222" s="127"/>
      <c r="BB222" s="127"/>
      <c r="BC222" s="127"/>
      <c r="BD222" s="127"/>
      <c r="BE222" s="127"/>
      <c r="BF222" s="127"/>
      <c r="BG222" s="127"/>
      <c r="BJ222" s="127"/>
      <c r="BT222" s="127"/>
      <c r="CD222" s="127"/>
      <c r="CN222" s="127"/>
      <c r="CX222" s="127"/>
      <c r="DH222" s="127"/>
      <c r="DR222" s="127"/>
      <c r="EB222" s="127"/>
      <c r="EL222" s="127"/>
      <c r="EV222" s="127"/>
      <c r="FF222" s="127"/>
      <c r="FP222" s="127"/>
      <c r="FZ222" s="127"/>
      <c r="GJ222" s="127"/>
      <c r="GT222" s="127"/>
      <c r="HD222" s="127"/>
      <c r="HN222" s="127"/>
      <c r="HX222" s="127"/>
      <c r="IH222" s="127"/>
    </row>
    <row xmlns:x14ac="http://schemas.microsoft.com/office/spreadsheetml/2009/9/ac" r="223" s="3" customFormat="true" x14ac:dyDescent="0.25">
      <c r="A223" s="406"/>
      <c r="B223" s="127"/>
      <c r="L223" s="127"/>
      <c r="V223" s="127"/>
      <c r="AF223" s="127"/>
      <c r="AP223" s="127"/>
      <c r="AZ223" s="127"/>
      <c r="BA223" s="127"/>
      <c r="BB223" s="127"/>
      <c r="BC223" s="127"/>
      <c r="BD223" s="127"/>
      <c r="BE223" s="127"/>
      <c r="BF223" s="127"/>
      <c r="BG223" s="127"/>
      <c r="BJ223" s="127"/>
      <c r="BT223" s="127"/>
      <c r="CD223" s="127"/>
      <c r="CN223" s="127"/>
      <c r="CX223" s="127"/>
      <c r="DH223" s="127"/>
      <c r="DR223" s="127"/>
      <c r="EB223" s="127"/>
      <c r="EL223" s="127"/>
      <c r="EV223" s="127"/>
      <c r="FF223" s="127"/>
      <c r="FP223" s="127"/>
      <c r="FZ223" s="127"/>
      <c r="GJ223" s="127"/>
      <c r="GT223" s="127"/>
      <c r="HD223" s="127"/>
      <c r="HN223" s="127"/>
      <c r="HX223" s="127"/>
      <c r="IH223" s="127"/>
    </row>
    <row xmlns:x14ac="http://schemas.microsoft.com/office/spreadsheetml/2009/9/ac" r="224" s="3" customFormat="true" x14ac:dyDescent="0.25">
      <c r="A224" s="406"/>
      <c r="B224" s="127"/>
      <c r="L224" s="127"/>
      <c r="V224" s="127"/>
      <c r="AF224" s="127"/>
      <c r="AP224" s="127"/>
      <c r="AZ224" s="127"/>
      <c r="BA224" s="127"/>
      <c r="BB224" s="127"/>
      <c r="BC224" s="127"/>
      <c r="BD224" s="127"/>
      <c r="BE224" s="127"/>
      <c r="BF224" s="127"/>
      <c r="BG224" s="127"/>
      <c r="BJ224" s="127"/>
      <c r="BT224" s="127"/>
      <c r="CD224" s="127"/>
      <c r="CN224" s="127"/>
      <c r="CX224" s="127"/>
      <c r="DH224" s="127"/>
      <c r="DR224" s="127"/>
      <c r="EB224" s="127"/>
      <c r="EL224" s="127"/>
      <c r="EV224" s="127"/>
      <c r="FF224" s="127"/>
      <c r="FP224" s="127"/>
      <c r="FZ224" s="127"/>
      <c r="GJ224" s="127"/>
      <c r="GT224" s="127"/>
      <c r="HD224" s="127"/>
      <c r="HN224" s="127"/>
      <c r="HX224" s="127"/>
      <c r="IH224" s="127"/>
    </row>
    <row xmlns:x14ac="http://schemas.microsoft.com/office/spreadsheetml/2009/9/ac" r="225" s="3" customFormat="true" x14ac:dyDescent="0.25">
      <c r="A225" s="406"/>
      <c r="B225" s="127"/>
      <c r="L225" s="127"/>
      <c r="V225" s="127"/>
      <c r="AF225" s="127"/>
      <c r="AP225" s="127"/>
      <c r="AZ225" s="127"/>
      <c r="BA225" s="127"/>
      <c r="BB225" s="127"/>
      <c r="BC225" s="127"/>
      <c r="BD225" s="127"/>
      <c r="BE225" s="127"/>
      <c r="BF225" s="127"/>
      <c r="BG225" s="127"/>
      <c r="BJ225" s="127"/>
      <c r="BT225" s="127"/>
      <c r="CD225" s="127"/>
      <c r="CN225" s="127"/>
      <c r="CX225" s="127"/>
      <c r="DH225" s="127"/>
      <c r="DR225" s="127"/>
      <c r="EB225" s="127"/>
      <c r="EL225" s="127"/>
      <c r="EV225" s="127"/>
      <c r="FF225" s="127"/>
      <c r="FP225" s="127"/>
      <c r="FZ225" s="127"/>
      <c r="GJ225" s="127"/>
      <c r="GT225" s="127"/>
      <c r="HD225" s="127"/>
      <c r="HN225" s="127"/>
      <c r="HX225" s="127"/>
      <c r="IH225" s="127"/>
    </row>
    <row xmlns:x14ac="http://schemas.microsoft.com/office/spreadsheetml/2009/9/ac" r="226" s="3" customFormat="true" x14ac:dyDescent="0.25">
      <c r="A226" s="406"/>
      <c r="B226" s="127"/>
      <c r="L226" s="127"/>
      <c r="V226" s="127"/>
      <c r="AF226" s="127"/>
      <c r="AP226" s="127"/>
      <c r="AZ226" s="127"/>
      <c r="BA226" s="127"/>
      <c r="BB226" s="127"/>
      <c r="BC226" s="127"/>
      <c r="BD226" s="127"/>
      <c r="BE226" s="127"/>
      <c r="BF226" s="127"/>
      <c r="BG226" s="127"/>
      <c r="BJ226" s="127"/>
      <c r="BT226" s="127"/>
      <c r="CD226" s="127"/>
      <c r="CN226" s="127"/>
      <c r="CX226" s="127"/>
      <c r="DH226" s="127"/>
      <c r="DR226" s="127"/>
      <c r="EB226" s="127"/>
      <c r="EL226" s="127"/>
      <c r="EV226" s="127"/>
      <c r="FF226" s="127"/>
      <c r="FP226" s="127"/>
      <c r="FZ226" s="127"/>
      <c r="GJ226" s="127"/>
      <c r="GT226" s="127"/>
      <c r="HD226" s="127"/>
      <c r="HN226" s="127"/>
      <c r="HX226" s="127"/>
      <c r="IH226" s="127"/>
    </row>
    <row xmlns:x14ac="http://schemas.microsoft.com/office/spreadsheetml/2009/9/ac" r="227" s="3" customFormat="true" x14ac:dyDescent="0.25">
      <c r="A227" s="406"/>
      <c r="B227" s="127"/>
      <c r="L227" s="127"/>
      <c r="V227" s="127"/>
      <c r="AF227" s="127"/>
      <c r="AP227" s="127"/>
      <c r="AZ227" s="127"/>
      <c r="BA227" s="127"/>
      <c r="BB227" s="127"/>
      <c r="BC227" s="127"/>
      <c r="BD227" s="127"/>
      <c r="BE227" s="127"/>
      <c r="BF227" s="127"/>
      <c r="BG227" s="127"/>
      <c r="BJ227" s="127"/>
      <c r="BT227" s="127"/>
      <c r="CD227" s="127"/>
      <c r="CN227" s="127"/>
      <c r="CX227" s="127"/>
      <c r="DH227" s="127"/>
      <c r="DR227" s="127"/>
      <c r="EB227" s="127"/>
      <c r="EL227" s="127"/>
      <c r="EV227" s="127"/>
      <c r="FF227" s="127"/>
      <c r="FP227" s="127"/>
      <c r="FZ227" s="127"/>
      <c r="GJ227" s="127"/>
      <c r="GT227" s="127"/>
      <c r="HD227" s="127"/>
      <c r="HN227" s="127"/>
      <c r="HX227" s="127"/>
      <c r="IH227" s="127"/>
    </row>
    <row xmlns:x14ac="http://schemas.microsoft.com/office/spreadsheetml/2009/9/ac" r="228" s="3" customFormat="true" x14ac:dyDescent="0.25">
      <c r="A228" s="406"/>
      <c r="B228" s="127"/>
      <c r="L228" s="127"/>
      <c r="V228" s="127"/>
      <c r="AF228" s="127"/>
      <c r="AP228" s="127"/>
      <c r="AZ228" s="127"/>
      <c r="BA228" s="127"/>
      <c r="BB228" s="127"/>
      <c r="BC228" s="127"/>
      <c r="BD228" s="127"/>
      <c r="BE228" s="127"/>
      <c r="BF228" s="127"/>
      <c r="BG228" s="127"/>
      <c r="BJ228" s="127"/>
      <c r="BT228" s="127"/>
      <c r="CD228" s="127"/>
      <c r="CN228" s="127"/>
      <c r="CX228" s="127"/>
      <c r="DH228" s="127"/>
      <c r="DR228" s="127"/>
      <c r="EB228" s="127"/>
      <c r="EL228" s="127"/>
      <c r="EV228" s="127"/>
      <c r="FF228" s="127"/>
      <c r="FP228" s="127"/>
      <c r="FZ228" s="127"/>
      <c r="GJ228" s="127"/>
      <c r="GT228" s="127"/>
      <c r="HD228" s="127"/>
      <c r="HN228" s="127"/>
      <c r="HX228" s="127"/>
      <c r="IH228" s="127"/>
    </row>
    <row xmlns:x14ac="http://schemas.microsoft.com/office/spreadsheetml/2009/9/ac" r="229" s="3" customFormat="true" x14ac:dyDescent="0.25">
      <c r="A229" s="406"/>
      <c r="B229" s="127"/>
      <c r="L229" s="127"/>
      <c r="V229" s="127"/>
      <c r="AF229" s="127"/>
      <c r="AP229" s="127"/>
      <c r="AZ229" s="127"/>
      <c r="BA229" s="127"/>
      <c r="BB229" s="127"/>
      <c r="BC229" s="127"/>
      <c r="BD229" s="127"/>
      <c r="BE229" s="127"/>
      <c r="BF229" s="127"/>
      <c r="BG229" s="127"/>
      <c r="BJ229" s="127"/>
      <c r="BT229" s="127"/>
      <c r="CD229" s="127"/>
      <c r="CN229" s="127"/>
      <c r="CX229" s="127"/>
      <c r="DH229" s="127"/>
      <c r="DR229" s="127"/>
      <c r="EB229" s="127"/>
      <c r="EL229" s="127"/>
      <c r="EV229" s="127"/>
      <c r="FF229" s="127"/>
      <c r="FP229" s="127"/>
      <c r="FZ229" s="127"/>
      <c r="GJ229" s="127"/>
      <c r="GT229" s="127"/>
      <c r="HD229" s="127"/>
      <c r="HN229" s="127"/>
      <c r="HX229" s="127"/>
      <c r="IH229" s="127"/>
    </row>
    <row xmlns:x14ac="http://schemas.microsoft.com/office/spreadsheetml/2009/9/ac" r="230" s="3" customFormat="true" x14ac:dyDescent="0.25">
      <c r="A230" s="406"/>
      <c r="B230" s="127"/>
      <c r="L230" s="127"/>
      <c r="V230" s="127"/>
      <c r="AF230" s="127"/>
      <c r="AP230" s="127"/>
      <c r="AZ230" s="127"/>
      <c r="BA230" s="127"/>
      <c r="BB230" s="127"/>
      <c r="BC230" s="127"/>
      <c r="BD230" s="127"/>
      <c r="BE230" s="127"/>
      <c r="BF230" s="127"/>
      <c r="BG230" s="127"/>
      <c r="BJ230" s="127"/>
      <c r="BT230" s="127"/>
      <c r="CD230" s="127"/>
      <c r="CN230" s="127"/>
      <c r="CX230" s="127"/>
      <c r="DH230" s="127"/>
      <c r="DR230" s="127"/>
      <c r="EB230" s="127"/>
      <c r="EL230" s="127"/>
      <c r="EV230" s="127"/>
      <c r="FF230" s="127"/>
      <c r="FP230" s="127"/>
      <c r="FZ230" s="127"/>
      <c r="GJ230" s="127"/>
      <c r="GT230" s="127"/>
      <c r="HD230" s="127"/>
      <c r="HN230" s="127"/>
      <c r="HX230" s="127"/>
      <c r="IH230" s="127"/>
    </row>
    <row xmlns:x14ac="http://schemas.microsoft.com/office/spreadsheetml/2009/9/ac" r="231" s="3" customFormat="true" x14ac:dyDescent="0.25">
      <c r="A231" s="406"/>
      <c r="B231" s="127"/>
      <c r="L231" s="127"/>
      <c r="V231" s="127"/>
      <c r="AF231" s="127"/>
      <c r="AP231" s="127"/>
      <c r="AZ231" s="127"/>
      <c r="BA231" s="127"/>
      <c r="BB231" s="127"/>
      <c r="BC231" s="127"/>
      <c r="BD231" s="127"/>
      <c r="BE231" s="127"/>
      <c r="BF231" s="127"/>
      <c r="BG231" s="127"/>
      <c r="BJ231" s="127"/>
      <c r="BT231" s="127"/>
      <c r="CD231" s="127"/>
      <c r="CN231" s="127"/>
      <c r="CX231" s="127"/>
      <c r="DH231" s="127"/>
      <c r="DR231" s="127"/>
      <c r="EB231" s="127"/>
      <c r="EL231" s="127"/>
      <c r="EV231" s="127"/>
      <c r="FF231" s="127"/>
      <c r="FP231" s="127"/>
      <c r="FZ231" s="127"/>
      <c r="GJ231" s="127"/>
      <c r="GT231" s="127"/>
      <c r="HD231" s="127"/>
      <c r="HN231" s="127"/>
      <c r="HX231" s="127"/>
      <c r="IH231" s="127"/>
    </row>
    <row xmlns:x14ac="http://schemas.microsoft.com/office/spreadsheetml/2009/9/ac" r="232" s="3" customFormat="true" x14ac:dyDescent="0.25">
      <c r="A232" s="406"/>
      <c r="B232" s="127"/>
      <c r="L232" s="127"/>
      <c r="V232" s="127"/>
      <c r="AF232" s="127"/>
      <c r="AP232" s="127"/>
      <c r="AZ232" s="127"/>
      <c r="BA232" s="127"/>
      <c r="BB232" s="127"/>
      <c r="BC232" s="127"/>
      <c r="BD232" s="127"/>
      <c r="BE232" s="127"/>
      <c r="BF232" s="127"/>
      <c r="BG232" s="127"/>
      <c r="BJ232" s="127"/>
      <c r="BT232" s="127"/>
      <c r="CD232" s="127"/>
      <c r="CN232" s="127"/>
      <c r="CX232" s="127"/>
      <c r="DH232" s="127"/>
      <c r="DR232" s="127"/>
      <c r="EB232" s="127"/>
      <c r="EL232" s="127"/>
      <c r="EV232" s="127"/>
      <c r="FF232" s="127"/>
      <c r="FP232" s="127"/>
      <c r="FZ232" s="127"/>
      <c r="GJ232" s="127"/>
      <c r="GT232" s="127"/>
      <c r="HD232" s="127"/>
      <c r="HN232" s="127"/>
      <c r="HX232" s="127"/>
      <c r="IH232" s="127"/>
    </row>
    <row xmlns:x14ac="http://schemas.microsoft.com/office/spreadsheetml/2009/9/ac" r="233" s="3" customFormat="true" x14ac:dyDescent="0.25">
      <c r="A233" s="406"/>
      <c r="B233" s="127"/>
      <c r="L233" s="127"/>
      <c r="V233" s="127"/>
      <c r="AF233" s="127"/>
      <c r="AP233" s="127"/>
      <c r="AZ233" s="127"/>
      <c r="BA233" s="127"/>
      <c r="BB233" s="127"/>
      <c r="BC233" s="127"/>
      <c r="BD233" s="127"/>
      <c r="BE233" s="127"/>
      <c r="BF233" s="127"/>
      <c r="BG233" s="127"/>
      <c r="BJ233" s="127"/>
      <c r="BT233" s="127"/>
      <c r="CD233" s="127"/>
      <c r="CN233" s="127"/>
      <c r="CX233" s="127"/>
      <c r="DH233" s="127"/>
      <c r="DR233" s="127"/>
      <c r="EB233" s="127"/>
      <c r="EL233" s="127"/>
      <c r="EV233" s="127"/>
      <c r="FF233" s="127"/>
      <c r="FP233" s="127"/>
      <c r="FZ233" s="127"/>
      <c r="GJ233" s="127"/>
      <c r="GT233" s="127"/>
      <c r="HD233" s="127"/>
      <c r="HN233" s="127"/>
      <c r="HX233" s="127"/>
      <c r="IH233" s="127"/>
    </row>
    <row xmlns:x14ac="http://schemas.microsoft.com/office/spreadsheetml/2009/9/ac" r="234" s="3" customFormat="true" x14ac:dyDescent="0.25">
      <c r="A234" s="406"/>
      <c r="B234" s="127"/>
      <c r="L234" s="127"/>
      <c r="V234" s="127"/>
      <c r="AF234" s="127"/>
      <c r="AP234" s="127"/>
      <c r="AZ234" s="127"/>
      <c r="BA234" s="127"/>
      <c r="BB234" s="127"/>
      <c r="BC234" s="127"/>
      <c r="BD234" s="127"/>
      <c r="BE234" s="127"/>
      <c r="BF234" s="127"/>
      <c r="BG234" s="127"/>
      <c r="BJ234" s="127"/>
      <c r="BT234" s="127"/>
      <c r="CD234" s="127"/>
      <c r="CN234" s="127"/>
      <c r="CX234" s="127"/>
      <c r="DH234" s="127"/>
      <c r="DR234" s="127"/>
      <c r="EB234" s="127"/>
      <c r="EL234" s="127"/>
      <c r="EV234" s="127"/>
      <c r="FF234" s="127"/>
      <c r="FP234" s="127"/>
      <c r="FZ234" s="127"/>
      <c r="GJ234" s="127"/>
      <c r="GT234" s="127"/>
      <c r="HD234" s="127"/>
      <c r="HN234" s="127"/>
      <c r="HX234" s="127"/>
      <c r="IH234" s="127"/>
    </row>
    <row xmlns:x14ac="http://schemas.microsoft.com/office/spreadsheetml/2009/9/ac" r="235" s="3" customFormat="true" x14ac:dyDescent="0.25">
      <c r="A235" s="406"/>
      <c r="B235" s="127"/>
      <c r="L235" s="127"/>
      <c r="V235" s="127"/>
      <c r="AF235" s="127"/>
      <c r="AP235" s="127"/>
      <c r="AZ235" s="127"/>
      <c r="BA235" s="127"/>
      <c r="BB235" s="127"/>
      <c r="BC235" s="127"/>
      <c r="BD235" s="127"/>
      <c r="BE235" s="127"/>
      <c r="BF235" s="127"/>
      <c r="BG235" s="127"/>
      <c r="BJ235" s="127"/>
      <c r="BT235" s="127"/>
      <c r="CD235" s="127"/>
      <c r="CN235" s="127"/>
      <c r="CX235" s="127"/>
      <c r="DH235" s="127"/>
      <c r="DR235" s="127"/>
      <c r="EB235" s="127"/>
      <c r="EL235" s="127"/>
      <c r="EV235" s="127"/>
      <c r="FF235" s="127"/>
      <c r="FP235" s="127"/>
      <c r="FZ235" s="127"/>
      <c r="GJ235" s="127"/>
      <c r="GT235" s="127"/>
      <c r="HD235" s="127"/>
      <c r="HN235" s="127"/>
      <c r="HX235" s="127"/>
      <c r="IH235" s="127"/>
    </row>
    <row xmlns:x14ac="http://schemas.microsoft.com/office/spreadsheetml/2009/9/ac" r="236" s="3" customFormat="true" x14ac:dyDescent="0.25">
      <c r="A236" s="406"/>
      <c r="B236" s="127"/>
      <c r="L236" s="127"/>
      <c r="V236" s="127"/>
      <c r="AF236" s="127"/>
      <c r="AP236" s="127"/>
      <c r="AZ236" s="127"/>
      <c r="BA236" s="127"/>
      <c r="BB236" s="127"/>
      <c r="BC236" s="127"/>
      <c r="BD236" s="127"/>
      <c r="BE236" s="127"/>
      <c r="BF236" s="127"/>
      <c r="BG236" s="127"/>
      <c r="BJ236" s="127"/>
      <c r="BT236" s="127"/>
      <c r="CD236" s="127"/>
      <c r="CN236" s="127"/>
      <c r="CX236" s="127"/>
      <c r="DH236" s="127"/>
      <c r="DR236" s="127"/>
      <c r="EB236" s="127"/>
      <c r="EL236" s="127"/>
      <c r="EV236" s="127"/>
      <c r="FF236" s="127"/>
      <c r="FP236" s="127"/>
      <c r="FZ236" s="127"/>
      <c r="GJ236" s="127"/>
      <c r="GT236" s="127"/>
      <c r="HD236" s="127"/>
      <c r="HN236" s="127"/>
      <c r="HX236" s="127"/>
      <c r="IH236" s="127"/>
    </row>
    <row xmlns:x14ac="http://schemas.microsoft.com/office/spreadsheetml/2009/9/ac" r="237" s="3" customFormat="true" x14ac:dyDescent="0.25">
      <c r="A237" s="406"/>
      <c r="B237" s="127"/>
      <c r="L237" s="127"/>
      <c r="V237" s="127"/>
      <c r="AF237" s="127"/>
      <c r="AP237" s="127"/>
      <c r="AZ237" s="127"/>
      <c r="BA237" s="127"/>
      <c r="BB237" s="127"/>
      <c r="BC237" s="127"/>
      <c r="BD237" s="127"/>
      <c r="BE237" s="127"/>
      <c r="BF237" s="127"/>
      <c r="BG237" s="127"/>
      <c r="BJ237" s="127"/>
      <c r="BT237" s="127"/>
      <c r="CD237" s="127"/>
      <c r="CN237" s="127"/>
      <c r="CX237" s="127"/>
      <c r="DH237" s="127"/>
      <c r="DR237" s="127"/>
      <c r="EB237" s="127"/>
      <c r="EL237" s="127"/>
      <c r="EV237" s="127"/>
      <c r="FF237" s="127"/>
      <c r="FP237" s="127"/>
      <c r="FZ237" s="127"/>
      <c r="GJ237" s="127"/>
      <c r="GT237" s="127"/>
      <c r="HD237" s="127"/>
      <c r="HN237" s="127"/>
      <c r="HX237" s="127"/>
      <c r="IH237" s="127"/>
    </row>
    <row xmlns:x14ac="http://schemas.microsoft.com/office/spreadsheetml/2009/9/ac" r="238" s="3" customFormat="true" x14ac:dyDescent="0.25">
      <c r="A238" s="406"/>
      <c r="B238" s="127"/>
      <c r="L238" s="127"/>
      <c r="V238" s="127"/>
      <c r="AF238" s="127"/>
      <c r="AP238" s="127"/>
      <c r="AZ238" s="127"/>
      <c r="BA238" s="127"/>
      <c r="BB238" s="127"/>
      <c r="BC238" s="127"/>
      <c r="BD238" s="127"/>
      <c r="BE238" s="127"/>
      <c r="BF238" s="127"/>
      <c r="BG238" s="127"/>
      <c r="BJ238" s="127"/>
      <c r="BT238" s="127"/>
      <c r="CD238" s="127"/>
      <c r="CN238" s="127"/>
      <c r="CX238" s="127"/>
      <c r="DH238" s="127"/>
      <c r="DR238" s="127"/>
      <c r="EB238" s="127"/>
      <c r="EL238" s="127"/>
      <c r="EV238" s="127"/>
      <c r="FF238" s="127"/>
      <c r="FP238" s="127"/>
      <c r="FZ238" s="127"/>
      <c r="GJ238" s="127"/>
      <c r="GT238" s="127"/>
      <c r="HD238" s="127"/>
      <c r="HN238" s="127"/>
      <c r="HX238" s="127"/>
      <c r="IH238" s="127"/>
    </row>
    <row xmlns:x14ac="http://schemas.microsoft.com/office/spreadsheetml/2009/9/ac" r="239" s="3" customFormat="true" x14ac:dyDescent="0.25">
      <c r="A239" s="406"/>
      <c r="B239" s="127"/>
      <c r="L239" s="127"/>
      <c r="V239" s="127"/>
      <c r="AF239" s="127"/>
      <c r="AP239" s="127"/>
      <c r="AZ239" s="127"/>
      <c r="BA239" s="127"/>
      <c r="BB239" s="127"/>
      <c r="BC239" s="127"/>
      <c r="BD239" s="127"/>
      <c r="BE239" s="127"/>
      <c r="BF239" s="127"/>
      <c r="BG239" s="127"/>
      <c r="BJ239" s="127"/>
      <c r="BT239" s="127"/>
      <c r="CD239" s="127"/>
      <c r="CN239" s="127"/>
      <c r="CX239" s="127"/>
      <c r="DH239" s="127"/>
      <c r="DR239" s="127"/>
      <c r="EB239" s="127"/>
      <c r="EL239" s="127"/>
      <c r="EV239" s="127"/>
      <c r="FF239" s="127"/>
      <c r="FP239" s="127"/>
      <c r="FZ239" s="127"/>
      <c r="GJ239" s="127"/>
      <c r="GT239" s="127"/>
      <c r="HD239" s="127"/>
      <c r="HN239" s="127"/>
      <c r="HX239" s="127"/>
      <c r="IH239" s="127"/>
    </row>
    <row xmlns:x14ac="http://schemas.microsoft.com/office/spreadsheetml/2009/9/ac" r="240" s="3" customFormat="true" x14ac:dyDescent="0.25">
      <c r="A240" s="406"/>
      <c r="B240" s="127"/>
      <c r="L240" s="127"/>
      <c r="V240" s="127"/>
      <c r="AF240" s="127"/>
      <c r="AP240" s="127"/>
      <c r="AZ240" s="127"/>
      <c r="BA240" s="127"/>
      <c r="BB240" s="127"/>
      <c r="BC240" s="127"/>
      <c r="BD240" s="127"/>
      <c r="BE240" s="127"/>
      <c r="BF240" s="127"/>
      <c r="BG240" s="127"/>
      <c r="BJ240" s="127"/>
      <c r="BT240" s="127"/>
      <c r="CD240" s="127"/>
      <c r="CN240" s="127"/>
      <c r="CX240" s="127"/>
      <c r="DH240" s="127"/>
      <c r="DR240" s="127"/>
      <c r="EB240" s="127"/>
      <c r="EL240" s="127"/>
      <c r="EV240" s="127"/>
      <c r="FF240" s="127"/>
      <c r="FP240" s="127"/>
      <c r="FZ240" s="127"/>
      <c r="GJ240" s="127"/>
      <c r="GT240" s="127"/>
      <c r="HD240" s="127"/>
      <c r="HN240" s="127"/>
      <c r="HX240" s="127"/>
      <c r="IH240" s="127"/>
    </row>
    <row xmlns:x14ac="http://schemas.microsoft.com/office/spreadsheetml/2009/9/ac" r="241" s="3" customFormat="true" x14ac:dyDescent="0.25">
      <c r="A241" s="406"/>
      <c r="B241" s="127"/>
      <c r="L241" s="127"/>
      <c r="V241" s="127"/>
      <c r="AF241" s="127"/>
      <c r="AP241" s="127"/>
      <c r="AZ241" s="127"/>
      <c r="BA241" s="127"/>
      <c r="BB241" s="127"/>
      <c r="BC241" s="127"/>
      <c r="BD241" s="127"/>
      <c r="BE241" s="127"/>
      <c r="BF241" s="127"/>
      <c r="BG241" s="127"/>
      <c r="BJ241" s="127"/>
      <c r="BT241" s="127"/>
      <c r="CD241" s="127"/>
      <c r="CN241" s="127"/>
      <c r="CX241" s="127"/>
      <c r="DH241" s="127"/>
      <c r="DR241" s="127"/>
      <c r="EB241" s="127"/>
      <c r="EL241" s="127"/>
      <c r="EV241" s="127"/>
      <c r="FF241" s="127"/>
      <c r="FP241" s="127"/>
      <c r="FZ241" s="127"/>
      <c r="GJ241" s="127"/>
      <c r="GT241" s="127"/>
      <c r="HD241" s="127"/>
      <c r="HN241" s="127"/>
      <c r="HX241" s="127"/>
      <c r="IH241" s="127"/>
    </row>
    <row xmlns:x14ac="http://schemas.microsoft.com/office/spreadsheetml/2009/9/ac" r="242" s="3" customFormat="true" x14ac:dyDescent="0.25">
      <c r="A242" s="406"/>
      <c r="B242" s="127"/>
      <c r="L242" s="127"/>
      <c r="V242" s="127"/>
      <c r="AF242" s="127"/>
      <c r="AP242" s="127"/>
      <c r="AZ242" s="127"/>
      <c r="BA242" s="127"/>
      <c r="BB242" s="127"/>
      <c r="BC242" s="127"/>
      <c r="BD242" s="127"/>
      <c r="BE242" s="127"/>
      <c r="BF242" s="127"/>
      <c r="BG242" s="127"/>
      <c r="BJ242" s="127"/>
      <c r="BT242" s="127"/>
      <c r="CD242" s="127"/>
      <c r="CN242" s="127"/>
      <c r="CX242" s="127"/>
      <c r="DH242" s="127"/>
      <c r="DR242" s="127"/>
      <c r="EB242" s="127"/>
      <c r="EL242" s="127"/>
      <c r="EV242" s="127"/>
      <c r="FF242" s="127"/>
      <c r="FP242" s="127"/>
      <c r="FZ242" s="127"/>
      <c r="GJ242" s="127"/>
      <c r="GT242" s="127"/>
      <c r="HD242" s="127"/>
      <c r="HN242" s="127"/>
      <c r="HX242" s="127"/>
      <c r="IH242" s="127"/>
    </row>
    <row xmlns:x14ac="http://schemas.microsoft.com/office/spreadsheetml/2009/9/ac" r="243" s="3" customFormat="true" x14ac:dyDescent="0.25">
      <c r="A243" s="406"/>
      <c r="B243" s="127"/>
      <c r="L243" s="127"/>
      <c r="V243" s="127"/>
      <c r="AF243" s="127"/>
      <c r="AP243" s="127"/>
      <c r="AZ243" s="127"/>
      <c r="BA243" s="127"/>
      <c r="BB243" s="127"/>
      <c r="BC243" s="127"/>
      <c r="BD243" s="127"/>
      <c r="BE243" s="127"/>
      <c r="BF243" s="127"/>
      <c r="BG243" s="127"/>
      <c r="BJ243" s="127"/>
      <c r="BT243" s="127"/>
      <c r="CD243" s="127"/>
      <c r="CN243" s="127"/>
      <c r="CX243" s="127"/>
      <c r="DH243" s="127"/>
      <c r="DR243" s="127"/>
      <c r="EB243" s="127"/>
      <c r="EL243" s="127"/>
      <c r="EV243" s="127"/>
      <c r="FF243" s="127"/>
      <c r="FP243" s="127"/>
      <c r="FZ243" s="127"/>
      <c r="GJ243" s="127"/>
      <c r="GT243" s="127"/>
      <c r="HD243" s="127"/>
      <c r="HN243" s="127"/>
      <c r="HX243" s="127"/>
      <c r="IH243" s="127"/>
    </row>
    <row xmlns:x14ac="http://schemas.microsoft.com/office/spreadsheetml/2009/9/ac" r="244" s="3" customFormat="true" x14ac:dyDescent="0.25">
      <c r="A244" s="406"/>
      <c r="B244" s="127"/>
      <c r="L244" s="127"/>
      <c r="V244" s="127"/>
      <c r="AF244" s="127"/>
      <c r="AP244" s="127"/>
      <c r="AZ244" s="127"/>
      <c r="BA244" s="127"/>
      <c r="BB244" s="127"/>
      <c r="BC244" s="127"/>
      <c r="BD244" s="127"/>
      <c r="BE244" s="127"/>
      <c r="BF244" s="127"/>
      <c r="BG244" s="127"/>
      <c r="BJ244" s="127"/>
      <c r="BT244" s="127"/>
      <c r="CD244" s="127"/>
      <c r="CN244" s="127"/>
      <c r="CX244" s="127"/>
      <c r="DH244" s="127"/>
      <c r="DR244" s="127"/>
      <c r="EB244" s="127"/>
      <c r="EL244" s="127"/>
      <c r="EV244" s="127"/>
      <c r="FF244" s="127"/>
      <c r="FP244" s="127"/>
      <c r="FZ244" s="127"/>
      <c r="GJ244" s="127"/>
      <c r="GT244" s="127"/>
      <c r="HD244" s="127"/>
      <c r="HN244" s="127"/>
      <c r="HX244" s="127"/>
      <c r="IH244" s="127"/>
    </row>
    <row xmlns:x14ac="http://schemas.microsoft.com/office/spreadsheetml/2009/9/ac" r="245" s="3" customFormat="true" x14ac:dyDescent="0.25">
      <c r="A245" s="406"/>
      <c r="B245" s="127"/>
      <c r="L245" s="127"/>
      <c r="V245" s="127"/>
      <c r="AF245" s="127"/>
      <c r="AP245" s="127"/>
      <c r="AZ245" s="127"/>
      <c r="BA245" s="127"/>
      <c r="BB245" s="127"/>
      <c r="BC245" s="127"/>
      <c r="BD245" s="127"/>
      <c r="BE245" s="127"/>
      <c r="BF245" s="127"/>
      <c r="BG245" s="127"/>
      <c r="BJ245" s="127"/>
      <c r="BT245" s="127"/>
      <c r="CD245" s="127"/>
      <c r="CN245" s="127"/>
      <c r="CX245" s="127"/>
      <c r="DH245" s="127"/>
      <c r="DR245" s="127"/>
      <c r="EB245" s="127"/>
      <c r="EL245" s="127"/>
      <c r="EV245" s="127"/>
      <c r="FF245" s="127"/>
      <c r="FP245" s="127"/>
      <c r="FZ245" s="127"/>
      <c r="GJ245" s="127"/>
      <c r="GT245" s="127"/>
      <c r="HD245" s="127"/>
      <c r="HN245" s="127"/>
      <c r="HX245" s="127"/>
      <c r="IH245" s="127"/>
    </row>
    <row xmlns:x14ac="http://schemas.microsoft.com/office/spreadsheetml/2009/9/ac" r="246" s="3" customFormat="true" x14ac:dyDescent="0.25">
      <c r="A246" s="406"/>
      <c r="B246" s="127"/>
      <c r="L246" s="127"/>
      <c r="V246" s="127"/>
      <c r="AF246" s="127"/>
      <c r="AP246" s="127"/>
      <c r="AZ246" s="127"/>
      <c r="BA246" s="127"/>
      <c r="BB246" s="127"/>
      <c r="BC246" s="127"/>
      <c r="BD246" s="127"/>
      <c r="BE246" s="127"/>
      <c r="BF246" s="127"/>
      <c r="BG246" s="127"/>
      <c r="BJ246" s="127"/>
      <c r="BT246" s="127"/>
      <c r="CD246" s="127"/>
      <c r="CN246" s="127"/>
      <c r="CX246" s="127"/>
      <c r="DH246" s="127"/>
      <c r="DR246" s="127"/>
      <c r="EB246" s="127"/>
      <c r="EL246" s="127"/>
      <c r="EV246" s="127"/>
      <c r="FF246" s="127"/>
      <c r="FP246" s="127"/>
      <c r="FZ246" s="127"/>
      <c r="GJ246" s="127"/>
      <c r="GT246" s="127"/>
      <c r="HD246" s="127"/>
      <c r="HN246" s="127"/>
      <c r="HX246" s="127"/>
      <c r="IH246" s="127"/>
    </row>
    <row xmlns:x14ac="http://schemas.microsoft.com/office/spreadsheetml/2009/9/ac" r="247" s="3" customFormat="true" x14ac:dyDescent="0.25">
      <c r="A247" s="406"/>
      <c r="B247" s="127"/>
      <c r="L247" s="127"/>
      <c r="V247" s="127"/>
      <c r="AF247" s="127"/>
      <c r="AP247" s="127"/>
      <c r="AZ247" s="127"/>
      <c r="BA247" s="127"/>
      <c r="BB247" s="127"/>
      <c r="BC247" s="127"/>
      <c r="BD247" s="127"/>
      <c r="BE247" s="127"/>
      <c r="BF247" s="127"/>
      <c r="BG247" s="127"/>
      <c r="BJ247" s="127"/>
      <c r="BT247" s="127"/>
      <c r="CD247" s="127"/>
      <c r="CN247" s="127"/>
      <c r="CX247" s="127"/>
      <c r="DH247" s="127"/>
      <c r="DR247" s="127"/>
      <c r="EB247" s="127"/>
      <c r="EL247" s="127"/>
      <c r="EV247" s="127"/>
      <c r="FF247" s="127"/>
      <c r="FP247" s="127"/>
      <c r="FZ247" s="127"/>
      <c r="GJ247" s="127"/>
      <c r="GT247" s="127"/>
      <c r="HD247" s="127"/>
      <c r="HN247" s="127"/>
      <c r="HX247" s="127"/>
      <c r="IH247" s="127"/>
    </row>
    <row xmlns:x14ac="http://schemas.microsoft.com/office/spreadsheetml/2009/9/ac" r="248" s="3" customFormat="true" x14ac:dyDescent="0.25">
      <c r="A248" s="406"/>
      <c r="B248" s="127"/>
      <c r="L248" s="127"/>
      <c r="V248" s="127"/>
      <c r="AF248" s="127"/>
      <c r="AP248" s="127"/>
      <c r="AZ248" s="127"/>
      <c r="BA248" s="127"/>
      <c r="BB248" s="127"/>
      <c r="BC248" s="127"/>
      <c r="BD248" s="127"/>
      <c r="BE248" s="127"/>
      <c r="BF248" s="127"/>
      <c r="BG248" s="127"/>
      <c r="BJ248" s="127"/>
      <c r="BT248" s="127"/>
      <c r="CD248" s="127"/>
      <c r="CN248" s="127"/>
      <c r="CX248" s="127"/>
      <c r="DH248" s="127"/>
      <c r="DR248" s="127"/>
      <c r="EB248" s="127"/>
      <c r="EL248" s="127"/>
      <c r="EV248" s="127"/>
      <c r="FF248" s="127"/>
      <c r="FP248" s="127"/>
      <c r="FZ248" s="127"/>
      <c r="GJ248" s="127"/>
      <c r="GT248" s="127"/>
      <c r="HD248" s="127"/>
      <c r="HN248" s="127"/>
      <c r="HX248" s="127"/>
      <c r="IH248" s="127"/>
    </row>
    <row xmlns:x14ac="http://schemas.microsoft.com/office/spreadsheetml/2009/9/ac" r="249" s="3" customFormat="true" x14ac:dyDescent="0.25">
      <c r="A249" s="406"/>
      <c r="B249" s="127"/>
      <c r="L249" s="127"/>
      <c r="V249" s="127"/>
      <c r="AF249" s="127"/>
      <c r="AP249" s="127"/>
      <c r="AZ249" s="127"/>
      <c r="BA249" s="127"/>
      <c r="BB249" s="127"/>
      <c r="BC249" s="127"/>
      <c r="BD249" s="127"/>
      <c r="BE249" s="127"/>
      <c r="BF249" s="127"/>
      <c r="BG249" s="127"/>
      <c r="BJ249" s="127"/>
      <c r="BT249" s="127"/>
      <c r="CD249" s="127"/>
      <c r="CN249" s="127"/>
      <c r="CX249" s="127"/>
      <c r="DH249" s="127"/>
      <c r="DR249" s="127"/>
      <c r="EB249" s="127"/>
      <c r="EL249" s="127"/>
      <c r="EV249" s="127"/>
      <c r="FF249" s="127"/>
      <c r="FP249" s="127"/>
      <c r="FZ249" s="127"/>
      <c r="GJ249" s="127"/>
      <c r="GT249" s="127"/>
      <c r="HD249" s="127"/>
      <c r="HN249" s="127"/>
      <c r="HX249" s="127"/>
      <c r="IH249" s="127"/>
    </row>
    <row xmlns:x14ac="http://schemas.microsoft.com/office/spreadsheetml/2009/9/ac" r="250" s="3" customFormat="true" x14ac:dyDescent="0.25">
      <c r="A250" s="406"/>
      <c r="B250" s="127"/>
      <c r="L250" s="127"/>
      <c r="V250" s="127"/>
      <c r="AF250" s="127"/>
      <c r="AP250" s="127"/>
      <c r="AZ250" s="127"/>
      <c r="BA250" s="127"/>
      <c r="BB250" s="127"/>
      <c r="BC250" s="127"/>
      <c r="BD250" s="127"/>
      <c r="BE250" s="127"/>
      <c r="BF250" s="127"/>
      <c r="BG250" s="127"/>
      <c r="BJ250" s="127"/>
      <c r="BT250" s="127"/>
      <c r="CD250" s="127"/>
      <c r="CN250" s="127"/>
      <c r="CX250" s="127"/>
      <c r="DH250" s="127"/>
      <c r="DR250" s="127"/>
      <c r="EB250" s="127"/>
      <c r="EL250" s="127"/>
      <c r="EV250" s="127"/>
      <c r="FF250" s="127"/>
      <c r="FP250" s="127"/>
      <c r="FZ250" s="127"/>
      <c r="GJ250" s="127"/>
      <c r="GT250" s="127"/>
      <c r="HD250" s="127"/>
      <c r="HN250" s="127"/>
      <c r="HX250" s="127"/>
      <c r="IH250" s="127"/>
    </row>
    <row xmlns:x14ac="http://schemas.microsoft.com/office/spreadsheetml/2009/9/ac" r="251" s="3" customFormat="true" x14ac:dyDescent="0.25">
      <c r="A251" s="406"/>
      <c r="B251" s="127"/>
      <c r="L251" s="127"/>
      <c r="V251" s="127"/>
      <c r="AF251" s="127"/>
      <c r="AP251" s="127"/>
      <c r="AZ251" s="127"/>
      <c r="BA251" s="127"/>
      <c r="BB251" s="127"/>
      <c r="BC251" s="127"/>
      <c r="BD251" s="127"/>
      <c r="BE251" s="127"/>
      <c r="BF251" s="127"/>
      <c r="BG251" s="127"/>
      <c r="BJ251" s="127"/>
      <c r="BT251" s="127"/>
      <c r="CD251" s="127"/>
      <c r="CN251" s="127"/>
      <c r="CX251" s="127"/>
      <c r="DH251" s="127"/>
      <c r="DR251" s="127"/>
      <c r="EB251" s="127"/>
      <c r="EL251" s="127"/>
      <c r="EV251" s="127"/>
      <c r="FF251" s="127"/>
      <c r="FP251" s="127"/>
      <c r="FZ251" s="127"/>
      <c r="GJ251" s="127"/>
      <c r="GT251" s="127"/>
      <c r="HD251" s="127"/>
      <c r="HN251" s="127"/>
      <c r="HX251" s="127"/>
      <c r="IH251" s="127"/>
    </row>
    <row xmlns:x14ac="http://schemas.microsoft.com/office/spreadsheetml/2009/9/ac" r="252" s="3" customFormat="true" x14ac:dyDescent="0.25">
      <c r="A252" s="406"/>
      <c r="B252" s="127"/>
      <c r="L252" s="127"/>
      <c r="V252" s="127"/>
      <c r="AF252" s="127"/>
      <c r="AP252" s="127"/>
      <c r="AZ252" s="127"/>
      <c r="BA252" s="127"/>
      <c r="BB252" s="127"/>
      <c r="BC252" s="127"/>
      <c r="BD252" s="127"/>
      <c r="BE252" s="127"/>
      <c r="BF252" s="127"/>
      <c r="BG252" s="127"/>
      <c r="BJ252" s="127"/>
      <c r="BT252" s="127"/>
      <c r="CD252" s="127"/>
      <c r="CN252" s="127"/>
      <c r="CX252" s="127"/>
      <c r="DH252" s="127"/>
      <c r="DR252" s="127"/>
      <c r="EB252" s="127"/>
      <c r="EL252" s="127"/>
      <c r="EV252" s="127"/>
      <c r="FF252" s="127"/>
      <c r="FP252" s="127"/>
      <c r="FZ252" s="127"/>
      <c r="GJ252" s="127"/>
      <c r="GT252" s="127"/>
      <c r="HD252" s="127"/>
      <c r="HN252" s="127"/>
      <c r="HX252" s="127"/>
      <c r="IH252" s="127"/>
    </row>
    <row xmlns:x14ac="http://schemas.microsoft.com/office/spreadsheetml/2009/9/ac" r="253" s="3" customFormat="true" x14ac:dyDescent="0.25">
      <c r="A253" s="406"/>
      <c r="B253" s="127"/>
      <c r="L253" s="127"/>
      <c r="V253" s="127"/>
      <c r="AF253" s="127"/>
      <c r="AP253" s="127"/>
      <c r="AZ253" s="127"/>
      <c r="BA253" s="127"/>
      <c r="BB253" s="127"/>
      <c r="BC253" s="127"/>
      <c r="BD253" s="127"/>
      <c r="BE253" s="127"/>
      <c r="BF253" s="127"/>
      <c r="BG253" s="127"/>
      <c r="BJ253" s="127"/>
      <c r="BT253" s="127"/>
      <c r="CD253" s="127"/>
      <c r="CN253" s="127"/>
      <c r="CX253" s="127"/>
      <c r="DH253" s="127"/>
      <c r="DR253" s="127"/>
      <c r="EB253" s="127"/>
      <c r="EL253" s="127"/>
      <c r="EV253" s="127"/>
      <c r="FF253" s="127"/>
      <c r="FP253" s="127"/>
      <c r="FZ253" s="127"/>
      <c r="GJ253" s="127"/>
      <c r="GT253" s="127"/>
      <c r="HD253" s="127"/>
      <c r="HN253" s="127"/>
      <c r="HX253" s="127"/>
      <c r="IH253" s="127"/>
    </row>
    <row xmlns:x14ac="http://schemas.microsoft.com/office/spreadsheetml/2009/9/ac" r="254" s="3" customFormat="true" x14ac:dyDescent="0.25">
      <c r="A254" s="406"/>
      <c r="B254" s="127"/>
      <c r="L254" s="127"/>
      <c r="V254" s="127"/>
      <c r="AF254" s="127"/>
      <c r="AP254" s="127"/>
      <c r="AZ254" s="127"/>
      <c r="BA254" s="127"/>
      <c r="BB254" s="127"/>
      <c r="BC254" s="127"/>
      <c r="BD254" s="127"/>
      <c r="BE254" s="127"/>
      <c r="BF254" s="127"/>
      <c r="BG254" s="127"/>
      <c r="BJ254" s="127"/>
      <c r="BT254" s="127"/>
      <c r="CD254" s="127"/>
      <c r="CN254" s="127"/>
      <c r="CX254" s="127"/>
      <c r="DH254" s="127"/>
      <c r="DR254" s="127"/>
      <c r="EB254" s="127"/>
      <c r="EL254" s="127"/>
      <c r="EV254" s="127"/>
      <c r="FF254" s="127"/>
      <c r="FP254" s="127"/>
      <c r="FZ254" s="127"/>
      <c r="GJ254" s="127"/>
      <c r="GT254" s="127"/>
      <c r="HD254" s="127"/>
      <c r="HN254" s="127"/>
      <c r="HX254" s="127"/>
      <c r="IH254" s="127"/>
    </row>
    <row xmlns:x14ac="http://schemas.microsoft.com/office/spreadsheetml/2009/9/ac" r="255" s="3" customFormat="true" x14ac:dyDescent="0.25">
      <c r="A255" s="406"/>
      <c r="B255" s="127"/>
      <c r="L255" s="127"/>
      <c r="V255" s="127"/>
      <c r="AF255" s="127"/>
      <c r="AP255" s="127"/>
      <c r="AZ255" s="127"/>
      <c r="BA255" s="127"/>
      <c r="BB255" s="127"/>
      <c r="BC255" s="127"/>
      <c r="BD255" s="127"/>
      <c r="BE255" s="127"/>
      <c r="BF255" s="127"/>
      <c r="BG255" s="127"/>
      <c r="BJ255" s="127"/>
      <c r="BT255" s="127"/>
      <c r="CD255" s="127"/>
      <c r="CN255" s="127"/>
      <c r="CX255" s="127"/>
      <c r="DH255" s="127"/>
      <c r="DR255" s="127"/>
      <c r="EB255" s="127"/>
      <c r="EL255" s="127"/>
      <c r="EV255" s="127"/>
      <c r="FF255" s="127"/>
      <c r="FP255" s="127"/>
      <c r="FZ255" s="127"/>
      <c r="GJ255" s="127"/>
      <c r="GT255" s="127"/>
      <c r="HD255" s="127"/>
      <c r="HN255" s="127"/>
      <c r="HX255" s="127"/>
      <c r="IH255" s="127"/>
    </row>
    <row xmlns:x14ac="http://schemas.microsoft.com/office/spreadsheetml/2009/9/ac" r="256" s="3" customFormat="true" x14ac:dyDescent="0.25">
      <c r="A256" s="406"/>
      <c r="B256" s="127"/>
      <c r="L256" s="127"/>
      <c r="V256" s="127"/>
      <c r="AF256" s="127"/>
      <c r="AP256" s="127"/>
      <c r="AZ256" s="127"/>
      <c r="BA256" s="127"/>
      <c r="BB256" s="127"/>
      <c r="BC256" s="127"/>
      <c r="BD256" s="127"/>
      <c r="BE256" s="127"/>
      <c r="BF256" s="127"/>
      <c r="BG256" s="127"/>
      <c r="BJ256" s="127"/>
      <c r="BT256" s="127"/>
      <c r="CD256" s="127"/>
      <c r="CN256" s="127"/>
      <c r="CX256" s="127"/>
      <c r="DH256" s="127"/>
      <c r="DR256" s="127"/>
      <c r="EB256" s="127"/>
      <c r="EL256" s="127"/>
      <c r="EV256" s="127"/>
      <c r="FF256" s="127"/>
      <c r="FP256" s="127"/>
      <c r="FZ256" s="127"/>
      <c r="GJ256" s="127"/>
      <c r="GT256" s="127"/>
      <c r="HD256" s="127"/>
      <c r="HN256" s="127"/>
      <c r="HX256" s="127"/>
      <c r="IH256" s="127"/>
    </row>
    <row xmlns:x14ac="http://schemas.microsoft.com/office/spreadsheetml/2009/9/ac" r="257" s="3" customFormat="true" x14ac:dyDescent="0.25">
      <c r="A257" s="406"/>
      <c r="B257" s="127"/>
      <c r="L257" s="127"/>
      <c r="V257" s="127"/>
      <c r="AF257" s="127"/>
      <c r="AP257" s="127"/>
      <c r="AZ257" s="127"/>
      <c r="BA257" s="127"/>
      <c r="BB257" s="127"/>
      <c r="BC257" s="127"/>
      <c r="BD257" s="127"/>
      <c r="BE257" s="127"/>
      <c r="BF257" s="127"/>
      <c r="BG257" s="127"/>
      <c r="BJ257" s="127"/>
      <c r="BT257" s="127"/>
      <c r="CD257" s="127"/>
      <c r="CN257" s="127"/>
      <c r="CX257" s="127"/>
      <c r="DH257" s="127"/>
      <c r="DR257" s="127"/>
      <c r="EB257" s="127"/>
      <c r="EL257" s="127"/>
      <c r="EV257" s="127"/>
      <c r="FF257" s="127"/>
      <c r="FP257" s="127"/>
      <c r="FZ257" s="127"/>
      <c r="GJ257" s="127"/>
      <c r="GT257" s="127"/>
      <c r="HD257" s="127"/>
      <c r="HN257" s="127"/>
      <c r="HX257" s="127"/>
      <c r="IH257" s="127"/>
    </row>
    <row xmlns:x14ac="http://schemas.microsoft.com/office/spreadsheetml/2009/9/ac" r="258" s="3" customFormat="true" x14ac:dyDescent="0.25">
      <c r="A258" s="406"/>
      <c r="B258" s="127"/>
      <c r="L258" s="127"/>
      <c r="V258" s="127"/>
      <c r="AF258" s="127"/>
      <c r="AP258" s="127"/>
      <c r="AZ258" s="127"/>
      <c r="BA258" s="127"/>
      <c r="BB258" s="127"/>
      <c r="BC258" s="127"/>
      <c r="BD258" s="127"/>
      <c r="BE258" s="127"/>
      <c r="BF258" s="127"/>
      <c r="BG258" s="127"/>
      <c r="BJ258" s="127"/>
      <c r="BT258" s="127"/>
      <c r="CD258" s="127"/>
      <c r="CN258" s="127"/>
      <c r="CX258" s="127"/>
      <c r="DH258" s="127"/>
      <c r="DR258" s="127"/>
      <c r="EB258" s="127"/>
      <c r="EL258" s="127"/>
      <c r="EV258" s="127"/>
      <c r="FF258" s="127"/>
      <c r="FP258" s="127"/>
      <c r="FZ258" s="127"/>
      <c r="GJ258" s="127"/>
      <c r="GT258" s="127"/>
      <c r="HD258" s="127"/>
      <c r="HN258" s="127"/>
      <c r="HX258" s="127"/>
      <c r="IH258" s="127"/>
    </row>
    <row xmlns:x14ac="http://schemas.microsoft.com/office/spreadsheetml/2009/9/ac" r="259" s="3" customFormat="true" x14ac:dyDescent="0.25">
      <c r="A259" s="406"/>
      <c r="B259" s="127"/>
      <c r="L259" s="127"/>
      <c r="V259" s="127"/>
      <c r="AF259" s="127"/>
      <c r="AP259" s="127"/>
      <c r="AZ259" s="127"/>
      <c r="BA259" s="127"/>
      <c r="BB259" s="127"/>
      <c r="BC259" s="127"/>
      <c r="BD259" s="127"/>
      <c r="BE259" s="127"/>
      <c r="BF259" s="127"/>
      <c r="BG259" s="127"/>
      <c r="BJ259" s="127"/>
      <c r="BT259" s="127"/>
      <c r="CD259" s="127"/>
      <c r="CN259" s="127"/>
      <c r="CX259" s="127"/>
      <c r="DH259" s="127"/>
      <c r="DR259" s="127"/>
      <c r="EB259" s="127"/>
      <c r="EL259" s="127"/>
      <c r="EV259" s="127"/>
      <c r="FF259" s="127"/>
      <c r="FP259" s="127"/>
      <c r="FZ259" s="127"/>
      <c r="GJ259" s="127"/>
      <c r="GT259" s="127"/>
      <c r="HD259" s="127"/>
      <c r="HN259" s="127"/>
      <c r="HX259" s="127"/>
      <c r="IH259" s="127"/>
    </row>
    <row xmlns:x14ac="http://schemas.microsoft.com/office/spreadsheetml/2009/9/ac" r="260" s="3" customFormat="true" x14ac:dyDescent="0.25">
      <c r="A260" s="406"/>
      <c r="B260" s="127"/>
      <c r="L260" s="127"/>
      <c r="V260" s="127"/>
      <c r="AF260" s="127"/>
      <c r="AP260" s="127"/>
      <c r="AZ260" s="127"/>
      <c r="BA260" s="127"/>
      <c r="BB260" s="127"/>
      <c r="BC260" s="127"/>
      <c r="BD260" s="127"/>
      <c r="BE260" s="127"/>
      <c r="BF260" s="127"/>
      <c r="BG260" s="127"/>
      <c r="BJ260" s="127"/>
      <c r="BT260" s="127"/>
      <c r="CD260" s="127"/>
      <c r="CN260" s="127"/>
      <c r="CX260" s="127"/>
      <c r="DH260" s="127"/>
      <c r="DR260" s="127"/>
      <c r="EB260" s="127"/>
      <c r="EL260" s="127"/>
      <c r="EV260" s="127"/>
      <c r="FF260" s="127"/>
      <c r="FP260" s="127"/>
      <c r="FZ260" s="127"/>
      <c r="GJ260" s="127"/>
      <c r="GT260" s="127"/>
      <c r="HD260" s="127"/>
      <c r="HN260" s="127"/>
      <c r="HX260" s="127"/>
      <c r="IH260" s="127"/>
    </row>
    <row xmlns:x14ac="http://schemas.microsoft.com/office/spreadsheetml/2009/9/ac" r="261" s="3" customFormat="true" x14ac:dyDescent="0.25">
      <c r="A261" s="406"/>
      <c r="B261" s="127"/>
      <c r="L261" s="127"/>
      <c r="V261" s="127"/>
      <c r="AF261" s="127"/>
      <c r="AP261" s="127"/>
      <c r="AZ261" s="127"/>
      <c r="BA261" s="127"/>
      <c r="BB261" s="127"/>
      <c r="BC261" s="127"/>
      <c r="BD261" s="127"/>
      <c r="BE261" s="127"/>
      <c r="BF261" s="127"/>
      <c r="BG261" s="127"/>
      <c r="BJ261" s="127"/>
      <c r="BT261" s="127"/>
      <c r="CD261" s="127"/>
      <c r="CN261" s="127"/>
      <c r="CX261" s="127"/>
      <c r="DH261" s="127"/>
      <c r="DR261" s="127"/>
      <c r="EB261" s="127"/>
      <c r="EL261" s="127"/>
      <c r="EV261" s="127"/>
      <c r="FF261" s="127"/>
      <c r="FP261" s="127"/>
      <c r="FZ261" s="127"/>
      <c r="GJ261" s="127"/>
      <c r="GT261" s="127"/>
      <c r="HD261" s="127"/>
      <c r="HN261" s="127"/>
      <c r="HX261" s="127"/>
      <c r="IH261" s="127"/>
    </row>
    <row xmlns:x14ac="http://schemas.microsoft.com/office/spreadsheetml/2009/9/ac" r="262" s="3" customFormat="true" x14ac:dyDescent="0.25">
      <c r="A262" s="406"/>
      <c r="B262" s="127"/>
      <c r="L262" s="127"/>
      <c r="V262" s="127"/>
      <c r="AF262" s="127"/>
      <c r="AP262" s="127"/>
      <c r="AZ262" s="127"/>
      <c r="BA262" s="127"/>
      <c r="BB262" s="127"/>
      <c r="BC262" s="127"/>
      <c r="BD262" s="127"/>
      <c r="BE262" s="127"/>
      <c r="BF262" s="127"/>
      <c r="BG262" s="127"/>
      <c r="BJ262" s="127"/>
      <c r="BT262" s="127"/>
      <c r="CD262" s="127"/>
      <c r="CN262" s="127"/>
      <c r="CX262" s="127"/>
      <c r="DH262" s="127"/>
      <c r="DR262" s="127"/>
      <c r="EB262" s="127"/>
      <c r="EL262" s="127"/>
      <c r="EV262" s="127"/>
      <c r="FF262" s="127"/>
      <c r="FP262" s="127"/>
      <c r="FZ262" s="127"/>
      <c r="GJ262" s="127"/>
      <c r="GT262" s="127"/>
      <c r="HD262" s="127"/>
      <c r="HN262" s="127"/>
      <c r="HX262" s="127"/>
      <c r="IH262" s="127"/>
    </row>
    <row xmlns:x14ac="http://schemas.microsoft.com/office/spreadsheetml/2009/9/ac" r="263" s="3" customFormat="true" x14ac:dyDescent="0.25">
      <c r="A263" s="406"/>
      <c r="B263" s="127"/>
      <c r="L263" s="127"/>
      <c r="V263" s="127"/>
      <c r="AF263" s="127"/>
      <c r="AP263" s="127"/>
      <c r="AZ263" s="127"/>
      <c r="BA263" s="127"/>
      <c r="BB263" s="127"/>
      <c r="BC263" s="127"/>
      <c r="BD263" s="127"/>
      <c r="BE263" s="127"/>
      <c r="BF263" s="127"/>
      <c r="BG263" s="127"/>
      <c r="BJ263" s="127"/>
      <c r="BT263" s="127"/>
      <c r="CD263" s="127"/>
      <c r="CN263" s="127"/>
      <c r="CX263" s="127"/>
      <c r="DH263" s="127"/>
      <c r="DR263" s="127"/>
      <c r="EB263" s="127"/>
      <c r="EL263" s="127"/>
      <c r="EV263" s="127"/>
      <c r="FF263" s="127"/>
      <c r="FP263" s="127"/>
      <c r="FZ263" s="127"/>
      <c r="GJ263" s="127"/>
      <c r="GT263" s="127"/>
      <c r="HD263" s="127"/>
      <c r="HN263" s="127"/>
      <c r="HX263" s="127"/>
      <c r="IH263" s="127"/>
    </row>
    <row xmlns:x14ac="http://schemas.microsoft.com/office/spreadsheetml/2009/9/ac" r="264" s="3" customFormat="true" x14ac:dyDescent="0.25">
      <c r="A264" s="406"/>
      <c r="B264" s="127"/>
      <c r="L264" s="127"/>
      <c r="V264" s="127"/>
      <c r="AF264" s="127"/>
      <c r="AP264" s="127"/>
      <c r="AZ264" s="127"/>
      <c r="BA264" s="127"/>
      <c r="BB264" s="127"/>
      <c r="BC264" s="127"/>
      <c r="BD264" s="127"/>
      <c r="BE264" s="127"/>
      <c r="BF264" s="127"/>
      <c r="BG264" s="127"/>
      <c r="BJ264" s="127"/>
      <c r="BT264" s="127"/>
      <c r="CD264" s="127"/>
      <c r="CN264" s="127"/>
      <c r="CX264" s="127"/>
      <c r="DH264" s="127"/>
      <c r="DR264" s="127"/>
      <c r="EB264" s="127"/>
      <c r="EL264" s="127"/>
      <c r="EV264" s="127"/>
      <c r="FF264" s="127"/>
      <c r="FP264" s="127"/>
      <c r="FZ264" s="127"/>
      <c r="GJ264" s="127"/>
      <c r="GT264" s="127"/>
      <c r="HD264" s="127"/>
      <c r="HN264" s="127"/>
      <c r="HX264" s="127"/>
      <c r="IH264" s="127"/>
    </row>
    <row xmlns:x14ac="http://schemas.microsoft.com/office/spreadsheetml/2009/9/ac" r="265" s="3" customFormat="true" x14ac:dyDescent="0.25">
      <c r="A265" s="406"/>
      <c r="B265" s="127"/>
      <c r="L265" s="127"/>
      <c r="V265" s="127"/>
      <c r="AF265" s="127"/>
      <c r="AP265" s="127"/>
      <c r="AZ265" s="127"/>
      <c r="BA265" s="127"/>
      <c r="BB265" s="127"/>
      <c r="BC265" s="127"/>
      <c r="BD265" s="127"/>
      <c r="BE265" s="127"/>
      <c r="BF265" s="127"/>
      <c r="BG265" s="127"/>
      <c r="BJ265" s="127"/>
      <c r="BT265" s="127"/>
      <c r="CD265" s="127"/>
      <c r="CN265" s="127"/>
      <c r="CX265" s="127"/>
      <c r="DH265" s="127"/>
      <c r="DR265" s="127"/>
      <c r="EB265" s="127"/>
      <c r="EL265" s="127"/>
      <c r="EV265" s="127"/>
      <c r="FF265" s="127"/>
      <c r="FP265" s="127"/>
      <c r="FZ265" s="127"/>
      <c r="GJ265" s="127"/>
      <c r="GT265" s="127"/>
      <c r="HD265" s="127"/>
      <c r="HN265" s="127"/>
      <c r="HX265" s="127"/>
      <c r="IH265" s="127"/>
    </row>
    <row xmlns:x14ac="http://schemas.microsoft.com/office/spreadsheetml/2009/9/ac" r="266" s="3" customFormat="true" x14ac:dyDescent="0.25">
      <c r="A266" s="406"/>
      <c r="B266" s="127"/>
      <c r="L266" s="127"/>
      <c r="V266" s="127"/>
      <c r="AF266" s="127"/>
      <c r="AP266" s="127"/>
      <c r="AZ266" s="127"/>
      <c r="BA266" s="127"/>
      <c r="BB266" s="127"/>
      <c r="BC266" s="127"/>
      <c r="BD266" s="127"/>
      <c r="BE266" s="127"/>
      <c r="BF266" s="127"/>
      <c r="BG266" s="127"/>
      <c r="BJ266" s="127"/>
      <c r="BT266" s="127"/>
      <c r="CD266" s="127"/>
      <c r="CN266" s="127"/>
      <c r="CX266" s="127"/>
      <c r="DH266" s="127"/>
      <c r="DR266" s="127"/>
      <c r="EB266" s="127"/>
      <c r="EL266" s="127"/>
      <c r="EV266" s="127"/>
      <c r="FF266" s="127"/>
      <c r="FP266" s="127"/>
      <c r="FZ266" s="127"/>
      <c r="GJ266" s="127"/>
      <c r="GT266" s="127"/>
      <c r="HD266" s="127"/>
      <c r="HN266" s="127"/>
      <c r="HX266" s="127"/>
      <c r="IH266" s="127"/>
    </row>
    <row xmlns:x14ac="http://schemas.microsoft.com/office/spreadsheetml/2009/9/ac" r="267" s="3" customFormat="true" x14ac:dyDescent="0.25">
      <c r="A267" s="406"/>
      <c r="B267" s="127"/>
      <c r="L267" s="127"/>
      <c r="V267" s="127"/>
      <c r="AF267" s="127"/>
      <c r="AP267" s="127"/>
      <c r="AZ267" s="127"/>
      <c r="BA267" s="127"/>
      <c r="BB267" s="127"/>
      <c r="BC267" s="127"/>
      <c r="BD267" s="127"/>
      <c r="BE267" s="127"/>
      <c r="BF267" s="127"/>
      <c r="BG267" s="127"/>
      <c r="BJ267" s="127"/>
      <c r="BT267" s="127"/>
      <c r="CD267" s="127"/>
      <c r="CN267" s="127"/>
      <c r="CX267" s="127"/>
      <c r="DH267" s="127"/>
      <c r="DR267" s="127"/>
      <c r="EB267" s="127"/>
      <c r="EL267" s="127"/>
      <c r="EV267" s="127"/>
      <c r="FF267" s="127"/>
      <c r="FP267" s="127"/>
      <c r="FZ267" s="127"/>
      <c r="GJ267" s="127"/>
      <c r="GT267" s="127"/>
      <c r="HD267" s="127"/>
      <c r="HN267" s="127"/>
      <c r="HX267" s="127"/>
      <c r="IH267" s="127"/>
    </row>
    <row xmlns:x14ac="http://schemas.microsoft.com/office/spreadsheetml/2009/9/ac" r="268" s="3" customFormat="true" x14ac:dyDescent="0.25">
      <c r="A268" s="406"/>
      <c r="B268" s="127"/>
      <c r="L268" s="127"/>
      <c r="V268" s="127"/>
      <c r="AF268" s="127"/>
      <c r="AP268" s="127"/>
      <c r="AZ268" s="127"/>
      <c r="BA268" s="127"/>
      <c r="BB268" s="127"/>
      <c r="BC268" s="127"/>
      <c r="BD268" s="127"/>
      <c r="BE268" s="127"/>
      <c r="BF268" s="127"/>
      <c r="BG268" s="127"/>
      <c r="BJ268" s="127"/>
      <c r="BT268" s="127"/>
      <c r="CD268" s="127"/>
      <c r="CN268" s="127"/>
      <c r="CX268" s="127"/>
      <c r="DH268" s="127"/>
      <c r="DR268" s="127"/>
      <c r="EB268" s="127"/>
      <c r="EL268" s="127"/>
      <c r="EV268" s="127"/>
      <c r="FF268" s="127"/>
      <c r="FP268" s="127"/>
      <c r="FZ268" s="127"/>
      <c r="GJ268" s="127"/>
      <c r="GT268" s="127"/>
      <c r="HD268" s="127"/>
      <c r="HN268" s="127"/>
      <c r="HX268" s="127"/>
      <c r="IH268" s="127"/>
    </row>
    <row xmlns:x14ac="http://schemas.microsoft.com/office/spreadsheetml/2009/9/ac" r="269" s="3" customFormat="true" x14ac:dyDescent="0.25">
      <c r="A269" s="406"/>
      <c r="B269" s="127"/>
      <c r="L269" s="127"/>
      <c r="V269" s="127"/>
      <c r="AF269" s="127"/>
      <c r="AP269" s="127"/>
      <c r="AZ269" s="127"/>
      <c r="BA269" s="127"/>
      <c r="BB269" s="127"/>
      <c r="BC269" s="127"/>
      <c r="BD269" s="127"/>
      <c r="BE269" s="127"/>
      <c r="BF269" s="127"/>
      <c r="BG269" s="127"/>
      <c r="BJ269" s="127"/>
      <c r="BT269" s="127"/>
      <c r="CD269" s="127"/>
      <c r="CN269" s="127"/>
      <c r="CX269" s="127"/>
      <c r="DH269" s="127"/>
      <c r="DR269" s="127"/>
      <c r="EB269" s="127"/>
      <c r="EL269" s="127"/>
      <c r="EV269" s="127"/>
      <c r="FF269" s="127"/>
      <c r="FP269" s="127"/>
      <c r="FZ269" s="127"/>
      <c r="GJ269" s="127"/>
      <c r="GT269" s="127"/>
      <c r="HD269" s="127"/>
      <c r="HN269" s="127"/>
      <c r="HX269" s="127"/>
      <c r="IH269" s="127"/>
    </row>
    <row xmlns:x14ac="http://schemas.microsoft.com/office/spreadsheetml/2009/9/ac" r="270" s="3" customFormat="true" x14ac:dyDescent="0.25">
      <c r="A270" s="406"/>
      <c r="B270" s="127"/>
      <c r="L270" s="127"/>
      <c r="V270" s="127"/>
      <c r="AF270" s="127"/>
      <c r="AP270" s="127"/>
      <c r="AZ270" s="127"/>
      <c r="BA270" s="127"/>
      <c r="BB270" s="127"/>
      <c r="BC270" s="127"/>
      <c r="BD270" s="127"/>
      <c r="BE270" s="127"/>
      <c r="BF270" s="127"/>
      <c r="BG270" s="127"/>
      <c r="BJ270" s="127"/>
      <c r="BT270" s="127"/>
      <c r="CD270" s="127"/>
      <c r="CN270" s="127"/>
      <c r="CX270" s="127"/>
      <c r="DH270" s="127"/>
      <c r="DR270" s="127"/>
      <c r="EB270" s="127"/>
      <c r="EL270" s="127"/>
      <c r="EV270" s="127"/>
      <c r="FF270" s="127"/>
      <c r="FP270" s="127"/>
      <c r="FZ270" s="127"/>
      <c r="GJ270" s="127"/>
      <c r="GT270" s="127"/>
      <c r="HD270" s="127"/>
      <c r="HN270" s="127"/>
      <c r="HX270" s="127"/>
      <c r="IH270" s="127"/>
    </row>
    <row xmlns:x14ac="http://schemas.microsoft.com/office/spreadsheetml/2009/9/ac" r="271" s="3" customFormat="true" x14ac:dyDescent="0.25">
      <c r="A271" s="406"/>
      <c r="B271" s="127"/>
      <c r="L271" s="127"/>
      <c r="V271" s="127"/>
      <c r="AF271" s="127"/>
      <c r="AP271" s="127"/>
      <c r="AZ271" s="127"/>
      <c r="BA271" s="127"/>
      <c r="BB271" s="127"/>
      <c r="BC271" s="127"/>
      <c r="BD271" s="127"/>
      <c r="BE271" s="127"/>
      <c r="BF271" s="127"/>
      <c r="BG271" s="127"/>
      <c r="BJ271" s="127"/>
      <c r="BT271" s="127"/>
      <c r="CD271" s="127"/>
      <c r="CN271" s="127"/>
      <c r="CX271" s="127"/>
      <c r="DH271" s="127"/>
      <c r="DR271" s="127"/>
      <c r="EB271" s="127"/>
      <c r="EL271" s="127"/>
      <c r="EV271" s="127"/>
      <c r="FF271" s="127"/>
      <c r="FP271" s="127"/>
      <c r="FZ271" s="127"/>
      <c r="GJ271" s="127"/>
      <c r="GT271" s="127"/>
      <c r="HD271" s="127"/>
      <c r="HN271" s="127"/>
      <c r="HX271" s="127"/>
      <c r="IH271" s="127"/>
    </row>
    <row xmlns:x14ac="http://schemas.microsoft.com/office/spreadsheetml/2009/9/ac" r="272" s="3" customFormat="true" x14ac:dyDescent="0.25">
      <c r="A272" s="406"/>
      <c r="B272" s="127"/>
      <c r="L272" s="127"/>
      <c r="V272" s="127"/>
      <c r="AF272" s="127"/>
      <c r="AP272" s="127"/>
      <c r="AZ272" s="127"/>
      <c r="BA272" s="127"/>
      <c r="BB272" s="127"/>
      <c r="BC272" s="127"/>
      <c r="BD272" s="127"/>
      <c r="BE272" s="127"/>
      <c r="BF272" s="127"/>
      <c r="BG272" s="127"/>
      <c r="BJ272" s="127"/>
      <c r="BT272" s="127"/>
      <c r="CD272" s="127"/>
      <c r="CN272" s="127"/>
      <c r="CX272" s="127"/>
      <c r="DH272" s="127"/>
      <c r="DR272" s="127"/>
      <c r="EB272" s="127"/>
      <c r="EL272" s="127"/>
      <c r="EV272" s="127"/>
      <c r="FF272" s="127"/>
      <c r="FP272" s="127"/>
      <c r="FZ272" s="127"/>
      <c r="GJ272" s="127"/>
      <c r="GT272" s="127"/>
      <c r="HD272" s="127"/>
      <c r="HN272" s="127"/>
      <c r="HX272" s="127"/>
      <c r="IH272" s="127"/>
    </row>
    <row xmlns:x14ac="http://schemas.microsoft.com/office/spreadsheetml/2009/9/ac" r="273" s="3" customFormat="true" x14ac:dyDescent="0.25">
      <c r="A273" s="406"/>
      <c r="B273" s="127"/>
      <c r="L273" s="127"/>
      <c r="V273" s="127"/>
      <c r="AF273" s="127"/>
      <c r="AP273" s="127"/>
      <c r="AZ273" s="127"/>
      <c r="BA273" s="127"/>
      <c r="BB273" s="127"/>
      <c r="BC273" s="127"/>
      <c r="BD273" s="127"/>
      <c r="BE273" s="127"/>
      <c r="BF273" s="127"/>
      <c r="BG273" s="127"/>
      <c r="BJ273" s="127"/>
      <c r="BT273" s="127"/>
      <c r="CD273" s="127"/>
      <c r="CN273" s="127"/>
      <c r="CX273" s="127"/>
      <c r="DH273" s="127"/>
      <c r="DR273" s="127"/>
      <c r="EB273" s="127"/>
      <c r="EL273" s="127"/>
      <c r="EV273" s="127"/>
      <c r="FF273" s="127"/>
      <c r="FP273" s="127"/>
      <c r="FZ273" s="127"/>
      <c r="GJ273" s="127"/>
      <c r="GT273" s="127"/>
      <c r="HD273" s="127"/>
      <c r="HN273" s="127"/>
      <c r="HX273" s="127"/>
      <c r="IH273" s="127"/>
    </row>
    <row xmlns:x14ac="http://schemas.microsoft.com/office/spreadsheetml/2009/9/ac" r="274" s="3" customFormat="true" x14ac:dyDescent="0.25">
      <c r="A274" s="406"/>
      <c r="B274" s="127"/>
      <c r="L274" s="127"/>
      <c r="V274" s="127"/>
      <c r="AF274" s="127"/>
      <c r="AP274" s="127"/>
      <c r="AZ274" s="127"/>
      <c r="BA274" s="127"/>
      <c r="BB274" s="127"/>
      <c r="BC274" s="127"/>
      <c r="BD274" s="127"/>
      <c r="BE274" s="127"/>
      <c r="BF274" s="127"/>
      <c r="BG274" s="127"/>
      <c r="BJ274" s="127"/>
      <c r="BT274" s="127"/>
      <c r="CD274" s="127"/>
      <c r="CN274" s="127"/>
      <c r="CX274" s="127"/>
      <c r="DH274" s="127"/>
      <c r="DR274" s="127"/>
      <c r="EB274" s="127"/>
      <c r="EL274" s="127"/>
      <c r="EV274" s="127"/>
      <c r="FF274" s="127"/>
      <c r="FP274" s="127"/>
      <c r="FZ274" s="127"/>
      <c r="GJ274" s="127"/>
      <c r="GT274" s="127"/>
      <c r="HD274" s="127"/>
      <c r="HN274" s="127"/>
      <c r="HX274" s="127"/>
      <c r="IH274" s="127"/>
    </row>
    <row xmlns:x14ac="http://schemas.microsoft.com/office/spreadsheetml/2009/9/ac" r="275" s="3" customFormat="true" x14ac:dyDescent="0.25">
      <c r="A275" s="406"/>
      <c r="B275" s="127"/>
      <c r="L275" s="127"/>
      <c r="V275" s="127"/>
      <c r="AF275" s="127"/>
      <c r="AP275" s="127"/>
      <c r="AZ275" s="127"/>
      <c r="BA275" s="127"/>
      <c r="BB275" s="127"/>
      <c r="BC275" s="127"/>
      <c r="BD275" s="127"/>
      <c r="BE275" s="127"/>
      <c r="BF275" s="127"/>
      <c r="BG275" s="127"/>
      <c r="BJ275" s="127"/>
      <c r="BT275" s="127"/>
      <c r="CD275" s="127"/>
      <c r="CN275" s="127"/>
      <c r="CX275" s="127"/>
      <c r="DH275" s="127"/>
      <c r="DR275" s="127"/>
      <c r="EB275" s="127"/>
      <c r="EL275" s="127"/>
      <c r="EV275" s="127"/>
      <c r="FF275" s="127"/>
      <c r="FP275" s="127"/>
      <c r="FZ275" s="127"/>
      <c r="GJ275" s="127"/>
      <c r="GT275" s="127"/>
      <c r="HD275" s="127"/>
      <c r="HN275" s="127"/>
      <c r="HX275" s="127"/>
      <c r="IH275" s="127"/>
    </row>
    <row xmlns:x14ac="http://schemas.microsoft.com/office/spreadsheetml/2009/9/ac" r="276" s="3" customFormat="true" x14ac:dyDescent="0.25">
      <c r="A276" s="406"/>
      <c r="B276" s="127"/>
      <c r="L276" s="127"/>
      <c r="V276" s="127"/>
      <c r="AF276" s="127"/>
      <c r="AP276" s="127"/>
      <c r="AZ276" s="127"/>
      <c r="BA276" s="127"/>
      <c r="BB276" s="127"/>
      <c r="BC276" s="127"/>
      <c r="BD276" s="127"/>
      <c r="BE276" s="127"/>
      <c r="BF276" s="127"/>
      <c r="BG276" s="127"/>
      <c r="BJ276" s="127"/>
      <c r="BT276" s="127"/>
      <c r="CD276" s="127"/>
      <c r="CN276" s="127"/>
      <c r="CX276" s="127"/>
      <c r="DH276" s="127"/>
      <c r="DR276" s="127"/>
      <c r="EB276" s="127"/>
      <c r="EL276" s="127"/>
      <c r="EV276" s="127"/>
      <c r="FF276" s="127"/>
      <c r="FP276" s="127"/>
      <c r="FZ276" s="127"/>
      <c r="GJ276" s="127"/>
      <c r="GT276" s="127"/>
      <c r="HD276" s="127"/>
      <c r="HN276" s="127"/>
      <c r="HX276" s="127"/>
      <c r="IH276" s="127"/>
    </row>
    <row xmlns:x14ac="http://schemas.microsoft.com/office/spreadsheetml/2009/9/ac" r="277" s="3" customFormat="true" x14ac:dyDescent="0.25">
      <c r="A277" s="406"/>
      <c r="B277" s="127"/>
      <c r="L277" s="127"/>
      <c r="V277" s="127"/>
      <c r="AF277" s="127"/>
      <c r="AP277" s="127"/>
      <c r="AZ277" s="127"/>
      <c r="BA277" s="127"/>
      <c r="BB277" s="127"/>
      <c r="BC277" s="127"/>
      <c r="BD277" s="127"/>
      <c r="BE277" s="127"/>
      <c r="BF277" s="127"/>
      <c r="BG277" s="127"/>
      <c r="BJ277" s="127"/>
      <c r="BT277" s="127"/>
      <c r="CD277" s="127"/>
      <c r="CN277" s="127"/>
      <c r="CX277" s="127"/>
      <c r="DH277" s="127"/>
      <c r="DR277" s="127"/>
      <c r="EB277" s="127"/>
      <c r="EL277" s="127"/>
      <c r="EV277" s="127"/>
      <c r="FF277" s="127"/>
      <c r="FP277" s="127"/>
      <c r="FZ277" s="127"/>
      <c r="GJ277" s="127"/>
      <c r="GT277" s="127"/>
      <c r="HD277" s="127"/>
      <c r="HN277" s="127"/>
      <c r="HX277" s="127"/>
      <c r="IH277" s="127"/>
    </row>
    <row xmlns:x14ac="http://schemas.microsoft.com/office/spreadsheetml/2009/9/ac" r="278" s="3" customFormat="true" x14ac:dyDescent="0.25">
      <c r="A278" s="406"/>
      <c r="B278" s="127"/>
      <c r="L278" s="127"/>
      <c r="V278" s="127"/>
      <c r="AF278" s="127"/>
      <c r="AP278" s="127"/>
      <c r="AZ278" s="127"/>
      <c r="BA278" s="127"/>
      <c r="BB278" s="127"/>
      <c r="BC278" s="127"/>
      <c r="BD278" s="127"/>
      <c r="BE278" s="127"/>
      <c r="BF278" s="127"/>
      <c r="BG278" s="127"/>
      <c r="BJ278" s="127"/>
      <c r="BT278" s="127"/>
      <c r="CD278" s="127"/>
      <c r="CN278" s="127"/>
      <c r="CX278" s="127"/>
      <c r="DH278" s="127"/>
      <c r="DR278" s="127"/>
      <c r="EB278" s="127"/>
      <c r="EL278" s="127"/>
      <c r="EV278" s="127"/>
      <c r="FF278" s="127"/>
      <c r="FP278" s="127"/>
      <c r="FZ278" s="127"/>
      <c r="GJ278" s="127"/>
      <c r="GT278" s="127"/>
      <c r="HD278" s="127"/>
      <c r="HN278" s="127"/>
      <c r="HX278" s="127"/>
      <c r="IH278" s="127"/>
    </row>
    <row xmlns:x14ac="http://schemas.microsoft.com/office/spreadsheetml/2009/9/ac" r="279" s="3" customFormat="true" x14ac:dyDescent="0.25">
      <c r="A279" s="406"/>
      <c r="B279" s="127"/>
      <c r="L279" s="127"/>
      <c r="V279" s="127"/>
      <c r="AF279" s="127"/>
      <c r="AP279" s="127"/>
      <c r="AZ279" s="127"/>
      <c r="BA279" s="127"/>
      <c r="BB279" s="127"/>
      <c r="BC279" s="127"/>
      <c r="BD279" s="127"/>
      <c r="BE279" s="127"/>
      <c r="BF279" s="127"/>
      <c r="BG279" s="127"/>
      <c r="BJ279" s="127"/>
      <c r="BT279" s="127"/>
      <c r="CD279" s="127"/>
      <c r="CN279" s="127"/>
      <c r="CX279" s="127"/>
      <c r="DH279" s="127"/>
      <c r="DR279" s="127"/>
      <c r="EB279" s="127"/>
      <c r="EL279" s="127"/>
      <c r="EV279" s="127"/>
      <c r="FF279" s="127"/>
      <c r="FP279" s="127"/>
      <c r="FZ279" s="127"/>
      <c r="GJ279" s="127"/>
      <c r="GT279" s="127"/>
      <c r="HD279" s="127"/>
      <c r="HN279" s="127"/>
      <c r="HX279" s="127"/>
      <c r="IH279" s="127"/>
    </row>
    <row xmlns:x14ac="http://schemas.microsoft.com/office/spreadsheetml/2009/9/ac" r="280" s="3" customFormat="true" x14ac:dyDescent="0.25">
      <c r="A280" s="406"/>
      <c r="B280" s="127"/>
      <c r="L280" s="127"/>
      <c r="V280" s="127"/>
      <c r="AF280" s="127"/>
      <c r="AP280" s="127"/>
      <c r="AZ280" s="127"/>
      <c r="BA280" s="127"/>
      <c r="BB280" s="127"/>
      <c r="BC280" s="127"/>
      <c r="BD280" s="127"/>
      <c r="BE280" s="127"/>
      <c r="BF280" s="127"/>
      <c r="BG280" s="127"/>
      <c r="BJ280" s="127"/>
      <c r="BT280" s="127"/>
      <c r="CD280" s="127"/>
      <c r="CN280" s="127"/>
      <c r="CX280" s="127"/>
      <c r="DH280" s="127"/>
      <c r="DR280" s="127"/>
      <c r="EB280" s="127"/>
      <c r="EL280" s="127"/>
      <c r="EV280" s="127"/>
      <c r="FF280" s="127"/>
      <c r="FP280" s="127"/>
      <c r="FZ280" s="127"/>
      <c r="GJ280" s="127"/>
      <c r="GT280" s="127"/>
      <c r="HD280" s="127"/>
      <c r="HN280" s="127"/>
      <c r="HX280" s="127"/>
      <c r="IH280" s="127"/>
    </row>
    <row xmlns:x14ac="http://schemas.microsoft.com/office/spreadsheetml/2009/9/ac" r="281" s="3" customFormat="true" x14ac:dyDescent="0.25">
      <c r="A281" s="406"/>
      <c r="B281" s="127"/>
      <c r="L281" s="127"/>
      <c r="V281" s="127"/>
      <c r="AF281" s="127"/>
      <c r="AP281" s="127"/>
      <c r="AZ281" s="127"/>
      <c r="BA281" s="127"/>
      <c r="BB281" s="127"/>
      <c r="BC281" s="127"/>
      <c r="BD281" s="127"/>
      <c r="BE281" s="127"/>
      <c r="BF281" s="127"/>
      <c r="BG281" s="127"/>
      <c r="BJ281" s="127"/>
      <c r="BT281" s="127"/>
      <c r="CD281" s="127"/>
      <c r="CN281" s="127"/>
      <c r="CX281" s="127"/>
      <c r="DH281" s="127"/>
      <c r="DR281" s="127"/>
      <c r="EB281" s="127"/>
      <c r="EL281" s="127"/>
      <c r="EV281" s="127"/>
      <c r="FF281" s="127"/>
      <c r="FP281" s="127"/>
      <c r="FZ281" s="127"/>
      <c r="GJ281" s="127"/>
      <c r="GT281" s="127"/>
      <c r="HD281" s="127"/>
      <c r="HN281" s="127"/>
      <c r="HX281" s="127"/>
      <c r="IH281" s="127"/>
    </row>
    <row xmlns:x14ac="http://schemas.microsoft.com/office/spreadsheetml/2009/9/ac" r="282" s="3" customFormat="true" x14ac:dyDescent="0.25">
      <c r="A282" s="406"/>
      <c r="B282" s="127"/>
      <c r="L282" s="127"/>
      <c r="V282" s="127"/>
      <c r="AF282" s="127"/>
      <c r="AP282" s="127"/>
      <c r="AZ282" s="127"/>
      <c r="BA282" s="127"/>
      <c r="BB282" s="127"/>
      <c r="BC282" s="127"/>
      <c r="BD282" s="127"/>
      <c r="BE282" s="127"/>
      <c r="BF282" s="127"/>
      <c r="BG282" s="127"/>
      <c r="BJ282" s="127"/>
      <c r="BT282" s="127"/>
      <c r="CD282" s="127"/>
      <c r="CN282" s="127"/>
      <c r="CX282" s="127"/>
      <c r="DH282" s="127"/>
      <c r="DR282" s="127"/>
      <c r="EB282" s="127"/>
      <c r="EL282" s="127"/>
      <c r="EV282" s="127"/>
      <c r="FF282" s="127"/>
      <c r="FP282" s="127"/>
      <c r="FZ282" s="127"/>
      <c r="GJ282" s="127"/>
      <c r="GT282" s="127"/>
      <c r="HD282" s="127"/>
      <c r="HN282" s="127"/>
      <c r="HX282" s="127"/>
      <c r="IH282" s="127"/>
    </row>
    <row xmlns:x14ac="http://schemas.microsoft.com/office/spreadsheetml/2009/9/ac" r="283" s="3" customFormat="true" x14ac:dyDescent="0.25">
      <c r="A283" s="406"/>
      <c r="B283" s="127"/>
      <c r="L283" s="127"/>
      <c r="V283" s="127"/>
      <c r="AF283" s="127"/>
      <c r="AP283" s="127"/>
      <c r="AZ283" s="127"/>
      <c r="BA283" s="127"/>
      <c r="BB283" s="127"/>
      <c r="BC283" s="127"/>
      <c r="BD283" s="127"/>
      <c r="BE283" s="127"/>
      <c r="BF283" s="127"/>
      <c r="BG283" s="127"/>
      <c r="BJ283" s="127"/>
      <c r="BT283" s="127"/>
      <c r="CD283" s="127"/>
      <c r="CN283" s="127"/>
      <c r="CX283" s="127"/>
      <c r="DH283" s="127"/>
      <c r="DR283" s="127"/>
      <c r="EB283" s="127"/>
      <c r="EL283" s="127"/>
      <c r="EV283" s="127"/>
      <c r="FF283" s="127"/>
      <c r="FP283" s="127"/>
      <c r="FZ283" s="127"/>
      <c r="GJ283" s="127"/>
      <c r="GT283" s="127"/>
      <c r="HD283" s="127"/>
      <c r="HN283" s="127"/>
      <c r="HX283" s="127"/>
      <c r="IH283" s="127"/>
    </row>
    <row xmlns:x14ac="http://schemas.microsoft.com/office/spreadsheetml/2009/9/ac" r="284" s="3" customFormat="true" x14ac:dyDescent="0.25">
      <c r="A284" s="406"/>
      <c r="B284" s="127"/>
      <c r="L284" s="127"/>
      <c r="V284" s="127"/>
      <c r="AF284" s="127"/>
      <c r="AP284" s="127"/>
      <c r="AZ284" s="127"/>
      <c r="BA284" s="127"/>
      <c r="BB284" s="127"/>
      <c r="BC284" s="127"/>
      <c r="BD284" s="127"/>
      <c r="BE284" s="127"/>
      <c r="BF284" s="127"/>
      <c r="BG284" s="127"/>
      <c r="BJ284" s="127"/>
      <c r="BT284" s="127"/>
      <c r="CD284" s="127"/>
      <c r="CN284" s="127"/>
      <c r="CX284" s="127"/>
      <c r="DH284" s="127"/>
      <c r="DR284" s="127"/>
      <c r="EB284" s="127"/>
      <c r="EL284" s="127"/>
      <c r="EV284" s="127"/>
      <c r="FF284" s="127"/>
      <c r="FP284" s="127"/>
      <c r="FZ284" s="127"/>
      <c r="GJ284" s="127"/>
      <c r="GT284" s="127"/>
      <c r="HD284" s="127"/>
      <c r="HN284" s="127"/>
      <c r="HX284" s="127"/>
      <c r="IH284" s="127"/>
    </row>
    <row xmlns:x14ac="http://schemas.microsoft.com/office/spreadsheetml/2009/9/ac" r="285" s="3" customFormat="true" x14ac:dyDescent="0.25">
      <c r="A285" s="406"/>
      <c r="B285" s="127"/>
      <c r="L285" s="127"/>
      <c r="V285" s="127"/>
      <c r="AF285" s="127"/>
      <c r="AP285" s="127"/>
      <c r="AZ285" s="127"/>
      <c r="BA285" s="127"/>
      <c r="BB285" s="127"/>
      <c r="BC285" s="127"/>
      <c r="BD285" s="127"/>
      <c r="BE285" s="127"/>
      <c r="BF285" s="127"/>
      <c r="BG285" s="127"/>
      <c r="BJ285" s="127"/>
      <c r="BT285" s="127"/>
      <c r="CD285" s="127"/>
      <c r="CN285" s="127"/>
      <c r="CX285" s="127"/>
      <c r="DH285" s="127"/>
      <c r="DR285" s="127"/>
      <c r="EB285" s="127"/>
      <c r="EL285" s="127"/>
      <c r="EV285" s="127"/>
      <c r="FF285" s="127"/>
      <c r="FP285" s="127"/>
      <c r="FZ285" s="127"/>
      <c r="GJ285" s="127"/>
      <c r="GT285" s="127"/>
      <c r="HD285" s="127"/>
      <c r="HN285" s="127"/>
      <c r="HX285" s="127"/>
      <c r="IH285" s="127"/>
    </row>
    <row xmlns:x14ac="http://schemas.microsoft.com/office/spreadsheetml/2009/9/ac" r="286" s="3" customFormat="true" x14ac:dyDescent="0.25">
      <c r="A286" s="406"/>
      <c r="B286" s="127"/>
      <c r="L286" s="127"/>
      <c r="V286" s="127"/>
      <c r="AF286" s="127"/>
      <c r="AP286" s="127"/>
      <c r="AZ286" s="127"/>
      <c r="BA286" s="127"/>
      <c r="BB286" s="127"/>
      <c r="BC286" s="127"/>
      <c r="BD286" s="127"/>
      <c r="BE286" s="127"/>
      <c r="BF286" s="127"/>
      <c r="BG286" s="127"/>
      <c r="BJ286" s="127"/>
      <c r="BT286" s="127"/>
      <c r="CD286" s="127"/>
      <c r="CN286" s="127"/>
      <c r="CX286" s="127"/>
      <c r="DH286" s="127"/>
      <c r="DR286" s="127"/>
      <c r="EB286" s="127"/>
      <c r="EL286" s="127"/>
      <c r="EV286" s="127"/>
      <c r="FF286" s="127"/>
      <c r="FP286" s="127"/>
      <c r="FZ286" s="127"/>
      <c r="GJ286" s="127"/>
      <c r="GT286" s="127"/>
      <c r="HD286" s="127"/>
      <c r="HN286" s="127"/>
      <c r="HX286" s="127"/>
      <c r="IH286" s="127"/>
    </row>
    <row xmlns:x14ac="http://schemas.microsoft.com/office/spreadsheetml/2009/9/ac" r="287" s="3" customFormat="true" x14ac:dyDescent="0.25">
      <c r="A287" s="406"/>
      <c r="B287" s="127"/>
      <c r="L287" s="127"/>
      <c r="V287" s="127"/>
      <c r="AF287" s="127"/>
      <c r="AP287" s="127"/>
      <c r="AZ287" s="127"/>
      <c r="BA287" s="127"/>
      <c r="BB287" s="127"/>
      <c r="BC287" s="127"/>
      <c r="BD287" s="127"/>
      <c r="BE287" s="127"/>
      <c r="BF287" s="127"/>
      <c r="BG287" s="127"/>
      <c r="BJ287" s="127"/>
      <c r="BT287" s="127"/>
      <c r="CD287" s="127"/>
      <c r="CN287" s="127"/>
      <c r="CX287" s="127"/>
      <c r="DH287" s="127"/>
      <c r="DR287" s="127"/>
      <c r="EB287" s="127"/>
      <c r="EL287" s="127"/>
      <c r="EV287" s="127"/>
      <c r="FF287" s="127"/>
      <c r="FP287" s="127"/>
      <c r="FZ287" s="127"/>
      <c r="GJ287" s="127"/>
      <c r="GT287" s="127"/>
      <c r="HD287" s="127"/>
      <c r="HN287" s="127"/>
      <c r="HX287" s="127"/>
      <c r="IH287" s="127"/>
    </row>
    <row xmlns:x14ac="http://schemas.microsoft.com/office/spreadsheetml/2009/9/ac" r="288" s="3" customFormat="true" x14ac:dyDescent="0.25">
      <c r="A288" s="406"/>
      <c r="B288" s="127"/>
      <c r="L288" s="127"/>
      <c r="V288" s="127"/>
      <c r="AF288" s="127"/>
      <c r="AP288" s="127"/>
      <c r="AZ288" s="127"/>
      <c r="BA288" s="127"/>
      <c r="BB288" s="127"/>
      <c r="BC288" s="127"/>
      <c r="BD288" s="127"/>
      <c r="BE288" s="127"/>
      <c r="BF288" s="127"/>
      <c r="BG288" s="127"/>
      <c r="BJ288" s="127"/>
      <c r="BT288" s="127"/>
      <c r="CD288" s="127"/>
      <c r="CN288" s="127"/>
      <c r="CX288" s="127"/>
      <c r="DH288" s="127"/>
      <c r="DR288" s="127"/>
      <c r="EB288" s="127"/>
      <c r="EL288" s="127"/>
      <c r="EV288" s="127"/>
      <c r="FF288" s="127"/>
      <c r="FP288" s="127"/>
      <c r="FZ288" s="127"/>
      <c r="GJ288" s="127"/>
      <c r="GT288" s="127"/>
      <c r="HD288" s="127"/>
      <c r="HN288" s="127"/>
      <c r="HX288" s="127"/>
      <c r="IH288" s="127"/>
    </row>
    <row xmlns:x14ac="http://schemas.microsoft.com/office/spreadsheetml/2009/9/ac" r="289" s="3" customFormat="true" x14ac:dyDescent="0.25">
      <c r="A289" s="406"/>
      <c r="B289" s="127"/>
      <c r="L289" s="127"/>
      <c r="V289" s="127"/>
      <c r="AF289" s="127"/>
      <c r="AP289" s="127"/>
      <c r="AZ289" s="127"/>
      <c r="BA289" s="127"/>
      <c r="BB289" s="127"/>
      <c r="BC289" s="127"/>
      <c r="BD289" s="127"/>
      <c r="BE289" s="127"/>
      <c r="BF289" s="127"/>
      <c r="BG289" s="127"/>
      <c r="BJ289" s="127"/>
      <c r="BT289" s="127"/>
      <c r="CD289" s="127"/>
      <c r="CN289" s="127"/>
      <c r="CX289" s="127"/>
      <c r="DH289" s="127"/>
      <c r="DR289" s="127"/>
      <c r="EB289" s="127"/>
      <c r="EL289" s="127"/>
      <c r="EV289" s="127"/>
      <c r="FF289" s="127"/>
      <c r="FP289" s="127"/>
      <c r="FZ289" s="127"/>
      <c r="GJ289" s="127"/>
      <c r="GT289" s="127"/>
      <c r="HD289" s="127"/>
      <c r="HN289" s="127"/>
      <c r="HX289" s="127"/>
      <c r="IH289" s="127"/>
    </row>
    <row xmlns:x14ac="http://schemas.microsoft.com/office/spreadsheetml/2009/9/ac" r="290" s="3" customFormat="true" x14ac:dyDescent="0.25">
      <c r="A290" s="406"/>
      <c r="B290" s="127"/>
      <c r="L290" s="127"/>
      <c r="V290" s="127"/>
      <c r="AF290" s="127"/>
      <c r="AP290" s="127"/>
      <c r="AZ290" s="127"/>
      <c r="BA290" s="127"/>
      <c r="BB290" s="127"/>
      <c r="BC290" s="127"/>
      <c r="BD290" s="127"/>
      <c r="BE290" s="127"/>
      <c r="BF290" s="127"/>
      <c r="BG290" s="127"/>
      <c r="BJ290" s="127"/>
      <c r="BT290" s="127"/>
      <c r="CD290" s="127"/>
      <c r="CN290" s="127"/>
      <c r="CX290" s="127"/>
      <c r="DH290" s="127"/>
      <c r="DR290" s="127"/>
      <c r="EB290" s="127"/>
      <c r="EL290" s="127"/>
      <c r="EV290" s="127"/>
      <c r="FF290" s="127"/>
      <c r="FP290" s="127"/>
      <c r="FZ290" s="127"/>
      <c r="GJ290" s="127"/>
      <c r="GT290" s="127"/>
      <c r="HD290" s="127"/>
      <c r="HN290" s="127"/>
      <c r="HX290" s="127"/>
      <c r="IH290" s="127"/>
    </row>
    <row xmlns:x14ac="http://schemas.microsoft.com/office/spreadsheetml/2009/9/ac" r="291" s="3" customFormat="true" x14ac:dyDescent="0.25">
      <c r="A291" s="406"/>
      <c r="B291" s="127"/>
      <c r="L291" s="127"/>
      <c r="V291" s="127"/>
      <c r="AF291" s="127"/>
      <c r="AP291" s="127"/>
      <c r="AZ291" s="127"/>
      <c r="BA291" s="127"/>
      <c r="BB291" s="127"/>
      <c r="BC291" s="127"/>
      <c r="BD291" s="127"/>
      <c r="BE291" s="127"/>
      <c r="BF291" s="127"/>
      <c r="BG291" s="127"/>
      <c r="BJ291" s="127"/>
      <c r="BT291" s="127"/>
      <c r="CD291" s="127"/>
      <c r="CN291" s="127"/>
      <c r="CX291" s="127"/>
      <c r="DH291" s="127"/>
      <c r="DR291" s="127"/>
      <c r="EB291" s="127"/>
      <c r="EL291" s="127"/>
      <c r="EV291" s="127"/>
      <c r="FF291" s="127"/>
      <c r="FP291" s="127"/>
      <c r="FZ291" s="127"/>
      <c r="GJ291" s="127"/>
      <c r="GT291" s="127"/>
      <c r="HD291" s="127"/>
      <c r="HN291" s="127"/>
      <c r="HX291" s="127"/>
      <c r="IH291" s="127"/>
    </row>
    <row xmlns:x14ac="http://schemas.microsoft.com/office/spreadsheetml/2009/9/ac" r="292" s="3" customFormat="true" x14ac:dyDescent="0.25">
      <c r="A292" s="406"/>
      <c r="B292" s="127"/>
      <c r="L292" s="127"/>
      <c r="V292" s="127"/>
      <c r="AF292" s="127"/>
      <c r="AP292" s="127"/>
      <c r="AZ292" s="127"/>
      <c r="BA292" s="127"/>
      <c r="BB292" s="127"/>
      <c r="BC292" s="127"/>
      <c r="BD292" s="127"/>
      <c r="BE292" s="127"/>
      <c r="BF292" s="127"/>
      <c r="BG292" s="127"/>
      <c r="BJ292" s="127"/>
      <c r="BT292" s="127"/>
      <c r="CD292" s="127"/>
      <c r="CN292" s="127"/>
      <c r="CX292" s="127"/>
      <c r="DH292" s="127"/>
      <c r="DR292" s="127"/>
      <c r="EB292" s="127"/>
      <c r="EL292" s="127"/>
      <c r="EV292" s="127"/>
      <c r="FF292" s="127"/>
      <c r="FP292" s="127"/>
      <c r="FZ292" s="127"/>
      <c r="GJ292" s="127"/>
      <c r="GT292" s="127"/>
      <c r="HD292" s="127"/>
      <c r="HN292" s="127"/>
      <c r="HX292" s="127"/>
      <c r="IH292" s="127"/>
    </row>
    <row xmlns:x14ac="http://schemas.microsoft.com/office/spreadsheetml/2009/9/ac" r="293" s="3" customFormat="true" x14ac:dyDescent="0.25">
      <c r="A293" s="406"/>
      <c r="B293" s="127"/>
      <c r="L293" s="127"/>
      <c r="V293" s="127"/>
      <c r="AF293" s="127"/>
      <c r="AP293" s="127"/>
      <c r="AZ293" s="127"/>
      <c r="BA293" s="127"/>
      <c r="BB293" s="127"/>
      <c r="BC293" s="127"/>
      <c r="BD293" s="127"/>
      <c r="BE293" s="127"/>
      <c r="BF293" s="127"/>
      <c r="BG293" s="127"/>
      <c r="BJ293" s="127"/>
      <c r="BT293" s="127"/>
      <c r="CD293" s="127"/>
      <c r="CN293" s="127"/>
      <c r="CX293" s="127"/>
      <c r="DH293" s="127"/>
      <c r="DR293" s="127"/>
      <c r="EB293" s="127"/>
      <c r="EL293" s="127"/>
      <c r="EV293" s="127"/>
      <c r="FF293" s="127"/>
      <c r="FP293" s="127"/>
      <c r="FZ293" s="127"/>
      <c r="GJ293" s="127"/>
      <c r="GT293" s="127"/>
      <c r="HD293" s="127"/>
      <c r="HN293" s="127"/>
      <c r="HX293" s="127"/>
      <c r="IH293" s="127"/>
    </row>
    <row xmlns:x14ac="http://schemas.microsoft.com/office/spreadsheetml/2009/9/ac" r="294" s="3" customFormat="true" x14ac:dyDescent="0.25">
      <c r="A294" s="406"/>
      <c r="B294" s="127"/>
      <c r="L294" s="127"/>
      <c r="V294" s="127"/>
      <c r="AF294" s="127"/>
      <c r="AP294" s="127"/>
      <c r="AZ294" s="127"/>
      <c r="BA294" s="127"/>
      <c r="BB294" s="127"/>
      <c r="BC294" s="127"/>
      <c r="BD294" s="127"/>
      <c r="BE294" s="127"/>
      <c r="BF294" s="127"/>
      <c r="BG294" s="127"/>
      <c r="BJ294" s="127"/>
      <c r="BT294" s="127"/>
      <c r="CD294" s="127"/>
      <c r="CN294" s="127"/>
      <c r="CX294" s="127"/>
      <c r="DH294" s="127"/>
      <c r="DR294" s="127"/>
      <c r="EB294" s="127"/>
      <c r="EL294" s="127"/>
      <c r="EV294" s="127"/>
      <c r="FF294" s="127"/>
      <c r="FP294" s="127"/>
      <c r="FZ294" s="127"/>
      <c r="GJ294" s="127"/>
      <c r="GT294" s="127"/>
      <c r="HD294" s="127"/>
      <c r="HN294" s="127"/>
      <c r="HX294" s="127"/>
      <c r="IH294" s="127"/>
    </row>
    <row xmlns:x14ac="http://schemas.microsoft.com/office/spreadsheetml/2009/9/ac" r="295" s="3" customFormat="true" x14ac:dyDescent="0.25">
      <c r="A295" s="406"/>
      <c r="B295" s="127"/>
      <c r="L295" s="127"/>
      <c r="V295" s="127"/>
      <c r="AF295" s="127"/>
      <c r="AP295" s="127"/>
      <c r="AZ295" s="127"/>
      <c r="BA295" s="127"/>
      <c r="BB295" s="127"/>
      <c r="BC295" s="127"/>
      <c r="BD295" s="127"/>
      <c r="BE295" s="127"/>
      <c r="BF295" s="127"/>
      <c r="BG295" s="127"/>
      <c r="BJ295" s="127"/>
      <c r="BT295" s="127"/>
      <c r="CD295" s="127"/>
      <c r="CN295" s="127"/>
      <c r="CX295" s="127"/>
      <c r="DH295" s="127"/>
      <c r="DR295" s="127"/>
      <c r="EB295" s="127"/>
      <c r="EL295" s="127"/>
      <c r="EV295" s="127"/>
      <c r="FF295" s="127"/>
      <c r="FP295" s="127"/>
      <c r="FZ295" s="127"/>
      <c r="GJ295" s="127"/>
      <c r="GT295" s="127"/>
      <c r="HD295" s="127"/>
      <c r="HN295" s="127"/>
      <c r="HX295" s="127"/>
      <c r="IH295" s="127"/>
    </row>
    <row xmlns:x14ac="http://schemas.microsoft.com/office/spreadsheetml/2009/9/ac" r="296" s="3" customFormat="true" x14ac:dyDescent="0.25">
      <c r="A296" s="406"/>
      <c r="B296" s="127"/>
      <c r="L296" s="127"/>
      <c r="V296" s="127"/>
      <c r="AF296" s="127"/>
      <c r="AP296" s="127"/>
      <c r="AZ296" s="127"/>
      <c r="BA296" s="127"/>
      <c r="BB296" s="127"/>
      <c r="BC296" s="127"/>
      <c r="BD296" s="127"/>
      <c r="BE296" s="127"/>
      <c r="BF296" s="127"/>
      <c r="BG296" s="127"/>
      <c r="BJ296" s="127"/>
      <c r="BT296" s="127"/>
      <c r="CD296" s="127"/>
      <c r="CN296" s="127"/>
      <c r="CX296" s="127"/>
      <c r="DH296" s="127"/>
      <c r="DR296" s="127"/>
      <c r="EB296" s="127"/>
      <c r="EL296" s="127"/>
      <c r="EV296" s="127"/>
      <c r="FF296" s="127"/>
      <c r="FP296" s="127"/>
      <c r="FZ296" s="127"/>
      <c r="GJ296" s="127"/>
      <c r="GT296" s="127"/>
      <c r="HD296" s="127"/>
      <c r="HN296" s="127"/>
      <c r="HX296" s="127"/>
      <c r="IH296" s="127"/>
    </row>
    <row xmlns:x14ac="http://schemas.microsoft.com/office/spreadsheetml/2009/9/ac" r="297" s="3" customFormat="true" x14ac:dyDescent="0.25">
      <c r="A297" s="406"/>
      <c r="B297" s="127"/>
      <c r="L297" s="127"/>
      <c r="V297" s="127"/>
      <c r="AF297" s="127"/>
      <c r="AP297" s="127"/>
      <c r="AZ297" s="127"/>
      <c r="BA297" s="127"/>
      <c r="BB297" s="127"/>
      <c r="BC297" s="127"/>
      <c r="BD297" s="127"/>
      <c r="BE297" s="127"/>
      <c r="BF297" s="127"/>
      <c r="BG297" s="127"/>
      <c r="BJ297" s="127"/>
      <c r="BT297" s="127"/>
      <c r="CD297" s="127"/>
      <c r="CN297" s="127"/>
      <c r="CX297" s="127"/>
      <c r="DH297" s="127"/>
      <c r="DR297" s="127"/>
      <c r="EB297" s="127"/>
      <c r="EL297" s="127"/>
      <c r="EV297" s="127"/>
      <c r="FF297" s="127"/>
      <c r="FP297" s="127"/>
      <c r="FZ297" s="127"/>
      <c r="GJ297" s="127"/>
      <c r="GT297" s="127"/>
      <c r="HD297" s="127"/>
      <c r="HN297" s="127"/>
      <c r="HX297" s="127"/>
      <c r="IH297" s="127"/>
    </row>
    <row xmlns:x14ac="http://schemas.microsoft.com/office/spreadsheetml/2009/9/ac" r="298" s="3" customFormat="true" x14ac:dyDescent="0.25">
      <c r="A298" s="406"/>
      <c r="B298" s="127"/>
      <c r="L298" s="127"/>
      <c r="V298" s="127"/>
      <c r="AF298" s="127"/>
      <c r="AP298" s="127"/>
      <c r="AZ298" s="127"/>
      <c r="BA298" s="127"/>
      <c r="BB298" s="127"/>
      <c r="BC298" s="127"/>
      <c r="BD298" s="127"/>
      <c r="BE298" s="127"/>
      <c r="BF298" s="127"/>
      <c r="BG298" s="127"/>
      <c r="BJ298" s="127"/>
      <c r="BT298" s="127"/>
      <c r="CD298" s="127"/>
      <c r="CN298" s="127"/>
      <c r="CX298" s="127"/>
      <c r="DH298" s="127"/>
      <c r="DR298" s="127"/>
      <c r="EB298" s="127"/>
      <c r="EL298" s="127"/>
      <c r="EV298" s="127"/>
      <c r="FF298" s="127"/>
      <c r="FP298" s="127"/>
      <c r="FZ298" s="127"/>
      <c r="GJ298" s="127"/>
      <c r="GT298" s="127"/>
      <c r="HD298" s="127"/>
      <c r="HN298" s="127"/>
      <c r="HX298" s="127"/>
      <c r="IH298" s="127"/>
    </row>
    <row xmlns:x14ac="http://schemas.microsoft.com/office/spreadsheetml/2009/9/ac" r="299" s="3" customFormat="true" x14ac:dyDescent="0.25">
      <c r="A299" s="406"/>
      <c r="B299" s="127"/>
      <c r="L299" s="127"/>
      <c r="V299" s="127"/>
      <c r="AF299" s="127"/>
      <c r="AP299" s="127"/>
      <c r="AZ299" s="127"/>
      <c r="BA299" s="127"/>
      <c r="BB299" s="127"/>
      <c r="BC299" s="127"/>
      <c r="BD299" s="127"/>
      <c r="BE299" s="127"/>
      <c r="BF299" s="127"/>
      <c r="BG299" s="127"/>
      <c r="BJ299" s="127"/>
      <c r="BT299" s="127"/>
      <c r="CD299" s="127"/>
      <c r="CN299" s="127"/>
      <c r="CX299" s="127"/>
      <c r="DH299" s="127"/>
      <c r="DR299" s="127"/>
      <c r="EB299" s="127"/>
      <c r="EL299" s="127"/>
      <c r="EV299" s="127"/>
      <c r="FF299" s="127"/>
      <c r="FP299" s="127"/>
      <c r="FZ299" s="127"/>
      <c r="GJ299" s="127"/>
      <c r="GT299" s="127"/>
      <c r="HD299" s="127"/>
      <c r="HN299" s="127"/>
      <c r="HX299" s="127"/>
      <c r="IH299" s="127"/>
    </row>
    <row xmlns:x14ac="http://schemas.microsoft.com/office/spreadsheetml/2009/9/ac" r="300" s="3" customFormat="true" x14ac:dyDescent="0.25">
      <c r="A300" s="406"/>
      <c r="B300" s="127"/>
      <c r="L300" s="127"/>
      <c r="V300" s="127"/>
      <c r="AF300" s="127"/>
      <c r="AP300" s="127"/>
      <c r="AZ300" s="127"/>
      <c r="BA300" s="127"/>
      <c r="BB300" s="127"/>
      <c r="BC300" s="127"/>
      <c r="BD300" s="127"/>
      <c r="BE300" s="127"/>
      <c r="BF300" s="127"/>
      <c r="BG300" s="127"/>
      <c r="BJ300" s="127"/>
      <c r="BT300" s="127"/>
      <c r="CD300" s="127"/>
      <c r="CN300" s="127"/>
      <c r="CX300" s="127"/>
      <c r="DH300" s="127"/>
      <c r="DR300" s="127"/>
      <c r="EB300" s="127"/>
      <c r="EL300" s="127"/>
      <c r="EV300" s="127"/>
      <c r="FF300" s="127"/>
      <c r="FP300" s="127"/>
      <c r="FZ300" s="127"/>
      <c r="GJ300" s="127"/>
      <c r="GT300" s="127"/>
      <c r="HD300" s="127"/>
      <c r="HN300" s="127"/>
      <c r="HX300" s="127"/>
      <c r="IH300" s="127"/>
    </row>
    <row xmlns:x14ac="http://schemas.microsoft.com/office/spreadsheetml/2009/9/ac" r="301" s="3" customFormat="true" x14ac:dyDescent="0.25">
      <c r="A301" s="406"/>
      <c r="B301" s="127"/>
      <c r="L301" s="127"/>
      <c r="V301" s="127"/>
      <c r="AF301" s="127"/>
      <c r="AP301" s="127"/>
      <c r="AZ301" s="127"/>
      <c r="BA301" s="127"/>
      <c r="BB301" s="127"/>
      <c r="BC301" s="127"/>
      <c r="BD301" s="127"/>
      <c r="BE301" s="127"/>
      <c r="BF301" s="127"/>
      <c r="BG301" s="127"/>
      <c r="BJ301" s="127"/>
      <c r="BT301" s="127"/>
      <c r="CD301" s="127"/>
      <c r="CN301" s="127"/>
      <c r="CX301" s="127"/>
      <c r="DH301" s="127"/>
      <c r="DR301" s="127"/>
      <c r="EB301" s="127"/>
      <c r="EL301" s="127"/>
      <c r="EV301" s="127"/>
      <c r="FF301" s="127"/>
      <c r="FP301" s="127"/>
      <c r="FZ301" s="127"/>
      <c r="GJ301" s="127"/>
      <c r="GT301" s="127"/>
      <c r="HD301" s="127"/>
      <c r="HN301" s="127"/>
      <c r="HX301" s="127"/>
      <c r="IH301" s="127"/>
    </row>
    <row xmlns:x14ac="http://schemas.microsoft.com/office/spreadsheetml/2009/9/ac" r="302" s="3" customFormat="true" x14ac:dyDescent="0.25">
      <c r="A302" s="406"/>
      <c r="B302" s="127"/>
      <c r="L302" s="127"/>
      <c r="V302" s="127"/>
      <c r="AF302" s="127"/>
      <c r="AP302" s="127"/>
      <c r="AZ302" s="127"/>
      <c r="BA302" s="127"/>
      <c r="BB302" s="127"/>
      <c r="BC302" s="127"/>
      <c r="BD302" s="127"/>
      <c r="BE302" s="127"/>
      <c r="BF302" s="127"/>
      <c r="BG302" s="127"/>
      <c r="BJ302" s="127"/>
      <c r="BT302" s="127"/>
      <c r="CD302" s="127"/>
      <c r="CN302" s="127"/>
      <c r="CX302" s="127"/>
      <c r="DH302" s="127"/>
      <c r="DR302" s="127"/>
      <c r="EB302" s="127"/>
      <c r="EL302" s="127"/>
      <c r="EV302" s="127"/>
      <c r="FF302" s="127"/>
      <c r="FP302" s="127"/>
      <c r="FZ302" s="127"/>
      <c r="GJ302" s="127"/>
      <c r="GT302" s="127"/>
      <c r="HD302" s="127"/>
      <c r="HN302" s="127"/>
      <c r="HX302" s="127"/>
      <c r="IH302" s="127"/>
    </row>
    <row xmlns:x14ac="http://schemas.microsoft.com/office/spreadsheetml/2009/9/ac" r="303" s="3" customFormat="true" x14ac:dyDescent="0.25">
      <c r="A303" s="406"/>
      <c r="B303" s="127"/>
      <c r="L303" s="127"/>
      <c r="V303" s="127"/>
      <c r="AF303" s="127"/>
      <c r="AP303" s="127"/>
      <c r="AZ303" s="127"/>
      <c r="BA303" s="127"/>
      <c r="BB303" s="127"/>
      <c r="BC303" s="127"/>
      <c r="BD303" s="127"/>
      <c r="BE303" s="127"/>
      <c r="BF303" s="127"/>
      <c r="BG303" s="127"/>
      <c r="BJ303" s="127"/>
      <c r="BT303" s="127"/>
      <c r="CD303" s="127"/>
      <c r="CN303" s="127"/>
      <c r="CX303" s="127"/>
      <c r="DH303" s="127"/>
      <c r="DR303" s="127"/>
      <c r="EB303" s="127"/>
      <c r="EL303" s="127"/>
      <c r="EV303" s="127"/>
      <c r="FF303" s="127"/>
      <c r="FP303" s="127"/>
      <c r="FZ303" s="127"/>
      <c r="GJ303" s="127"/>
      <c r="GT303" s="127"/>
      <c r="HD303" s="127"/>
      <c r="HN303" s="127"/>
      <c r="HX303" s="127"/>
      <c r="IH303" s="127"/>
    </row>
    <row xmlns:x14ac="http://schemas.microsoft.com/office/spreadsheetml/2009/9/ac" r="304" s="3" customFormat="true" x14ac:dyDescent="0.25">
      <c r="A304" s="406"/>
      <c r="B304" s="127"/>
      <c r="L304" s="127"/>
      <c r="V304" s="127"/>
      <c r="AF304" s="127"/>
      <c r="AP304" s="127"/>
      <c r="AZ304" s="127"/>
      <c r="BA304" s="127"/>
      <c r="BB304" s="127"/>
      <c r="BC304" s="127"/>
      <c r="BD304" s="127"/>
      <c r="BE304" s="127"/>
      <c r="BF304" s="127"/>
      <c r="BG304" s="127"/>
      <c r="BJ304" s="127"/>
      <c r="BT304" s="127"/>
      <c r="CD304" s="127"/>
      <c r="CN304" s="127"/>
      <c r="CX304" s="127"/>
      <c r="DH304" s="127"/>
      <c r="DR304" s="127"/>
      <c r="EB304" s="127"/>
      <c r="EL304" s="127"/>
      <c r="EV304" s="127"/>
      <c r="FF304" s="127"/>
      <c r="FP304" s="127"/>
      <c r="FZ304" s="127"/>
      <c r="GJ304" s="127"/>
      <c r="GT304" s="127"/>
      <c r="HD304" s="127"/>
      <c r="HN304" s="127"/>
      <c r="HX304" s="127"/>
      <c r="IH304" s="127"/>
    </row>
    <row xmlns:x14ac="http://schemas.microsoft.com/office/spreadsheetml/2009/9/ac" r="305" s="3" customFormat="true" x14ac:dyDescent="0.25">
      <c r="A305" s="406"/>
      <c r="B305" s="127"/>
      <c r="L305" s="127"/>
      <c r="V305" s="127"/>
      <c r="AF305" s="127"/>
      <c r="AP305" s="127"/>
      <c r="AZ305" s="127"/>
      <c r="BA305" s="127"/>
      <c r="BB305" s="127"/>
      <c r="BC305" s="127"/>
      <c r="BD305" s="127"/>
      <c r="BE305" s="127"/>
      <c r="BF305" s="127"/>
      <c r="BG305" s="127"/>
      <c r="BJ305" s="127"/>
      <c r="BT305" s="127"/>
      <c r="CD305" s="127"/>
      <c r="CN305" s="127"/>
      <c r="CX305" s="127"/>
      <c r="DH305" s="127"/>
      <c r="DR305" s="127"/>
      <c r="EB305" s="127"/>
      <c r="EL305" s="127"/>
      <c r="EV305" s="127"/>
      <c r="FF305" s="127"/>
      <c r="FP305" s="127"/>
      <c r="FZ305" s="127"/>
      <c r="GJ305" s="127"/>
      <c r="GT305" s="127"/>
      <c r="HD305" s="127"/>
      <c r="HN305" s="127"/>
      <c r="HX305" s="127"/>
      <c r="IH305" s="127"/>
    </row>
    <row xmlns:x14ac="http://schemas.microsoft.com/office/spreadsheetml/2009/9/ac" r="306" s="3" customFormat="true" x14ac:dyDescent="0.25">
      <c r="A306" s="406"/>
      <c r="B306" s="127"/>
      <c r="L306" s="127"/>
      <c r="V306" s="127"/>
      <c r="AF306" s="127"/>
      <c r="AP306" s="127"/>
      <c r="AZ306" s="127"/>
      <c r="BA306" s="127"/>
      <c r="BB306" s="127"/>
      <c r="BC306" s="127"/>
      <c r="BD306" s="127"/>
      <c r="BE306" s="127"/>
      <c r="BF306" s="127"/>
      <c r="BG306" s="127"/>
      <c r="BJ306" s="127"/>
      <c r="BT306" s="127"/>
      <c r="CD306" s="127"/>
      <c r="CN306" s="127"/>
      <c r="CX306" s="127"/>
      <c r="DH306" s="127"/>
      <c r="DR306" s="127"/>
      <c r="EB306" s="127"/>
      <c r="EL306" s="127"/>
      <c r="EV306" s="127"/>
      <c r="FF306" s="127"/>
      <c r="FP306" s="127"/>
      <c r="FZ306" s="127"/>
      <c r="GJ306" s="127"/>
      <c r="GT306" s="127"/>
      <c r="HD306" s="127"/>
      <c r="HN306" s="127"/>
      <c r="HX306" s="127"/>
      <c r="IH306" s="127"/>
    </row>
    <row xmlns:x14ac="http://schemas.microsoft.com/office/spreadsheetml/2009/9/ac" r="307" s="3" customFormat="true" x14ac:dyDescent="0.25">
      <c r="A307" s="406"/>
      <c r="B307" s="127"/>
      <c r="L307" s="127"/>
      <c r="V307" s="127"/>
      <c r="AF307" s="127"/>
      <c r="AP307" s="127"/>
      <c r="AZ307" s="127"/>
      <c r="BA307" s="127"/>
      <c r="BB307" s="127"/>
      <c r="BC307" s="127"/>
      <c r="BD307" s="127"/>
      <c r="BE307" s="127"/>
      <c r="BF307" s="127"/>
      <c r="BG307" s="127"/>
      <c r="BJ307" s="127"/>
      <c r="BT307" s="127"/>
      <c r="CD307" s="127"/>
      <c r="CN307" s="127"/>
      <c r="CX307" s="127"/>
      <c r="DH307" s="127"/>
      <c r="DR307" s="127"/>
      <c r="EB307" s="127"/>
      <c r="EL307" s="127"/>
      <c r="EV307" s="127"/>
      <c r="FF307" s="127"/>
      <c r="FP307" s="127"/>
      <c r="FZ307" s="127"/>
      <c r="GJ307" s="127"/>
      <c r="GT307" s="127"/>
      <c r="HD307" s="127"/>
      <c r="HN307" s="127"/>
      <c r="HX307" s="127"/>
      <c r="IH307" s="127"/>
    </row>
    <row xmlns:x14ac="http://schemas.microsoft.com/office/spreadsheetml/2009/9/ac" r="308" s="3" customFormat="true" x14ac:dyDescent="0.25">
      <c r="A308" s="406"/>
      <c r="B308" s="127"/>
      <c r="L308" s="127"/>
      <c r="V308" s="127"/>
      <c r="AF308" s="127"/>
      <c r="AP308" s="127"/>
      <c r="AZ308" s="127"/>
      <c r="BA308" s="127"/>
      <c r="BB308" s="127"/>
      <c r="BC308" s="127"/>
      <c r="BD308" s="127"/>
      <c r="BE308" s="127"/>
      <c r="BF308" s="127"/>
      <c r="BG308" s="127"/>
      <c r="BJ308" s="127"/>
      <c r="BT308" s="127"/>
      <c r="CD308" s="127"/>
      <c r="CN308" s="127"/>
      <c r="CX308" s="127"/>
      <c r="DH308" s="127"/>
      <c r="DR308" s="127"/>
      <c r="EB308" s="127"/>
      <c r="EL308" s="127"/>
      <c r="EV308" s="127"/>
      <c r="FF308" s="127"/>
      <c r="FP308" s="127"/>
      <c r="FZ308" s="127"/>
      <c r="GJ308" s="127"/>
      <c r="GT308" s="127"/>
      <c r="HD308" s="127"/>
      <c r="HN308" s="127"/>
      <c r="HX308" s="127"/>
      <c r="IH308" s="127"/>
    </row>
    <row xmlns:x14ac="http://schemas.microsoft.com/office/spreadsheetml/2009/9/ac" r="309" s="3" customFormat="true" x14ac:dyDescent="0.25">
      <c r="A309" s="406"/>
      <c r="B309" s="127"/>
      <c r="L309" s="127"/>
      <c r="V309" s="127"/>
      <c r="AF309" s="127"/>
      <c r="AP309" s="127"/>
      <c r="AZ309" s="127"/>
      <c r="BA309" s="127"/>
      <c r="BB309" s="127"/>
      <c r="BC309" s="127"/>
      <c r="BD309" s="127"/>
      <c r="BE309" s="127"/>
      <c r="BF309" s="127"/>
      <c r="BG309" s="127"/>
      <c r="BJ309" s="127"/>
      <c r="BT309" s="127"/>
      <c r="CD309" s="127"/>
      <c r="CN309" s="127"/>
      <c r="CX309" s="127"/>
      <c r="DH309" s="127"/>
      <c r="DR309" s="127"/>
      <c r="EB309" s="127"/>
      <c r="EL309" s="127"/>
      <c r="EV309" s="127"/>
      <c r="FF309" s="127"/>
      <c r="FP309" s="127"/>
      <c r="FZ309" s="127"/>
      <c r="GJ309" s="127"/>
      <c r="GT309" s="127"/>
      <c r="HD309" s="127"/>
      <c r="HN309" s="127"/>
      <c r="HX309" s="127"/>
      <c r="IH309" s="127"/>
    </row>
    <row xmlns:x14ac="http://schemas.microsoft.com/office/spreadsheetml/2009/9/ac" r="310" s="3" customFormat="true" x14ac:dyDescent="0.25">
      <c r="A310" s="406"/>
      <c r="B310" s="127"/>
      <c r="L310" s="127"/>
      <c r="V310" s="127"/>
      <c r="AF310" s="127"/>
      <c r="AP310" s="127"/>
      <c r="AZ310" s="127"/>
      <c r="BA310" s="127"/>
      <c r="BB310" s="127"/>
      <c r="BC310" s="127"/>
      <c r="BD310" s="127"/>
      <c r="BE310" s="127"/>
      <c r="BF310" s="127"/>
      <c r="BG310" s="127"/>
      <c r="BJ310" s="127"/>
      <c r="BT310" s="127"/>
      <c r="CD310" s="127"/>
      <c r="CN310" s="127"/>
      <c r="CX310" s="127"/>
      <c r="DH310" s="127"/>
      <c r="DR310" s="127"/>
      <c r="EB310" s="127"/>
      <c r="EL310" s="127"/>
      <c r="EV310" s="127"/>
      <c r="FF310" s="127"/>
      <c r="FP310" s="127"/>
      <c r="FZ310" s="127"/>
      <c r="GJ310" s="127"/>
      <c r="GT310" s="127"/>
      <c r="HD310" s="127"/>
      <c r="HN310" s="127"/>
      <c r="HX310" s="127"/>
      <c r="IH310" s="127"/>
    </row>
    <row xmlns:x14ac="http://schemas.microsoft.com/office/spreadsheetml/2009/9/ac" r="311" s="3" customFormat="true" x14ac:dyDescent="0.25">
      <c r="A311" s="406"/>
      <c r="B311" s="127"/>
      <c r="L311" s="127"/>
      <c r="V311" s="127"/>
      <c r="AF311" s="127"/>
      <c r="AP311" s="127"/>
      <c r="AZ311" s="127"/>
      <c r="BA311" s="127"/>
      <c r="BB311" s="127"/>
      <c r="BC311" s="127"/>
      <c r="BD311" s="127"/>
      <c r="BE311" s="127"/>
      <c r="BF311" s="127"/>
      <c r="BG311" s="127"/>
      <c r="BJ311" s="127"/>
      <c r="BT311" s="127"/>
      <c r="CD311" s="127"/>
      <c r="CN311" s="127"/>
      <c r="CX311" s="127"/>
      <c r="DH311" s="127"/>
      <c r="DR311" s="127"/>
      <c r="EB311" s="127"/>
      <c r="EL311" s="127"/>
      <c r="EV311" s="127"/>
      <c r="FF311" s="127"/>
      <c r="FP311" s="127"/>
      <c r="FZ311" s="127"/>
      <c r="GJ311" s="127"/>
      <c r="GT311" s="127"/>
      <c r="HD311" s="127"/>
      <c r="HN311" s="127"/>
      <c r="HX311" s="127"/>
      <c r="IH311" s="127"/>
    </row>
    <row xmlns:x14ac="http://schemas.microsoft.com/office/spreadsheetml/2009/9/ac" r="312" s="3" customFormat="true" x14ac:dyDescent="0.25">
      <c r="A312" s="406"/>
      <c r="B312" s="127"/>
      <c r="L312" s="127"/>
      <c r="V312" s="127"/>
      <c r="AF312" s="127"/>
      <c r="AP312" s="127"/>
      <c r="AZ312" s="127"/>
      <c r="BA312" s="127"/>
      <c r="BB312" s="127"/>
      <c r="BC312" s="127"/>
      <c r="BD312" s="127"/>
      <c r="BE312" s="127"/>
      <c r="BF312" s="127"/>
      <c r="BG312" s="127"/>
      <c r="BJ312" s="127"/>
      <c r="BT312" s="127"/>
      <c r="CD312" s="127"/>
      <c r="CN312" s="127"/>
      <c r="CX312" s="127"/>
      <c r="DH312" s="127"/>
      <c r="DR312" s="127"/>
      <c r="EB312" s="127"/>
      <c r="EL312" s="127"/>
      <c r="EV312" s="127"/>
      <c r="FF312" s="127"/>
      <c r="FP312" s="127"/>
      <c r="FZ312" s="127"/>
      <c r="GJ312" s="127"/>
      <c r="GT312" s="127"/>
      <c r="HD312" s="127"/>
      <c r="HN312" s="127"/>
      <c r="HX312" s="127"/>
      <c r="IH312" s="127"/>
    </row>
    <row xmlns:x14ac="http://schemas.microsoft.com/office/spreadsheetml/2009/9/ac" r="313" s="3" customFormat="true" x14ac:dyDescent="0.25">
      <c r="A313" s="406"/>
      <c r="B313" s="127"/>
      <c r="L313" s="127"/>
      <c r="V313" s="127"/>
      <c r="AF313" s="127"/>
      <c r="AP313" s="127"/>
      <c r="AZ313" s="127"/>
      <c r="BA313" s="127"/>
      <c r="BB313" s="127"/>
      <c r="BC313" s="127"/>
      <c r="BD313" s="127"/>
      <c r="BE313" s="127"/>
      <c r="BF313" s="127"/>
      <c r="BG313" s="127"/>
      <c r="BJ313" s="127"/>
      <c r="BT313" s="127"/>
      <c r="CD313" s="127"/>
      <c r="CN313" s="127"/>
      <c r="CX313" s="127"/>
      <c r="DH313" s="127"/>
      <c r="DR313" s="127"/>
      <c r="EB313" s="127"/>
      <c r="EL313" s="127"/>
      <c r="EV313" s="127"/>
      <c r="FF313" s="127"/>
      <c r="FP313" s="127"/>
      <c r="FZ313" s="127"/>
      <c r="GJ313" s="127"/>
      <c r="GT313" s="127"/>
      <c r="HD313" s="127"/>
      <c r="HN313" s="127"/>
      <c r="HX313" s="127"/>
      <c r="IH313" s="127"/>
    </row>
    <row xmlns:x14ac="http://schemas.microsoft.com/office/spreadsheetml/2009/9/ac" r="314" s="3" customFormat="true" x14ac:dyDescent="0.25">
      <c r="A314" s="406"/>
      <c r="B314" s="127"/>
      <c r="L314" s="127"/>
      <c r="V314" s="127"/>
      <c r="AF314" s="127"/>
      <c r="AP314" s="127"/>
      <c r="AZ314" s="127"/>
      <c r="BA314" s="127"/>
      <c r="BB314" s="127"/>
      <c r="BC314" s="127"/>
      <c r="BD314" s="127"/>
      <c r="BE314" s="127"/>
      <c r="BF314" s="127"/>
      <c r="BG314" s="127"/>
      <c r="BJ314" s="127"/>
      <c r="BT314" s="127"/>
      <c r="CD314" s="127"/>
      <c r="CN314" s="127"/>
      <c r="CX314" s="127"/>
      <c r="DH314" s="127"/>
      <c r="DR314" s="127"/>
      <c r="EB314" s="127"/>
      <c r="EL314" s="127"/>
      <c r="EV314" s="127"/>
      <c r="FF314" s="127"/>
      <c r="FP314" s="127"/>
      <c r="FZ314" s="127"/>
      <c r="GJ314" s="127"/>
      <c r="GT314" s="127"/>
      <c r="HD314" s="127"/>
      <c r="HN314" s="127"/>
      <c r="HX314" s="127"/>
      <c r="IH314" s="127"/>
    </row>
    <row xmlns:x14ac="http://schemas.microsoft.com/office/spreadsheetml/2009/9/ac" r="315" s="3" customFormat="true" x14ac:dyDescent="0.25">
      <c r="A315" s="406"/>
      <c r="B315" s="127"/>
      <c r="L315" s="127"/>
      <c r="V315" s="127"/>
      <c r="AF315" s="127"/>
      <c r="AP315" s="127"/>
      <c r="AZ315" s="127"/>
      <c r="BA315" s="127"/>
      <c r="BB315" s="127"/>
      <c r="BC315" s="127"/>
      <c r="BD315" s="127"/>
      <c r="BE315" s="127"/>
      <c r="BF315" s="127"/>
      <c r="BG315" s="127"/>
      <c r="BJ315" s="127"/>
      <c r="BT315" s="127"/>
      <c r="CD315" s="127"/>
      <c r="CN315" s="127"/>
      <c r="CX315" s="127"/>
      <c r="DH315" s="127"/>
      <c r="DR315" s="127"/>
      <c r="EB315" s="127"/>
      <c r="EL315" s="127"/>
      <c r="EV315" s="127"/>
      <c r="FF315" s="127"/>
      <c r="FP315" s="127"/>
      <c r="FZ315" s="127"/>
      <c r="GJ315" s="127"/>
      <c r="GT315" s="127"/>
      <c r="HD315" s="127"/>
      <c r="HN315" s="127"/>
      <c r="HX315" s="127"/>
      <c r="IH315" s="127"/>
    </row>
    <row xmlns:x14ac="http://schemas.microsoft.com/office/spreadsheetml/2009/9/ac" r="316" s="3" customFormat="true" x14ac:dyDescent="0.25">
      <c r="A316" s="406"/>
      <c r="B316" s="127"/>
      <c r="L316" s="127"/>
      <c r="V316" s="127"/>
      <c r="AF316" s="127"/>
      <c r="AP316" s="127"/>
      <c r="AZ316" s="127"/>
      <c r="BA316" s="127"/>
      <c r="BB316" s="127"/>
      <c r="BC316" s="127"/>
      <c r="BD316" s="127"/>
      <c r="BE316" s="127"/>
      <c r="BF316" s="127"/>
      <c r="BG316" s="127"/>
      <c r="BJ316" s="127"/>
      <c r="BT316" s="127"/>
      <c r="CD316" s="127"/>
      <c r="CN316" s="127"/>
      <c r="CX316" s="127"/>
      <c r="DH316" s="127"/>
      <c r="DR316" s="127"/>
      <c r="EB316" s="127"/>
      <c r="EL316" s="127"/>
      <c r="EV316" s="127"/>
      <c r="FF316" s="127"/>
      <c r="FP316" s="127"/>
      <c r="FZ316" s="127"/>
      <c r="GJ316" s="127"/>
      <c r="GT316" s="127"/>
      <c r="HD316" s="127"/>
      <c r="HN316" s="127"/>
      <c r="HX316" s="127"/>
      <c r="IH316" s="127"/>
    </row>
    <row xmlns:x14ac="http://schemas.microsoft.com/office/spreadsheetml/2009/9/ac" r="317" s="3" customFormat="true" x14ac:dyDescent="0.25">
      <c r="A317" s="406"/>
      <c r="B317" s="127"/>
      <c r="L317" s="127"/>
      <c r="V317" s="127"/>
      <c r="AF317" s="127"/>
      <c r="AP317" s="127"/>
      <c r="AZ317" s="127"/>
      <c r="BA317" s="127"/>
      <c r="BB317" s="127"/>
      <c r="BC317" s="127"/>
      <c r="BD317" s="127"/>
      <c r="BE317" s="127"/>
      <c r="BF317" s="127"/>
      <c r="BG317" s="127"/>
      <c r="BJ317" s="127"/>
      <c r="BT317" s="127"/>
      <c r="CD317" s="127"/>
      <c r="CN317" s="127"/>
      <c r="CX317" s="127"/>
      <c r="DH317" s="127"/>
      <c r="DR317" s="127"/>
      <c r="EB317" s="127"/>
      <c r="EL317" s="127"/>
      <c r="EV317" s="127"/>
      <c r="FF317" s="127"/>
      <c r="FP317" s="127"/>
      <c r="FZ317" s="127"/>
      <c r="GJ317" s="127"/>
      <c r="GT317" s="127"/>
      <c r="HD317" s="127"/>
      <c r="HN317" s="127"/>
      <c r="HX317" s="127"/>
      <c r="IH317" s="127"/>
    </row>
    <row xmlns:x14ac="http://schemas.microsoft.com/office/spreadsheetml/2009/9/ac" r="318" s="3" customFormat="true" x14ac:dyDescent="0.25">
      <c r="A318" s="406"/>
      <c r="B318" s="127"/>
      <c r="L318" s="127"/>
      <c r="V318" s="127"/>
      <c r="AF318" s="127"/>
      <c r="AP318" s="127"/>
      <c r="AZ318" s="127"/>
      <c r="BA318" s="127"/>
      <c r="BB318" s="127"/>
      <c r="BC318" s="127"/>
      <c r="BD318" s="127"/>
      <c r="BE318" s="127"/>
      <c r="BF318" s="127"/>
      <c r="BG318" s="127"/>
      <c r="BJ318" s="127"/>
      <c r="BT318" s="127"/>
      <c r="CD318" s="127"/>
      <c r="CN318" s="127"/>
      <c r="CX318" s="127"/>
      <c r="DH318" s="127"/>
      <c r="DR318" s="127"/>
      <c r="EB318" s="127"/>
      <c r="EL318" s="127"/>
      <c r="EV318" s="127"/>
      <c r="FF318" s="127"/>
      <c r="FP318" s="127"/>
      <c r="FZ318" s="127"/>
      <c r="GJ318" s="127"/>
      <c r="GT318" s="127"/>
      <c r="HD318" s="127"/>
      <c r="HN318" s="127"/>
      <c r="HX318" s="127"/>
      <c r="IH318" s="127"/>
    </row>
    <row xmlns:x14ac="http://schemas.microsoft.com/office/spreadsheetml/2009/9/ac" r="319" s="3" customFormat="true" x14ac:dyDescent="0.25">
      <c r="A319" s="406"/>
      <c r="B319" s="127"/>
      <c r="L319" s="127"/>
      <c r="V319" s="127"/>
      <c r="AF319" s="127"/>
      <c r="AP319" s="127"/>
      <c r="AZ319" s="127"/>
      <c r="BA319" s="127"/>
      <c r="BB319" s="127"/>
      <c r="BC319" s="127"/>
      <c r="BD319" s="127"/>
      <c r="BE319" s="127"/>
      <c r="BF319" s="127"/>
      <c r="BG319" s="127"/>
      <c r="BJ319" s="127"/>
      <c r="BT319" s="127"/>
      <c r="CD319" s="127"/>
      <c r="CN319" s="127"/>
      <c r="CX319" s="127"/>
      <c r="DH319" s="127"/>
      <c r="DR319" s="127"/>
      <c r="EB319" s="127"/>
      <c r="EL319" s="127"/>
      <c r="EV319" s="127"/>
      <c r="FF319" s="127"/>
      <c r="FP319" s="127"/>
      <c r="FZ319" s="127"/>
      <c r="GJ319" s="127"/>
      <c r="GT319" s="127"/>
      <c r="HD319" s="127"/>
      <c r="HN319" s="127"/>
      <c r="HX319" s="127"/>
      <c r="IH319" s="127"/>
    </row>
    <row xmlns:x14ac="http://schemas.microsoft.com/office/spreadsheetml/2009/9/ac" r="320" s="3" customFormat="true" x14ac:dyDescent="0.25">
      <c r="A320" s="406"/>
      <c r="B320" s="127"/>
      <c r="L320" s="127"/>
      <c r="V320" s="127"/>
      <c r="AF320" s="127"/>
      <c r="AP320" s="127"/>
      <c r="AZ320" s="127"/>
      <c r="BA320" s="127"/>
      <c r="BB320" s="127"/>
      <c r="BC320" s="127"/>
      <c r="BD320" s="127"/>
      <c r="BE320" s="127"/>
      <c r="BF320" s="127"/>
      <c r="BG320" s="127"/>
      <c r="BJ320" s="127"/>
      <c r="BT320" s="127"/>
      <c r="CD320" s="127"/>
      <c r="CN320" s="127"/>
      <c r="CX320" s="127"/>
      <c r="DH320" s="127"/>
      <c r="DR320" s="127"/>
      <c r="EB320" s="127"/>
      <c r="EL320" s="127"/>
      <c r="EV320" s="127"/>
      <c r="FF320" s="127"/>
      <c r="FP320" s="127"/>
      <c r="FZ320" s="127"/>
      <c r="GJ320" s="127"/>
      <c r="GT320" s="127"/>
      <c r="HD320" s="127"/>
      <c r="HN320" s="127"/>
      <c r="HX320" s="127"/>
      <c r="IH320" s="127"/>
    </row>
    <row xmlns:x14ac="http://schemas.microsoft.com/office/spreadsheetml/2009/9/ac" r="321" s="3" customFormat="true" x14ac:dyDescent="0.25">
      <c r="A321" s="406"/>
      <c r="B321" s="127"/>
      <c r="L321" s="127"/>
      <c r="V321" s="127"/>
      <c r="AF321" s="127"/>
      <c r="AP321" s="127"/>
      <c r="AZ321" s="127"/>
      <c r="BA321" s="127"/>
      <c r="BB321" s="127"/>
      <c r="BC321" s="127"/>
      <c r="BD321" s="127"/>
      <c r="BE321" s="127"/>
      <c r="BF321" s="127"/>
      <c r="BG321" s="127"/>
      <c r="BJ321" s="127"/>
      <c r="BT321" s="127"/>
      <c r="CD321" s="127"/>
      <c r="CN321" s="127"/>
      <c r="CX321" s="127"/>
      <c r="DH321" s="127"/>
      <c r="DR321" s="127"/>
      <c r="EB321" s="127"/>
      <c r="EL321" s="127"/>
      <c r="EV321" s="127"/>
      <c r="FF321" s="127"/>
      <c r="FP321" s="127"/>
      <c r="FZ321" s="127"/>
      <c r="GJ321" s="127"/>
      <c r="GT321" s="127"/>
      <c r="HD321" s="127"/>
      <c r="HN321" s="127"/>
      <c r="HX321" s="127"/>
      <c r="IH321" s="127"/>
    </row>
    <row xmlns:x14ac="http://schemas.microsoft.com/office/spreadsheetml/2009/9/ac" r="322" s="3" customFormat="true" x14ac:dyDescent="0.25">
      <c r="A322" s="406"/>
      <c r="B322" s="127"/>
      <c r="L322" s="127"/>
      <c r="V322" s="127"/>
      <c r="AF322" s="127"/>
      <c r="AP322" s="127"/>
      <c r="AZ322" s="127"/>
      <c r="BA322" s="127"/>
      <c r="BB322" s="127"/>
      <c r="BC322" s="127"/>
      <c r="BD322" s="127"/>
      <c r="BE322" s="127"/>
      <c r="BF322" s="127"/>
      <c r="BG322" s="127"/>
      <c r="BJ322" s="127"/>
      <c r="BT322" s="127"/>
      <c r="CD322" s="127"/>
      <c r="CN322" s="127"/>
      <c r="CX322" s="127"/>
      <c r="DH322" s="127"/>
      <c r="DR322" s="127"/>
      <c r="EB322" s="127"/>
      <c r="EL322" s="127"/>
      <c r="EV322" s="127"/>
      <c r="FF322" s="127"/>
      <c r="FP322" s="127"/>
      <c r="FZ322" s="127"/>
      <c r="GJ322" s="127"/>
      <c r="GT322" s="127"/>
      <c r="HD322" s="127"/>
      <c r="HN322" s="127"/>
      <c r="HX322" s="127"/>
      <c r="IH322" s="127"/>
    </row>
    <row xmlns:x14ac="http://schemas.microsoft.com/office/spreadsheetml/2009/9/ac" r="323" s="3" customFormat="true" x14ac:dyDescent="0.25">
      <c r="A323" s="406"/>
      <c r="B323" s="127"/>
      <c r="L323" s="127"/>
      <c r="V323" s="127"/>
      <c r="AF323" s="127"/>
      <c r="AP323" s="127"/>
      <c r="AZ323" s="127"/>
      <c r="BA323" s="127"/>
      <c r="BB323" s="127"/>
      <c r="BC323" s="127"/>
      <c r="BD323" s="127"/>
      <c r="BE323" s="127"/>
      <c r="BF323" s="127"/>
      <c r="BG323" s="127"/>
      <c r="BJ323" s="127"/>
      <c r="BT323" s="127"/>
      <c r="CD323" s="127"/>
      <c r="CN323" s="127"/>
      <c r="CX323" s="127"/>
      <c r="DH323" s="127"/>
      <c r="DR323" s="127"/>
      <c r="EB323" s="127"/>
      <c r="EL323" s="127"/>
      <c r="EV323" s="127"/>
      <c r="FF323" s="127"/>
      <c r="FP323" s="127"/>
      <c r="FZ323" s="127"/>
      <c r="GJ323" s="127"/>
      <c r="GT323" s="127"/>
      <c r="HD323" s="127"/>
      <c r="HN323" s="127"/>
      <c r="HX323" s="127"/>
      <c r="IH323" s="127"/>
    </row>
    <row xmlns:x14ac="http://schemas.microsoft.com/office/spreadsheetml/2009/9/ac" r="324" s="3" customFormat="true" x14ac:dyDescent="0.25">
      <c r="A324" s="406"/>
      <c r="B324" s="127"/>
      <c r="L324" s="127"/>
      <c r="V324" s="127"/>
      <c r="AF324" s="127"/>
      <c r="AP324" s="127"/>
      <c r="AZ324" s="127"/>
      <c r="BA324" s="127"/>
      <c r="BB324" s="127"/>
      <c r="BC324" s="127"/>
      <c r="BD324" s="127"/>
      <c r="BE324" s="127"/>
      <c r="BF324" s="127"/>
      <c r="BG324" s="127"/>
      <c r="BJ324" s="127"/>
      <c r="BT324" s="127"/>
      <c r="CD324" s="127"/>
      <c r="CN324" s="127"/>
      <c r="CX324" s="127"/>
      <c r="DH324" s="127"/>
      <c r="DR324" s="127"/>
      <c r="EB324" s="127"/>
      <c r="EL324" s="127"/>
      <c r="EV324" s="127"/>
      <c r="FF324" s="127"/>
      <c r="FP324" s="127"/>
      <c r="FZ324" s="127"/>
      <c r="GJ324" s="127"/>
      <c r="GT324" s="127"/>
      <c r="HD324" s="127"/>
      <c r="HN324" s="127"/>
      <c r="HX324" s="127"/>
      <c r="IH324" s="127"/>
    </row>
    <row xmlns:x14ac="http://schemas.microsoft.com/office/spreadsheetml/2009/9/ac" r="325" s="3" customFormat="true" x14ac:dyDescent="0.25">
      <c r="A325" s="406"/>
      <c r="B325" s="127"/>
      <c r="L325" s="127"/>
      <c r="V325" s="127"/>
      <c r="AF325" s="127"/>
      <c r="AP325" s="127"/>
      <c r="AZ325" s="127"/>
      <c r="BA325" s="127"/>
      <c r="BB325" s="127"/>
      <c r="BC325" s="127"/>
      <c r="BD325" s="127"/>
      <c r="BE325" s="127"/>
      <c r="BF325" s="127"/>
      <c r="BG325" s="127"/>
      <c r="BJ325" s="127"/>
      <c r="BT325" s="127"/>
      <c r="CD325" s="127"/>
      <c r="CN325" s="127"/>
      <c r="CX325" s="127"/>
      <c r="DH325" s="127"/>
      <c r="DR325" s="127"/>
      <c r="EB325" s="127"/>
      <c r="EL325" s="127"/>
      <c r="EV325" s="127"/>
      <c r="FF325" s="127"/>
      <c r="FP325" s="127"/>
      <c r="FZ325" s="127"/>
      <c r="GJ325" s="127"/>
      <c r="GT325" s="127"/>
      <c r="HD325" s="127"/>
      <c r="HN325" s="127"/>
      <c r="HX325" s="127"/>
      <c r="IH325" s="127"/>
    </row>
    <row xmlns:x14ac="http://schemas.microsoft.com/office/spreadsheetml/2009/9/ac" r="326" s="3" customFormat="true" x14ac:dyDescent="0.25">
      <c r="A326" s="406"/>
      <c r="B326" s="127"/>
      <c r="L326" s="127"/>
      <c r="V326" s="127"/>
      <c r="AF326" s="127"/>
      <c r="AP326" s="127"/>
      <c r="AZ326" s="127"/>
      <c r="BA326" s="127"/>
      <c r="BB326" s="127"/>
      <c r="BC326" s="127"/>
      <c r="BD326" s="127"/>
      <c r="BE326" s="127"/>
      <c r="BF326" s="127"/>
      <c r="BG326" s="127"/>
      <c r="BJ326" s="127"/>
      <c r="BT326" s="127"/>
      <c r="CD326" s="127"/>
      <c r="CN326" s="127"/>
      <c r="CX326" s="127"/>
      <c r="DH326" s="127"/>
      <c r="DR326" s="127"/>
      <c r="EB326" s="127"/>
      <c r="EL326" s="127"/>
      <c r="EV326" s="127"/>
      <c r="FF326" s="127"/>
      <c r="FP326" s="127"/>
      <c r="FZ326" s="127"/>
      <c r="GJ326" s="127"/>
      <c r="GT326" s="127"/>
      <c r="HD326" s="127"/>
      <c r="HN326" s="127"/>
      <c r="HX326" s="127"/>
      <c r="IH326" s="127"/>
    </row>
    <row xmlns:x14ac="http://schemas.microsoft.com/office/spreadsheetml/2009/9/ac" r="327" s="3" customFormat="true" x14ac:dyDescent="0.25">
      <c r="A327" s="406"/>
      <c r="B327" s="127"/>
      <c r="L327" s="127"/>
      <c r="V327" s="127"/>
      <c r="AF327" s="127"/>
      <c r="AP327" s="127"/>
      <c r="AZ327" s="127"/>
      <c r="BA327" s="127"/>
      <c r="BB327" s="127"/>
      <c r="BC327" s="127"/>
      <c r="BD327" s="127"/>
      <c r="BE327" s="127"/>
      <c r="BF327" s="127"/>
      <c r="BG327" s="127"/>
      <c r="BJ327" s="127"/>
      <c r="BT327" s="127"/>
      <c r="CD327" s="127"/>
      <c r="CN327" s="127"/>
      <c r="CX327" s="127"/>
      <c r="DH327" s="127"/>
      <c r="DR327" s="127"/>
      <c r="EB327" s="127"/>
      <c r="EL327" s="127"/>
      <c r="EV327" s="127"/>
      <c r="FF327" s="127"/>
      <c r="FP327" s="127"/>
      <c r="FZ327" s="127"/>
      <c r="GJ327" s="127"/>
      <c r="GT327" s="127"/>
      <c r="HD327" s="127"/>
      <c r="HN327" s="127"/>
      <c r="HX327" s="127"/>
      <c r="IH327" s="127"/>
    </row>
    <row xmlns:x14ac="http://schemas.microsoft.com/office/spreadsheetml/2009/9/ac" r="328" s="3" customFormat="true" x14ac:dyDescent="0.25">
      <c r="A328" s="406"/>
      <c r="B328" s="127"/>
      <c r="L328" s="127"/>
      <c r="V328" s="127"/>
      <c r="AF328" s="127"/>
      <c r="AP328" s="127"/>
      <c r="AZ328" s="127"/>
      <c r="BA328" s="127"/>
      <c r="BB328" s="127"/>
      <c r="BC328" s="127"/>
      <c r="BD328" s="127"/>
      <c r="BE328" s="127"/>
      <c r="BF328" s="127"/>
      <c r="BG328" s="127"/>
      <c r="BJ328" s="127"/>
      <c r="BT328" s="127"/>
      <c r="CD328" s="127"/>
      <c r="CN328" s="127"/>
      <c r="CX328" s="127"/>
      <c r="DH328" s="127"/>
      <c r="DR328" s="127"/>
      <c r="EB328" s="127"/>
      <c r="EL328" s="127"/>
      <c r="EV328" s="127"/>
      <c r="FF328" s="127"/>
      <c r="FP328" s="127"/>
      <c r="FZ328" s="127"/>
      <c r="GJ328" s="127"/>
      <c r="GT328" s="127"/>
      <c r="HD328" s="127"/>
      <c r="HN328" s="127"/>
      <c r="HX328" s="127"/>
      <c r="IH328" s="127"/>
    </row>
    <row xmlns:x14ac="http://schemas.microsoft.com/office/spreadsheetml/2009/9/ac" r="329" s="3" customFormat="true" x14ac:dyDescent="0.25">
      <c r="A329" s="406"/>
      <c r="B329" s="127"/>
      <c r="L329" s="127"/>
      <c r="V329" s="127"/>
      <c r="AF329" s="127"/>
      <c r="AP329" s="127"/>
      <c r="AZ329" s="127"/>
      <c r="BA329" s="127"/>
      <c r="BB329" s="127"/>
      <c r="BC329" s="127"/>
      <c r="BD329" s="127"/>
      <c r="BE329" s="127"/>
      <c r="BF329" s="127"/>
      <c r="BG329" s="127"/>
      <c r="BJ329" s="127"/>
      <c r="BT329" s="127"/>
      <c r="CD329" s="127"/>
      <c r="CN329" s="127"/>
      <c r="CX329" s="127"/>
      <c r="DH329" s="127"/>
      <c r="DR329" s="127"/>
      <c r="EB329" s="127"/>
      <c r="EL329" s="127"/>
      <c r="EV329" s="127"/>
      <c r="FF329" s="127"/>
      <c r="FP329" s="127"/>
      <c r="FZ329" s="127"/>
      <c r="GJ329" s="127"/>
      <c r="GT329" s="127"/>
      <c r="HD329" s="127"/>
      <c r="HN329" s="127"/>
      <c r="HX329" s="127"/>
      <c r="IH329" s="127"/>
    </row>
    <row xmlns:x14ac="http://schemas.microsoft.com/office/spreadsheetml/2009/9/ac" r="330" s="3" customFormat="true" x14ac:dyDescent="0.25">
      <c r="A330" s="406"/>
      <c r="B330" s="127"/>
      <c r="L330" s="127"/>
      <c r="V330" s="127"/>
      <c r="AF330" s="127"/>
      <c r="AP330" s="127"/>
      <c r="AZ330" s="127"/>
      <c r="BA330" s="127"/>
      <c r="BB330" s="127"/>
      <c r="BC330" s="127"/>
      <c r="BD330" s="127"/>
      <c r="BE330" s="127"/>
      <c r="BF330" s="127"/>
      <c r="BG330" s="127"/>
      <c r="BJ330" s="127"/>
      <c r="BT330" s="127"/>
      <c r="CD330" s="127"/>
      <c r="CN330" s="127"/>
      <c r="CX330" s="127"/>
      <c r="DH330" s="127"/>
      <c r="DR330" s="127"/>
      <c r="EB330" s="127"/>
      <c r="EL330" s="127"/>
      <c r="EV330" s="127"/>
      <c r="FF330" s="127"/>
      <c r="FP330" s="127"/>
      <c r="FZ330" s="127"/>
      <c r="GJ330" s="127"/>
      <c r="GT330" s="127"/>
      <c r="HD330" s="127"/>
      <c r="HN330" s="127"/>
      <c r="HX330" s="127"/>
      <c r="IH330" s="127"/>
    </row>
    <row xmlns:x14ac="http://schemas.microsoft.com/office/spreadsheetml/2009/9/ac" r="331" s="3" customFormat="true" x14ac:dyDescent="0.25">
      <c r="A331" s="406"/>
      <c r="B331" s="127"/>
      <c r="L331" s="127"/>
      <c r="V331" s="127"/>
      <c r="AF331" s="127"/>
      <c r="AP331" s="127"/>
      <c r="AZ331" s="127"/>
      <c r="BA331" s="127"/>
      <c r="BB331" s="127"/>
      <c r="BC331" s="127"/>
      <c r="BD331" s="127"/>
      <c r="BE331" s="127"/>
      <c r="BF331" s="127"/>
      <c r="BG331" s="127"/>
      <c r="BJ331" s="127"/>
      <c r="BT331" s="127"/>
      <c r="CD331" s="127"/>
      <c r="CN331" s="127"/>
      <c r="CX331" s="127"/>
      <c r="DH331" s="127"/>
      <c r="DR331" s="127"/>
      <c r="EB331" s="127"/>
      <c r="EL331" s="127"/>
      <c r="EV331" s="127"/>
      <c r="FF331" s="127"/>
      <c r="FP331" s="127"/>
      <c r="FZ331" s="127"/>
      <c r="GJ331" s="127"/>
      <c r="GT331" s="127"/>
      <c r="HD331" s="127"/>
      <c r="HN331" s="127"/>
      <c r="HX331" s="127"/>
      <c r="IH331" s="127"/>
    </row>
    <row xmlns:x14ac="http://schemas.microsoft.com/office/spreadsheetml/2009/9/ac" r="332" s="3" customFormat="true" x14ac:dyDescent="0.25">
      <c r="A332" s="406"/>
      <c r="B332" s="127"/>
      <c r="L332" s="127"/>
      <c r="V332" s="127"/>
      <c r="AF332" s="127"/>
      <c r="AP332" s="127"/>
      <c r="AZ332" s="127"/>
      <c r="BA332" s="127"/>
      <c r="BB332" s="127"/>
      <c r="BC332" s="127"/>
      <c r="BD332" s="127"/>
      <c r="BE332" s="127"/>
      <c r="BF332" s="127"/>
      <c r="BG332" s="127"/>
      <c r="BJ332" s="127"/>
      <c r="BT332" s="127"/>
      <c r="CD332" s="127"/>
      <c r="CN332" s="127"/>
      <c r="CX332" s="127"/>
      <c r="DH332" s="127"/>
      <c r="DR332" s="127"/>
      <c r="EB332" s="127"/>
      <c r="EL332" s="127"/>
      <c r="EV332" s="127"/>
      <c r="FF332" s="127"/>
      <c r="FP332" s="127"/>
      <c r="FZ332" s="127"/>
      <c r="GJ332" s="127"/>
      <c r="GT332" s="127"/>
      <c r="HD332" s="127"/>
      <c r="HN332" s="127"/>
      <c r="HX332" s="127"/>
      <c r="IH332" s="127"/>
    </row>
    <row xmlns:x14ac="http://schemas.microsoft.com/office/spreadsheetml/2009/9/ac" r="333" s="3" customFormat="true" x14ac:dyDescent="0.25">
      <c r="A333" s="406"/>
      <c r="B333" s="127"/>
      <c r="L333" s="127"/>
      <c r="V333" s="127"/>
      <c r="AF333" s="127"/>
      <c r="AP333" s="127"/>
      <c r="AZ333" s="127"/>
      <c r="BA333" s="127"/>
      <c r="BB333" s="127"/>
      <c r="BC333" s="127"/>
      <c r="BD333" s="127"/>
      <c r="BE333" s="127"/>
      <c r="BF333" s="127"/>
      <c r="BG333" s="127"/>
      <c r="BJ333" s="127"/>
      <c r="BT333" s="127"/>
      <c r="CD333" s="127"/>
      <c r="CN333" s="127"/>
      <c r="CX333" s="127"/>
      <c r="DH333" s="127"/>
      <c r="DR333" s="127"/>
      <c r="EB333" s="127"/>
      <c r="EL333" s="127"/>
      <c r="EV333" s="127"/>
      <c r="FF333" s="127"/>
      <c r="FP333" s="127"/>
      <c r="FZ333" s="127"/>
      <c r="GJ333" s="127"/>
      <c r="GT333" s="127"/>
      <c r="HD333" s="127"/>
      <c r="HN333" s="127"/>
      <c r="HX333" s="127"/>
      <c r="IH333" s="127"/>
    </row>
    <row xmlns:x14ac="http://schemas.microsoft.com/office/spreadsheetml/2009/9/ac" r="334" s="3" customFormat="true" x14ac:dyDescent="0.25">
      <c r="A334" s="406"/>
      <c r="B334" s="127"/>
      <c r="L334" s="127"/>
      <c r="V334" s="127"/>
      <c r="AF334" s="127"/>
      <c r="AP334" s="127"/>
      <c r="AZ334" s="127"/>
      <c r="BA334" s="127"/>
      <c r="BB334" s="127"/>
      <c r="BC334" s="127"/>
      <c r="BD334" s="127"/>
      <c r="BE334" s="127"/>
      <c r="BF334" s="127"/>
      <c r="BG334" s="127"/>
      <c r="BJ334" s="127"/>
      <c r="BT334" s="127"/>
      <c r="CD334" s="127"/>
      <c r="CN334" s="127"/>
      <c r="CX334" s="127"/>
      <c r="DH334" s="127"/>
      <c r="DR334" s="127"/>
      <c r="EB334" s="127"/>
      <c r="EL334" s="127"/>
      <c r="EV334" s="127"/>
      <c r="FF334" s="127"/>
      <c r="FP334" s="127"/>
      <c r="FZ334" s="127"/>
      <c r="GJ334" s="127"/>
      <c r="GT334" s="127"/>
      <c r="HD334" s="127"/>
      <c r="HN334" s="127"/>
      <c r="HX334" s="127"/>
      <c r="IH334" s="127"/>
    </row>
    <row xmlns:x14ac="http://schemas.microsoft.com/office/spreadsheetml/2009/9/ac" r="335" s="3" customFormat="true" x14ac:dyDescent="0.25">
      <c r="A335" s="406"/>
      <c r="B335" s="127"/>
      <c r="L335" s="127"/>
      <c r="V335" s="127"/>
      <c r="AF335" s="127"/>
      <c r="AP335" s="127"/>
      <c r="AZ335" s="127"/>
      <c r="BA335" s="127"/>
      <c r="BB335" s="127"/>
      <c r="BC335" s="127"/>
      <c r="BD335" s="127"/>
      <c r="BE335" s="127"/>
      <c r="BF335" s="127"/>
      <c r="BG335" s="127"/>
      <c r="BJ335" s="127"/>
      <c r="BT335" s="127"/>
      <c r="CD335" s="127"/>
      <c r="CN335" s="127"/>
      <c r="CX335" s="127"/>
      <c r="DH335" s="127"/>
      <c r="DR335" s="127"/>
      <c r="EB335" s="127"/>
      <c r="EL335" s="127"/>
      <c r="EV335" s="127"/>
      <c r="FF335" s="127"/>
      <c r="FP335" s="127"/>
      <c r="FZ335" s="127"/>
      <c r="GJ335" s="127"/>
      <c r="GT335" s="127"/>
      <c r="HD335" s="127"/>
      <c r="HN335" s="127"/>
      <c r="HX335" s="127"/>
      <c r="IH335" s="127"/>
    </row>
    <row xmlns:x14ac="http://schemas.microsoft.com/office/spreadsheetml/2009/9/ac" r="336" s="3" customFormat="true" x14ac:dyDescent="0.25">
      <c r="A336" s="406"/>
      <c r="B336" s="127"/>
      <c r="L336" s="127"/>
      <c r="V336" s="127"/>
      <c r="AF336" s="127"/>
      <c r="AP336" s="127"/>
      <c r="AZ336" s="127"/>
      <c r="BA336" s="127"/>
      <c r="BB336" s="127"/>
      <c r="BC336" s="127"/>
      <c r="BD336" s="127"/>
      <c r="BE336" s="127"/>
      <c r="BF336" s="127"/>
      <c r="BG336" s="127"/>
      <c r="BJ336" s="127"/>
      <c r="BT336" s="127"/>
      <c r="CD336" s="127"/>
      <c r="CN336" s="127"/>
      <c r="CX336" s="127"/>
      <c r="DH336" s="127"/>
      <c r="DR336" s="127"/>
      <c r="EB336" s="127"/>
      <c r="EL336" s="127"/>
      <c r="EV336" s="127"/>
      <c r="FF336" s="127"/>
      <c r="FP336" s="127"/>
      <c r="FZ336" s="127"/>
      <c r="GJ336" s="127"/>
      <c r="GT336" s="127"/>
      <c r="HD336" s="127"/>
      <c r="HN336" s="127"/>
      <c r="HX336" s="127"/>
      <c r="IH336" s="127"/>
    </row>
    <row xmlns:x14ac="http://schemas.microsoft.com/office/spreadsheetml/2009/9/ac" r="337" s="3" customFormat="true" x14ac:dyDescent="0.25">
      <c r="A337" s="406"/>
      <c r="B337" s="127"/>
      <c r="L337" s="127"/>
      <c r="V337" s="127"/>
      <c r="AF337" s="127"/>
      <c r="AP337" s="127"/>
      <c r="AZ337" s="127"/>
      <c r="BA337" s="127"/>
      <c r="BB337" s="127"/>
      <c r="BC337" s="127"/>
      <c r="BD337" s="127"/>
      <c r="BE337" s="127"/>
      <c r="BF337" s="127"/>
      <c r="BG337" s="127"/>
      <c r="BJ337" s="127"/>
      <c r="BT337" s="127"/>
      <c r="CD337" s="127"/>
      <c r="CN337" s="127"/>
      <c r="CX337" s="127"/>
      <c r="DH337" s="127"/>
      <c r="DR337" s="127"/>
      <c r="EB337" s="127"/>
      <c r="EL337" s="127"/>
      <c r="EV337" s="127"/>
      <c r="FF337" s="127"/>
      <c r="FP337" s="127"/>
      <c r="FZ337" s="127"/>
      <c r="GJ337" s="127"/>
      <c r="GT337" s="127"/>
      <c r="HD337" s="127"/>
      <c r="HN337" s="127"/>
      <c r="HX337" s="127"/>
      <c r="IH337" s="127"/>
    </row>
    <row xmlns:x14ac="http://schemas.microsoft.com/office/spreadsheetml/2009/9/ac" r="338" s="3" customFormat="true" x14ac:dyDescent="0.25">
      <c r="A338" s="406"/>
      <c r="B338" s="127"/>
      <c r="L338" s="127"/>
      <c r="V338" s="127"/>
      <c r="AF338" s="127"/>
      <c r="AP338" s="127"/>
      <c r="AZ338" s="127"/>
      <c r="BA338" s="127"/>
      <c r="BB338" s="127"/>
      <c r="BC338" s="127"/>
      <c r="BD338" s="127"/>
      <c r="BE338" s="127"/>
      <c r="BF338" s="127"/>
      <c r="BG338" s="127"/>
      <c r="BJ338" s="127"/>
      <c r="BT338" s="127"/>
      <c r="CD338" s="127"/>
      <c r="CN338" s="127"/>
      <c r="CX338" s="127"/>
      <c r="DH338" s="127"/>
      <c r="DR338" s="127"/>
      <c r="EB338" s="127"/>
      <c r="EL338" s="127"/>
      <c r="EV338" s="127"/>
      <c r="FF338" s="127"/>
      <c r="FP338" s="127"/>
      <c r="FZ338" s="127"/>
      <c r="GJ338" s="127"/>
      <c r="GT338" s="127"/>
      <c r="HD338" s="127"/>
      <c r="HN338" s="127"/>
      <c r="HX338" s="127"/>
      <c r="IH338" s="127"/>
    </row>
    <row xmlns:x14ac="http://schemas.microsoft.com/office/spreadsheetml/2009/9/ac" r="339" s="3" customFormat="true" x14ac:dyDescent="0.25">
      <c r="A339" s="406"/>
      <c r="B339" s="127"/>
      <c r="L339" s="127"/>
      <c r="V339" s="127"/>
      <c r="AF339" s="127"/>
      <c r="AP339" s="127"/>
      <c r="AZ339" s="127"/>
      <c r="BA339" s="127"/>
      <c r="BB339" s="127"/>
      <c r="BC339" s="127"/>
      <c r="BD339" s="127"/>
      <c r="BE339" s="127"/>
      <c r="BF339" s="127"/>
      <c r="BG339" s="127"/>
      <c r="BJ339" s="127"/>
      <c r="BT339" s="127"/>
      <c r="CD339" s="127"/>
      <c r="CN339" s="127"/>
      <c r="CX339" s="127"/>
      <c r="DH339" s="127"/>
      <c r="DR339" s="127"/>
      <c r="EB339" s="127"/>
      <c r="EL339" s="127"/>
      <c r="EV339" s="127"/>
      <c r="FF339" s="127"/>
      <c r="FP339" s="127"/>
      <c r="FZ339" s="127"/>
      <c r="GJ339" s="127"/>
      <c r="GT339" s="127"/>
      <c r="HD339" s="127"/>
      <c r="HN339" s="127"/>
      <c r="HX339" s="127"/>
      <c r="IH339" s="127"/>
    </row>
    <row xmlns:x14ac="http://schemas.microsoft.com/office/spreadsheetml/2009/9/ac" r="340" s="3" customFormat="true" x14ac:dyDescent="0.25">
      <c r="A340" s="406"/>
      <c r="B340" s="127"/>
      <c r="L340" s="127"/>
      <c r="V340" s="127"/>
      <c r="AF340" s="127"/>
      <c r="AP340" s="127"/>
      <c r="AZ340" s="127"/>
      <c r="BA340" s="127"/>
      <c r="BB340" s="127"/>
      <c r="BC340" s="127"/>
      <c r="BD340" s="127"/>
      <c r="BE340" s="127"/>
      <c r="BF340" s="127"/>
      <c r="BG340" s="127"/>
      <c r="BJ340" s="127"/>
      <c r="BT340" s="127"/>
      <c r="CD340" s="127"/>
      <c r="CN340" s="127"/>
      <c r="CX340" s="127"/>
      <c r="DH340" s="127"/>
      <c r="DR340" s="127"/>
      <c r="EB340" s="127"/>
      <c r="EL340" s="127"/>
      <c r="EV340" s="127"/>
      <c r="FF340" s="127"/>
      <c r="FP340" s="127"/>
      <c r="FZ340" s="127"/>
      <c r="GJ340" s="127"/>
      <c r="GT340" s="127"/>
      <c r="HD340" s="127"/>
      <c r="HN340" s="127"/>
      <c r="HX340" s="127"/>
      <c r="IH340" s="127"/>
    </row>
    <row xmlns:x14ac="http://schemas.microsoft.com/office/spreadsheetml/2009/9/ac" r="341" s="3" customFormat="true" x14ac:dyDescent="0.25">
      <c r="A341" s="406"/>
      <c r="B341" s="127"/>
      <c r="L341" s="127"/>
      <c r="V341" s="127"/>
      <c r="AF341" s="127"/>
      <c r="AP341" s="127"/>
      <c r="AZ341" s="127"/>
      <c r="BA341" s="127"/>
      <c r="BB341" s="127"/>
      <c r="BC341" s="127"/>
      <c r="BD341" s="127"/>
      <c r="BE341" s="127"/>
      <c r="BF341" s="127"/>
      <c r="BG341" s="127"/>
      <c r="BJ341" s="127"/>
      <c r="BT341" s="127"/>
      <c r="CD341" s="127"/>
      <c r="CN341" s="127"/>
      <c r="CX341" s="127"/>
      <c r="DH341" s="127"/>
      <c r="DR341" s="127"/>
      <c r="EB341" s="127"/>
      <c r="EL341" s="127"/>
      <c r="EV341" s="127"/>
      <c r="FF341" s="127"/>
      <c r="FP341" s="127"/>
      <c r="FZ341" s="127"/>
      <c r="GJ341" s="127"/>
      <c r="GT341" s="127"/>
      <c r="HD341" s="127"/>
      <c r="HN341" s="127"/>
      <c r="HX341" s="127"/>
      <c r="IH341" s="127"/>
    </row>
    <row xmlns:x14ac="http://schemas.microsoft.com/office/spreadsheetml/2009/9/ac" r="342" s="3" customFormat="true" x14ac:dyDescent="0.25">
      <c r="A342" s="406"/>
      <c r="B342" s="127"/>
      <c r="L342" s="127"/>
      <c r="V342" s="127"/>
      <c r="AF342" s="127"/>
      <c r="AP342" s="127"/>
      <c r="AZ342" s="127"/>
      <c r="BA342" s="127"/>
      <c r="BB342" s="127"/>
      <c r="BC342" s="127"/>
      <c r="BD342" s="127"/>
      <c r="BE342" s="127"/>
      <c r="BF342" s="127"/>
      <c r="BG342" s="127"/>
      <c r="BJ342" s="127"/>
      <c r="BT342" s="127"/>
      <c r="CD342" s="127"/>
      <c r="CN342" s="127"/>
      <c r="CX342" s="127"/>
      <c r="DH342" s="127"/>
      <c r="DR342" s="127"/>
      <c r="EB342" s="127"/>
      <c r="EL342" s="127"/>
      <c r="EV342" s="127"/>
      <c r="FF342" s="127"/>
      <c r="FP342" s="127"/>
      <c r="FZ342" s="127"/>
      <c r="GJ342" s="127"/>
      <c r="GT342" s="127"/>
      <c r="HD342" s="127"/>
      <c r="HN342" s="127"/>
      <c r="HX342" s="127"/>
      <c r="IH342" s="127"/>
    </row>
    <row xmlns:x14ac="http://schemas.microsoft.com/office/spreadsheetml/2009/9/ac" r="343" s="3" customFormat="true" x14ac:dyDescent="0.25">
      <c r="A343" s="406"/>
      <c r="B343" s="127"/>
      <c r="L343" s="127"/>
      <c r="V343" s="127"/>
      <c r="AF343" s="127"/>
      <c r="AP343" s="127"/>
      <c r="AZ343" s="127"/>
      <c r="BA343" s="127"/>
      <c r="BB343" s="127"/>
      <c r="BC343" s="127"/>
      <c r="BD343" s="127"/>
      <c r="BE343" s="127"/>
      <c r="BF343" s="127"/>
      <c r="BG343" s="127"/>
      <c r="BJ343" s="127"/>
      <c r="BT343" s="127"/>
      <c r="CD343" s="127"/>
      <c r="CN343" s="127"/>
      <c r="CX343" s="127"/>
      <c r="DH343" s="127"/>
      <c r="DR343" s="127"/>
      <c r="EB343" s="127"/>
      <c r="EL343" s="127"/>
      <c r="EV343" s="127"/>
      <c r="FF343" s="127"/>
      <c r="FP343" s="127"/>
      <c r="FZ343" s="127"/>
      <c r="GJ343" s="127"/>
      <c r="GT343" s="127"/>
      <c r="HD343" s="127"/>
      <c r="HN343" s="127"/>
      <c r="HX343" s="127"/>
      <c r="IH343" s="127"/>
    </row>
    <row xmlns:x14ac="http://schemas.microsoft.com/office/spreadsheetml/2009/9/ac" r="344" s="3" customFormat="true" x14ac:dyDescent="0.25">
      <c r="A344" s="406"/>
      <c r="B344" s="127"/>
      <c r="L344" s="127"/>
      <c r="V344" s="127"/>
      <c r="AF344" s="127"/>
      <c r="AP344" s="127"/>
      <c r="AZ344" s="127"/>
      <c r="BA344" s="127"/>
      <c r="BB344" s="127"/>
      <c r="BC344" s="127"/>
      <c r="BD344" s="127"/>
      <c r="BE344" s="127"/>
      <c r="BF344" s="127"/>
      <c r="BG344" s="127"/>
      <c r="BJ344" s="127"/>
      <c r="BT344" s="127"/>
      <c r="CD344" s="127"/>
      <c r="CN344" s="127"/>
      <c r="CX344" s="127"/>
      <c r="DH344" s="127"/>
      <c r="DR344" s="127"/>
      <c r="EB344" s="127"/>
      <c r="EL344" s="127"/>
      <c r="EV344" s="127"/>
      <c r="FF344" s="127"/>
      <c r="FP344" s="127"/>
      <c r="FZ344" s="127"/>
      <c r="GJ344" s="127"/>
      <c r="GT344" s="127"/>
      <c r="HD344" s="127"/>
      <c r="HN344" s="127"/>
      <c r="HX344" s="127"/>
      <c r="IH344" s="127"/>
    </row>
    <row xmlns:x14ac="http://schemas.microsoft.com/office/spreadsheetml/2009/9/ac" r="345" s="3" customFormat="true" x14ac:dyDescent="0.25">
      <c r="A345" s="406"/>
      <c r="B345" s="127"/>
      <c r="L345" s="127"/>
      <c r="V345" s="127"/>
      <c r="AF345" s="127"/>
      <c r="AP345" s="127"/>
      <c r="AZ345" s="127"/>
      <c r="BA345" s="127"/>
      <c r="BB345" s="127"/>
      <c r="BC345" s="127"/>
      <c r="BD345" s="127"/>
      <c r="BE345" s="127"/>
      <c r="BF345" s="127"/>
      <c r="BG345" s="127"/>
      <c r="BJ345" s="127"/>
      <c r="BT345" s="127"/>
      <c r="CD345" s="127"/>
      <c r="CN345" s="127"/>
      <c r="CX345" s="127"/>
      <c r="DH345" s="127"/>
      <c r="DR345" s="127"/>
      <c r="EB345" s="127"/>
      <c r="EL345" s="127"/>
      <c r="EV345" s="127"/>
      <c r="FF345" s="127"/>
      <c r="FP345" s="127"/>
      <c r="FZ345" s="127"/>
      <c r="GJ345" s="127"/>
      <c r="GT345" s="127"/>
      <c r="HD345" s="127"/>
      <c r="HN345" s="127"/>
      <c r="HX345" s="127"/>
      <c r="IH345" s="127"/>
    </row>
    <row xmlns:x14ac="http://schemas.microsoft.com/office/spreadsheetml/2009/9/ac" r="346" s="3" customFormat="true" x14ac:dyDescent="0.25">
      <c r="A346" s="406"/>
      <c r="B346" s="127"/>
      <c r="L346" s="127"/>
      <c r="V346" s="127"/>
      <c r="AF346" s="127"/>
      <c r="AP346" s="127"/>
      <c r="AZ346" s="127"/>
      <c r="BA346" s="127"/>
      <c r="BB346" s="127"/>
      <c r="BC346" s="127"/>
      <c r="BD346" s="127"/>
      <c r="BE346" s="127"/>
      <c r="BF346" s="127"/>
      <c r="BG346" s="127"/>
      <c r="BJ346" s="127"/>
      <c r="BT346" s="127"/>
      <c r="CD346" s="127"/>
      <c r="CN346" s="127"/>
      <c r="CX346" s="127"/>
      <c r="DH346" s="127"/>
      <c r="DR346" s="127"/>
      <c r="EB346" s="127"/>
      <c r="EL346" s="127"/>
      <c r="EV346" s="127"/>
      <c r="FF346" s="127"/>
      <c r="FP346" s="127"/>
      <c r="FZ346" s="127"/>
      <c r="GJ346" s="127"/>
      <c r="GT346" s="127"/>
      <c r="HD346" s="127"/>
      <c r="HN346" s="127"/>
      <c r="HX346" s="127"/>
      <c r="IH346" s="127"/>
    </row>
    <row xmlns:x14ac="http://schemas.microsoft.com/office/spreadsheetml/2009/9/ac" r="347" s="3" customFormat="true" x14ac:dyDescent="0.25">
      <c r="A347" s="406"/>
      <c r="B347" s="127"/>
      <c r="L347" s="127"/>
      <c r="V347" s="127"/>
      <c r="AF347" s="127"/>
      <c r="AP347" s="127"/>
      <c r="AZ347" s="127"/>
      <c r="BA347" s="127"/>
      <c r="BB347" s="127"/>
      <c r="BC347" s="127"/>
      <c r="BD347" s="127"/>
      <c r="BE347" s="127"/>
      <c r="BF347" s="127"/>
      <c r="BG347" s="127"/>
      <c r="BJ347" s="127"/>
      <c r="BT347" s="127"/>
      <c r="CD347" s="127"/>
      <c r="CN347" s="127"/>
      <c r="CX347" s="127"/>
      <c r="DH347" s="127"/>
      <c r="DR347" s="127"/>
      <c r="EB347" s="127"/>
      <c r="EL347" s="127"/>
      <c r="EV347" s="127"/>
      <c r="FF347" s="127"/>
      <c r="FP347" s="127"/>
      <c r="FZ347" s="127"/>
      <c r="GJ347" s="127"/>
      <c r="GT347" s="127"/>
      <c r="HD347" s="127"/>
      <c r="HN347" s="127"/>
      <c r="HX347" s="127"/>
      <c r="IH347" s="127"/>
    </row>
    <row xmlns:x14ac="http://schemas.microsoft.com/office/spreadsheetml/2009/9/ac" r="348" s="3" customFormat="true" x14ac:dyDescent="0.25">
      <c r="A348" s="406"/>
      <c r="B348" s="127"/>
      <c r="L348" s="127"/>
      <c r="V348" s="127"/>
      <c r="AF348" s="127"/>
      <c r="AP348" s="127"/>
      <c r="AZ348" s="127"/>
      <c r="BA348" s="127"/>
      <c r="BB348" s="127"/>
      <c r="BC348" s="127"/>
      <c r="BD348" s="127"/>
      <c r="BE348" s="127"/>
      <c r="BF348" s="127"/>
      <c r="BG348" s="127"/>
      <c r="BJ348" s="127"/>
      <c r="BT348" s="127"/>
      <c r="CD348" s="127"/>
      <c r="CN348" s="127"/>
      <c r="CX348" s="127"/>
      <c r="DH348" s="127"/>
      <c r="DR348" s="127"/>
      <c r="EB348" s="127"/>
      <c r="EL348" s="127"/>
      <c r="EV348" s="127"/>
      <c r="FF348" s="127"/>
      <c r="FP348" s="127"/>
      <c r="FZ348" s="127"/>
      <c r="GJ348" s="127"/>
      <c r="GT348" s="127"/>
      <c r="HD348" s="127"/>
      <c r="HN348" s="127"/>
      <c r="HX348" s="127"/>
      <c r="IH348" s="127"/>
    </row>
    <row xmlns:x14ac="http://schemas.microsoft.com/office/spreadsheetml/2009/9/ac" r="349" s="3" customFormat="true" x14ac:dyDescent="0.25">
      <c r="A349" s="406"/>
      <c r="B349" s="127"/>
      <c r="L349" s="127"/>
      <c r="V349" s="127"/>
      <c r="AF349" s="127"/>
      <c r="AP349" s="127"/>
      <c r="AZ349" s="127"/>
      <c r="BA349" s="127"/>
      <c r="BB349" s="127"/>
      <c r="BC349" s="127"/>
      <c r="BD349" s="127"/>
      <c r="BE349" s="127"/>
      <c r="BF349" s="127"/>
      <c r="BG349" s="127"/>
      <c r="BJ349" s="127"/>
      <c r="BT349" s="127"/>
      <c r="CD349" s="127"/>
      <c r="CN349" s="127"/>
      <c r="CX349" s="127"/>
      <c r="DH349" s="127"/>
      <c r="DR349" s="127"/>
      <c r="EB349" s="127"/>
      <c r="EL349" s="127"/>
      <c r="EV349" s="127"/>
      <c r="FF349" s="127"/>
      <c r="FP349" s="127"/>
      <c r="FZ349" s="127"/>
      <c r="GJ349" s="127"/>
      <c r="GT349" s="127"/>
      <c r="HD349" s="127"/>
      <c r="HN349" s="127"/>
      <c r="HX349" s="127"/>
      <c r="IH349" s="127"/>
    </row>
    <row xmlns:x14ac="http://schemas.microsoft.com/office/spreadsheetml/2009/9/ac" r="350" s="3" customFormat="true" x14ac:dyDescent="0.25">
      <c r="A350" s="406"/>
      <c r="B350" s="127"/>
      <c r="L350" s="127"/>
      <c r="V350" s="127"/>
      <c r="AF350" s="127"/>
      <c r="AP350" s="127"/>
      <c r="AZ350" s="127"/>
      <c r="BA350" s="127"/>
      <c r="BB350" s="127"/>
      <c r="BC350" s="127"/>
      <c r="BD350" s="127"/>
      <c r="BE350" s="127"/>
      <c r="BF350" s="127"/>
      <c r="BG350" s="127"/>
      <c r="BJ350" s="127"/>
      <c r="BT350" s="127"/>
      <c r="CD350" s="127"/>
      <c r="CN350" s="127"/>
      <c r="CX350" s="127"/>
      <c r="DH350" s="127"/>
      <c r="DR350" s="127"/>
      <c r="EB350" s="127"/>
      <c r="EL350" s="127"/>
      <c r="EV350" s="127"/>
      <c r="FF350" s="127"/>
      <c r="FP350" s="127"/>
      <c r="FZ350" s="127"/>
      <c r="GJ350" s="127"/>
      <c r="GT350" s="127"/>
      <c r="HD350" s="127"/>
      <c r="HN350" s="127"/>
      <c r="HX350" s="127"/>
      <c r="IH350" s="127"/>
    </row>
    <row xmlns:x14ac="http://schemas.microsoft.com/office/spreadsheetml/2009/9/ac" r="351" s="3" customFormat="true" x14ac:dyDescent="0.25">
      <c r="A351" s="406"/>
      <c r="B351" s="127"/>
      <c r="L351" s="127"/>
      <c r="V351" s="127"/>
      <c r="AF351" s="127"/>
      <c r="AP351" s="127"/>
      <c r="AZ351" s="127"/>
      <c r="BA351" s="127"/>
      <c r="BB351" s="127"/>
      <c r="BC351" s="127"/>
      <c r="BD351" s="127"/>
      <c r="BE351" s="127"/>
      <c r="BF351" s="127"/>
      <c r="BG351" s="127"/>
      <c r="BJ351" s="127"/>
      <c r="BT351" s="127"/>
      <c r="CD351" s="127"/>
      <c r="CN351" s="127"/>
      <c r="CX351" s="127"/>
      <c r="DH351" s="127"/>
      <c r="DR351" s="127"/>
      <c r="EB351" s="127"/>
      <c r="EL351" s="127"/>
      <c r="EV351" s="127"/>
      <c r="FF351" s="127"/>
      <c r="FP351" s="127"/>
      <c r="FZ351" s="127"/>
      <c r="GJ351" s="127"/>
      <c r="GT351" s="127"/>
      <c r="HD351" s="127"/>
      <c r="HN351" s="127"/>
      <c r="HX351" s="127"/>
      <c r="IH351" s="127"/>
    </row>
    <row xmlns:x14ac="http://schemas.microsoft.com/office/spreadsheetml/2009/9/ac" r="352" s="3" customFormat="true" x14ac:dyDescent="0.25">
      <c r="A352" s="406"/>
      <c r="B352" s="127"/>
      <c r="L352" s="127"/>
      <c r="V352" s="127"/>
      <c r="AF352" s="127"/>
      <c r="AP352" s="127"/>
      <c r="AZ352" s="127"/>
      <c r="BA352" s="127"/>
      <c r="BB352" s="127"/>
      <c r="BC352" s="127"/>
      <c r="BD352" s="127"/>
      <c r="BE352" s="127"/>
      <c r="BF352" s="127"/>
      <c r="BG352" s="127"/>
      <c r="BJ352" s="127"/>
      <c r="BT352" s="127"/>
      <c r="CD352" s="127"/>
      <c r="CN352" s="127"/>
      <c r="CX352" s="127"/>
      <c r="DH352" s="127"/>
      <c r="DR352" s="127"/>
      <c r="EB352" s="127"/>
      <c r="EL352" s="127"/>
      <c r="EV352" s="127"/>
      <c r="FF352" s="127"/>
      <c r="FP352" s="127"/>
      <c r="FZ352" s="127"/>
      <c r="GJ352" s="127"/>
      <c r="GT352" s="127"/>
      <c r="HD352" s="127"/>
      <c r="HN352" s="127"/>
      <c r="HX352" s="127"/>
      <c r="IH352" s="127"/>
    </row>
    <row xmlns:x14ac="http://schemas.microsoft.com/office/spreadsheetml/2009/9/ac" r="353" s="3" customFormat="true" x14ac:dyDescent="0.25">
      <c r="A353" s="406"/>
      <c r="B353" s="127"/>
      <c r="L353" s="127"/>
      <c r="V353" s="127"/>
      <c r="AF353" s="127"/>
      <c r="AP353" s="127"/>
      <c r="AZ353" s="127"/>
      <c r="BA353" s="127"/>
      <c r="BB353" s="127"/>
      <c r="BC353" s="127"/>
      <c r="BD353" s="127"/>
      <c r="BE353" s="127"/>
      <c r="BF353" s="127"/>
      <c r="BG353" s="127"/>
      <c r="BJ353" s="127"/>
      <c r="BT353" s="127"/>
      <c r="CD353" s="127"/>
      <c r="CN353" s="127"/>
      <c r="CX353" s="127"/>
      <c r="DH353" s="127"/>
      <c r="DR353" s="127"/>
      <c r="EB353" s="127"/>
      <c r="EL353" s="127"/>
      <c r="EV353" s="127"/>
      <c r="FF353" s="127"/>
      <c r="FP353" s="127"/>
      <c r="FZ353" s="127"/>
      <c r="GJ353" s="127"/>
      <c r="GT353" s="127"/>
      <c r="HD353" s="127"/>
      <c r="HN353" s="127"/>
      <c r="HX353" s="127"/>
      <c r="IH353" s="127"/>
    </row>
    <row xmlns:x14ac="http://schemas.microsoft.com/office/spreadsheetml/2009/9/ac" r="354" s="3" customFormat="true" x14ac:dyDescent="0.25">
      <c r="A354" s="406"/>
      <c r="B354" s="127"/>
      <c r="L354" s="127"/>
      <c r="V354" s="127"/>
      <c r="AF354" s="127"/>
      <c r="AP354" s="127"/>
      <c r="AZ354" s="127"/>
      <c r="BA354" s="127"/>
      <c r="BB354" s="127"/>
      <c r="BC354" s="127"/>
      <c r="BD354" s="127"/>
      <c r="BE354" s="127"/>
      <c r="BF354" s="127"/>
      <c r="BG354" s="127"/>
      <c r="BJ354" s="127"/>
      <c r="BT354" s="127"/>
      <c r="CD354" s="127"/>
      <c r="CN354" s="127"/>
      <c r="CX354" s="127"/>
      <c r="DH354" s="127"/>
      <c r="DR354" s="127"/>
      <c r="EB354" s="127"/>
      <c r="EL354" s="127"/>
      <c r="EV354" s="127"/>
      <c r="FF354" s="127"/>
      <c r="FP354" s="127"/>
      <c r="FZ354" s="127"/>
      <c r="GJ354" s="127"/>
      <c r="GT354" s="127"/>
      <c r="HD354" s="127"/>
      <c r="HN354" s="127"/>
      <c r="HX354" s="127"/>
      <c r="IH354" s="127"/>
    </row>
    <row xmlns:x14ac="http://schemas.microsoft.com/office/spreadsheetml/2009/9/ac" r="355" s="3" customFormat="true" x14ac:dyDescent="0.25">
      <c r="A355" s="406"/>
      <c r="B355" s="127"/>
      <c r="L355" s="127"/>
      <c r="V355" s="127"/>
      <c r="AF355" s="127"/>
      <c r="AP355" s="127"/>
      <c r="AZ355" s="127"/>
      <c r="BA355" s="127"/>
      <c r="BB355" s="127"/>
      <c r="BC355" s="127"/>
      <c r="BD355" s="127"/>
      <c r="BE355" s="127"/>
      <c r="BF355" s="127"/>
      <c r="BG355" s="127"/>
      <c r="BJ355" s="127"/>
      <c r="BT355" s="127"/>
      <c r="CD355" s="127"/>
      <c r="CN355" s="127"/>
      <c r="CX355" s="127"/>
      <c r="DH355" s="127"/>
      <c r="DR355" s="127"/>
      <c r="EB355" s="127"/>
      <c r="EL355" s="127"/>
      <c r="EV355" s="127"/>
      <c r="FF355" s="127"/>
      <c r="FP355" s="127"/>
      <c r="FZ355" s="127"/>
      <c r="GJ355" s="127"/>
      <c r="GT355" s="127"/>
      <c r="HD355" s="127"/>
      <c r="HN355" s="127"/>
      <c r="HX355" s="127"/>
      <c r="IH355" s="127"/>
    </row>
    <row xmlns:x14ac="http://schemas.microsoft.com/office/spreadsheetml/2009/9/ac" r="356" s="3" customFormat="true" x14ac:dyDescent="0.25">
      <c r="A356" s="406"/>
      <c r="B356" s="127"/>
      <c r="L356" s="127"/>
      <c r="V356" s="127"/>
      <c r="AF356" s="127"/>
      <c r="AP356" s="127"/>
      <c r="AZ356" s="127"/>
      <c r="BA356" s="127"/>
      <c r="BB356" s="127"/>
      <c r="BC356" s="127"/>
      <c r="BD356" s="127"/>
      <c r="BE356" s="127"/>
      <c r="BF356" s="127"/>
      <c r="BG356" s="127"/>
      <c r="BJ356" s="127"/>
      <c r="BT356" s="127"/>
      <c r="CD356" s="127"/>
      <c r="CN356" s="127"/>
      <c r="CX356" s="127"/>
      <c r="DH356" s="127"/>
      <c r="DR356" s="127"/>
      <c r="EB356" s="127"/>
      <c r="EL356" s="127"/>
      <c r="EV356" s="127"/>
      <c r="FF356" s="127"/>
      <c r="FP356" s="127"/>
      <c r="FZ356" s="127"/>
      <c r="GJ356" s="127"/>
      <c r="GT356" s="127"/>
      <c r="HD356" s="127"/>
      <c r="HN356" s="127"/>
      <c r="HX356" s="127"/>
      <c r="IH356" s="127"/>
    </row>
    <row xmlns:x14ac="http://schemas.microsoft.com/office/spreadsheetml/2009/9/ac" r="357" s="3" customFormat="true" x14ac:dyDescent="0.25">
      <c r="A357" s="406"/>
      <c r="B357" s="127"/>
      <c r="L357" s="127"/>
      <c r="V357" s="127"/>
      <c r="AF357" s="127"/>
      <c r="AP357" s="127"/>
      <c r="AZ357" s="127"/>
      <c r="BA357" s="127"/>
      <c r="BB357" s="127"/>
      <c r="BC357" s="127"/>
      <c r="BD357" s="127"/>
      <c r="BE357" s="127"/>
      <c r="BF357" s="127"/>
      <c r="BG357" s="127"/>
      <c r="BJ357" s="127"/>
      <c r="BT357" s="127"/>
      <c r="CD357" s="127"/>
      <c r="CN357" s="127"/>
      <c r="CX357" s="127"/>
      <c r="DH357" s="127"/>
      <c r="DR357" s="127"/>
      <c r="EB357" s="127"/>
      <c r="EL357" s="127"/>
      <c r="EV357" s="127"/>
      <c r="FF357" s="127"/>
      <c r="FP357" s="127"/>
      <c r="FZ357" s="127"/>
      <c r="GJ357" s="127"/>
      <c r="GT357" s="127"/>
      <c r="HD357" s="127"/>
      <c r="HN357" s="127"/>
      <c r="HX357" s="127"/>
      <c r="IH357" s="127"/>
    </row>
    <row xmlns:x14ac="http://schemas.microsoft.com/office/spreadsheetml/2009/9/ac" r="358" s="3" customFormat="true" x14ac:dyDescent="0.25">
      <c r="A358" s="406"/>
      <c r="B358" s="127"/>
      <c r="L358" s="127"/>
      <c r="V358" s="127"/>
      <c r="AF358" s="127"/>
      <c r="AP358" s="127"/>
      <c r="AZ358" s="127"/>
      <c r="BA358" s="127"/>
      <c r="BB358" s="127"/>
      <c r="BC358" s="127"/>
      <c r="BD358" s="127"/>
      <c r="BE358" s="127"/>
      <c r="BF358" s="127"/>
      <c r="BG358" s="127"/>
      <c r="BJ358" s="127"/>
      <c r="BT358" s="127"/>
      <c r="CD358" s="127"/>
      <c r="CN358" s="127"/>
      <c r="CX358" s="127"/>
      <c r="DH358" s="127"/>
      <c r="DR358" s="127"/>
      <c r="EB358" s="127"/>
      <c r="EL358" s="127"/>
      <c r="EV358" s="127"/>
      <c r="FF358" s="127"/>
      <c r="FP358" s="127"/>
      <c r="FZ358" s="127"/>
      <c r="GJ358" s="127"/>
      <c r="GT358" s="127"/>
      <c r="HD358" s="127"/>
      <c r="HN358" s="127"/>
      <c r="HX358" s="127"/>
      <c r="IH358" s="127"/>
    </row>
    <row xmlns:x14ac="http://schemas.microsoft.com/office/spreadsheetml/2009/9/ac" r="359" s="3" customFormat="true" x14ac:dyDescent="0.25">
      <c r="A359" s="406"/>
      <c r="B359" s="127"/>
      <c r="L359" s="127"/>
      <c r="V359" s="127"/>
      <c r="AF359" s="127"/>
      <c r="AP359" s="127"/>
      <c r="AZ359" s="127"/>
      <c r="BA359" s="127"/>
      <c r="BB359" s="127"/>
      <c r="BC359" s="127"/>
      <c r="BD359" s="127"/>
      <c r="BE359" s="127"/>
      <c r="BF359" s="127"/>
      <c r="BG359" s="127"/>
      <c r="BJ359" s="127"/>
      <c r="BT359" s="127"/>
      <c r="CD359" s="127"/>
      <c r="CN359" s="127"/>
      <c r="CX359" s="127"/>
      <c r="DH359" s="127"/>
      <c r="DR359" s="127"/>
      <c r="EB359" s="127"/>
      <c r="EL359" s="127"/>
      <c r="EV359" s="127"/>
      <c r="FF359" s="127"/>
      <c r="FP359" s="127"/>
      <c r="FZ359" s="127"/>
      <c r="GJ359" s="127"/>
      <c r="GT359" s="127"/>
      <c r="HD359" s="127"/>
      <c r="HN359" s="127"/>
      <c r="HX359" s="127"/>
      <c r="IH359" s="127"/>
    </row>
    <row xmlns:x14ac="http://schemas.microsoft.com/office/spreadsheetml/2009/9/ac" r="360" s="3" customFormat="true" x14ac:dyDescent="0.25">
      <c r="A360" s="406"/>
      <c r="B360" s="127"/>
      <c r="L360" s="127"/>
      <c r="V360" s="127"/>
      <c r="AF360" s="127"/>
      <c r="AP360" s="127"/>
      <c r="AZ360" s="127"/>
      <c r="BA360" s="127"/>
      <c r="BB360" s="127"/>
      <c r="BC360" s="127"/>
      <c r="BD360" s="127"/>
      <c r="BE360" s="127"/>
      <c r="BF360" s="127"/>
      <c r="BG360" s="127"/>
      <c r="BJ360" s="127"/>
      <c r="BT360" s="127"/>
      <c r="CD360" s="127"/>
      <c r="CN360" s="127"/>
      <c r="CX360" s="127"/>
      <c r="DH360" s="127"/>
      <c r="DR360" s="127"/>
      <c r="EB360" s="127"/>
      <c r="EL360" s="127"/>
      <c r="EV360" s="127"/>
      <c r="FF360" s="127"/>
      <c r="FP360" s="127"/>
      <c r="FZ360" s="127"/>
      <c r="GJ360" s="127"/>
      <c r="GT360" s="127"/>
      <c r="HD360" s="127"/>
      <c r="HN360" s="127"/>
      <c r="HX360" s="127"/>
      <c r="IH360" s="127"/>
    </row>
    <row xmlns:x14ac="http://schemas.microsoft.com/office/spreadsheetml/2009/9/ac" r="361" s="3" customFormat="true" x14ac:dyDescent="0.25">
      <c r="A361" s="406"/>
      <c r="B361" s="127"/>
      <c r="L361" s="127"/>
      <c r="V361" s="127"/>
      <c r="AF361" s="127"/>
      <c r="AP361" s="127"/>
      <c r="AZ361" s="127"/>
      <c r="BA361" s="127"/>
      <c r="BB361" s="127"/>
      <c r="BC361" s="127"/>
      <c r="BD361" s="127"/>
      <c r="BE361" s="127"/>
      <c r="BF361" s="127"/>
      <c r="BG361" s="127"/>
      <c r="BJ361" s="127"/>
      <c r="BT361" s="127"/>
      <c r="CD361" s="127"/>
      <c r="CN361" s="127"/>
      <c r="CX361" s="127"/>
      <c r="DH361" s="127"/>
      <c r="DR361" s="127"/>
      <c r="EB361" s="127"/>
      <c r="EL361" s="127"/>
      <c r="EV361" s="127"/>
      <c r="FF361" s="127"/>
      <c r="FP361" s="127"/>
      <c r="FZ361" s="127"/>
      <c r="GJ361" s="127"/>
      <c r="GT361" s="127"/>
      <c r="HD361" s="127"/>
      <c r="HN361" s="127"/>
      <c r="HX361" s="127"/>
      <c r="IH361" s="127"/>
    </row>
    <row xmlns:x14ac="http://schemas.microsoft.com/office/spreadsheetml/2009/9/ac" r="362" s="3" customFormat="true" x14ac:dyDescent="0.25">
      <c r="A362" s="406"/>
      <c r="B362" s="127"/>
      <c r="L362" s="127"/>
      <c r="V362" s="127"/>
      <c r="AF362" s="127"/>
      <c r="AP362" s="127"/>
      <c r="AZ362" s="127"/>
      <c r="BA362" s="127"/>
      <c r="BB362" s="127"/>
      <c r="BC362" s="127"/>
      <c r="BD362" s="127"/>
      <c r="BE362" s="127"/>
      <c r="BF362" s="127"/>
      <c r="BG362" s="127"/>
      <c r="BJ362" s="127"/>
      <c r="BT362" s="127"/>
      <c r="CD362" s="127"/>
      <c r="CN362" s="127"/>
      <c r="CX362" s="127"/>
      <c r="DH362" s="127"/>
      <c r="DR362" s="127"/>
      <c r="EB362" s="127"/>
      <c r="EL362" s="127"/>
      <c r="EV362" s="127"/>
      <c r="FF362" s="127"/>
      <c r="FP362" s="127"/>
      <c r="FZ362" s="127"/>
      <c r="GJ362" s="127"/>
      <c r="GT362" s="127"/>
      <c r="HD362" s="127"/>
      <c r="HN362" s="127"/>
      <c r="HX362" s="127"/>
      <c r="IH362" s="127"/>
    </row>
    <row xmlns:x14ac="http://schemas.microsoft.com/office/spreadsheetml/2009/9/ac" r="363" s="3" customFormat="true" x14ac:dyDescent="0.25">
      <c r="A363" s="406"/>
      <c r="B363" s="127"/>
      <c r="L363" s="127"/>
      <c r="V363" s="127"/>
      <c r="AF363" s="127"/>
      <c r="AP363" s="127"/>
      <c r="AZ363" s="127"/>
      <c r="BA363" s="127"/>
      <c r="BB363" s="127"/>
      <c r="BC363" s="127"/>
      <c r="BD363" s="127"/>
      <c r="BE363" s="127"/>
      <c r="BF363" s="127"/>
      <c r="BG363" s="127"/>
      <c r="BJ363" s="127"/>
      <c r="BT363" s="127"/>
      <c r="CD363" s="127"/>
      <c r="CN363" s="127"/>
      <c r="CX363" s="127"/>
      <c r="DH363" s="127"/>
      <c r="DR363" s="127"/>
      <c r="EB363" s="127"/>
      <c r="EL363" s="127"/>
      <c r="EV363" s="127"/>
      <c r="FF363" s="127"/>
      <c r="FP363" s="127"/>
      <c r="FZ363" s="127"/>
      <c r="GJ363" s="127"/>
      <c r="GT363" s="127"/>
      <c r="HD363" s="127"/>
      <c r="HN363" s="127"/>
      <c r="HX363" s="127"/>
      <c r="IH363" s="127"/>
    </row>
    <row xmlns:x14ac="http://schemas.microsoft.com/office/spreadsheetml/2009/9/ac" r="364" s="3" customFormat="true" x14ac:dyDescent="0.25">
      <c r="A364" s="406"/>
      <c r="B364" s="127"/>
      <c r="L364" s="127"/>
      <c r="V364" s="127"/>
      <c r="AF364" s="127"/>
      <c r="AP364" s="127"/>
      <c r="AZ364" s="127"/>
      <c r="BA364" s="127"/>
      <c r="BB364" s="127"/>
      <c r="BC364" s="127"/>
      <c r="BD364" s="127"/>
      <c r="BE364" s="127"/>
      <c r="BF364" s="127"/>
      <c r="BG364" s="127"/>
      <c r="BJ364" s="127"/>
      <c r="BT364" s="127"/>
      <c r="CD364" s="127"/>
      <c r="CN364" s="127"/>
      <c r="CX364" s="127"/>
      <c r="DH364" s="127"/>
      <c r="DR364" s="127"/>
      <c r="EB364" s="127"/>
      <c r="EL364" s="127"/>
      <c r="EV364" s="127"/>
      <c r="FF364" s="127"/>
      <c r="FP364" s="127"/>
      <c r="FZ364" s="127"/>
      <c r="GJ364" s="127"/>
      <c r="GT364" s="127"/>
      <c r="HD364" s="127"/>
      <c r="HN364" s="127"/>
      <c r="HX364" s="127"/>
      <c r="IH364" s="127"/>
    </row>
    <row xmlns:x14ac="http://schemas.microsoft.com/office/spreadsheetml/2009/9/ac" r="365" s="3" customFormat="true" x14ac:dyDescent="0.25">
      <c r="A365" s="406"/>
      <c r="B365" s="127"/>
      <c r="L365" s="127"/>
      <c r="V365" s="127"/>
      <c r="AF365" s="127"/>
      <c r="AP365" s="127"/>
      <c r="AZ365" s="127"/>
      <c r="BA365" s="127"/>
      <c r="BB365" s="127"/>
      <c r="BC365" s="127"/>
      <c r="BD365" s="127"/>
      <c r="BE365" s="127"/>
      <c r="BF365" s="127"/>
      <c r="BG365" s="127"/>
      <c r="BJ365" s="127"/>
      <c r="BT365" s="127"/>
      <c r="CD365" s="127"/>
      <c r="CN365" s="127"/>
      <c r="CX365" s="127"/>
      <c r="DH365" s="127"/>
      <c r="DR365" s="127"/>
      <c r="EB365" s="127"/>
      <c r="EL365" s="127"/>
      <c r="EV365" s="127"/>
      <c r="FF365" s="127"/>
      <c r="FP365" s="127"/>
      <c r="FZ365" s="127"/>
      <c r="GJ365" s="127"/>
      <c r="GT365" s="127"/>
      <c r="HD365" s="127"/>
      <c r="HN365" s="127"/>
      <c r="HX365" s="127"/>
      <c r="IH365" s="127"/>
    </row>
    <row xmlns:x14ac="http://schemas.microsoft.com/office/spreadsheetml/2009/9/ac" r="366" s="3" customFormat="true" x14ac:dyDescent="0.25">
      <c r="A366" s="406"/>
      <c r="B366" s="127"/>
      <c r="L366" s="127"/>
      <c r="V366" s="127"/>
      <c r="AF366" s="127"/>
      <c r="AP366" s="127"/>
      <c r="AZ366" s="127"/>
      <c r="BA366" s="127"/>
      <c r="BB366" s="127"/>
      <c r="BC366" s="127"/>
      <c r="BD366" s="127"/>
      <c r="BE366" s="127"/>
      <c r="BF366" s="127"/>
      <c r="BG366" s="127"/>
      <c r="BJ366" s="127"/>
      <c r="BT366" s="127"/>
      <c r="CD366" s="127"/>
      <c r="CN366" s="127"/>
      <c r="CX366" s="127"/>
      <c r="DH366" s="127"/>
      <c r="DR366" s="127"/>
      <c r="EB366" s="127"/>
      <c r="EL366" s="127"/>
      <c r="EV366" s="127"/>
      <c r="FF366" s="127"/>
      <c r="FP366" s="127"/>
      <c r="FZ366" s="127"/>
      <c r="GJ366" s="127"/>
      <c r="GT366" s="127"/>
      <c r="HD366" s="127"/>
      <c r="HN366" s="127"/>
      <c r="HX366" s="127"/>
      <c r="IH366" s="127"/>
    </row>
    <row xmlns:x14ac="http://schemas.microsoft.com/office/spreadsheetml/2009/9/ac" r="367" s="3" customFormat="true" x14ac:dyDescent="0.25">
      <c r="A367" s="406"/>
      <c r="B367" s="127"/>
      <c r="L367" s="127"/>
      <c r="V367" s="127"/>
      <c r="AF367" s="127"/>
      <c r="AP367" s="127"/>
      <c r="AZ367" s="127"/>
      <c r="BA367" s="127"/>
      <c r="BB367" s="127"/>
      <c r="BC367" s="127"/>
      <c r="BD367" s="127"/>
      <c r="BE367" s="127"/>
      <c r="BF367" s="127"/>
      <c r="BG367" s="127"/>
      <c r="BJ367" s="127"/>
      <c r="BT367" s="127"/>
      <c r="CD367" s="127"/>
      <c r="CN367" s="127"/>
      <c r="CX367" s="127"/>
      <c r="DH367" s="127"/>
      <c r="DR367" s="127"/>
      <c r="EB367" s="127"/>
      <c r="EL367" s="127"/>
      <c r="EV367" s="127"/>
      <c r="FF367" s="127"/>
      <c r="FP367" s="127"/>
      <c r="FZ367" s="127"/>
      <c r="GJ367" s="127"/>
      <c r="GT367" s="127"/>
      <c r="HD367" s="127"/>
      <c r="HN367" s="127"/>
      <c r="HX367" s="127"/>
      <c r="IH367" s="127"/>
    </row>
    <row xmlns:x14ac="http://schemas.microsoft.com/office/spreadsheetml/2009/9/ac" r="368" s="3" customFormat="true" x14ac:dyDescent="0.25">
      <c r="A368" s="406"/>
      <c r="B368" s="127"/>
      <c r="L368" s="127"/>
      <c r="V368" s="127"/>
      <c r="AF368" s="127"/>
      <c r="AP368" s="127"/>
      <c r="AZ368" s="127"/>
      <c r="BA368" s="127"/>
      <c r="BB368" s="127"/>
      <c r="BC368" s="127"/>
      <c r="BD368" s="127"/>
      <c r="BE368" s="127"/>
      <c r="BF368" s="127"/>
      <c r="BG368" s="127"/>
      <c r="BJ368" s="127"/>
      <c r="BT368" s="127"/>
      <c r="CD368" s="127"/>
      <c r="CN368" s="127"/>
      <c r="CX368" s="127"/>
      <c r="DH368" s="127"/>
      <c r="DR368" s="127"/>
      <c r="EB368" s="127"/>
      <c r="EL368" s="127"/>
      <c r="EV368" s="127"/>
      <c r="FF368" s="127"/>
      <c r="FP368" s="127"/>
      <c r="FZ368" s="127"/>
      <c r="GJ368" s="127"/>
      <c r="GT368" s="127"/>
      <c r="HD368" s="127"/>
      <c r="HN368" s="127"/>
      <c r="HX368" s="127"/>
      <c r="IH368" s="127"/>
    </row>
    <row xmlns:x14ac="http://schemas.microsoft.com/office/spreadsheetml/2009/9/ac" r="369" s="3" customFormat="true" x14ac:dyDescent="0.25">
      <c r="A369" s="406"/>
      <c r="B369" s="127"/>
      <c r="L369" s="127"/>
      <c r="V369" s="127"/>
      <c r="AF369" s="127"/>
      <c r="AP369" s="127"/>
      <c r="AZ369" s="127"/>
      <c r="BA369" s="127"/>
      <c r="BB369" s="127"/>
      <c r="BC369" s="127"/>
      <c r="BD369" s="127"/>
      <c r="BE369" s="127"/>
      <c r="BF369" s="127"/>
      <c r="BG369" s="127"/>
      <c r="BJ369" s="127"/>
      <c r="BT369" s="127"/>
      <c r="CD369" s="127"/>
      <c r="CN369" s="127"/>
      <c r="CX369" s="127"/>
      <c r="DH369" s="127"/>
      <c r="DR369" s="127"/>
      <c r="EB369" s="127"/>
      <c r="EL369" s="127"/>
      <c r="EV369" s="127"/>
      <c r="FF369" s="127"/>
      <c r="FP369" s="127"/>
      <c r="FZ369" s="127"/>
      <c r="GJ369" s="127"/>
      <c r="GT369" s="127"/>
      <c r="HD369" s="127"/>
      <c r="HN369" s="127"/>
      <c r="HX369" s="127"/>
      <c r="IH369" s="127"/>
    </row>
    <row xmlns:x14ac="http://schemas.microsoft.com/office/spreadsheetml/2009/9/ac" r="370" s="3" customFormat="true" x14ac:dyDescent="0.25">
      <c r="A370" s="406"/>
      <c r="B370" s="127"/>
      <c r="L370" s="127"/>
      <c r="V370" s="127"/>
      <c r="AF370" s="127"/>
      <c r="AP370" s="127"/>
      <c r="AZ370" s="127"/>
      <c r="BA370" s="127"/>
      <c r="BB370" s="127"/>
      <c r="BC370" s="127"/>
      <c r="BD370" s="127"/>
      <c r="BE370" s="127"/>
      <c r="BF370" s="127"/>
      <c r="BG370" s="127"/>
      <c r="BJ370" s="127"/>
      <c r="BT370" s="127"/>
      <c r="CD370" s="127"/>
      <c r="CN370" s="127"/>
      <c r="CX370" s="127"/>
      <c r="DH370" s="127"/>
      <c r="DR370" s="127"/>
      <c r="EB370" s="127"/>
      <c r="EL370" s="127"/>
      <c r="EV370" s="127"/>
      <c r="FF370" s="127"/>
      <c r="FP370" s="127"/>
      <c r="FZ370" s="127"/>
      <c r="GJ370" s="127"/>
      <c r="GT370" s="127"/>
      <c r="HD370" s="127"/>
      <c r="HN370" s="127"/>
      <c r="HX370" s="127"/>
      <c r="IH370" s="127"/>
    </row>
    <row xmlns:x14ac="http://schemas.microsoft.com/office/spreadsheetml/2009/9/ac" r="371" s="3" customFormat="true" x14ac:dyDescent="0.25">
      <c r="A371" s="406"/>
      <c r="B371" s="127"/>
      <c r="L371" s="127"/>
      <c r="V371" s="127"/>
      <c r="AF371" s="127"/>
      <c r="AP371" s="127"/>
      <c r="AZ371" s="127"/>
      <c r="BA371" s="127"/>
      <c r="BB371" s="127"/>
      <c r="BC371" s="127"/>
      <c r="BD371" s="127"/>
      <c r="BE371" s="127"/>
      <c r="BF371" s="127"/>
      <c r="BG371" s="127"/>
      <c r="BJ371" s="127"/>
      <c r="BT371" s="127"/>
      <c r="CD371" s="127"/>
      <c r="CN371" s="127"/>
      <c r="CX371" s="127"/>
      <c r="DH371" s="127"/>
      <c r="DR371" s="127"/>
      <c r="EB371" s="127"/>
      <c r="EL371" s="127"/>
      <c r="EV371" s="127"/>
      <c r="FF371" s="127"/>
      <c r="FP371" s="127"/>
      <c r="FZ371" s="127"/>
      <c r="GJ371" s="127"/>
      <c r="GT371" s="127"/>
      <c r="HD371" s="127"/>
      <c r="HN371" s="127"/>
      <c r="HX371" s="127"/>
      <c r="IH371" s="127"/>
    </row>
    <row xmlns:x14ac="http://schemas.microsoft.com/office/spreadsheetml/2009/9/ac" r="372" s="3" customFormat="true" x14ac:dyDescent="0.25">
      <c r="A372" s="406"/>
      <c r="B372" s="127"/>
      <c r="L372" s="127"/>
      <c r="V372" s="127"/>
      <c r="AF372" s="127"/>
      <c r="AP372" s="127"/>
      <c r="AZ372" s="127"/>
      <c r="BA372" s="127"/>
      <c r="BB372" s="127"/>
      <c r="BC372" s="127"/>
      <c r="BD372" s="127"/>
      <c r="BE372" s="127"/>
      <c r="BF372" s="127"/>
      <c r="BG372" s="127"/>
      <c r="BJ372" s="127"/>
      <c r="BT372" s="127"/>
      <c r="CD372" s="127"/>
      <c r="CN372" s="127"/>
      <c r="CX372" s="127"/>
      <c r="DH372" s="127"/>
      <c r="DR372" s="127"/>
      <c r="EB372" s="127"/>
      <c r="EL372" s="127"/>
      <c r="EV372" s="127"/>
      <c r="FF372" s="127"/>
      <c r="FP372" s="127"/>
      <c r="FZ372" s="127"/>
      <c r="GJ372" s="127"/>
      <c r="GT372" s="127"/>
      <c r="HD372" s="127"/>
      <c r="HN372" s="127"/>
      <c r="HX372" s="127"/>
      <c r="IH372" s="127"/>
    </row>
    <row xmlns:x14ac="http://schemas.microsoft.com/office/spreadsheetml/2009/9/ac" r="373" s="3" customFormat="true" x14ac:dyDescent="0.25">
      <c r="A373" s="406"/>
      <c r="B373" s="127"/>
      <c r="L373" s="127"/>
      <c r="V373" s="127"/>
      <c r="AF373" s="127"/>
      <c r="AP373" s="127"/>
      <c r="AZ373" s="127"/>
      <c r="BA373" s="127"/>
      <c r="BB373" s="127"/>
      <c r="BC373" s="127"/>
      <c r="BD373" s="127"/>
      <c r="BE373" s="127"/>
      <c r="BF373" s="127"/>
      <c r="BG373" s="127"/>
      <c r="BJ373" s="127"/>
      <c r="BT373" s="127"/>
      <c r="CD373" s="127"/>
      <c r="CN373" s="127"/>
      <c r="CX373" s="127"/>
      <c r="DH373" s="127"/>
      <c r="DR373" s="127"/>
      <c r="EB373" s="127"/>
      <c r="EL373" s="127"/>
      <c r="EV373" s="127"/>
      <c r="FF373" s="127"/>
      <c r="FP373" s="127"/>
      <c r="FZ373" s="127"/>
      <c r="GJ373" s="127"/>
      <c r="GT373" s="127"/>
      <c r="HD373" s="127"/>
      <c r="HN373" s="127"/>
      <c r="HX373" s="127"/>
      <c r="IH373" s="127"/>
    </row>
    <row xmlns:x14ac="http://schemas.microsoft.com/office/spreadsheetml/2009/9/ac" r="374" s="3" customFormat="true" x14ac:dyDescent="0.25">
      <c r="A374" s="406"/>
      <c r="B374" s="127"/>
      <c r="L374" s="127"/>
      <c r="V374" s="127"/>
      <c r="AF374" s="127"/>
      <c r="AP374" s="127"/>
      <c r="AZ374" s="127"/>
      <c r="BA374" s="127"/>
      <c r="BB374" s="127"/>
      <c r="BC374" s="127"/>
      <c r="BD374" s="127"/>
      <c r="BE374" s="127"/>
      <c r="BF374" s="127"/>
      <c r="BG374" s="127"/>
      <c r="BJ374" s="127"/>
      <c r="BT374" s="127"/>
      <c r="CD374" s="127"/>
      <c r="CN374" s="127"/>
      <c r="CX374" s="127"/>
      <c r="DH374" s="127"/>
      <c r="DR374" s="127"/>
      <c r="EB374" s="127"/>
      <c r="EL374" s="127"/>
      <c r="EV374" s="127"/>
      <c r="FF374" s="127"/>
      <c r="FP374" s="127"/>
      <c r="FZ374" s="127"/>
      <c r="GJ374" s="127"/>
      <c r="GT374" s="127"/>
      <c r="HD374" s="127"/>
      <c r="HN374" s="127"/>
      <c r="HX374" s="127"/>
      <c r="IH374" s="127"/>
    </row>
    <row xmlns:x14ac="http://schemas.microsoft.com/office/spreadsheetml/2009/9/ac" r="375" s="3" customFormat="true" x14ac:dyDescent="0.25">
      <c r="A375" s="406"/>
      <c r="B375" s="127"/>
      <c r="L375" s="127"/>
      <c r="V375" s="127"/>
      <c r="AF375" s="127"/>
      <c r="AP375" s="127"/>
      <c r="AZ375" s="127"/>
      <c r="BA375" s="127"/>
      <c r="BB375" s="127"/>
      <c r="BC375" s="127"/>
      <c r="BD375" s="127"/>
      <c r="BE375" s="127"/>
      <c r="BF375" s="127"/>
      <c r="BG375" s="127"/>
      <c r="BJ375" s="127"/>
      <c r="BT375" s="127"/>
      <c r="CD375" s="127"/>
      <c r="CN375" s="127"/>
      <c r="CX375" s="127"/>
      <c r="DH375" s="127"/>
      <c r="DR375" s="127"/>
      <c r="EB375" s="127"/>
      <c r="EL375" s="127"/>
      <c r="EV375" s="127"/>
      <c r="FF375" s="127"/>
      <c r="FP375" s="127"/>
      <c r="FZ375" s="127"/>
      <c r="GJ375" s="127"/>
      <c r="GT375" s="127"/>
      <c r="HD375" s="127"/>
      <c r="HN375" s="127"/>
      <c r="HX375" s="127"/>
      <c r="IH375" s="127"/>
    </row>
    <row xmlns:x14ac="http://schemas.microsoft.com/office/spreadsheetml/2009/9/ac" r="376" s="3" customFormat="true" x14ac:dyDescent="0.25">
      <c r="A376" s="406"/>
      <c r="B376" s="127"/>
      <c r="L376" s="127"/>
      <c r="V376" s="127"/>
      <c r="AF376" s="127"/>
      <c r="AP376" s="127"/>
      <c r="AZ376" s="127"/>
      <c r="BA376" s="127"/>
      <c r="BB376" s="127"/>
      <c r="BC376" s="127"/>
      <c r="BD376" s="127"/>
      <c r="BE376" s="127"/>
      <c r="BF376" s="127"/>
      <c r="BG376" s="127"/>
      <c r="BJ376" s="127"/>
      <c r="BT376" s="127"/>
      <c r="CD376" s="127"/>
      <c r="CN376" s="127"/>
      <c r="CX376" s="127"/>
      <c r="DH376" s="127"/>
      <c r="DR376" s="127"/>
      <c r="EB376" s="127"/>
      <c r="EL376" s="127"/>
      <c r="EV376" s="127"/>
      <c r="FF376" s="127"/>
      <c r="FP376" s="127"/>
      <c r="FZ376" s="127"/>
      <c r="GJ376" s="127"/>
      <c r="GT376" s="127"/>
      <c r="HD376" s="127"/>
      <c r="HN376" s="127"/>
      <c r="HX376" s="127"/>
      <c r="IH376" s="127"/>
    </row>
    <row xmlns:x14ac="http://schemas.microsoft.com/office/spreadsheetml/2009/9/ac" r="377" s="3" customFormat="true" x14ac:dyDescent="0.25">
      <c r="A377" s="406"/>
      <c r="B377" s="127"/>
      <c r="L377" s="127"/>
      <c r="V377" s="127"/>
      <c r="AF377" s="127"/>
      <c r="AP377" s="127"/>
      <c r="AZ377" s="127"/>
      <c r="BA377" s="127"/>
      <c r="BB377" s="127"/>
      <c r="BC377" s="127"/>
      <c r="BD377" s="127"/>
      <c r="BE377" s="127"/>
      <c r="BF377" s="127"/>
      <c r="BG377" s="127"/>
      <c r="BJ377" s="127"/>
      <c r="BT377" s="127"/>
      <c r="CD377" s="127"/>
      <c r="CN377" s="127"/>
      <c r="CX377" s="127"/>
      <c r="DH377" s="127"/>
      <c r="DR377" s="127"/>
      <c r="EB377" s="127"/>
      <c r="EL377" s="127"/>
      <c r="EV377" s="127"/>
      <c r="FF377" s="127"/>
      <c r="FP377" s="127"/>
      <c r="FZ377" s="127"/>
      <c r="GJ377" s="127"/>
      <c r="GT377" s="127"/>
      <c r="HD377" s="127"/>
      <c r="HN377" s="127"/>
      <c r="HX377" s="127"/>
      <c r="IH377" s="127"/>
    </row>
    <row xmlns:x14ac="http://schemas.microsoft.com/office/spreadsheetml/2009/9/ac" r="378" s="3" customFormat="true" x14ac:dyDescent="0.25">
      <c r="A378" s="406"/>
      <c r="B378" s="127"/>
      <c r="L378" s="127"/>
      <c r="V378" s="127"/>
      <c r="AF378" s="127"/>
      <c r="AP378" s="127"/>
      <c r="AZ378" s="127"/>
      <c r="BA378" s="127"/>
      <c r="BB378" s="127"/>
      <c r="BC378" s="127"/>
      <c r="BD378" s="127"/>
      <c r="BE378" s="127"/>
      <c r="BF378" s="127"/>
      <c r="BG378" s="127"/>
      <c r="BJ378" s="127"/>
      <c r="BT378" s="127"/>
      <c r="CD378" s="127"/>
      <c r="CN378" s="127"/>
      <c r="CX378" s="127"/>
      <c r="DH378" s="127"/>
      <c r="DR378" s="127"/>
      <c r="EB378" s="127"/>
      <c r="EL378" s="127"/>
      <c r="EV378" s="127"/>
      <c r="FF378" s="127"/>
      <c r="FP378" s="127"/>
      <c r="FZ378" s="127"/>
      <c r="GJ378" s="127"/>
      <c r="GT378" s="127"/>
      <c r="HD378" s="127"/>
      <c r="HN378" s="127"/>
      <c r="HX378" s="127"/>
      <c r="IH378" s="127"/>
    </row>
    <row xmlns:x14ac="http://schemas.microsoft.com/office/spreadsheetml/2009/9/ac" r="379" s="3" customFormat="true" x14ac:dyDescent="0.25">
      <c r="A379" s="406"/>
      <c r="B379" s="127"/>
      <c r="L379" s="127"/>
      <c r="V379" s="127"/>
      <c r="AF379" s="127"/>
      <c r="AP379" s="127"/>
      <c r="AZ379" s="127"/>
      <c r="BA379" s="127"/>
      <c r="BB379" s="127"/>
      <c r="BC379" s="127"/>
      <c r="BD379" s="127"/>
      <c r="BE379" s="127"/>
      <c r="BF379" s="127"/>
      <c r="BG379" s="127"/>
      <c r="BJ379" s="127"/>
      <c r="BT379" s="127"/>
      <c r="CD379" s="127"/>
      <c r="CN379" s="127"/>
      <c r="CX379" s="127"/>
      <c r="DH379" s="127"/>
      <c r="DR379" s="127"/>
      <c r="EB379" s="127"/>
      <c r="EL379" s="127"/>
      <c r="EV379" s="127"/>
      <c r="FF379" s="127"/>
      <c r="FP379" s="127"/>
      <c r="FZ379" s="127"/>
      <c r="GJ379" s="127"/>
      <c r="GT379" s="127"/>
      <c r="HD379" s="127"/>
      <c r="HN379" s="127"/>
      <c r="HX379" s="127"/>
      <c r="IH379" s="127"/>
    </row>
    <row xmlns:x14ac="http://schemas.microsoft.com/office/spreadsheetml/2009/9/ac" r="380" s="3" customFormat="true" x14ac:dyDescent="0.25">
      <c r="A380" s="406"/>
      <c r="B380" s="127"/>
      <c r="L380" s="127"/>
      <c r="V380" s="127"/>
      <c r="AF380" s="127"/>
      <c r="AP380" s="127"/>
      <c r="AZ380" s="127"/>
      <c r="BA380" s="127"/>
      <c r="BB380" s="127"/>
      <c r="BC380" s="127"/>
      <c r="BD380" s="127"/>
      <c r="BE380" s="127"/>
      <c r="BF380" s="127"/>
      <c r="BG380" s="127"/>
      <c r="BJ380" s="127"/>
      <c r="BT380" s="127"/>
      <c r="CD380" s="127"/>
      <c r="CN380" s="127"/>
      <c r="CX380" s="127"/>
      <c r="DH380" s="127"/>
      <c r="DR380" s="127"/>
      <c r="EB380" s="127"/>
      <c r="EL380" s="127"/>
      <c r="EV380" s="127"/>
      <c r="FF380" s="127"/>
      <c r="FP380" s="127"/>
      <c r="FZ380" s="127"/>
      <c r="GJ380" s="127"/>
      <c r="GT380" s="127"/>
      <c r="HD380" s="127"/>
      <c r="HN380" s="127"/>
      <c r="HX380" s="127"/>
      <c r="IH380" s="127"/>
    </row>
    <row xmlns:x14ac="http://schemas.microsoft.com/office/spreadsheetml/2009/9/ac" r="381" s="3" customFormat="true" x14ac:dyDescent="0.25">
      <c r="A381" s="406"/>
      <c r="B381" s="127"/>
      <c r="L381" s="127"/>
      <c r="V381" s="127"/>
      <c r="AF381" s="127"/>
      <c r="AP381" s="127"/>
      <c r="AZ381" s="127"/>
      <c r="BA381" s="127"/>
      <c r="BB381" s="127"/>
      <c r="BC381" s="127"/>
      <c r="BD381" s="127"/>
      <c r="BE381" s="127"/>
      <c r="BF381" s="127"/>
      <c r="BG381" s="127"/>
      <c r="BJ381" s="127"/>
      <c r="BT381" s="127"/>
      <c r="CD381" s="127"/>
      <c r="CN381" s="127"/>
      <c r="CX381" s="127"/>
      <c r="DH381" s="127"/>
      <c r="DR381" s="127"/>
      <c r="EB381" s="127"/>
      <c r="EL381" s="127"/>
      <c r="EV381" s="127"/>
      <c r="FF381" s="127"/>
      <c r="FP381" s="127"/>
      <c r="FZ381" s="127"/>
      <c r="GJ381" s="127"/>
      <c r="GT381" s="127"/>
      <c r="HD381" s="127"/>
      <c r="HN381" s="127"/>
      <c r="HX381" s="127"/>
      <c r="IH381" s="127"/>
    </row>
    <row xmlns:x14ac="http://schemas.microsoft.com/office/spreadsheetml/2009/9/ac" r="382" s="3" customFormat="true" x14ac:dyDescent="0.25">
      <c r="A382" s="406"/>
      <c r="B382" s="127"/>
      <c r="L382" s="127"/>
      <c r="V382" s="127"/>
      <c r="AF382" s="127"/>
      <c r="AP382" s="127"/>
      <c r="AZ382" s="127"/>
      <c r="BA382" s="127"/>
      <c r="BB382" s="127"/>
      <c r="BC382" s="127"/>
      <c r="BD382" s="127"/>
      <c r="BE382" s="127"/>
      <c r="BF382" s="127"/>
      <c r="BG382" s="127"/>
      <c r="BJ382" s="127"/>
      <c r="BT382" s="127"/>
      <c r="CD382" s="127"/>
      <c r="CN382" s="127"/>
      <c r="CX382" s="127"/>
      <c r="DH382" s="127"/>
      <c r="DR382" s="127"/>
      <c r="EB382" s="127"/>
      <c r="EL382" s="127"/>
      <c r="EV382" s="127"/>
      <c r="FF382" s="127"/>
      <c r="FP382" s="127"/>
      <c r="FZ382" s="127"/>
      <c r="GJ382" s="127"/>
      <c r="GT382" s="127"/>
      <c r="HD382" s="127"/>
      <c r="HN382" s="127"/>
      <c r="HX382" s="127"/>
      <c r="IH382" s="127"/>
    </row>
    <row xmlns:x14ac="http://schemas.microsoft.com/office/spreadsheetml/2009/9/ac" r="383" s="3" customFormat="true" x14ac:dyDescent="0.25">
      <c r="A383" s="406"/>
      <c r="B383" s="127"/>
      <c r="L383" s="127"/>
      <c r="V383" s="127"/>
      <c r="AF383" s="127"/>
      <c r="AP383" s="127"/>
      <c r="AZ383" s="127"/>
      <c r="BA383" s="127"/>
      <c r="BB383" s="127"/>
      <c r="BC383" s="127"/>
      <c r="BD383" s="127"/>
      <c r="BE383" s="127"/>
      <c r="BF383" s="127"/>
      <c r="BG383" s="127"/>
      <c r="BJ383" s="127"/>
      <c r="BT383" s="127"/>
      <c r="CD383" s="127"/>
      <c r="CN383" s="127"/>
      <c r="CX383" s="127"/>
      <c r="DH383" s="127"/>
      <c r="DR383" s="127"/>
      <c r="EB383" s="127"/>
      <c r="EL383" s="127"/>
      <c r="EV383" s="127"/>
      <c r="FF383" s="127"/>
      <c r="FP383" s="127"/>
      <c r="FZ383" s="127"/>
      <c r="GJ383" s="127"/>
      <c r="GT383" s="127"/>
      <c r="HD383" s="127"/>
      <c r="HN383" s="127"/>
      <c r="HX383" s="127"/>
      <c r="IH383" s="127"/>
    </row>
    <row xmlns:x14ac="http://schemas.microsoft.com/office/spreadsheetml/2009/9/ac" r="384" s="3" customFormat="true" x14ac:dyDescent="0.25">
      <c r="A384" s="406"/>
      <c r="B384" s="127"/>
      <c r="L384" s="127"/>
      <c r="V384" s="127"/>
      <c r="AF384" s="127"/>
      <c r="AP384" s="127"/>
      <c r="AZ384" s="127"/>
      <c r="BA384" s="127"/>
      <c r="BB384" s="127"/>
      <c r="BC384" s="127"/>
      <c r="BD384" s="127"/>
      <c r="BE384" s="127"/>
      <c r="BF384" s="127"/>
      <c r="BG384" s="127"/>
      <c r="BJ384" s="127"/>
      <c r="BT384" s="127"/>
      <c r="CD384" s="127"/>
      <c r="CN384" s="127"/>
      <c r="CX384" s="127"/>
      <c r="DH384" s="127"/>
      <c r="DR384" s="127"/>
      <c r="EB384" s="127"/>
      <c r="EL384" s="127"/>
      <c r="EV384" s="127"/>
      <c r="FF384" s="127"/>
      <c r="FP384" s="127"/>
      <c r="FZ384" s="127"/>
      <c r="GJ384" s="127"/>
      <c r="GT384" s="127"/>
      <c r="HD384" s="127"/>
      <c r="HN384" s="127"/>
      <c r="HX384" s="127"/>
      <c r="IH384" s="127"/>
    </row>
    <row xmlns:x14ac="http://schemas.microsoft.com/office/spreadsheetml/2009/9/ac" r="385" s="3" customFormat="true" x14ac:dyDescent="0.25">
      <c r="A385" s="406"/>
      <c r="B385" s="127"/>
      <c r="L385" s="127"/>
      <c r="V385" s="127"/>
      <c r="AF385" s="127"/>
      <c r="AP385" s="127"/>
      <c r="AZ385" s="127"/>
      <c r="BA385" s="127"/>
      <c r="BB385" s="127"/>
      <c r="BC385" s="127"/>
      <c r="BD385" s="127"/>
      <c r="BE385" s="127"/>
      <c r="BF385" s="127"/>
      <c r="BG385" s="127"/>
      <c r="BJ385" s="127"/>
      <c r="BT385" s="127"/>
      <c r="CD385" s="127"/>
      <c r="CN385" s="127"/>
      <c r="CX385" s="127"/>
      <c r="DH385" s="127"/>
      <c r="DR385" s="127"/>
      <c r="EB385" s="127"/>
      <c r="EL385" s="127"/>
      <c r="EV385" s="127"/>
      <c r="FF385" s="127"/>
      <c r="FP385" s="127"/>
      <c r="FZ385" s="127"/>
      <c r="GJ385" s="127"/>
      <c r="GT385" s="127"/>
      <c r="HD385" s="127"/>
      <c r="HN385" s="127"/>
      <c r="HX385" s="127"/>
      <c r="IH385" s="127"/>
    </row>
    <row xmlns:x14ac="http://schemas.microsoft.com/office/spreadsheetml/2009/9/ac" r="386" s="3" customFormat="true" x14ac:dyDescent="0.25">
      <c r="A386" s="406"/>
      <c r="B386" s="127"/>
      <c r="L386" s="127"/>
      <c r="V386" s="127"/>
      <c r="AF386" s="127"/>
      <c r="AP386" s="127"/>
      <c r="AZ386" s="127"/>
      <c r="BA386" s="127"/>
      <c r="BB386" s="127"/>
      <c r="BC386" s="127"/>
      <c r="BD386" s="127"/>
      <c r="BE386" s="127"/>
      <c r="BF386" s="127"/>
      <c r="BG386" s="127"/>
      <c r="BJ386" s="127"/>
      <c r="BT386" s="127"/>
      <c r="CD386" s="127"/>
      <c r="CN386" s="127"/>
      <c r="CX386" s="127"/>
      <c r="DH386" s="127"/>
      <c r="DR386" s="127"/>
      <c r="EB386" s="127"/>
      <c r="EL386" s="127"/>
      <c r="EV386" s="127"/>
      <c r="FF386" s="127"/>
      <c r="FP386" s="127"/>
      <c r="FZ386" s="127"/>
      <c r="GJ386" s="127"/>
      <c r="GT386" s="127"/>
      <c r="HD386" s="127"/>
      <c r="HN386" s="127"/>
      <c r="HX386" s="127"/>
      <c r="IH386" s="127"/>
    </row>
    <row xmlns:x14ac="http://schemas.microsoft.com/office/spreadsheetml/2009/9/ac" r="387" s="3" customFormat="true" x14ac:dyDescent="0.25">
      <c r="A387" s="406"/>
      <c r="B387" s="127"/>
      <c r="L387" s="127"/>
      <c r="V387" s="127"/>
      <c r="AF387" s="127"/>
      <c r="AP387" s="127"/>
      <c r="AZ387" s="127"/>
      <c r="BA387" s="127"/>
      <c r="BB387" s="127"/>
      <c r="BC387" s="127"/>
      <c r="BD387" s="127"/>
      <c r="BE387" s="127"/>
      <c r="BF387" s="127"/>
      <c r="BG387" s="127"/>
      <c r="BJ387" s="127"/>
      <c r="BT387" s="127"/>
      <c r="CD387" s="127"/>
      <c r="CN387" s="127"/>
      <c r="CX387" s="127"/>
      <c r="DH387" s="127"/>
      <c r="DR387" s="127"/>
      <c r="EB387" s="127"/>
      <c r="EL387" s="127"/>
      <c r="EV387" s="127"/>
      <c r="FF387" s="127"/>
      <c r="FP387" s="127"/>
      <c r="FZ387" s="127"/>
      <c r="GJ387" s="127"/>
      <c r="GT387" s="127"/>
      <c r="HD387" s="127"/>
      <c r="HN387" s="127"/>
      <c r="HX387" s="127"/>
      <c r="IH387" s="127"/>
    </row>
    <row xmlns:x14ac="http://schemas.microsoft.com/office/spreadsheetml/2009/9/ac" r="388" s="3" customFormat="true" x14ac:dyDescent="0.25">
      <c r="A388" s="406"/>
      <c r="B388" s="127"/>
      <c r="L388" s="127"/>
      <c r="V388" s="127"/>
      <c r="AF388" s="127"/>
      <c r="AP388" s="127"/>
      <c r="AZ388" s="127"/>
      <c r="BA388" s="127"/>
      <c r="BB388" s="127"/>
      <c r="BC388" s="127"/>
      <c r="BD388" s="127"/>
      <c r="BE388" s="127"/>
      <c r="BF388" s="127"/>
      <c r="BG388" s="127"/>
      <c r="BJ388" s="127"/>
      <c r="BT388" s="127"/>
      <c r="CD388" s="127"/>
      <c r="CN388" s="127"/>
      <c r="CX388" s="127"/>
      <c r="DH388" s="127"/>
      <c r="DR388" s="127"/>
      <c r="EB388" s="127"/>
      <c r="EL388" s="127"/>
      <c r="EV388" s="127"/>
      <c r="FF388" s="127"/>
      <c r="FP388" s="127"/>
      <c r="FZ388" s="127"/>
      <c r="GJ388" s="127"/>
      <c r="GT388" s="127"/>
      <c r="HD388" s="127"/>
      <c r="HN388" s="127"/>
      <c r="HX388" s="127"/>
      <c r="IH388" s="127"/>
    </row>
    <row xmlns:x14ac="http://schemas.microsoft.com/office/spreadsheetml/2009/9/ac" r="389" s="3" customFormat="true" x14ac:dyDescent="0.25">
      <c r="A389" s="406"/>
      <c r="B389" s="127"/>
      <c r="L389" s="127"/>
      <c r="V389" s="127"/>
      <c r="AF389" s="127"/>
      <c r="AP389" s="127"/>
      <c r="AZ389" s="127"/>
      <c r="BA389" s="127"/>
      <c r="BB389" s="127"/>
      <c r="BC389" s="127"/>
      <c r="BD389" s="127"/>
      <c r="BE389" s="127"/>
      <c r="BF389" s="127"/>
      <c r="BG389" s="127"/>
      <c r="BJ389" s="127"/>
      <c r="BT389" s="127"/>
      <c r="CD389" s="127"/>
      <c r="CN389" s="127"/>
      <c r="CX389" s="127"/>
      <c r="DH389" s="127"/>
      <c r="DR389" s="127"/>
      <c r="EB389" s="127"/>
      <c r="EL389" s="127"/>
      <c r="EV389" s="127"/>
      <c r="FF389" s="127"/>
      <c r="FP389" s="127"/>
      <c r="FZ389" s="127"/>
      <c r="GJ389" s="127"/>
      <c r="GT389" s="127"/>
      <c r="HD389" s="127"/>
      <c r="HN389" s="127"/>
      <c r="HX389" s="127"/>
      <c r="IH389" s="127"/>
    </row>
    <row xmlns:x14ac="http://schemas.microsoft.com/office/spreadsheetml/2009/9/ac" r="390" s="3" customFormat="true" x14ac:dyDescent="0.25">
      <c r="A390" s="406"/>
      <c r="B390" s="127"/>
      <c r="L390" s="127"/>
      <c r="V390" s="127"/>
      <c r="AF390" s="127"/>
      <c r="AP390" s="127"/>
      <c r="AZ390" s="127"/>
      <c r="BA390" s="127"/>
      <c r="BB390" s="127"/>
      <c r="BC390" s="127"/>
      <c r="BD390" s="127"/>
      <c r="BE390" s="127"/>
      <c r="BF390" s="127"/>
      <c r="BG390" s="127"/>
      <c r="BJ390" s="127"/>
      <c r="BT390" s="127"/>
      <c r="CD390" s="127"/>
      <c r="CN390" s="127"/>
      <c r="CX390" s="127"/>
      <c r="DH390" s="127"/>
      <c r="DR390" s="127"/>
      <c r="EB390" s="127"/>
      <c r="EL390" s="127"/>
      <c r="EV390" s="127"/>
      <c r="FF390" s="127"/>
      <c r="FP390" s="127"/>
      <c r="FZ390" s="127"/>
      <c r="GJ390" s="127"/>
      <c r="GT390" s="127"/>
      <c r="HD390" s="127"/>
      <c r="HN390" s="127"/>
      <c r="HX390" s="127"/>
      <c r="IH390" s="127"/>
    </row>
    <row xmlns:x14ac="http://schemas.microsoft.com/office/spreadsheetml/2009/9/ac" r="391" s="3" customFormat="true" x14ac:dyDescent="0.25">
      <c r="A391" s="406"/>
      <c r="B391" s="127"/>
      <c r="L391" s="127"/>
      <c r="V391" s="127"/>
      <c r="AF391" s="127"/>
      <c r="AP391" s="127"/>
      <c r="AZ391" s="127"/>
      <c r="BA391" s="127"/>
      <c r="BB391" s="127"/>
      <c r="BC391" s="127"/>
      <c r="BD391" s="127"/>
      <c r="BE391" s="127"/>
      <c r="BF391" s="127"/>
      <c r="BG391" s="127"/>
      <c r="BJ391" s="127"/>
      <c r="BT391" s="127"/>
      <c r="CD391" s="127"/>
      <c r="CN391" s="127"/>
      <c r="CX391" s="127"/>
      <c r="DH391" s="127"/>
      <c r="DR391" s="127"/>
      <c r="EB391" s="127"/>
      <c r="EL391" s="127"/>
      <c r="EV391" s="127"/>
      <c r="FF391" s="127"/>
      <c r="FP391" s="127"/>
      <c r="FZ391" s="127"/>
      <c r="GJ391" s="127"/>
      <c r="GT391" s="127"/>
      <c r="HD391" s="127"/>
      <c r="HN391" s="127"/>
      <c r="HX391" s="127"/>
      <c r="IH391" s="127"/>
    </row>
    <row xmlns:x14ac="http://schemas.microsoft.com/office/spreadsheetml/2009/9/ac" r="392" s="3" customFormat="true" x14ac:dyDescent="0.25">
      <c r="A392" s="406"/>
      <c r="B392" s="127"/>
      <c r="L392" s="127"/>
      <c r="V392" s="127"/>
      <c r="AF392" s="127"/>
      <c r="AP392" s="127"/>
      <c r="AZ392" s="127"/>
      <c r="BA392" s="127"/>
      <c r="BB392" s="127"/>
      <c r="BC392" s="127"/>
      <c r="BD392" s="127"/>
      <c r="BE392" s="127"/>
      <c r="BF392" s="127"/>
      <c r="BG392" s="127"/>
      <c r="BJ392" s="127"/>
      <c r="BT392" s="127"/>
      <c r="CD392" s="127"/>
      <c r="CN392" s="127"/>
      <c r="CX392" s="127"/>
      <c r="DH392" s="127"/>
      <c r="DR392" s="127"/>
      <c r="EB392" s="127"/>
      <c r="EL392" s="127"/>
      <c r="EV392" s="127"/>
      <c r="FF392" s="127"/>
      <c r="FP392" s="127"/>
      <c r="FZ392" s="127"/>
      <c r="GJ392" s="127"/>
      <c r="GT392" s="127"/>
      <c r="HD392" s="127"/>
      <c r="HN392" s="127"/>
      <c r="HX392" s="127"/>
      <c r="IH392" s="127"/>
    </row>
    <row xmlns:x14ac="http://schemas.microsoft.com/office/spreadsheetml/2009/9/ac" r="393" s="3" customFormat="true" x14ac:dyDescent="0.25">
      <c r="A393" s="406"/>
      <c r="B393" s="127"/>
      <c r="L393" s="127"/>
      <c r="V393" s="127"/>
      <c r="AF393" s="127"/>
      <c r="AP393" s="127"/>
      <c r="AZ393" s="127"/>
      <c r="BA393" s="127"/>
      <c r="BB393" s="127"/>
      <c r="BC393" s="127"/>
      <c r="BD393" s="127"/>
      <c r="BE393" s="127"/>
      <c r="BF393" s="127"/>
      <c r="BG393" s="127"/>
      <c r="BJ393" s="127"/>
      <c r="BT393" s="127"/>
      <c r="CD393" s="127"/>
      <c r="CN393" s="127"/>
      <c r="CX393" s="127"/>
      <c r="DH393" s="127"/>
      <c r="DR393" s="127"/>
      <c r="EB393" s="127"/>
      <c r="EL393" s="127"/>
      <c r="EV393" s="127"/>
      <c r="FF393" s="127"/>
      <c r="FP393" s="127"/>
      <c r="FZ393" s="127"/>
      <c r="GJ393" s="127"/>
      <c r="GT393" s="127"/>
      <c r="HD393" s="127"/>
      <c r="HN393" s="127"/>
      <c r="HX393" s="127"/>
      <c r="IH393" s="127"/>
    </row>
    <row xmlns:x14ac="http://schemas.microsoft.com/office/spreadsheetml/2009/9/ac" r="394" s="3" customFormat="true" x14ac:dyDescent="0.25">
      <c r="A394" s="406"/>
      <c r="B394" s="127"/>
      <c r="L394" s="127"/>
      <c r="V394" s="127"/>
      <c r="AF394" s="127"/>
      <c r="AP394" s="127"/>
      <c r="AZ394" s="127"/>
      <c r="BA394" s="127"/>
      <c r="BB394" s="127"/>
      <c r="BC394" s="127"/>
      <c r="BD394" s="127"/>
      <c r="BE394" s="127"/>
      <c r="BF394" s="127"/>
      <c r="BG394" s="127"/>
      <c r="BJ394" s="127"/>
      <c r="BT394" s="127"/>
      <c r="CD394" s="127"/>
      <c r="CN394" s="127"/>
      <c r="CX394" s="127"/>
      <c r="DH394" s="127"/>
      <c r="DR394" s="127"/>
      <c r="EB394" s="127"/>
      <c r="EL394" s="127"/>
      <c r="EV394" s="127"/>
      <c r="FF394" s="127"/>
      <c r="FP394" s="127"/>
      <c r="FZ394" s="127"/>
      <c r="GJ394" s="127"/>
      <c r="GT394" s="127"/>
      <c r="HD394" s="127"/>
      <c r="HN394" s="127"/>
      <c r="HX394" s="127"/>
      <c r="IH394" s="127"/>
    </row>
    <row xmlns:x14ac="http://schemas.microsoft.com/office/spreadsheetml/2009/9/ac" r="395" s="3" customFormat="true" x14ac:dyDescent="0.25">
      <c r="A395" s="406"/>
      <c r="B395" s="127"/>
      <c r="L395" s="127"/>
      <c r="V395" s="127"/>
      <c r="AF395" s="127"/>
      <c r="AP395" s="127"/>
      <c r="AZ395" s="127"/>
      <c r="BA395" s="127"/>
      <c r="BB395" s="127"/>
      <c r="BC395" s="127"/>
      <c r="BD395" s="127"/>
      <c r="BE395" s="127"/>
      <c r="BF395" s="127"/>
      <c r="BG395" s="127"/>
      <c r="BJ395" s="127"/>
      <c r="BT395" s="127"/>
      <c r="CD395" s="127"/>
      <c r="CN395" s="127"/>
      <c r="CX395" s="127"/>
      <c r="DH395" s="127"/>
      <c r="DR395" s="127"/>
      <c r="EB395" s="127"/>
      <c r="EL395" s="127"/>
      <c r="EV395" s="127"/>
      <c r="FF395" s="127"/>
      <c r="FP395" s="127"/>
      <c r="FZ395" s="127"/>
      <c r="GJ395" s="127"/>
      <c r="GT395" s="127"/>
      <c r="HD395" s="127"/>
      <c r="HN395" s="127"/>
      <c r="HX395" s="127"/>
      <c r="IH395" s="127"/>
    </row>
    <row xmlns:x14ac="http://schemas.microsoft.com/office/spreadsheetml/2009/9/ac" r="396" s="3" customFormat="true" x14ac:dyDescent="0.25">
      <c r="A396" s="406"/>
      <c r="B396" s="127"/>
      <c r="L396" s="127"/>
      <c r="V396" s="127"/>
      <c r="AF396" s="127"/>
      <c r="AP396" s="127"/>
      <c r="AZ396" s="127"/>
      <c r="BA396" s="127"/>
      <c r="BB396" s="127"/>
      <c r="BC396" s="127"/>
      <c r="BD396" s="127"/>
      <c r="BE396" s="127"/>
      <c r="BF396" s="127"/>
      <c r="BG396" s="127"/>
      <c r="BJ396" s="127"/>
      <c r="BT396" s="127"/>
      <c r="CD396" s="127"/>
      <c r="CN396" s="127"/>
      <c r="CX396" s="127"/>
      <c r="DH396" s="127"/>
      <c r="DR396" s="127"/>
      <c r="EB396" s="127"/>
      <c r="EL396" s="127"/>
      <c r="EV396" s="127"/>
      <c r="FF396" s="127"/>
      <c r="FP396" s="127"/>
      <c r="FZ396" s="127"/>
      <c r="GJ396" s="127"/>
      <c r="GT396" s="127"/>
      <c r="HD396" s="127"/>
      <c r="HN396" s="127"/>
      <c r="HX396" s="127"/>
      <c r="IH396" s="127"/>
    </row>
    <row xmlns:x14ac="http://schemas.microsoft.com/office/spreadsheetml/2009/9/ac" r="397" s="3" customFormat="true" x14ac:dyDescent="0.25">
      <c r="A397" s="406"/>
      <c r="B397" s="127"/>
      <c r="L397" s="127"/>
      <c r="V397" s="127"/>
      <c r="AF397" s="127"/>
      <c r="AP397" s="127"/>
      <c r="AZ397" s="127"/>
      <c r="BA397" s="127"/>
      <c r="BB397" s="127"/>
      <c r="BC397" s="127"/>
      <c r="BD397" s="127"/>
      <c r="BE397" s="127"/>
      <c r="BF397" s="127"/>
      <c r="BG397" s="127"/>
      <c r="BJ397" s="127"/>
      <c r="BT397" s="127"/>
      <c r="CD397" s="127"/>
      <c r="CN397" s="127"/>
      <c r="CX397" s="127"/>
      <c r="DH397" s="127"/>
      <c r="DR397" s="127"/>
      <c r="EB397" s="127"/>
      <c r="EL397" s="127"/>
      <c r="EV397" s="127"/>
      <c r="FF397" s="127"/>
      <c r="FP397" s="127"/>
      <c r="FZ397" s="127"/>
      <c r="GJ397" s="127"/>
      <c r="GT397" s="127"/>
      <c r="HD397" s="127"/>
      <c r="HN397" s="127"/>
      <c r="HX397" s="127"/>
      <c r="IH397" s="127"/>
    </row>
    <row xmlns:x14ac="http://schemas.microsoft.com/office/spreadsheetml/2009/9/ac" r="398" s="3" customFormat="true" x14ac:dyDescent="0.25">
      <c r="A398" s="406"/>
      <c r="B398" s="127"/>
      <c r="L398" s="127"/>
      <c r="V398" s="127"/>
      <c r="AF398" s="127"/>
      <c r="AP398" s="127"/>
      <c r="AZ398" s="127"/>
      <c r="BA398" s="127"/>
      <c r="BB398" s="127"/>
      <c r="BC398" s="127"/>
      <c r="BD398" s="127"/>
      <c r="BE398" s="127"/>
      <c r="BF398" s="127"/>
      <c r="BG398" s="127"/>
      <c r="BJ398" s="127"/>
      <c r="BT398" s="127"/>
      <c r="CD398" s="127"/>
      <c r="CN398" s="127"/>
      <c r="CX398" s="127"/>
      <c r="DH398" s="127"/>
      <c r="DR398" s="127"/>
      <c r="EB398" s="127"/>
      <c r="EL398" s="127"/>
      <c r="EV398" s="127"/>
      <c r="FF398" s="127"/>
      <c r="FP398" s="127"/>
      <c r="FZ398" s="127"/>
      <c r="GJ398" s="127"/>
      <c r="GT398" s="127"/>
      <c r="HD398" s="127"/>
      <c r="HN398" s="127"/>
      <c r="HX398" s="127"/>
      <c r="IH398" s="127"/>
    </row>
    <row xmlns:x14ac="http://schemas.microsoft.com/office/spreadsheetml/2009/9/ac" r="399" s="3" customFormat="true" x14ac:dyDescent="0.25">
      <c r="A399" s="406"/>
      <c r="B399" s="127"/>
      <c r="L399" s="127"/>
      <c r="V399" s="127"/>
      <c r="AF399" s="127"/>
      <c r="AP399" s="127"/>
      <c r="AZ399" s="127"/>
      <c r="BA399" s="127"/>
      <c r="BB399" s="127"/>
      <c r="BC399" s="127"/>
      <c r="BD399" s="127"/>
      <c r="BE399" s="127"/>
      <c r="BF399" s="127"/>
      <c r="BG399" s="127"/>
      <c r="BJ399" s="127"/>
      <c r="BT399" s="127"/>
      <c r="CD399" s="127"/>
      <c r="CN399" s="127"/>
      <c r="CX399" s="127"/>
      <c r="DH399" s="127"/>
      <c r="DR399" s="127"/>
      <c r="EB399" s="127"/>
      <c r="EL399" s="127"/>
      <c r="EV399" s="127"/>
      <c r="FF399" s="127"/>
      <c r="FP399" s="127"/>
      <c r="FZ399" s="127"/>
      <c r="GJ399" s="127"/>
      <c r="GT399" s="127"/>
      <c r="HD399" s="127"/>
      <c r="HN399" s="127"/>
      <c r="HX399" s="127"/>
      <c r="IH399" s="127"/>
    </row>
    <row xmlns:x14ac="http://schemas.microsoft.com/office/spreadsheetml/2009/9/ac" r="400" s="3" customFormat="true" x14ac:dyDescent="0.25">
      <c r="A400" s="406"/>
      <c r="B400" s="127"/>
      <c r="L400" s="127"/>
      <c r="V400" s="127"/>
      <c r="AF400" s="127"/>
      <c r="AP400" s="127"/>
      <c r="AZ400" s="127"/>
      <c r="BA400" s="127"/>
      <c r="BB400" s="127"/>
      <c r="BC400" s="127"/>
      <c r="BD400" s="127"/>
      <c r="BE400" s="127"/>
      <c r="BF400" s="127"/>
      <c r="BG400" s="127"/>
      <c r="BJ400" s="127"/>
      <c r="BT400" s="127"/>
      <c r="CD400" s="127"/>
      <c r="CN400" s="127"/>
      <c r="CX400" s="127"/>
      <c r="DH400" s="127"/>
      <c r="DR400" s="127"/>
      <c r="EB400" s="127"/>
      <c r="EL400" s="127"/>
      <c r="EV400" s="127"/>
      <c r="FF400" s="127"/>
      <c r="FP400" s="127"/>
      <c r="FZ400" s="127"/>
      <c r="GJ400" s="127"/>
      <c r="GT400" s="127"/>
      <c r="HD400" s="127"/>
      <c r="HN400" s="127"/>
      <c r="HX400" s="127"/>
      <c r="IH400" s="127"/>
    </row>
    <row xmlns:x14ac="http://schemas.microsoft.com/office/spreadsheetml/2009/9/ac" r="401" s="3" customFormat="true" x14ac:dyDescent="0.25">
      <c r="A401" s="406"/>
      <c r="B401" s="127"/>
      <c r="L401" s="127"/>
      <c r="V401" s="127"/>
      <c r="AF401" s="127"/>
      <c r="AP401" s="127"/>
      <c r="AZ401" s="127"/>
      <c r="BA401" s="127"/>
      <c r="BB401" s="127"/>
      <c r="BC401" s="127"/>
      <c r="BD401" s="127"/>
      <c r="BE401" s="127"/>
      <c r="BF401" s="127"/>
      <c r="BG401" s="127"/>
      <c r="BJ401" s="127"/>
      <c r="BT401" s="127"/>
      <c r="CD401" s="127"/>
      <c r="CN401" s="127"/>
      <c r="CX401" s="127"/>
      <c r="DH401" s="127"/>
      <c r="DR401" s="127"/>
      <c r="EB401" s="127"/>
      <c r="EL401" s="127"/>
      <c r="EV401" s="127"/>
      <c r="FF401" s="127"/>
      <c r="FP401" s="127"/>
      <c r="FZ401" s="127"/>
      <c r="GJ401" s="127"/>
      <c r="GT401" s="127"/>
      <c r="HD401" s="127"/>
      <c r="HN401" s="127"/>
      <c r="HX401" s="127"/>
      <c r="IH401" s="127"/>
    </row>
    <row xmlns:x14ac="http://schemas.microsoft.com/office/spreadsheetml/2009/9/ac" r="402" s="3" customFormat="true" x14ac:dyDescent="0.25">
      <c r="A402" s="406"/>
      <c r="B402" s="127"/>
      <c r="L402" s="127"/>
      <c r="V402" s="127"/>
      <c r="AF402" s="127"/>
      <c r="AP402" s="127"/>
      <c r="AZ402" s="127"/>
      <c r="BA402" s="127"/>
      <c r="BB402" s="127"/>
      <c r="BC402" s="127"/>
      <c r="BD402" s="127"/>
      <c r="BE402" s="127"/>
      <c r="BF402" s="127"/>
      <c r="BG402" s="127"/>
      <c r="BJ402" s="127"/>
      <c r="BT402" s="127"/>
      <c r="CD402" s="127"/>
      <c r="CN402" s="127"/>
      <c r="CX402" s="127"/>
      <c r="DH402" s="127"/>
      <c r="DR402" s="127"/>
      <c r="EB402" s="127"/>
      <c r="EL402" s="127"/>
      <c r="EV402" s="127"/>
      <c r="FF402" s="127"/>
      <c r="FP402" s="127"/>
      <c r="FZ402" s="127"/>
      <c r="GJ402" s="127"/>
      <c r="GT402" s="127"/>
      <c r="HD402" s="127"/>
      <c r="HN402" s="127"/>
      <c r="HX402" s="127"/>
      <c r="IH402" s="127"/>
    </row>
    <row xmlns:x14ac="http://schemas.microsoft.com/office/spreadsheetml/2009/9/ac" r="403" s="3" customFormat="true" x14ac:dyDescent="0.25">
      <c r="A403" s="406"/>
      <c r="B403" s="127"/>
      <c r="L403" s="127"/>
      <c r="V403" s="127"/>
      <c r="AF403" s="127"/>
      <c r="AP403" s="127"/>
      <c r="AZ403" s="127"/>
      <c r="BA403" s="127"/>
      <c r="BB403" s="127"/>
      <c r="BC403" s="127"/>
      <c r="BD403" s="127"/>
      <c r="BE403" s="127"/>
      <c r="BF403" s="127"/>
      <c r="BG403" s="127"/>
      <c r="BJ403" s="127"/>
      <c r="BT403" s="127"/>
      <c r="CD403" s="127"/>
      <c r="CN403" s="127"/>
      <c r="CX403" s="127"/>
      <c r="DH403" s="127"/>
      <c r="DR403" s="127"/>
      <c r="EB403" s="127"/>
      <c r="EL403" s="127"/>
      <c r="EV403" s="127"/>
      <c r="FF403" s="127"/>
      <c r="FP403" s="127"/>
      <c r="FZ403" s="127"/>
      <c r="GJ403" s="127"/>
      <c r="GT403" s="127"/>
      <c r="HD403" s="127"/>
      <c r="HN403" s="127"/>
      <c r="HX403" s="127"/>
      <c r="IH403" s="127"/>
    </row>
    <row xmlns:x14ac="http://schemas.microsoft.com/office/spreadsheetml/2009/9/ac" r="404" s="3" customFormat="true" x14ac:dyDescent="0.25">
      <c r="A404" s="406"/>
      <c r="B404" s="127"/>
      <c r="L404" s="127"/>
      <c r="V404" s="127"/>
      <c r="AF404" s="127"/>
      <c r="AP404" s="127"/>
      <c r="AZ404" s="127"/>
      <c r="BA404" s="127"/>
      <c r="BB404" s="127"/>
      <c r="BC404" s="127"/>
      <c r="BD404" s="127"/>
      <c r="BE404" s="127"/>
      <c r="BF404" s="127"/>
      <c r="BG404" s="127"/>
      <c r="BJ404" s="127"/>
      <c r="BT404" s="127"/>
      <c r="CD404" s="127"/>
      <c r="CN404" s="127"/>
      <c r="CX404" s="127"/>
      <c r="DH404" s="127"/>
      <c r="DR404" s="127"/>
      <c r="EB404" s="127"/>
      <c r="EL404" s="127"/>
      <c r="EV404" s="127"/>
      <c r="FF404" s="127"/>
      <c r="FP404" s="127"/>
      <c r="FZ404" s="127"/>
      <c r="GJ404" s="127"/>
      <c r="GT404" s="127"/>
      <c r="HD404" s="127"/>
      <c r="HN404" s="127"/>
      <c r="HX404" s="127"/>
      <c r="IH404" s="127"/>
    </row>
    <row xmlns:x14ac="http://schemas.microsoft.com/office/spreadsheetml/2009/9/ac" r="405" s="3" customFormat="true" x14ac:dyDescent="0.25">
      <c r="A405" s="406"/>
      <c r="B405" s="127"/>
      <c r="L405" s="127"/>
      <c r="V405" s="127"/>
      <c r="AF405" s="127"/>
      <c r="AP405" s="127"/>
      <c r="AZ405" s="127"/>
      <c r="BA405" s="127"/>
      <c r="BB405" s="127"/>
      <c r="BC405" s="127"/>
      <c r="BD405" s="127"/>
      <c r="BE405" s="127"/>
      <c r="BF405" s="127"/>
      <c r="BG405" s="127"/>
      <c r="BJ405" s="127"/>
      <c r="BT405" s="127"/>
      <c r="CD405" s="127"/>
      <c r="CN405" s="127"/>
      <c r="CX405" s="127"/>
      <c r="DH405" s="127"/>
      <c r="DR405" s="127"/>
      <c r="EB405" s="127"/>
      <c r="EL405" s="127"/>
      <c r="EV405" s="127"/>
      <c r="FF405" s="127"/>
      <c r="FP405" s="127"/>
      <c r="FZ405" s="127"/>
      <c r="GJ405" s="127"/>
      <c r="GT405" s="127"/>
      <c r="HD405" s="127"/>
      <c r="HN405" s="127"/>
      <c r="HX405" s="127"/>
      <c r="IH405" s="127"/>
    </row>
    <row xmlns:x14ac="http://schemas.microsoft.com/office/spreadsheetml/2009/9/ac" r="406" s="3" customFormat="true" x14ac:dyDescent="0.25">
      <c r="A406" s="406"/>
      <c r="B406" s="127"/>
      <c r="L406" s="127"/>
      <c r="V406" s="127"/>
      <c r="AF406" s="127"/>
      <c r="AP406" s="127"/>
      <c r="AZ406" s="127"/>
      <c r="BA406" s="127"/>
      <c r="BB406" s="127"/>
      <c r="BC406" s="127"/>
      <c r="BD406" s="127"/>
      <c r="BE406" s="127"/>
      <c r="BF406" s="127"/>
      <c r="BG406" s="127"/>
      <c r="BJ406" s="127"/>
      <c r="BT406" s="127"/>
      <c r="CD406" s="127"/>
      <c r="CN406" s="127"/>
      <c r="CX406" s="127"/>
      <c r="DH406" s="127"/>
      <c r="DR406" s="127"/>
      <c r="EB406" s="127"/>
      <c r="EL406" s="127"/>
      <c r="EV406" s="127"/>
      <c r="FF406" s="127"/>
      <c r="FP406" s="127"/>
      <c r="FZ406" s="127"/>
      <c r="GJ406" s="127"/>
      <c r="GT406" s="127"/>
      <c r="HD406" s="127"/>
      <c r="HN406" s="127"/>
      <c r="HX406" s="127"/>
      <c r="IH406" s="127"/>
    </row>
    <row xmlns:x14ac="http://schemas.microsoft.com/office/spreadsheetml/2009/9/ac" r="407" s="3" customFormat="true" x14ac:dyDescent="0.25">
      <c r="A407" s="406"/>
      <c r="B407" s="127"/>
      <c r="L407" s="127"/>
      <c r="V407" s="127"/>
      <c r="AF407" s="127"/>
      <c r="AP407" s="127"/>
      <c r="AZ407" s="127"/>
      <c r="BA407" s="127"/>
      <c r="BB407" s="127"/>
      <c r="BC407" s="127"/>
      <c r="BD407" s="127"/>
      <c r="BE407" s="127"/>
      <c r="BF407" s="127"/>
      <c r="BG407" s="127"/>
      <c r="BJ407" s="127"/>
      <c r="BT407" s="127"/>
      <c r="CD407" s="127"/>
      <c r="CN407" s="127"/>
      <c r="CX407" s="127"/>
      <c r="DH407" s="127"/>
      <c r="DR407" s="127"/>
      <c r="EB407" s="127"/>
      <c r="EL407" s="127"/>
      <c r="EV407" s="127"/>
      <c r="FF407" s="127"/>
      <c r="FP407" s="127"/>
      <c r="FZ407" s="127"/>
      <c r="GJ407" s="127"/>
      <c r="GT407" s="127"/>
      <c r="HD407" s="127"/>
      <c r="HN407" s="127"/>
      <c r="HX407" s="127"/>
      <c r="IH407" s="127"/>
    </row>
    <row xmlns:x14ac="http://schemas.microsoft.com/office/spreadsheetml/2009/9/ac" r="408" s="3" customFormat="true" x14ac:dyDescent="0.25">
      <c r="A408" s="406"/>
      <c r="B408" s="127"/>
      <c r="L408" s="127"/>
      <c r="V408" s="127"/>
      <c r="AF408" s="127"/>
      <c r="AP408" s="127"/>
      <c r="AZ408" s="127"/>
      <c r="BA408" s="127"/>
      <c r="BB408" s="127"/>
      <c r="BC408" s="127"/>
      <c r="BD408" s="127"/>
      <c r="BE408" s="127"/>
      <c r="BF408" s="127"/>
      <c r="BG408" s="127"/>
      <c r="BJ408" s="127"/>
      <c r="BT408" s="127"/>
      <c r="CD408" s="127"/>
      <c r="CN408" s="127"/>
      <c r="CX408" s="127"/>
      <c r="DH408" s="127"/>
      <c r="DR408" s="127"/>
      <c r="EB408" s="127"/>
      <c r="EL408" s="127"/>
      <c r="EV408" s="127"/>
      <c r="FF408" s="127"/>
      <c r="FP408" s="127"/>
      <c r="FZ408" s="127"/>
      <c r="GJ408" s="127"/>
      <c r="GT408" s="127"/>
      <c r="HD408" s="127"/>
      <c r="HN408" s="127"/>
      <c r="HX408" s="127"/>
      <c r="IH408" s="127"/>
    </row>
    <row xmlns:x14ac="http://schemas.microsoft.com/office/spreadsheetml/2009/9/ac" r="409" s="3" customFormat="true" x14ac:dyDescent="0.25">
      <c r="A409" s="406"/>
      <c r="B409" s="127"/>
      <c r="L409" s="127"/>
      <c r="V409" s="127"/>
      <c r="AF409" s="127"/>
      <c r="AP409" s="127"/>
      <c r="AZ409" s="127"/>
      <c r="BA409" s="127"/>
      <c r="BB409" s="127"/>
      <c r="BC409" s="127"/>
      <c r="BD409" s="127"/>
      <c r="BE409" s="127"/>
      <c r="BF409" s="127"/>
      <c r="BG409" s="127"/>
      <c r="BJ409" s="127"/>
      <c r="BT409" s="127"/>
      <c r="CD409" s="127"/>
      <c r="CN409" s="127"/>
      <c r="CX409" s="127"/>
      <c r="DH409" s="127"/>
      <c r="DR409" s="127"/>
      <c r="EB409" s="127"/>
      <c r="EL409" s="127"/>
      <c r="EV409" s="127"/>
      <c r="FF409" s="127"/>
      <c r="FP409" s="127"/>
      <c r="FZ409" s="127"/>
      <c r="GJ409" s="127"/>
      <c r="GT409" s="127"/>
      <c r="HD409" s="127"/>
      <c r="HN409" s="127"/>
      <c r="HX409" s="127"/>
      <c r="IH409" s="127"/>
    </row>
    <row xmlns:x14ac="http://schemas.microsoft.com/office/spreadsheetml/2009/9/ac" r="410" s="3" customFormat="true" x14ac:dyDescent="0.25">
      <c r="A410" s="406"/>
      <c r="B410" s="127"/>
      <c r="L410" s="127"/>
      <c r="V410" s="127"/>
      <c r="AF410" s="127"/>
      <c r="AP410" s="127"/>
      <c r="AZ410" s="127"/>
      <c r="BA410" s="127"/>
      <c r="BB410" s="127"/>
      <c r="BC410" s="127"/>
      <c r="BD410" s="127"/>
      <c r="BE410" s="127"/>
      <c r="BF410" s="127"/>
      <c r="BG410" s="127"/>
      <c r="BJ410" s="127"/>
      <c r="BT410" s="127"/>
      <c r="CD410" s="127"/>
      <c r="CN410" s="127"/>
      <c r="CX410" s="127"/>
      <c r="DH410" s="127"/>
      <c r="DR410" s="127"/>
      <c r="EB410" s="127"/>
      <c r="EL410" s="127"/>
      <c r="EV410" s="127"/>
      <c r="FF410" s="127"/>
      <c r="FP410" s="127"/>
      <c r="FZ410" s="127"/>
      <c r="GJ410" s="127"/>
      <c r="GT410" s="127"/>
      <c r="HD410" s="127"/>
      <c r="HN410" s="127"/>
      <c r="HX410" s="127"/>
      <c r="IH410" s="127"/>
    </row>
    <row xmlns:x14ac="http://schemas.microsoft.com/office/spreadsheetml/2009/9/ac" r="411" s="3" customFormat="true" x14ac:dyDescent="0.25">
      <c r="A411" s="406"/>
      <c r="B411" s="127"/>
      <c r="L411" s="127"/>
      <c r="V411" s="127"/>
      <c r="AF411" s="127"/>
      <c r="AP411" s="127"/>
      <c r="AZ411" s="127"/>
      <c r="BA411" s="127"/>
      <c r="BB411" s="127"/>
      <c r="BC411" s="127"/>
      <c r="BD411" s="127"/>
      <c r="BE411" s="127"/>
      <c r="BF411" s="127"/>
      <c r="BG411" s="127"/>
      <c r="BJ411" s="127"/>
      <c r="BT411" s="127"/>
      <c r="CD411" s="127"/>
      <c r="CN411" s="127"/>
      <c r="CX411" s="127"/>
      <c r="DH411" s="127"/>
      <c r="DR411" s="127"/>
      <c r="EB411" s="127"/>
      <c r="EL411" s="127"/>
      <c r="EV411" s="127"/>
      <c r="FF411" s="127"/>
      <c r="FP411" s="127"/>
      <c r="FZ411" s="127"/>
      <c r="GJ411" s="127"/>
      <c r="GT411" s="127"/>
      <c r="HD411" s="127"/>
      <c r="HN411" s="127"/>
      <c r="HX411" s="127"/>
      <c r="IH411" s="127"/>
    </row>
    <row xmlns:x14ac="http://schemas.microsoft.com/office/spreadsheetml/2009/9/ac" r="412" s="3" customFormat="true" x14ac:dyDescent="0.25">
      <c r="A412" s="406"/>
      <c r="B412" s="127"/>
      <c r="L412" s="127"/>
      <c r="V412" s="127"/>
      <c r="AF412" s="127"/>
      <c r="AP412" s="127"/>
      <c r="AZ412" s="127"/>
      <c r="BA412" s="127"/>
      <c r="BB412" s="127"/>
      <c r="BC412" s="127"/>
      <c r="BD412" s="127"/>
      <c r="BE412" s="127"/>
      <c r="BF412" s="127"/>
      <c r="BG412" s="127"/>
      <c r="BJ412" s="127"/>
      <c r="BT412" s="127"/>
      <c r="CD412" s="127"/>
      <c r="CN412" s="127"/>
      <c r="CX412" s="127"/>
      <c r="DH412" s="127"/>
      <c r="DR412" s="127"/>
      <c r="EB412" s="127"/>
      <c r="EL412" s="127"/>
      <c r="EV412" s="127"/>
      <c r="FF412" s="127"/>
      <c r="FP412" s="127"/>
      <c r="FZ412" s="127"/>
      <c r="GJ412" s="127"/>
      <c r="GT412" s="127"/>
      <c r="HD412" s="127"/>
      <c r="HN412" s="127"/>
      <c r="HX412" s="127"/>
      <c r="IH412" s="127"/>
    </row>
    <row xmlns:x14ac="http://schemas.microsoft.com/office/spreadsheetml/2009/9/ac" r="413" s="3" customFormat="true" x14ac:dyDescent="0.25">
      <c r="A413" s="406"/>
      <c r="B413" s="127"/>
      <c r="L413" s="127"/>
      <c r="V413" s="127"/>
      <c r="AF413" s="127"/>
      <c r="AP413" s="127"/>
      <c r="AZ413" s="127"/>
      <c r="BA413" s="127"/>
      <c r="BB413" s="127"/>
      <c r="BC413" s="127"/>
      <c r="BD413" s="127"/>
      <c r="BE413" s="127"/>
      <c r="BF413" s="127"/>
      <c r="BG413" s="127"/>
      <c r="BJ413" s="127"/>
      <c r="BT413" s="127"/>
      <c r="CD413" s="127"/>
      <c r="CN413" s="127"/>
      <c r="CX413" s="127"/>
      <c r="DH413" s="127"/>
      <c r="DR413" s="127"/>
      <c r="EB413" s="127"/>
      <c r="EL413" s="127"/>
      <c r="EV413" s="127"/>
      <c r="FF413" s="127"/>
      <c r="FP413" s="127"/>
      <c r="FZ413" s="127"/>
      <c r="GJ413" s="127"/>
      <c r="GT413" s="127"/>
      <c r="HD413" s="127"/>
      <c r="HN413" s="127"/>
      <c r="HX413" s="127"/>
      <c r="IH413" s="127"/>
    </row>
    <row xmlns:x14ac="http://schemas.microsoft.com/office/spreadsheetml/2009/9/ac" r="414" s="3" customFormat="true" x14ac:dyDescent="0.25">
      <c r="A414" s="406"/>
      <c r="B414" s="127"/>
      <c r="L414" s="127"/>
      <c r="V414" s="127"/>
      <c r="AF414" s="127"/>
      <c r="AP414" s="127"/>
      <c r="AZ414" s="127"/>
      <c r="BA414" s="127"/>
      <c r="BB414" s="127"/>
      <c r="BC414" s="127"/>
      <c r="BD414" s="127"/>
      <c r="BE414" s="127"/>
      <c r="BF414" s="127"/>
      <c r="BG414" s="127"/>
      <c r="BJ414" s="127"/>
      <c r="BT414" s="127"/>
      <c r="CD414" s="127"/>
      <c r="CN414" s="127"/>
      <c r="CX414" s="127"/>
      <c r="DH414" s="127"/>
      <c r="DR414" s="127"/>
      <c r="EB414" s="127"/>
      <c r="EL414" s="127"/>
      <c r="EV414" s="127"/>
      <c r="FF414" s="127"/>
      <c r="FP414" s="127"/>
      <c r="FZ414" s="127"/>
      <c r="GJ414" s="127"/>
      <c r="GT414" s="127"/>
      <c r="HD414" s="127"/>
      <c r="HN414" s="127"/>
      <c r="HX414" s="127"/>
      <c r="IH414" s="127"/>
    </row>
    <row xmlns:x14ac="http://schemas.microsoft.com/office/spreadsheetml/2009/9/ac" r="415" s="3" customFormat="true" x14ac:dyDescent="0.25">
      <c r="A415" s="406"/>
      <c r="B415" s="127"/>
      <c r="L415" s="127"/>
      <c r="V415" s="127"/>
      <c r="AF415" s="127"/>
      <c r="AP415" s="127"/>
      <c r="AZ415" s="127"/>
      <c r="BA415" s="127"/>
      <c r="BB415" s="127"/>
      <c r="BC415" s="127"/>
      <c r="BD415" s="127"/>
      <c r="BE415" s="127"/>
      <c r="BF415" s="127"/>
      <c r="BG415" s="127"/>
      <c r="BJ415" s="127"/>
      <c r="BT415" s="127"/>
      <c r="CD415" s="127"/>
      <c r="CN415" s="127"/>
      <c r="CX415" s="127"/>
      <c r="DH415" s="127"/>
      <c r="DR415" s="127"/>
      <c r="EB415" s="127"/>
      <c r="EL415" s="127"/>
      <c r="EV415" s="127"/>
      <c r="FF415" s="127"/>
      <c r="FP415" s="127"/>
      <c r="FZ415" s="127"/>
      <c r="GJ415" s="127"/>
      <c r="GT415" s="127"/>
      <c r="HD415" s="127"/>
      <c r="HN415" s="127"/>
      <c r="HX415" s="127"/>
      <c r="IH415" s="127"/>
    </row>
    <row xmlns:x14ac="http://schemas.microsoft.com/office/spreadsheetml/2009/9/ac" r="416" s="3" customFormat="true" x14ac:dyDescent="0.25">
      <c r="A416" s="406"/>
      <c r="B416" s="127"/>
      <c r="L416" s="127"/>
      <c r="V416" s="127"/>
      <c r="AF416" s="127"/>
      <c r="AP416" s="127"/>
      <c r="AZ416" s="127"/>
      <c r="BA416" s="127"/>
      <c r="BB416" s="127"/>
      <c r="BC416" s="127"/>
      <c r="BD416" s="127"/>
      <c r="BE416" s="127"/>
      <c r="BF416" s="127"/>
      <c r="BG416" s="127"/>
      <c r="BJ416" s="127"/>
      <c r="BT416" s="127"/>
      <c r="CD416" s="127"/>
      <c r="CN416" s="127"/>
      <c r="CX416" s="127"/>
      <c r="DH416" s="127"/>
      <c r="DR416" s="127"/>
      <c r="EB416" s="127"/>
      <c r="EL416" s="127"/>
      <c r="EV416" s="127"/>
      <c r="FF416" s="127"/>
      <c r="FP416" s="127"/>
      <c r="FZ416" s="127"/>
      <c r="GJ416" s="127"/>
      <c r="GT416" s="127"/>
      <c r="HD416" s="127"/>
      <c r="HN416" s="127"/>
      <c r="HX416" s="127"/>
      <c r="IH416" s="127"/>
    </row>
    <row xmlns:x14ac="http://schemas.microsoft.com/office/spreadsheetml/2009/9/ac" r="417" s="3" customFormat="true" x14ac:dyDescent="0.25">
      <c r="A417" s="406"/>
      <c r="B417" s="127"/>
      <c r="L417" s="127"/>
      <c r="V417" s="127"/>
      <c r="AF417" s="127"/>
      <c r="AP417" s="127"/>
      <c r="AZ417" s="127"/>
      <c r="BA417" s="127"/>
      <c r="BB417" s="127"/>
      <c r="BC417" s="127"/>
      <c r="BD417" s="127"/>
      <c r="BE417" s="127"/>
      <c r="BF417" s="127"/>
      <c r="BG417" s="127"/>
      <c r="BJ417" s="127"/>
      <c r="BT417" s="127"/>
      <c r="CD417" s="127"/>
      <c r="CN417" s="127"/>
      <c r="CX417" s="127"/>
      <c r="DH417" s="127"/>
      <c r="DR417" s="127"/>
      <c r="EB417" s="127"/>
      <c r="EL417" s="127"/>
      <c r="EV417" s="127"/>
      <c r="FF417" s="127"/>
      <c r="FP417" s="127"/>
      <c r="FZ417" s="127"/>
      <c r="GJ417" s="127"/>
      <c r="GT417" s="127"/>
      <c r="HD417" s="127"/>
      <c r="HN417" s="127"/>
      <c r="HX417" s="127"/>
      <c r="IH417" s="127"/>
    </row>
    <row xmlns:x14ac="http://schemas.microsoft.com/office/spreadsheetml/2009/9/ac" r="418" s="3" customFormat="true" x14ac:dyDescent="0.25">
      <c r="A418" s="406"/>
      <c r="B418" s="127"/>
      <c r="L418" s="127"/>
      <c r="V418" s="127"/>
      <c r="AF418" s="127"/>
      <c r="AP418" s="127"/>
      <c r="AZ418" s="127"/>
      <c r="BA418" s="127"/>
      <c r="BB418" s="127"/>
      <c r="BC418" s="127"/>
      <c r="BD418" s="127"/>
      <c r="BE418" s="127"/>
      <c r="BF418" s="127"/>
      <c r="BG418" s="127"/>
      <c r="BJ418" s="127"/>
      <c r="BT418" s="127"/>
      <c r="CD418" s="127"/>
      <c r="CN418" s="127"/>
      <c r="CX418" s="127"/>
      <c r="DH418" s="127"/>
      <c r="DR418" s="127"/>
      <c r="EB418" s="127"/>
      <c r="EL418" s="127"/>
      <c r="EV418" s="127"/>
      <c r="FF418" s="127"/>
      <c r="FP418" s="127"/>
      <c r="FZ418" s="127"/>
      <c r="GJ418" s="127"/>
      <c r="GT418" s="127"/>
      <c r="HD418" s="127"/>
      <c r="HN418" s="127"/>
      <c r="HX418" s="127"/>
      <c r="IH418" s="127"/>
    </row>
    <row xmlns:x14ac="http://schemas.microsoft.com/office/spreadsheetml/2009/9/ac" r="419" s="3" customFormat="true" x14ac:dyDescent="0.25">
      <c r="A419" s="406"/>
      <c r="B419" s="127"/>
      <c r="L419" s="127"/>
      <c r="V419" s="127"/>
      <c r="AF419" s="127"/>
      <c r="AP419" s="127"/>
      <c r="AZ419" s="127"/>
      <c r="BA419" s="127"/>
      <c r="BB419" s="127"/>
      <c r="BC419" s="127"/>
      <c r="BD419" s="127"/>
      <c r="BE419" s="127"/>
      <c r="BF419" s="127"/>
      <c r="BG419" s="127"/>
      <c r="BJ419" s="127"/>
      <c r="BT419" s="127"/>
      <c r="CD419" s="127"/>
      <c r="CN419" s="127"/>
      <c r="CX419" s="127"/>
      <c r="DH419" s="127"/>
      <c r="DR419" s="127"/>
      <c r="EB419" s="127"/>
      <c r="EL419" s="127"/>
      <c r="EV419" s="127"/>
      <c r="FF419" s="127"/>
      <c r="FP419" s="127"/>
      <c r="FZ419" s="127"/>
      <c r="GJ419" s="127"/>
      <c r="GT419" s="127"/>
      <c r="HD419" s="127"/>
      <c r="HN419" s="127"/>
      <c r="HX419" s="127"/>
      <c r="IH419" s="127"/>
    </row>
    <row xmlns:x14ac="http://schemas.microsoft.com/office/spreadsheetml/2009/9/ac" r="420" s="3" customFormat="true" x14ac:dyDescent="0.25">
      <c r="A420" s="406"/>
      <c r="B420" s="127"/>
      <c r="L420" s="127"/>
      <c r="V420" s="127"/>
      <c r="AF420" s="127"/>
      <c r="AP420" s="127"/>
      <c r="AZ420" s="127"/>
      <c r="BA420" s="127"/>
      <c r="BB420" s="127"/>
      <c r="BC420" s="127"/>
      <c r="BD420" s="127"/>
      <c r="BE420" s="127"/>
      <c r="BF420" s="127"/>
      <c r="BG420" s="127"/>
      <c r="BJ420" s="127"/>
      <c r="BT420" s="127"/>
      <c r="CD420" s="127"/>
      <c r="CN420" s="127"/>
      <c r="CX420" s="127"/>
      <c r="DH420" s="127"/>
      <c r="DR420" s="127"/>
      <c r="EB420" s="127"/>
      <c r="EL420" s="127"/>
      <c r="EV420" s="127"/>
      <c r="FF420" s="127"/>
      <c r="FP420" s="127"/>
      <c r="FZ420" s="127"/>
      <c r="GJ420" s="127"/>
      <c r="GT420" s="127"/>
      <c r="HD420" s="127"/>
      <c r="HN420" s="127"/>
      <c r="HX420" s="127"/>
      <c r="IH420" s="127"/>
    </row>
    <row xmlns:x14ac="http://schemas.microsoft.com/office/spreadsheetml/2009/9/ac" r="421" s="3" customFormat="true" x14ac:dyDescent="0.25">
      <c r="A421" s="406"/>
      <c r="B421" s="127"/>
      <c r="L421" s="127"/>
      <c r="V421" s="127"/>
      <c r="AF421" s="127"/>
      <c r="AP421" s="127"/>
      <c r="AZ421" s="127"/>
      <c r="BA421" s="127"/>
      <c r="BB421" s="127"/>
      <c r="BC421" s="127"/>
      <c r="BD421" s="127"/>
      <c r="BE421" s="127"/>
      <c r="BF421" s="127"/>
      <c r="BG421" s="127"/>
      <c r="BJ421" s="127"/>
      <c r="BT421" s="127"/>
      <c r="CD421" s="127"/>
      <c r="CN421" s="127"/>
      <c r="CX421" s="127"/>
      <c r="DH421" s="127"/>
      <c r="DR421" s="127"/>
      <c r="EB421" s="127"/>
      <c r="EL421" s="127"/>
      <c r="EV421" s="127"/>
      <c r="FF421" s="127"/>
      <c r="FP421" s="127"/>
      <c r="FZ421" s="127"/>
      <c r="GJ421" s="127"/>
      <c r="GT421" s="127"/>
      <c r="HD421" s="127"/>
      <c r="HN421" s="127"/>
      <c r="HX421" s="127"/>
      <c r="IH421" s="127"/>
    </row>
    <row xmlns:x14ac="http://schemas.microsoft.com/office/spreadsheetml/2009/9/ac" r="422" s="3" customFormat="true" x14ac:dyDescent="0.25">
      <c r="A422" s="406"/>
      <c r="B422" s="127"/>
      <c r="L422" s="127"/>
      <c r="V422" s="127"/>
      <c r="AF422" s="127"/>
      <c r="AP422" s="127"/>
      <c r="AZ422" s="127"/>
      <c r="BA422" s="127"/>
      <c r="BB422" s="127"/>
      <c r="BC422" s="127"/>
      <c r="BD422" s="127"/>
      <c r="BE422" s="127"/>
      <c r="BF422" s="127"/>
      <c r="BG422" s="127"/>
      <c r="BJ422" s="127"/>
      <c r="BT422" s="127"/>
      <c r="CD422" s="127"/>
      <c r="CN422" s="127"/>
      <c r="CX422" s="127"/>
      <c r="DH422" s="127"/>
      <c r="DR422" s="127"/>
      <c r="EB422" s="127"/>
      <c r="EL422" s="127"/>
      <c r="EV422" s="127"/>
      <c r="FF422" s="127"/>
      <c r="FP422" s="127"/>
      <c r="FZ422" s="127"/>
      <c r="GJ422" s="127"/>
      <c r="GT422" s="127"/>
      <c r="HD422" s="127"/>
      <c r="HN422" s="127"/>
      <c r="HX422" s="127"/>
      <c r="IH422" s="127"/>
    </row>
    <row xmlns:x14ac="http://schemas.microsoft.com/office/spreadsheetml/2009/9/ac" r="423" s="3" customFormat="true" x14ac:dyDescent="0.25">
      <c r="A423" s="406"/>
      <c r="B423" s="127"/>
      <c r="L423" s="127"/>
      <c r="V423" s="127"/>
      <c r="AF423" s="127"/>
      <c r="AP423" s="127"/>
      <c r="AZ423" s="127"/>
      <c r="BA423" s="127"/>
      <c r="BB423" s="127"/>
      <c r="BC423" s="127"/>
      <c r="BD423" s="127"/>
      <c r="BE423" s="127"/>
      <c r="BF423" s="127"/>
      <c r="BG423" s="127"/>
      <c r="BJ423" s="127"/>
      <c r="BT423" s="127"/>
      <c r="CD423" s="127"/>
      <c r="CN423" s="127"/>
      <c r="CX423" s="127"/>
      <c r="DH423" s="127"/>
      <c r="DR423" s="127"/>
      <c r="EB423" s="127"/>
      <c r="EL423" s="127"/>
      <c r="EV423" s="127"/>
      <c r="FF423" s="127"/>
      <c r="FP423" s="127"/>
      <c r="FZ423" s="127"/>
      <c r="GJ423" s="127"/>
      <c r="GT423" s="127"/>
      <c r="HD423" s="127"/>
      <c r="HN423" s="127"/>
      <c r="HX423" s="127"/>
      <c r="IH423" s="127"/>
    </row>
    <row xmlns:x14ac="http://schemas.microsoft.com/office/spreadsheetml/2009/9/ac" r="424" s="3" customFormat="true" x14ac:dyDescent="0.25">
      <c r="A424" s="406"/>
      <c r="B424" s="127"/>
      <c r="L424" s="127"/>
      <c r="V424" s="127"/>
      <c r="AF424" s="127"/>
      <c r="AP424" s="127"/>
      <c r="AZ424" s="127"/>
      <c r="BA424" s="127"/>
      <c r="BB424" s="127"/>
      <c r="BC424" s="127"/>
      <c r="BD424" s="127"/>
      <c r="BE424" s="127"/>
      <c r="BF424" s="127"/>
      <c r="BG424" s="127"/>
      <c r="BJ424" s="127"/>
      <c r="BT424" s="127"/>
      <c r="CD424" s="127"/>
      <c r="CN424" s="127"/>
      <c r="CX424" s="127"/>
      <c r="DH424" s="127"/>
      <c r="DR424" s="127"/>
      <c r="EB424" s="127"/>
      <c r="EL424" s="127"/>
      <c r="EV424" s="127"/>
      <c r="FF424" s="127"/>
      <c r="FP424" s="127"/>
      <c r="FZ424" s="127"/>
      <c r="GJ424" s="127"/>
      <c r="GT424" s="127"/>
      <c r="HD424" s="127"/>
      <c r="HN424" s="127"/>
      <c r="HX424" s="127"/>
      <c r="IH424" s="127"/>
    </row>
    <row xmlns:x14ac="http://schemas.microsoft.com/office/spreadsheetml/2009/9/ac" r="425" s="3" customFormat="true" x14ac:dyDescent="0.25">
      <c r="A425" s="406"/>
      <c r="B425" s="127"/>
      <c r="L425" s="127"/>
      <c r="V425" s="127"/>
      <c r="AF425" s="127"/>
      <c r="AP425" s="127"/>
      <c r="AZ425" s="127"/>
      <c r="BA425" s="127"/>
      <c r="BB425" s="127"/>
      <c r="BC425" s="127"/>
      <c r="BD425" s="127"/>
      <c r="BE425" s="127"/>
      <c r="BF425" s="127"/>
      <c r="BG425" s="127"/>
      <c r="BJ425" s="127"/>
      <c r="BT425" s="127"/>
      <c r="CD425" s="127"/>
      <c r="CN425" s="127"/>
      <c r="CX425" s="127"/>
      <c r="DH425" s="127"/>
      <c r="DR425" s="127"/>
      <c r="EB425" s="127"/>
      <c r="EL425" s="127"/>
      <c r="EV425" s="127"/>
      <c r="FF425" s="127"/>
      <c r="FP425" s="127"/>
      <c r="FZ425" s="127"/>
      <c r="GJ425" s="127"/>
      <c r="GT425" s="127"/>
      <c r="HD425" s="127"/>
      <c r="HN425" s="127"/>
      <c r="HX425" s="127"/>
      <c r="IH425" s="127"/>
    </row>
    <row xmlns:x14ac="http://schemas.microsoft.com/office/spreadsheetml/2009/9/ac" r="426" s="3" customFormat="true" x14ac:dyDescent="0.25">
      <c r="A426" s="406"/>
      <c r="B426" s="127"/>
      <c r="L426" s="127"/>
      <c r="V426" s="127"/>
      <c r="AF426" s="127"/>
      <c r="AP426" s="127"/>
      <c r="AZ426" s="127"/>
      <c r="BA426" s="127"/>
      <c r="BB426" s="127"/>
      <c r="BC426" s="127"/>
      <c r="BD426" s="127"/>
      <c r="BE426" s="127"/>
      <c r="BF426" s="127"/>
      <c r="BG426" s="127"/>
      <c r="BJ426" s="127"/>
      <c r="BT426" s="127"/>
      <c r="CD426" s="127"/>
      <c r="CN426" s="127"/>
      <c r="CX426" s="127"/>
      <c r="DH426" s="127"/>
      <c r="DR426" s="127"/>
      <c r="EB426" s="127"/>
      <c r="EL426" s="127"/>
      <c r="EV426" s="127"/>
      <c r="FF426" s="127"/>
      <c r="FP426" s="127"/>
      <c r="FZ426" s="127"/>
      <c r="GJ426" s="127"/>
      <c r="GT426" s="127"/>
      <c r="HD426" s="127"/>
      <c r="HN426" s="127"/>
      <c r="HX426" s="127"/>
      <c r="IH426" s="127"/>
    </row>
    <row xmlns:x14ac="http://schemas.microsoft.com/office/spreadsheetml/2009/9/ac" r="427" s="3" customFormat="true" x14ac:dyDescent="0.25">
      <c r="A427" s="406"/>
      <c r="B427" s="127"/>
      <c r="L427" s="127"/>
      <c r="V427" s="127"/>
      <c r="AF427" s="127"/>
      <c r="AP427" s="127"/>
      <c r="AZ427" s="127"/>
      <c r="BA427" s="127"/>
      <c r="BB427" s="127"/>
      <c r="BC427" s="127"/>
      <c r="BD427" s="127"/>
      <c r="BE427" s="127"/>
      <c r="BF427" s="127"/>
      <c r="BG427" s="127"/>
      <c r="BJ427" s="127"/>
      <c r="BT427" s="127"/>
      <c r="CD427" s="127"/>
      <c r="CN427" s="127"/>
      <c r="CX427" s="127"/>
      <c r="DH427" s="127"/>
      <c r="DR427" s="127"/>
      <c r="EB427" s="127"/>
      <c r="EL427" s="127"/>
      <c r="EV427" s="127"/>
      <c r="FF427" s="127"/>
      <c r="FP427" s="127"/>
      <c r="FZ427" s="127"/>
      <c r="GJ427" s="127"/>
      <c r="GT427" s="127"/>
      <c r="HD427" s="127"/>
      <c r="HN427" s="127"/>
      <c r="HX427" s="127"/>
      <c r="IH427" s="127"/>
    </row>
    <row xmlns:x14ac="http://schemas.microsoft.com/office/spreadsheetml/2009/9/ac" r="428" s="3" customFormat="true" x14ac:dyDescent="0.25">
      <c r="A428" s="406"/>
      <c r="B428" s="127"/>
      <c r="L428" s="127"/>
      <c r="V428" s="127"/>
      <c r="AF428" s="127"/>
      <c r="AP428" s="127"/>
      <c r="AZ428" s="127"/>
      <c r="BA428" s="127"/>
      <c r="BB428" s="127"/>
      <c r="BC428" s="127"/>
      <c r="BD428" s="127"/>
      <c r="BE428" s="127"/>
      <c r="BF428" s="127"/>
      <c r="BG428" s="127"/>
      <c r="BJ428" s="127"/>
      <c r="BT428" s="127"/>
      <c r="CD428" s="127"/>
      <c r="CN428" s="127"/>
      <c r="CX428" s="127"/>
      <c r="DH428" s="127"/>
      <c r="DR428" s="127"/>
      <c r="EB428" s="127"/>
      <c r="EL428" s="127"/>
      <c r="EV428" s="127"/>
      <c r="FF428" s="127"/>
      <c r="FP428" s="127"/>
      <c r="FZ428" s="127"/>
      <c r="GJ428" s="127"/>
      <c r="GT428" s="127"/>
      <c r="HD428" s="127"/>
      <c r="HN428" s="127"/>
      <c r="HX428" s="127"/>
      <c r="IH428" s="127"/>
    </row>
    <row xmlns:x14ac="http://schemas.microsoft.com/office/spreadsheetml/2009/9/ac" r="429" s="3" customFormat="true" x14ac:dyDescent="0.25">
      <c r="A429" s="406"/>
      <c r="B429" s="127"/>
      <c r="L429" s="127"/>
      <c r="V429" s="127"/>
      <c r="AF429" s="127"/>
      <c r="AP429" s="127"/>
      <c r="AZ429" s="127"/>
      <c r="BA429" s="127"/>
      <c r="BB429" s="127"/>
      <c r="BC429" s="127"/>
      <c r="BD429" s="127"/>
      <c r="BE429" s="127"/>
      <c r="BF429" s="127"/>
      <c r="BG429" s="127"/>
      <c r="BJ429" s="127"/>
      <c r="BT429" s="127"/>
      <c r="CD429" s="127"/>
      <c r="CN429" s="127"/>
      <c r="CX429" s="127"/>
      <c r="DH429" s="127"/>
      <c r="DR429" s="127"/>
      <c r="EB429" s="127"/>
      <c r="EL429" s="127"/>
      <c r="EV429" s="127"/>
      <c r="FF429" s="127"/>
      <c r="FP429" s="127"/>
      <c r="FZ429" s="127"/>
      <c r="GJ429" s="127"/>
      <c r="GT429" s="127"/>
      <c r="HD429" s="127"/>
      <c r="HN429" s="127"/>
      <c r="HX429" s="127"/>
      <c r="IH429" s="127"/>
    </row>
    <row xmlns:x14ac="http://schemas.microsoft.com/office/spreadsheetml/2009/9/ac" r="430" s="3" customFormat="true" x14ac:dyDescent="0.25">
      <c r="A430" s="406"/>
      <c r="B430" s="127"/>
      <c r="L430" s="127"/>
      <c r="V430" s="127"/>
      <c r="AF430" s="127"/>
      <c r="AP430" s="127"/>
      <c r="AZ430" s="127"/>
      <c r="BA430" s="127"/>
      <c r="BB430" s="127"/>
      <c r="BC430" s="127"/>
      <c r="BD430" s="127"/>
      <c r="BE430" s="127"/>
      <c r="BF430" s="127"/>
      <c r="BG430" s="127"/>
      <c r="BJ430" s="127"/>
      <c r="BT430" s="127"/>
      <c r="CD430" s="127"/>
      <c r="CN430" s="127"/>
      <c r="CX430" s="127"/>
      <c r="DH430" s="127"/>
      <c r="DR430" s="127"/>
      <c r="EB430" s="127"/>
      <c r="EL430" s="127"/>
      <c r="EV430" s="127"/>
      <c r="FF430" s="127"/>
      <c r="FP430" s="127"/>
      <c r="FZ430" s="127"/>
      <c r="GJ430" s="127"/>
      <c r="GT430" s="127"/>
      <c r="HD430" s="127"/>
      <c r="HN430" s="127"/>
      <c r="HX430" s="127"/>
      <c r="IH430" s="127"/>
    </row>
    <row xmlns:x14ac="http://schemas.microsoft.com/office/spreadsheetml/2009/9/ac" r="431" s="3" customFormat="true" x14ac:dyDescent="0.25">
      <c r="A431" s="406"/>
      <c r="B431" s="127"/>
      <c r="L431" s="127"/>
      <c r="V431" s="127"/>
      <c r="AF431" s="127"/>
      <c r="AP431" s="127"/>
      <c r="AZ431" s="127"/>
      <c r="BA431" s="127"/>
      <c r="BB431" s="127"/>
      <c r="BC431" s="127"/>
      <c r="BD431" s="127"/>
      <c r="BE431" s="127"/>
      <c r="BF431" s="127"/>
      <c r="BG431" s="127"/>
      <c r="BJ431" s="127"/>
      <c r="BT431" s="127"/>
      <c r="CD431" s="127"/>
      <c r="CN431" s="127"/>
      <c r="CX431" s="127"/>
      <c r="DH431" s="127"/>
      <c r="DR431" s="127"/>
      <c r="EB431" s="127"/>
      <c r="EL431" s="127"/>
      <c r="EV431" s="127"/>
      <c r="FF431" s="127"/>
      <c r="FP431" s="127"/>
      <c r="FZ431" s="127"/>
      <c r="GJ431" s="127"/>
      <c r="GT431" s="127"/>
      <c r="HD431" s="127"/>
      <c r="HN431" s="127"/>
      <c r="HX431" s="127"/>
      <c r="IH431" s="127"/>
    </row>
    <row xmlns:x14ac="http://schemas.microsoft.com/office/spreadsheetml/2009/9/ac" r="432" s="3" customFormat="true" x14ac:dyDescent="0.25">
      <c r="A432" s="406"/>
      <c r="B432" s="127"/>
      <c r="L432" s="127"/>
      <c r="V432" s="127"/>
      <c r="AF432" s="127"/>
      <c r="AP432" s="127"/>
      <c r="AZ432" s="127"/>
      <c r="BA432" s="127"/>
      <c r="BB432" s="127"/>
      <c r="BC432" s="127"/>
      <c r="BD432" s="127"/>
      <c r="BE432" s="127"/>
      <c r="BF432" s="127"/>
      <c r="BG432" s="127"/>
      <c r="BJ432" s="127"/>
      <c r="BT432" s="127"/>
      <c r="CD432" s="127"/>
      <c r="CN432" s="127"/>
      <c r="CX432" s="127"/>
      <c r="DH432" s="127"/>
      <c r="DR432" s="127"/>
      <c r="EB432" s="127"/>
      <c r="EL432" s="127"/>
      <c r="EV432" s="127"/>
      <c r="FF432" s="127"/>
      <c r="FP432" s="127"/>
      <c r="FZ432" s="127"/>
      <c r="GJ432" s="127"/>
      <c r="GT432" s="127"/>
      <c r="HD432" s="127"/>
      <c r="HN432" s="127"/>
      <c r="HX432" s="127"/>
      <c r="IH432" s="127"/>
    </row>
    <row xmlns:x14ac="http://schemas.microsoft.com/office/spreadsheetml/2009/9/ac" r="433" s="3" customFormat="true" x14ac:dyDescent="0.25">
      <c r="A433" s="406"/>
      <c r="B433" s="127"/>
      <c r="L433" s="127"/>
      <c r="V433" s="127"/>
      <c r="AF433" s="127"/>
      <c r="AP433" s="127"/>
      <c r="AZ433" s="127"/>
      <c r="BA433" s="127"/>
      <c r="BB433" s="127"/>
      <c r="BC433" s="127"/>
      <c r="BD433" s="127"/>
      <c r="BE433" s="127"/>
      <c r="BF433" s="127"/>
      <c r="BG433" s="127"/>
      <c r="BJ433" s="127"/>
      <c r="BT433" s="127"/>
      <c r="CD433" s="127"/>
      <c r="CN433" s="127"/>
      <c r="CX433" s="127"/>
      <c r="DH433" s="127"/>
      <c r="DR433" s="127"/>
      <c r="EB433" s="127"/>
      <c r="EL433" s="127"/>
      <c r="EV433" s="127"/>
      <c r="FF433" s="127"/>
      <c r="FP433" s="127"/>
      <c r="FZ433" s="127"/>
      <c r="GJ433" s="127"/>
      <c r="GT433" s="127"/>
      <c r="HD433" s="127"/>
      <c r="HN433" s="127"/>
      <c r="HX433" s="127"/>
      <c r="IH433" s="127"/>
    </row>
    <row xmlns:x14ac="http://schemas.microsoft.com/office/spreadsheetml/2009/9/ac" r="434" s="3" customFormat="true" x14ac:dyDescent="0.25">
      <c r="A434" s="406"/>
      <c r="B434" s="127"/>
      <c r="L434" s="127"/>
      <c r="V434" s="127"/>
      <c r="AF434" s="127"/>
      <c r="AP434" s="127"/>
      <c r="AZ434" s="127"/>
      <c r="BA434" s="127"/>
      <c r="BB434" s="127"/>
      <c r="BC434" s="127"/>
      <c r="BD434" s="127"/>
      <c r="BE434" s="127"/>
      <c r="BF434" s="127"/>
      <c r="BG434" s="127"/>
      <c r="BJ434" s="127"/>
      <c r="BT434" s="127"/>
      <c r="CD434" s="127"/>
      <c r="CN434" s="127"/>
      <c r="CX434" s="127"/>
      <c r="DH434" s="127"/>
      <c r="DR434" s="127"/>
      <c r="EB434" s="127"/>
      <c r="EL434" s="127"/>
      <c r="EV434" s="127"/>
      <c r="FF434" s="127"/>
      <c r="FP434" s="127"/>
      <c r="FZ434" s="127"/>
      <c r="GJ434" s="127"/>
      <c r="GT434" s="127"/>
      <c r="HD434" s="127"/>
      <c r="HN434" s="127"/>
      <c r="HX434" s="127"/>
      <c r="IH434" s="127"/>
    </row>
    <row xmlns:x14ac="http://schemas.microsoft.com/office/spreadsheetml/2009/9/ac" r="435" s="3" customFormat="true" x14ac:dyDescent="0.25">
      <c r="A435" s="406"/>
      <c r="B435" s="127"/>
      <c r="L435" s="127"/>
      <c r="V435" s="127"/>
      <c r="AF435" s="127"/>
      <c r="AP435" s="127"/>
      <c r="AZ435" s="127"/>
      <c r="BA435" s="127"/>
      <c r="BB435" s="127"/>
      <c r="BC435" s="127"/>
      <c r="BD435" s="127"/>
      <c r="BE435" s="127"/>
      <c r="BF435" s="127"/>
      <c r="BG435" s="127"/>
      <c r="BJ435" s="127"/>
      <c r="BT435" s="127"/>
      <c r="CD435" s="127"/>
      <c r="CN435" s="127"/>
      <c r="CX435" s="127"/>
      <c r="DH435" s="127"/>
      <c r="DR435" s="127"/>
      <c r="EB435" s="127"/>
      <c r="EL435" s="127"/>
      <c r="EV435" s="127"/>
      <c r="FF435" s="127"/>
      <c r="FP435" s="127"/>
      <c r="FZ435" s="127"/>
      <c r="GJ435" s="127"/>
      <c r="GT435" s="127"/>
      <c r="HD435" s="127"/>
      <c r="HN435" s="127"/>
      <c r="HX435" s="127"/>
      <c r="IH435" s="127"/>
    </row>
    <row xmlns:x14ac="http://schemas.microsoft.com/office/spreadsheetml/2009/9/ac" r="436" s="3" customFormat="true" x14ac:dyDescent="0.25">
      <c r="A436" s="406"/>
      <c r="B436" s="127"/>
      <c r="L436" s="127"/>
      <c r="V436" s="127"/>
      <c r="AF436" s="127"/>
      <c r="AP436" s="127"/>
      <c r="AZ436" s="127"/>
      <c r="BA436" s="127"/>
      <c r="BB436" s="127"/>
      <c r="BC436" s="127"/>
      <c r="BD436" s="127"/>
      <c r="BE436" s="127"/>
      <c r="BF436" s="127"/>
      <c r="BG436" s="127"/>
      <c r="BJ436" s="127"/>
      <c r="BT436" s="127"/>
      <c r="CD436" s="127"/>
      <c r="CN436" s="127"/>
      <c r="CX436" s="127"/>
      <c r="DH436" s="127"/>
      <c r="DR436" s="127"/>
      <c r="EB436" s="127"/>
      <c r="EL436" s="127"/>
      <c r="EV436" s="127"/>
      <c r="FF436" s="127"/>
      <c r="FP436" s="127"/>
      <c r="FZ436" s="127"/>
      <c r="GJ436" s="127"/>
      <c r="GT436" s="127"/>
      <c r="HD436" s="127"/>
      <c r="HN436" s="127"/>
      <c r="HX436" s="127"/>
      <c r="IH436" s="127"/>
    </row>
    <row xmlns:x14ac="http://schemas.microsoft.com/office/spreadsheetml/2009/9/ac" r="437" s="3" customFormat="true" x14ac:dyDescent="0.25">
      <c r="A437" s="406"/>
      <c r="B437" s="127"/>
      <c r="L437" s="127"/>
      <c r="V437" s="127"/>
      <c r="AF437" s="127"/>
      <c r="AP437" s="127"/>
      <c r="AZ437" s="127"/>
      <c r="BA437" s="127"/>
      <c r="BB437" s="127"/>
      <c r="BC437" s="127"/>
      <c r="BD437" s="127"/>
      <c r="BE437" s="127"/>
      <c r="BF437" s="127"/>
      <c r="BG437" s="127"/>
      <c r="BJ437" s="127"/>
      <c r="BT437" s="127"/>
      <c r="CD437" s="127"/>
      <c r="CN437" s="127"/>
      <c r="CX437" s="127"/>
      <c r="DH437" s="127"/>
      <c r="DR437" s="127"/>
      <c r="EB437" s="127"/>
      <c r="EL437" s="127"/>
      <c r="EV437" s="127"/>
      <c r="FF437" s="127"/>
      <c r="FP437" s="127"/>
      <c r="FZ437" s="127"/>
      <c r="GJ437" s="127"/>
      <c r="GT437" s="127"/>
      <c r="HD437" s="127"/>
      <c r="HN437" s="127"/>
      <c r="HX437" s="127"/>
      <c r="IH437" s="127"/>
    </row>
    <row xmlns:x14ac="http://schemas.microsoft.com/office/spreadsheetml/2009/9/ac" r="438" s="3" customFormat="true" x14ac:dyDescent="0.25">
      <c r="A438" s="406"/>
      <c r="B438" s="127"/>
      <c r="L438" s="127"/>
      <c r="V438" s="127"/>
      <c r="AF438" s="127"/>
      <c r="AP438" s="127"/>
      <c r="AZ438" s="127"/>
      <c r="BA438" s="127"/>
      <c r="BB438" s="127"/>
      <c r="BC438" s="127"/>
      <c r="BD438" s="127"/>
      <c r="BE438" s="127"/>
      <c r="BF438" s="127"/>
      <c r="BG438" s="127"/>
      <c r="BJ438" s="127"/>
      <c r="BT438" s="127"/>
      <c r="CD438" s="127"/>
      <c r="CN438" s="127"/>
      <c r="CX438" s="127"/>
      <c r="DH438" s="127"/>
      <c r="DR438" s="127"/>
      <c r="EB438" s="127"/>
      <c r="EL438" s="127"/>
      <c r="EV438" s="127"/>
      <c r="FF438" s="127"/>
      <c r="FP438" s="127"/>
      <c r="FZ438" s="127"/>
      <c r="GJ438" s="127"/>
      <c r="GT438" s="127"/>
      <c r="HD438" s="127"/>
      <c r="HN438" s="127"/>
      <c r="HX438" s="127"/>
      <c r="IH438" s="127"/>
    </row>
    <row xmlns:x14ac="http://schemas.microsoft.com/office/spreadsheetml/2009/9/ac" r="439" s="3" customFormat="true" x14ac:dyDescent="0.25">
      <c r="A439" s="406"/>
      <c r="B439" s="127"/>
      <c r="L439" s="127"/>
      <c r="V439" s="127"/>
      <c r="AF439" s="127"/>
      <c r="AP439" s="127"/>
      <c r="AZ439" s="127"/>
      <c r="BA439" s="127"/>
      <c r="BB439" s="127"/>
      <c r="BC439" s="127"/>
      <c r="BD439" s="127"/>
      <c r="BE439" s="127"/>
      <c r="BF439" s="127"/>
      <c r="BG439" s="127"/>
      <c r="BJ439" s="127"/>
      <c r="BT439" s="127"/>
      <c r="CD439" s="127"/>
      <c r="CN439" s="127"/>
      <c r="CX439" s="127"/>
      <c r="DH439" s="127"/>
      <c r="DR439" s="127"/>
      <c r="EB439" s="127"/>
      <c r="EL439" s="127"/>
      <c r="EV439" s="127"/>
      <c r="FF439" s="127"/>
      <c r="FP439" s="127"/>
      <c r="FZ439" s="127"/>
      <c r="GJ439" s="127"/>
      <c r="GT439" s="127"/>
      <c r="HD439" s="127"/>
      <c r="HN439" s="127"/>
      <c r="HX439" s="127"/>
      <c r="IH439" s="127"/>
    </row>
    <row xmlns:x14ac="http://schemas.microsoft.com/office/spreadsheetml/2009/9/ac" r="440" s="3" customFormat="true" x14ac:dyDescent="0.25">
      <c r="A440" s="406"/>
      <c r="B440" s="127"/>
      <c r="L440" s="127"/>
      <c r="V440" s="127"/>
      <c r="AF440" s="127"/>
      <c r="AP440" s="127"/>
      <c r="AZ440" s="127"/>
      <c r="BA440" s="127"/>
      <c r="BB440" s="127"/>
      <c r="BC440" s="127"/>
      <c r="BD440" s="127"/>
      <c r="BE440" s="127"/>
      <c r="BF440" s="127"/>
      <c r="BG440" s="127"/>
      <c r="BJ440" s="127"/>
      <c r="BT440" s="127"/>
      <c r="CD440" s="127"/>
      <c r="CN440" s="127"/>
      <c r="CX440" s="127"/>
      <c r="DH440" s="127"/>
      <c r="DR440" s="127"/>
      <c r="EB440" s="127"/>
      <c r="EL440" s="127"/>
      <c r="EV440" s="127"/>
      <c r="FF440" s="127"/>
      <c r="FP440" s="127"/>
      <c r="FZ440" s="127"/>
      <c r="GJ440" s="127"/>
      <c r="GT440" s="127"/>
      <c r="HD440" s="127"/>
      <c r="HN440" s="127"/>
      <c r="HX440" s="127"/>
      <c r="IH440" s="127"/>
    </row>
    <row xmlns:x14ac="http://schemas.microsoft.com/office/spreadsheetml/2009/9/ac" r="441" s="3" customFormat="true" x14ac:dyDescent="0.25">
      <c r="A441" s="406"/>
      <c r="B441" s="127"/>
      <c r="L441" s="127"/>
      <c r="V441" s="127"/>
      <c r="AF441" s="127"/>
      <c r="AP441" s="127"/>
      <c r="AZ441" s="127"/>
      <c r="BA441" s="127"/>
      <c r="BB441" s="127"/>
      <c r="BC441" s="127"/>
      <c r="BD441" s="127"/>
      <c r="BE441" s="127"/>
      <c r="BF441" s="127"/>
      <c r="BG441" s="127"/>
      <c r="BJ441" s="127"/>
      <c r="BT441" s="127"/>
      <c r="CD441" s="127"/>
      <c r="CN441" s="127"/>
      <c r="CX441" s="127"/>
      <c r="DH441" s="127"/>
      <c r="DR441" s="127"/>
      <c r="EB441" s="127"/>
      <c r="EL441" s="127"/>
      <c r="EV441" s="127"/>
      <c r="FF441" s="127"/>
      <c r="FP441" s="127"/>
      <c r="FZ441" s="127"/>
      <c r="GJ441" s="127"/>
      <c r="GT441" s="127"/>
      <c r="HD441" s="127"/>
      <c r="HN441" s="127"/>
      <c r="HX441" s="127"/>
      <c r="IH441" s="127"/>
    </row>
    <row xmlns:x14ac="http://schemas.microsoft.com/office/spreadsheetml/2009/9/ac" r="442" s="3" customFormat="true" x14ac:dyDescent="0.25">
      <c r="A442" s="406"/>
      <c r="B442" s="127"/>
      <c r="L442" s="127"/>
      <c r="V442" s="127"/>
      <c r="AF442" s="127"/>
      <c r="AP442" s="127"/>
      <c r="AZ442" s="127"/>
      <c r="BA442" s="127"/>
      <c r="BB442" s="127"/>
      <c r="BC442" s="127"/>
      <c r="BD442" s="127"/>
      <c r="BE442" s="127"/>
      <c r="BF442" s="127"/>
      <c r="BG442" s="127"/>
      <c r="BJ442" s="127"/>
      <c r="BT442" s="127"/>
      <c r="CD442" s="127"/>
      <c r="CN442" s="127"/>
      <c r="CX442" s="127"/>
      <c r="DH442" s="127"/>
      <c r="DR442" s="127"/>
      <c r="EB442" s="127"/>
      <c r="EL442" s="127"/>
      <c r="EV442" s="127"/>
      <c r="FF442" s="127"/>
      <c r="FP442" s="127"/>
      <c r="FZ442" s="127"/>
      <c r="GJ442" s="127"/>
      <c r="GT442" s="127"/>
      <c r="HD442" s="127"/>
      <c r="HN442" s="127"/>
      <c r="HX442" s="127"/>
      <c r="IH442" s="127"/>
    </row>
    <row xmlns:x14ac="http://schemas.microsoft.com/office/spreadsheetml/2009/9/ac" r="443" s="3" customFormat="true" x14ac:dyDescent="0.25">
      <c r="A443" s="406"/>
      <c r="B443" s="127"/>
      <c r="L443" s="127"/>
      <c r="V443" s="127"/>
      <c r="AF443" s="127"/>
      <c r="AP443" s="127"/>
      <c r="AZ443" s="127"/>
      <c r="BA443" s="127"/>
      <c r="BB443" s="127"/>
      <c r="BC443" s="127"/>
      <c r="BD443" s="127"/>
      <c r="BE443" s="127"/>
      <c r="BF443" s="127"/>
      <c r="BG443" s="127"/>
      <c r="BJ443" s="127"/>
      <c r="BT443" s="127"/>
      <c r="CD443" s="127"/>
      <c r="CN443" s="127"/>
      <c r="CX443" s="127"/>
      <c r="DH443" s="127"/>
      <c r="DR443" s="127"/>
      <c r="EB443" s="127"/>
      <c r="EL443" s="127"/>
      <c r="EV443" s="127"/>
      <c r="FF443" s="127"/>
      <c r="FP443" s="127"/>
      <c r="FZ443" s="127"/>
      <c r="GJ443" s="127"/>
      <c r="GT443" s="127"/>
      <c r="HD443" s="127"/>
      <c r="HN443" s="127"/>
      <c r="HX443" s="127"/>
      <c r="IH443" s="127"/>
    </row>
    <row xmlns:x14ac="http://schemas.microsoft.com/office/spreadsheetml/2009/9/ac" r="444" s="3" customFormat="true" x14ac:dyDescent="0.25">
      <c r="A444" s="406"/>
      <c r="B444" s="127"/>
      <c r="L444" s="127"/>
      <c r="V444" s="127"/>
      <c r="AF444" s="127"/>
      <c r="AP444" s="127"/>
      <c r="AZ444" s="127"/>
      <c r="BA444" s="127"/>
      <c r="BB444" s="127"/>
      <c r="BC444" s="127"/>
      <c r="BD444" s="127"/>
      <c r="BE444" s="127"/>
      <c r="BF444" s="127"/>
      <c r="BG444" s="127"/>
      <c r="BJ444" s="127"/>
      <c r="BT444" s="127"/>
      <c r="CD444" s="127"/>
      <c r="CN444" s="127"/>
      <c r="CX444" s="127"/>
      <c r="DH444" s="127"/>
      <c r="DR444" s="127"/>
      <c r="EB444" s="127"/>
      <c r="EL444" s="127"/>
      <c r="EV444" s="127"/>
      <c r="FF444" s="127"/>
      <c r="FP444" s="127"/>
      <c r="FZ444" s="127"/>
      <c r="GJ444" s="127"/>
      <c r="GT444" s="127"/>
      <c r="HD444" s="127"/>
      <c r="HN444" s="127"/>
      <c r="HX444" s="127"/>
      <c r="IH444" s="127"/>
    </row>
    <row xmlns:x14ac="http://schemas.microsoft.com/office/spreadsheetml/2009/9/ac" r="445" s="3" customFormat="true" x14ac:dyDescent="0.25">
      <c r="A445" s="406"/>
      <c r="B445" s="127"/>
      <c r="L445" s="127"/>
      <c r="V445" s="127"/>
      <c r="AF445" s="127"/>
      <c r="AP445" s="127"/>
      <c r="AZ445" s="127"/>
      <c r="BA445" s="127"/>
      <c r="BB445" s="127"/>
      <c r="BC445" s="127"/>
      <c r="BD445" s="127"/>
      <c r="BE445" s="127"/>
      <c r="BF445" s="127"/>
      <c r="BG445" s="127"/>
      <c r="BJ445" s="127"/>
      <c r="BT445" s="127"/>
      <c r="CD445" s="127"/>
      <c r="CN445" s="127"/>
      <c r="CX445" s="127"/>
      <c r="DH445" s="127"/>
      <c r="DR445" s="127"/>
      <c r="EB445" s="127"/>
      <c r="EL445" s="127"/>
      <c r="EV445" s="127"/>
      <c r="FF445" s="127"/>
      <c r="FP445" s="127"/>
      <c r="FZ445" s="127"/>
      <c r="GJ445" s="127"/>
      <c r="GT445" s="127"/>
      <c r="HD445" s="127"/>
      <c r="HN445" s="127"/>
      <c r="HX445" s="127"/>
      <c r="IH445" s="127"/>
    </row>
    <row xmlns:x14ac="http://schemas.microsoft.com/office/spreadsheetml/2009/9/ac" r="446" s="3" customFormat="true" x14ac:dyDescent="0.25">
      <c r="A446" s="406"/>
      <c r="B446" s="127"/>
      <c r="L446" s="127"/>
      <c r="V446" s="127"/>
      <c r="AF446" s="127"/>
      <c r="AP446" s="127"/>
      <c r="AZ446" s="127"/>
      <c r="BA446" s="127"/>
      <c r="BB446" s="127"/>
      <c r="BC446" s="127"/>
      <c r="BD446" s="127"/>
      <c r="BE446" s="127"/>
      <c r="BF446" s="127"/>
      <c r="BG446" s="127"/>
      <c r="BJ446" s="127"/>
      <c r="BT446" s="127"/>
      <c r="CD446" s="127"/>
      <c r="CN446" s="127"/>
      <c r="CX446" s="127"/>
      <c r="DH446" s="127"/>
      <c r="DR446" s="127"/>
      <c r="EB446" s="127"/>
      <c r="EL446" s="127"/>
      <c r="EV446" s="127"/>
      <c r="FF446" s="127"/>
      <c r="FP446" s="127"/>
      <c r="FZ446" s="127"/>
      <c r="GJ446" s="127"/>
      <c r="GT446" s="127"/>
      <c r="HD446" s="127"/>
      <c r="HN446" s="127"/>
      <c r="HX446" s="127"/>
      <c r="IH446" s="127"/>
    </row>
    <row xmlns:x14ac="http://schemas.microsoft.com/office/spreadsheetml/2009/9/ac" r="447" s="3" customFormat="true" x14ac:dyDescent="0.25">
      <c r="A447" s="406"/>
      <c r="B447" s="127"/>
      <c r="L447" s="127"/>
      <c r="V447" s="127"/>
      <c r="AF447" s="127"/>
      <c r="AP447" s="127"/>
      <c r="AZ447" s="127"/>
      <c r="BA447" s="127"/>
      <c r="BB447" s="127"/>
      <c r="BC447" s="127"/>
      <c r="BD447" s="127"/>
      <c r="BE447" s="127"/>
      <c r="BF447" s="127"/>
      <c r="BG447" s="127"/>
      <c r="BJ447" s="127"/>
      <c r="BT447" s="127"/>
      <c r="CD447" s="127"/>
      <c r="CN447" s="127"/>
      <c r="CX447" s="127"/>
      <c r="DH447" s="127"/>
      <c r="DR447" s="127"/>
      <c r="EB447" s="127"/>
      <c r="EL447" s="127"/>
      <c r="EV447" s="127"/>
      <c r="FF447" s="127"/>
      <c r="FP447" s="127"/>
      <c r="FZ447" s="127"/>
      <c r="GJ447" s="127"/>
      <c r="GT447" s="127"/>
      <c r="HD447" s="127"/>
      <c r="HN447" s="127"/>
      <c r="HX447" s="127"/>
      <c r="IH447" s="127"/>
    </row>
    <row xmlns:x14ac="http://schemas.microsoft.com/office/spreadsheetml/2009/9/ac" r="448" s="3" customFormat="true" x14ac:dyDescent="0.25">
      <c r="A448" s="406"/>
      <c r="B448" s="127"/>
      <c r="L448" s="127"/>
      <c r="V448" s="127"/>
      <c r="AF448" s="127"/>
      <c r="AP448" s="127"/>
      <c r="AZ448" s="127"/>
      <c r="BA448" s="127"/>
      <c r="BB448" s="127"/>
      <c r="BC448" s="127"/>
      <c r="BD448" s="127"/>
      <c r="BE448" s="127"/>
      <c r="BF448" s="127"/>
      <c r="BG448" s="127"/>
      <c r="BJ448" s="127"/>
      <c r="BT448" s="127"/>
      <c r="CD448" s="127"/>
      <c r="CN448" s="127"/>
      <c r="CX448" s="127"/>
      <c r="DH448" s="127"/>
      <c r="DR448" s="127"/>
      <c r="EB448" s="127"/>
      <c r="EL448" s="127"/>
      <c r="EV448" s="127"/>
      <c r="FF448" s="127"/>
      <c r="FP448" s="127"/>
      <c r="FZ448" s="127"/>
      <c r="GJ448" s="127"/>
      <c r="GT448" s="127"/>
      <c r="HD448" s="127"/>
      <c r="HN448" s="127"/>
      <c r="HX448" s="127"/>
      <c r="IH448" s="127"/>
    </row>
    <row xmlns:x14ac="http://schemas.microsoft.com/office/spreadsheetml/2009/9/ac" r="449" s="3" customFormat="true" x14ac:dyDescent="0.25">
      <c r="A449" s="406"/>
      <c r="B449" s="127"/>
      <c r="L449" s="127"/>
      <c r="V449" s="127"/>
      <c r="AF449" s="127"/>
      <c r="AP449" s="127"/>
      <c r="AZ449" s="127"/>
      <c r="BA449" s="127"/>
      <c r="BB449" s="127"/>
      <c r="BC449" s="127"/>
      <c r="BD449" s="127"/>
      <c r="BE449" s="127"/>
      <c r="BF449" s="127"/>
      <c r="BG449" s="127"/>
      <c r="BJ449" s="127"/>
      <c r="BT449" s="127"/>
      <c r="CD449" s="127"/>
      <c r="CN449" s="127"/>
      <c r="CX449" s="127"/>
      <c r="DH449" s="127"/>
      <c r="DR449" s="127"/>
      <c r="EB449" s="127"/>
      <c r="EL449" s="127"/>
      <c r="EV449" s="127"/>
      <c r="FF449" s="127"/>
      <c r="FP449" s="127"/>
      <c r="FZ449" s="127"/>
      <c r="GJ449" s="127"/>
      <c r="GT449" s="127"/>
      <c r="HD449" s="127"/>
      <c r="HN449" s="127"/>
      <c r="HX449" s="127"/>
      <c r="IH449" s="127"/>
    </row>
    <row xmlns:x14ac="http://schemas.microsoft.com/office/spreadsheetml/2009/9/ac" r="450" s="3" customFormat="true" x14ac:dyDescent="0.25">
      <c r="A450" s="406"/>
      <c r="B450" s="127"/>
      <c r="L450" s="127"/>
      <c r="V450" s="127"/>
      <c r="AF450" s="127"/>
      <c r="AP450" s="127"/>
      <c r="AZ450" s="127"/>
      <c r="BA450" s="127"/>
      <c r="BB450" s="127"/>
      <c r="BC450" s="127"/>
      <c r="BD450" s="127"/>
      <c r="BE450" s="127"/>
      <c r="BF450" s="127"/>
      <c r="BG450" s="127"/>
      <c r="BJ450" s="127"/>
      <c r="BT450" s="127"/>
      <c r="CD450" s="127"/>
      <c r="CN450" s="127"/>
      <c r="CX450" s="127"/>
      <c r="DH450" s="127"/>
      <c r="DR450" s="127"/>
      <c r="EB450" s="127"/>
      <c r="EL450" s="127"/>
      <c r="EV450" s="127"/>
      <c r="FF450" s="127"/>
      <c r="FP450" s="127"/>
      <c r="FZ450" s="127"/>
      <c r="GJ450" s="127"/>
      <c r="GT450" s="127"/>
      <c r="HD450" s="127"/>
      <c r="HN450" s="127"/>
      <c r="HX450" s="127"/>
      <c r="IH450" s="127"/>
    </row>
    <row xmlns:x14ac="http://schemas.microsoft.com/office/spreadsheetml/2009/9/ac" r="451" s="3" customFormat="true" x14ac:dyDescent="0.25">
      <c r="A451" s="406"/>
      <c r="B451" s="127"/>
      <c r="L451" s="127"/>
      <c r="V451" s="127"/>
      <c r="AF451" s="127"/>
      <c r="AP451" s="127"/>
      <c r="AZ451" s="127"/>
      <c r="BA451" s="127"/>
      <c r="BB451" s="127"/>
      <c r="BC451" s="127"/>
      <c r="BD451" s="127"/>
      <c r="BE451" s="127"/>
      <c r="BF451" s="127"/>
      <c r="BG451" s="127"/>
      <c r="BJ451" s="127"/>
      <c r="BT451" s="127"/>
      <c r="CD451" s="127"/>
      <c r="CN451" s="127"/>
      <c r="CX451" s="127"/>
      <c r="DH451" s="127"/>
      <c r="DR451" s="127"/>
      <c r="EB451" s="127"/>
      <c r="EL451" s="127"/>
      <c r="EV451" s="127"/>
      <c r="FF451" s="127"/>
      <c r="FP451" s="127"/>
      <c r="FZ451" s="127"/>
      <c r="GJ451" s="127"/>
      <c r="GT451" s="127"/>
      <c r="HD451" s="127"/>
      <c r="HN451" s="127"/>
      <c r="HX451" s="127"/>
      <c r="IH451" s="127"/>
    </row>
    <row xmlns:x14ac="http://schemas.microsoft.com/office/spreadsheetml/2009/9/ac" r="452" s="3" customFormat="true" x14ac:dyDescent="0.25">
      <c r="A452" s="406"/>
      <c r="B452" s="127"/>
      <c r="L452" s="127"/>
      <c r="V452" s="127"/>
      <c r="AF452" s="127"/>
      <c r="AP452" s="127"/>
      <c r="AZ452" s="127"/>
      <c r="BA452" s="127"/>
      <c r="BB452" s="127"/>
      <c r="BC452" s="127"/>
      <c r="BD452" s="127"/>
      <c r="BE452" s="127"/>
      <c r="BF452" s="127"/>
      <c r="BG452" s="127"/>
      <c r="BJ452" s="127"/>
      <c r="BT452" s="127"/>
      <c r="CD452" s="127"/>
      <c r="CN452" s="127"/>
      <c r="CX452" s="127"/>
      <c r="DH452" s="127"/>
      <c r="DR452" s="127"/>
      <c r="EB452" s="127"/>
      <c r="EL452" s="127"/>
      <c r="EV452" s="127"/>
      <c r="FF452" s="127"/>
      <c r="FP452" s="127"/>
      <c r="FZ452" s="127"/>
      <c r="GJ452" s="127"/>
      <c r="GT452" s="127"/>
      <c r="HD452" s="127"/>
      <c r="HN452" s="127"/>
      <c r="HX452" s="127"/>
      <c r="IH452" s="127"/>
    </row>
    <row xmlns:x14ac="http://schemas.microsoft.com/office/spreadsheetml/2009/9/ac" r="453" s="3" customFormat="true" x14ac:dyDescent="0.25">
      <c r="A453" s="406"/>
      <c r="B453" s="127"/>
      <c r="L453" s="127"/>
      <c r="V453" s="127"/>
      <c r="AF453" s="127"/>
      <c r="AP453" s="127"/>
      <c r="AZ453" s="127"/>
      <c r="BA453" s="127"/>
      <c r="BB453" s="127"/>
      <c r="BC453" s="127"/>
      <c r="BD453" s="127"/>
      <c r="BE453" s="127"/>
      <c r="BF453" s="127"/>
      <c r="BG453" s="127"/>
      <c r="BJ453" s="127"/>
      <c r="BT453" s="127"/>
      <c r="CD453" s="127"/>
      <c r="CN453" s="127"/>
      <c r="CX453" s="127"/>
      <c r="DH453" s="127"/>
      <c r="DR453" s="127"/>
      <c r="EB453" s="127"/>
      <c r="EL453" s="127"/>
      <c r="EV453" s="127"/>
      <c r="FF453" s="127"/>
      <c r="FP453" s="127"/>
      <c r="FZ453" s="127"/>
      <c r="GJ453" s="127"/>
      <c r="GT453" s="127"/>
      <c r="HD453" s="127"/>
      <c r="HN453" s="127"/>
      <c r="HX453" s="127"/>
      <c r="IH453" s="127"/>
    </row>
    <row xmlns:x14ac="http://schemas.microsoft.com/office/spreadsheetml/2009/9/ac" r="454" s="3" customFormat="true" x14ac:dyDescent="0.25">
      <c r="A454" s="406"/>
      <c r="B454" s="127"/>
      <c r="L454" s="127"/>
      <c r="V454" s="127"/>
      <c r="AF454" s="127"/>
      <c r="AP454" s="127"/>
      <c r="AZ454" s="127"/>
      <c r="BA454" s="127"/>
      <c r="BB454" s="127"/>
      <c r="BC454" s="127"/>
      <c r="BD454" s="127"/>
      <c r="BE454" s="127"/>
      <c r="BF454" s="127"/>
      <c r="BG454" s="127"/>
      <c r="BJ454" s="127"/>
      <c r="BT454" s="127"/>
      <c r="CD454" s="127"/>
      <c r="CN454" s="127"/>
      <c r="CX454" s="127"/>
      <c r="DH454" s="127"/>
      <c r="DR454" s="127"/>
      <c r="EB454" s="127"/>
      <c r="EL454" s="127"/>
      <c r="EV454" s="127"/>
      <c r="FF454" s="127"/>
      <c r="FP454" s="127"/>
      <c r="FZ454" s="127"/>
      <c r="GJ454" s="127"/>
      <c r="GT454" s="127"/>
      <c r="HD454" s="127"/>
      <c r="HN454" s="127"/>
      <c r="HX454" s="127"/>
      <c r="IH454" s="127"/>
    </row>
    <row xmlns:x14ac="http://schemas.microsoft.com/office/spreadsheetml/2009/9/ac" r="455" s="3" customFormat="true" x14ac:dyDescent="0.25">
      <c r="A455" s="406"/>
      <c r="B455" s="127"/>
      <c r="L455" s="127"/>
      <c r="V455" s="127"/>
      <c r="AF455" s="127"/>
      <c r="AP455" s="127"/>
      <c r="AZ455" s="127"/>
      <c r="BA455" s="127"/>
      <c r="BB455" s="127"/>
      <c r="BC455" s="127"/>
      <c r="BD455" s="127"/>
      <c r="BE455" s="127"/>
      <c r="BF455" s="127"/>
      <c r="BG455" s="127"/>
      <c r="BJ455" s="127"/>
      <c r="BT455" s="127"/>
      <c r="CD455" s="127"/>
      <c r="CN455" s="127"/>
      <c r="CX455" s="127"/>
      <c r="DH455" s="127"/>
      <c r="DR455" s="127"/>
      <c r="EB455" s="127"/>
      <c r="EL455" s="127"/>
      <c r="EV455" s="127"/>
      <c r="FF455" s="127"/>
      <c r="FP455" s="127"/>
      <c r="FZ455" s="127"/>
      <c r="GJ455" s="127"/>
      <c r="GT455" s="127"/>
      <c r="HD455" s="127"/>
      <c r="HN455" s="127"/>
      <c r="HX455" s="127"/>
      <c r="IH455" s="127"/>
    </row>
    <row xmlns:x14ac="http://schemas.microsoft.com/office/spreadsheetml/2009/9/ac" r="456" s="3" customFormat="true" x14ac:dyDescent="0.25">
      <c r="A456" s="406"/>
      <c r="B456" s="127"/>
      <c r="L456" s="127"/>
      <c r="V456" s="127"/>
      <c r="AF456" s="127"/>
      <c r="AP456" s="127"/>
      <c r="AZ456" s="127"/>
      <c r="BA456" s="127"/>
      <c r="BB456" s="127"/>
      <c r="BC456" s="127"/>
      <c r="BD456" s="127"/>
      <c r="BE456" s="127"/>
      <c r="BF456" s="127"/>
      <c r="BG456" s="127"/>
      <c r="BJ456" s="127"/>
      <c r="BT456" s="127"/>
      <c r="CD456" s="127"/>
      <c r="CN456" s="127"/>
      <c r="CX456" s="127"/>
      <c r="DH456" s="127"/>
      <c r="DR456" s="127"/>
      <c r="EB456" s="127"/>
      <c r="EL456" s="127"/>
      <c r="EV456" s="127"/>
      <c r="FF456" s="127"/>
      <c r="FP456" s="127"/>
      <c r="FZ456" s="127"/>
      <c r="GJ456" s="127"/>
      <c r="GT456" s="127"/>
      <c r="HD456" s="127"/>
      <c r="HN456" s="127"/>
      <c r="HX456" s="127"/>
      <c r="IH456" s="127"/>
    </row>
    <row xmlns:x14ac="http://schemas.microsoft.com/office/spreadsheetml/2009/9/ac" r="457" s="3" customFormat="true" x14ac:dyDescent="0.25">
      <c r="A457" s="406"/>
      <c r="B457" s="127"/>
      <c r="L457" s="127"/>
      <c r="V457" s="127"/>
      <c r="AF457" s="127"/>
      <c r="AP457" s="127"/>
      <c r="AZ457" s="127"/>
      <c r="BA457" s="127"/>
      <c r="BB457" s="127"/>
      <c r="BC457" s="127"/>
      <c r="BD457" s="127"/>
      <c r="BE457" s="127"/>
      <c r="BF457" s="127"/>
      <c r="BG457" s="127"/>
      <c r="BJ457" s="127"/>
      <c r="BT457" s="127"/>
      <c r="CD457" s="127"/>
      <c r="CN457" s="127"/>
      <c r="CX457" s="127"/>
      <c r="DH457" s="127"/>
      <c r="DR457" s="127"/>
      <c r="EB457" s="127"/>
      <c r="EL457" s="127"/>
      <c r="EV457" s="127"/>
      <c r="FF457" s="127"/>
      <c r="FP457" s="127"/>
      <c r="FZ457" s="127"/>
      <c r="GJ457" s="127"/>
      <c r="GT457" s="127"/>
      <c r="HD457" s="127"/>
      <c r="HN457" s="127"/>
      <c r="HX457" s="127"/>
      <c r="IH457" s="127"/>
    </row>
    <row xmlns:x14ac="http://schemas.microsoft.com/office/spreadsheetml/2009/9/ac" r="458" s="3" customFormat="true" x14ac:dyDescent="0.25">
      <c r="A458" s="406"/>
      <c r="B458" s="127"/>
      <c r="L458" s="127"/>
      <c r="V458" s="127"/>
      <c r="AF458" s="127"/>
      <c r="AP458" s="127"/>
      <c r="AZ458" s="127"/>
      <c r="BA458" s="127"/>
      <c r="BB458" s="127"/>
      <c r="BC458" s="127"/>
      <c r="BD458" s="127"/>
      <c r="BE458" s="127"/>
      <c r="BF458" s="127"/>
      <c r="BG458" s="127"/>
      <c r="BJ458" s="127"/>
      <c r="BT458" s="127"/>
      <c r="CD458" s="127"/>
      <c r="CN458" s="127"/>
      <c r="CX458" s="127"/>
      <c r="DH458" s="127"/>
      <c r="DR458" s="127"/>
      <c r="EB458" s="127"/>
      <c r="EL458" s="127"/>
      <c r="EV458" s="127"/>
      <c r="FF458" s="127"/>
      <c r="FP458" s="127"/>
      <c r="FZ458" s="127"/>
      <c r="GJ458" s="127"/>
      <c r="GT458" s="127"/>
      <c r="HD458" s="127"/>
      <c r="HN458" s="127"/>
      <c r="HX458" s="127"/>
      <c r="IH458" s="127"/>
    </row>
    <row xmlns:x14ac="http://schemas.microsoft.com/office/spreadsheetml/2009/9/ac" r="459" s="3" customFormat="true" x14ac:dyDescent="0.25">
      <c r="A459" s="406"/>
      <c r="B459" s="127"/>
      <c r="L459" s="127"/>
      <c r="V459" s="127"/>
      <c r="AF459" s="127"/>
      <c r="AP459" s="127"/>
      <c r="AZ459" s="127"/>
      <c r="BA459" s="127"/>
      <c r="BB459" s="127"/>
      <c r="BC459" s="127"/>
      <c r="BD459" s="127"/>
      <c r="BE459" s="127"/>
      <c r="BF459" s="127"/>
      <c r="BG459" s="127"/>
      <c r="BJ459" s="127"/>
      <c r="BT459" s="127"/>
      <c r="CD459" s="127"/>
      <c r="CN459" s="127"/>
      <c r="CX459" s="127"/>
      <c r="DH459" s="127"/>
      <c r="DR459" s="127"/>
      <c r="EB459" s="127"/>
      <c r="EL459" s="127"/>
      <c r="EV459" s="127"/>
      <c r="FF459" s="127"/>
      <c r="FP459" s="127"/>
      <c r="FZ459" s="127"/>
      <c r="GJ459" s="127"/>
      <c r="GT459" s="127"/>
      <c r="HD459" s="127"/>
      <c r="HN459" s="127"/>
      <c r="HX459" s="127"/>
      <c r="IH459" s="127"/>
    </row>
    <row xmlns:x14ac="http://schemas.microsoft.com/office/spreadsheetml/2009/9/ac" r="460" s="3" customFormat="true" x14ac:dyDescent="0.25">
      <c r="A460" s="406"/>
      <c r="B460" s="127"/>
      <c r="L460" s="127"/>
      <c r="V460" s="127"/>
      <c r="AF460" s="127"/>
      <c r="AP460" s="127"/>
      <c r="AZ460" s="127"/>
      <c r="BA460" s="127"/>
      <c r="BB460" s="127"/>
      <c r="BC460" s="127"/>
      <c r="BD460" s="127"/>
      <c r="BE460" s="127"/>
      <c r="BF460" s="127"/>
      <c r="BG460" s="127"/>
      <c r="BJ460" s="127"/>
      <c r="BT460" s="127"/>
      <c r="CD460" s="127"/>
      <c r="CN460" s="127"/>
      <c r="CX460" s="127"/>
      <c r="DH460" s="127"/>
      <c r="DR460" s="127"/>
      <c r="EB460" s="127"/>
      <c r="EL460" s="127"/>
      <c r="EV460" s="127"/>
      <c r="FF460" s="127"/>
      <c r="FP460" s="127"/>
      <c r="FZ460" s="127"/>
      <c r="GJ460" s="127"/>
      <c r="GT460" s="127"/>
      <c r="HD460" s="127"/>
      <c r="HN460" s="127"/>
      <c r="HX460" s="127"/>
      <c r="IH460" s="127"/>
    </row>
    <row xmlns:x14ac="http://schemas.microsoft.com/office/spreadsheetml/2009/9/ac" r="461" s="3" customFormat="true" x14ac:dyDescent="0.25">
      <c r="A461" s="406"/>
      <c r="B461" s="127"/>
      <c r="L461" s="127"/>
      <c r="V461" s="127"/>
      <c r="AF461" s="127"/>
      <c r="AP461" s="127"/>
      <c r="AZ461" s="127"/>
      <c r="BA461" s="127"/>
      <c r="BB461" s="127"/>
      <c r="BC461" s="127"/>
      <c r="BD461" s="127"/>
      <c r="BE461" s="127"/>
      <c r="BF461" s="127"/>
      <c r="BG461" s="127"/>
      <c r="BJ461" s="127"/>
      <c r="BT461" s="127"/>
      <c r="CD461" s="127"/>
      <c r="CN461" s="127"/>
      <c r="CX461" s="127"/>
      <c r="DH461" s="127"/>
      <c r="DR461" s="127"/>
      <c r="EB461" s="127"/>
      <c r="EL461" s="127"/>
      <c r="EV461" s="127"/>
      <c r="FF461" s="127"/>
      <c r="FP461" s="127"/>
      <c r="FZ461" s="127"/>
      <c r="GJ461" s="127"/>
      <c r="GT461" s="127"/>
      <c r="HD461" s="127"/>
      <c r="HN461" s="127"/>
      <c r="HX461" s="127"/>
      <c r="IH461" s="127"/>
    </row>
    <row xmlns:x14ac="http://schemas.microsoft.com/office/spreadsheetml/2009/9/ac" r="462" s="3" customFormat="true" x14ac:dyDescent="0.25">
      <c r="A462" s="406"/>
      <c r="B462" s="127"/>
      <c r="L462" s="127"/>
      <c r="V462" s="127"/>
      <c r="AF462" s="127"/>
      <c r="AP462" s="127"/>
      <c r="AZ462" s="127"/>
      <c r="BA462" s="127"/>
      <c r="BB462" s="127"/>
      <c r="BC462" s="127"/>
      <c r="BD462" s="127"/>
      <c r="BE462" s="127"/>
      <c r="BF462" s="127"/>
      <c r="BG462" s="127"/>
      <c r="BJ462" s="127"/>
      <c r="BT462" s="127"/>
      <c r="CD462" s="127"/>
      <c r="CN462" s="127"/>
      <c r="CX462" s="127"/>
      <c r="DH462" s="127"/>
      <c r="DR462" s="127"/>
      <c r="EB462" s="127"/>
      <c r="EL462" s="127"/>
      <c r="EV462" s="127"/>
      <c r="FF462" s="127"/>
      <c r="FP462" s="127"/>
      <c r="FZ462" s="127"/>
      <c r="GJ462" s="127"/>
      <c r="GT462" s="127"/>
      <c r="HD462" s="127"/>
      <c r="HN462" s="127"/>
      <c r="HX462" s="127"/>
      <c r="IH462" s="127"/>
    </row>
    <row xmlns:x14ac="http://schemas.microsoft.com/office/spreadsheetml/2009/9/ac" r="463" s="3" customFormat="true" x14ac:dyDescent="0.25">
      <c r="A463" s="406"/>
      <c r="B463" s="127"/>
      <c r="L463" s="127"/>
      <c r="V463" s="127"/>
      <c r="AF463" s="127"/>
      <c r="AP463" s="127"/>
      <c r="AZ463" s="127"/>
      <c r="BA463" s="127"/>
      <c r="BB463" s="127"/>
      <c r="BC463" s="127"/>
      <c r="BD463" s="127"/>
      <c r="BE463" s="127"/>
      <c r="BF463" s="127"/>
      <c r="BG463" s="127"/>
      <c r="BJ463" s="127"/>
      <c r="BT463" s="127"/>
      <c r="CD463" s="127"/>
      <c r="CN463" s="127"/>
      <c r="CX463" s="127"/>
      <c r="DH463" s="127"/>
      <c r="DR463" s="127"/>
      <c r="EB463" s="127"/>
      <c r="EL463" s="127"/>
      <c r="EV463" s="127"/>
      <c r="FF463" s="127"/>
      <c r="FP463" s="127"/>
      <c r="FZ463" s="127"/>
      <c r="GJ463" s="127"/>
      <c r="GT463" s="127"/>
      <c r="HD463" s="127"/>
      <c r="HN463" s="127"/>
      <c r="HX463" s="127"/>
      <c r="IH463" s="127"/>
    </row>
    <row xmlns:x14ac="http://schemas.microsoft.com/office/spreadsheetml/2009/9/ac" r="464" s="3" customFormat="true" x14ac:dyDescent="0.25">
      <c r="A464" s="406"/>
      <c r="B464" s="127"/>
      <c r="L464" s="127"/>
      <c r="V464" s="127"/>
      <c r="AF464" s="127"/>
      <c r="AP464" s="127"/>
      <c r="AZ464" s="127"/>
      <c r="BA464" s="127"/>
      <c r="BB464" s="127"/>
      <c r="BC464" s="127"/>
      <c r="BD464" s="127"/>
      <c r="BE464" s="127"/>
      <c r="BF464" s="127"/>
      <c r="BG464" s="127"/>
      <c r="BJ464" s="127"/>
      <c r="BT464" s="127"/>
      <c r="CD464" s="127"/>
      <c r="CN464" s="127"/>
      <c r="CX464" s="127"/>
      <c r="DH464" s="127"/>
      <c r="DR464" s="127"/>
      <c r="EB464" s="127"/>
      <c r="EL464" s="127"/>
      <c r="EV464" s="127"/>
      <c r="FF464" s="127"/>
      <c r="FP464" s="127"/>
      <c r="FZ464" s="127"/>
      <c r="GJ464" s="127"/>
      <c r="GT464" s="127"/>
      <c r="HD464" s="127"/>
      <c r="HN464" s="127"/>
      <c r="HX464" s="127"/>
      <c r="IH464" s="127"/>
    </row>
    <row xmlns:x14ac="http://schemas.microsoft.com/office/spreadsheetml/2009/9/ac" r="465" s="3" customFormat="true" x14ac:dyDescent="0.25">
      <c r="A465" s="406"/>
      <c r="B465" s="127"/>
      <c r="L465" s="127"/>
      <c r="V465" s="127"/>
      <c r="AF465" s="127"/>
      <c r="AP465" s="127"/>
      <c r="AZ465" s="127"/>
      <c r="BA465" s="127"/>
      <c r="BB465" s="127"/>
      <c r="BC465" s="127"/>
      <c r="BD465" s="127"/>
      <c r="BE465" s="127"/>
      <c r="BF465" s="127"/>
      <c r="BG465" s="127"/>
      <c r="BJ465" s="127"/>
      <c r="BT465" s="127"/>
      <c r="CD465" s="127"/>
      <c r="CN465" s="127"/>
      <c r="CX465" s="127"/>
      <c r="DH465" s="127"/>
      <c r="DR465" s="127"/>
      <c r="EB465" s="127"/>
      <c r="EL465" s="127"/>
      <c r="EV465" s="127"/>
      <c r="FF465" s="127"/>
      <c r="FP465" s="127"/>
      <c r="FZ465" s="127"/>
      <c r="GJ465" s="127"/>
      <c r="GT465" s="127"/>
      <c r="HD465" s="127"/>
      <c r="HN465" s="127"/>
      <c r="HX465" s="127"/>
      <c r="IH465" s="127"/>
    </row>
    <row xmlns:x14ac="http://schemas.microsoft.com/office/spreadsheetml/2009/9/ac" r="466" s="3" customFormat="true" x14ac:dyDescent="0.25">
      <c r="A466" s="406"/>
      <c r="B466" s="127"/>
      <c r="L466" s="127"/>
      <c r="V466" s="127"/>
      <c r="AF466" s="127"/>
      <c r="AP466" s="127"/>
      <c r="AZ466" s="127"/>
      <c r="BA466" s="127"/>
      <c r="BB466" s="127"/>
      <c r="BC466" s="127"/>
      <c r="BD466" s="127"/>
      <c r="BE466" s="127"/>
      <c r="BF466" s="127"/>
      <c r="BG466" s="127"/>
      <c r="BJ466" s="127"/>
      <c r="BT466" s="127"/>
      <c r="CD466" s="127"/>
      <c r="CN466" s="127"/>
      <c r="CX466" s="127"/>
      <c r="DH466" s="127"/>
      <c r="DR466" s="127"/>
      <c r="EB466" s="127"/>
      <c r="EL466" s="127"/>
      <c r="EV466" s="127"/>
      <c r="FF466" s="127"/>
      <c r="FP466" s="127"/>
      <c r="FZ466" s="127"/>
      <c r="GJ466" s="127"/>
      <c r="GT466" s="127"/>
      <c r="HD466" s="127"/>
      <c r="HN466" s="127"/>
      <c r="HX466" s="127"/>
      <c r="IH466" s="127"/>
    </row>
    <row xmlns:x14ac="http://schemas.microsoft.com/office/spreadsheetml/2009/9/ac" r="467" s="3" customFormat="true" x14ac:dyDescent="0.25">
      <c r="A467" s="406"/>
      <c r="B467" s="127"/>
      <c r="L467" s="127"/>
      <c r="V467" s="127"/>
      <c r="AF467" s="127"/>
      <c r="AP467" s="127"/>
      <c r="AZ467" s="127"/>
      <c r="BA467" s="127"/>
      <c r="BB467" s="127"/>
      <c r="BC467" s="127"/>
      <c r="BD467" s="127"/>
      <c r="BE467" s="127"/>
      <c r="BF467" s="127"/>
      <c r="BG467" s="127"/>
      <c r="BJ467" s="127"/>
      <c r="BT467" s="127"/>
      <c r="CD467" s="127"/>
      <c r="CN467" s="127"/>
      <c r="CX467" s="127"/>
      <c r="DH467" s="127"/>
      <c r="DR467" s="127"/>
      <c r="EB467" s="127"/>
      <c r="EL467" s="127"/>
      <c r="EV467" s="127"/>
      <c r="FF467" s="127"/>
      <c r="FP467" s="127"/>
      <c r="FZ467" s="127"/>
      <c r="GJ467" s="127"/>
      <c r="GT467" s="127"/>
      <c r="HD467" s="127"/>
      <c r="HN467" s="127"/>
      <c r="HX467" s="127"/>
      <c r="IH467" s="127"/>
    </row>
    <row xmlns:x14ac="http://schemas.microsoft.com/office/spreadsheetml/2009/9/ac" r="468" s="3" customFormat="true" x14ac:dyDescent="0.25">
      <c r="A468" s="406"/>
      <c r="B468" s="127"/>
      <c r="L468" s="127"/>
      <c r="V468" s="127"/>
      <c r="AF468" s="127"/>
      <c r="AP468" s="127"/>
      <c r="AZ468" s="127"/>
      <c r="BA468" s="127"/>
      <c r="BB468" s="127"/>
      <c r="BC468" s="127"/>
      <c r="BD468" s="127"/>
      <c r="BE468" s="127"/>
      <c r="BF468" s="127"/>
      <c r="BG468" s="127"/>
      <c r="BJ468" s="127"/>
      <c r="BT468" s="127"/>
      <c r="CD468" s="127"/>
      <c r="CN468" s="127"/>
      <c r="CX468" s="127"/>
      <c r="DH468" s="127"/>
      <c r="DR468" s="127"/>
      <c r="EB468" s="127"/>
      <c r="EL468" s="127"/>
      <c r="EV468" s="127"/>
      <c r="FF468" s="127"/>
      <c r="FP468" s="127"/>
      <c r="FZ468" s="127"/>
      <c r="GJ468" s="127"/>
      <c r="GT468" s="127"/>
      <c r="HD468" s="127"/>
      <c r="HN468" s="127"/>
      <c r="HX468" s="127"/>
      <c r="IH468" s="127"/>
    </row>
    <row xmlns:x14ac="http://schemas.microsoft.com/office/spreadsheetml/2009/9/ac" r="469" s="3" customFormat="true" x14ac:dyDescent="0.25">
      <c r="A469" s="406"/>
      <c r="B469" s="127"/>
      <c r="L469" s="127"/>
      <c r="V469" s="127"/>
      <c r="AF469" s="127"/>
      <c r="AP469" s="127"/>
      <c r="AZ469" s="127"/>
      <c r="BA469" s="127"/>
      <c r="BB469" s="127"/>
      <c r="BC469" s="127"/>
      <c r="BD469" s="127"/>
      <c r="BE469" s="127"/>
      <c r="BF469" s="127"/>
      <c r="BG469" s="127"/>
      <c r="BJ469" s="127"/>
      <c r="BT469" s="127"/>
      <c r="CD469" s="127"/>
      <c r="CN469" s="127"/>
      <c r="CX469" s="127"/>
      <c r="DH469" s="127"/>
      <c r="DR469" s="127"/>
      <c r="EB469" s="127"/>
      <c r="EL469" s="127"/>
      <c r="EV469" s="127"/>
      <c r="FF469" s="127"/>
      <c r="FP469" s="127"/>
      <c r="FZ469" s="127"/>
      <c r="GJ469" s="127"/>
      <c r="GT469" s="127"/>
      <c r="HD469" s="127"/>
      <c r="HN469" s="127"/>
      <c r="HX469" s="127"/>
      <c r="IH469" s="127"/>
    </row>
    <row xmlns:x14ac="http://schemas.microsoft.com/office/spreadsheetml/2009/9/ac" r="470" s="3" customFormat="true" x14ac:dyDescent="0.25">
      <c r="A470" s="406"/>
      <c r="B470" s="127"/>
      <c r="L470" s="127"/>
      <c r="V470" s="127"/>
      <c r="AF470" s="127"/>
      <c r="AP470" s="127"/>
      <c r="AZ470" s="127"/>
      <c r="BA470" s="127"/>
      <c r="BB470" s="127"/>
      <c r="BC470" s="127"/>
      <c r="BD470" s="127"/>
      <c r="BE470" s="127"/>
      <c r="BF470" s="127"/>
      <c r="BG470" s="127"/>
      <c r="BJ470" s="127"/>
      <c r="BT470" s="127"/>
      <c r="CD470" s="127"/>
      <c r="CN470" s="127"/>
      <c r="CX470" s="127"/>
      <c r="DH470" s="127"/>
      <c r="DR470" s="127"/>
      <c r="EB470" s="127"/>
      <c r="EL470" s="127"/>
      <c r="EV470" s="127"/>
      <c r="FF470" s="127"/>
      <c r="FP470" s="127"/>
      <c r="FZ470" s="127"/>
      <c r="GJ470" s="127"/>
      <c r="GT470" s="127"/>
      <c r="HD470" s="127"/>
      <c r="HN470" s="127"/>
      <c r="HX470" s="127"/>
      <c r="IH470" s="127"/>
    </row>
    <row xmlns:x14ac="http://schemas.microsoft.com/office/spreadsheetml/2009/9/ac" r="471" s="3" customFormat="true" x14ac:dyDescent="0.25">
      <c r="A471" s="406"/>
      <c r="B471" s="127"/>
      <c r="L471" s="127"/>
      <c r="V471" s="127"/>
      <c r="AF471" s="127"/>
      <c r="AP471" s="127"/>
      <c r="AZ471" s="127"/>
      <c r="BA471" s="127"/>
      <c r="BB471" s="127"/>
      <c r="BC471" s="127"/>
      <c r="BD471" s="127"/>
      <c r="BE471" s="127"/>
      <c r="BF471" s="127"/>
      <c r="BG471" s="127"/>
      <c r="BJ471" s="127"/>
      <c r="BT471" s="127"/>
      <c r="CD471" s="127"/>
      <c r="CN471" s="127"/>
      <c r="CX471" s="127"/>
      <c r="DH471" s="127"/>
      <c r="DR471" s="127"/>
      <c r="EB471" s="127"/>
      <c r="EL471" s="127"/>
      <c r="EV471" s="127"/>
      <c r="FF471" s="127"/>
      <c r="FP471" s="127"/>
      <c r="FZ471" s="127"/>
      <c r="GJ471" s="127"/>
      <c r="GT471" s="127"/>
      <c r="HD471" s="127"/>
      <c r="HN471" s="127"/>
      <c r="HX471" s="127"/>
      <c r="IH471" s="127"/>
    </row>
    <row xmlns:x14ac="http://schemas.microsoft.com/office/spreadsheetml/2009/9/ac" r="472" s="3" customFormat="true" x14ac:dyDescent="0.25">
      <c r="A472" s="406"/>
      <c r="B472" s="127"/>
      <c r="L472" s="127"/>
      <c r="V472" s="127"/>
      <c r="AF472" s="127"/>
      <c r="AP472" s="127"/>
      <c r="AZ472" s="127"/>
      <c r="BA472" s="127"/>
      <c r="BB472" s="127"/>
      <c r="BC472" s="127"/>
      <c r="BD472" s="127"/>
      <c r="BE472" s="127"/>
      <c r="BF472" s="127"/>
      <c r="BG472" s="127"/>
      <c r="BJ472" s="127"/>
      <c r="BT472" s="127"/>
      <c r="CD472" s="127"/>
      <c r="CN472" s="127"/>
      <c r="CX472" s="127"/>
      <c r="DH472" s="127"/>
      <c r="DR472" s="127"/>
      <c r="EB472" s="127"/>
      <c r="EL472" s="127"/>
      <c r="EV472" s="127"/>
      <c r="FF472" s="127"/>
      <c r="FP472" s="127"/>
      <c r="FZ472" s="127"/>
      <c r="GJ472" s="127"/>
      <c r="GT472" s="127"/>
      <c r="HD472" s="127"/>
      <c r="HN472" s="127"/>
      <c r="HX472" s="127"/>
      <c r="IH472" s="127"/>
    </row>
    <row xmlns:x14ac="http://schemas.microsoft.com/office/spreadsheetml/2009/9/ac" r="473" s="3" customFormat="true" x14ac:dyDescent="0.25">
      <c r="A473" s="406"/>
      <c r="B473" s="127"/>
      <c r="L473" s="127"/>
      <c r="V473" s="127"/>
      <c r="AF473" s="127"/>
      <c r="AP473" s="127"/>
      <c r="AZ473" s="127"/>
      <c r="BA473" s="127"/>
      <c r="BB473" s="127"/>
      <c r="BC473" s="127"/>
      <c r="BD473" s="127"/>
      <c r="BE473" s="127"/>
      <c r="BF473" s="127"/>
      <c r="BG473" s="127"/>
      <c r="BJ473" s="127"/>
      <c r="BT473" s="127"/>
      <c r="CD473" s="127"/>
      <c r="CN473" s="127"/>
      <c r="CX473" s="127"/>
      <c r="DH473" s="127"/>
      <c r="DR473" s="127"/>
      <c r="EB473" s="127"/>
      <c r="EL473" s="127"/>
      <c r="EV473" s="127"/>
      <c r="FF473" s="127"/>
      <c r="FP473" s="127"/>
      <c r="FZ473" s="127"/>
      <c r="GJ473" s="127"/>
      <c r="GT473" s="127"/>
      <c r="HD473" s="127"/>
      <c r="HN473" s="127"/>
      <c r="HX473" s="127"/>
      <c r="IH473" s="127"/>
    </row>
    <row xmlns:x14ac="http://schemas.microsoft.com/office/spreadsheetml/2009/9/ac" r="474" s="3" customFormat="true" x14ac:dyDescent="0.25">
      <c r="A474" s="406"/>
      <c r="B474" s="127"/>
      <c r="L474" s="127"/>
      <c r="V474" s="127"/>
      <c r="AF474" s="127"/>
      <c r="AP474" s="127"/>
      <c r="AZ474" s="127"/>
      <c r="BA474" s="127"/>
      <c r="BB474" s="127"/>
      <c r="BC474" s="127"/>
      <c r="BD474" s="127"/>
      <c r="BE474" s="127"/>
      <c r="BF474" s="127"/>
      <c r="BG474" s="127"/>
      <c r="BJ474" s="127"/>
      <c r="BT474" s="127"/>
      <c r="CD474" s="127"/>
      <c r="CN474" s="127"/>
      <c r="CX474" s="127"/>
      <c r="DH474" s="127"/>
      <c r="DR474" s="127"/>
      <c r="EB474" s="127"/>
      <c r="EL474" s="127"/>
      <c r="EV474" s="127"/>
      <c r="FF474" s="127"/>
      <c r="FP474" s="127"/>
      <c r="FZ474" s="127"/>
      <c r="GJ474" s="127"/>
      <c r="GT474" s="127"/>
      <c r="HD474" s="127"/>
      <c r="HN474" s="127"/>
      <c r="HX474" s="127"/>
      <c r="IH474" s="127"/>
    </row>
    <row xmlns:x14ac="http://schemas.microsoft.com/office/spreadsheetml/2009/9/ac" r="475" s="3" customFormat="true" x14ac:dyDescent="0.25">
      <c r="A475" s="406"/>
      <c r="B475" s="127"/>
      <c r="L475" s="127"/>
      <c r="V475" s="127"/>
      <c r="AF475" s="127"/>
      <c r="AP475" s="127"/>
      <c r="AZ475" s="127"/>
      <c r="BA475" s="127"/>
      <c r="BB475" s="127"/>
      <c r="BC475" s="127"/>
      <c r="BD475" s="127"/>
      <c r="BE475" s="127"/>
      <c r="BF475" s="127"/>
      <c r="BG475" s="127"/>
      <c r="BJ475" s="127"/>
      <c r="BT475" s="127"/>
      <c r="CD475" s="127"/>
      <c r="CN475" s="127"/>
      <c r="CX475" s="127"/>
      <c r="DH475" s="127"/>
      <c r="DR475" s="127"/>
      <c r="EB475" s="127"/>
      <c r="EL475" s="127"/>
      <c r="EV475" s="127"/>
      <c r="FF475" s="127"/>
      <c r="FP475" s="127"/>
      <c r="FZ475" s="127"/>
      <c r="GJ475" s="127"/>
      <c r="GT475" s="127"/>
      <c r="HD475" s="127"/>
      <c r="HN475" s="127"/>
      <c r="HX475" s="127"/>
      <c r="IH475" s="127"/>
    </row>
    <row xmlns:x14ac="http://schemas.microsoft.com/office/spreadsheetml/2009/9/ac" r="476" s="3" customFormat="true" x14ac:dyDescent="0.25">
      <c r="A476" s="406"/>
      <c r="B476" s="127"/>
      <c r="L476" s="127"/>
      <c r="V476" s="127"/>
      <c r="AF476" s="127"/>
      <c r="AP476" s="127"/>
      <c r="AZ476" s="127"/>
      <c r="BA476" s="127"/>
      <c r="BB476" s="127"/>
      <c r="BC476" s="127"/>
      <c r="BD476" s="127"/>
      <c r="BE476" s="127"/>
      <c r="BF476" s="127"/>
      <c r="BG476" s="127"/>
      <c r="BJ476" s="127"/>
      <c r="BT476" s="127"/>
      <c r="CD476" s="127"/>
      <c r="CN476" s="127"/>
      <c r="CX476" s="127"/>
      <c r="DH476" s="127"/>
      <c r="DR476" s="127"/>
      <c r="EB476" s="127"/>
      <c r="EL476" s="127"/>
      <c r="EV476" s="127"/>
      <c r="FF476" s="127"/>
      <c r="FP476" s="127"/>
      <c r="FZ476" s="127"/>
      <c r="GJ476" s="127"/>
      <c r="GT476" s="127"/>
      <c r="HD476" s="127"/>
      <c r="HN476" s="127"/>
      <c r="HX476" s="127"/>
      <c r="IH476" s="127"/>
    </row>
    <row xmlns:x14ac="http://schemas.microsoft.com/office/spreadsheetml/2009/9/ac" r="477" s="3" customFormat="true" x14ac:dyDescent="0.25">
      <c r="A477" s="406"/>
      <c r="B477" s="127"/>
      <c r="L477" s="127"/>
      <c r="V477" s="127"/>
      <c r="AF477" s="127"/>
      <c r="AP477" s="127"/>
      <c r="AZ477" s="127"/>
      <c r="BA477" s="127"/>
      <c r="BB477" s="127"/>
      <c r="BC477" s="127"/>
      <c r="BD477" s="127"/>
      <c r="BE477" s="127"/>
      <c r="BF477" s="127"/>
      <c r="BG477" s="127"/>
      <c r="BJ477" s="127"/>
      <c r="BT477" s="127"/>
      <c r="CD477" s="127"/>
      <c r="CN477" s="127"/>
      <c r="CX477" s="127"/>
      <c r="DH477" s="127"/>
      <c r="DR477" s="127"/>
      <c r="EB477" s="127"/>
      <c r="EL477" s="127"/>
      <c r="EV477" s="127"/>
      <c r="FF477" s="127"/>
      <c r="FP477" s="127"/>
      <c r="FZ477" s="127"/>
      <c r="GJ477" s="127"/>
      <c r="GT477" s="127"/>
      <c r="HD477" s="127"/>
      <c r="HN477" s="127"/>
      <c r="HX477" s="127"/>
      <c r="IH477" s="127"/>
    </row>
    <row xmlns:x14ac="http://schemas.microsoft.com/office/spreadsheetml/2009/9/ac" r="478" s="3" customFormat="true" x14ac:dyDescent="0.25">
      <c r="A478" s="406"/>
      <c r="B478" s="127"/>
      <c r="L478" s="127"/>
      <c r="V478" s="127"/>
      <c r="AF478" s="127"/>
      <c r="AP478" s="127"/>
      <c r="AZ478" s="127"/>
      <c r="BA478" s="127"/>
      <c r="BB478" s="127"/>
      <c r="BC478" s="127"/>
      <c r="BD478" s="127"/>
      <c r="BE478" s="127"/>
      <c r="BF478" s="127"/>
      <c r="BG478" s="127"/>
      <c r="BJ478" s="127"/>
      <c r="BT478" s="127"/>
      <c r="CD478" s="127"/>
      <c r="CN478" s="127"/>
      <c r="CX478" s="127"/>
      <c r="DH478" s="127"/>
      <c r="DR478" s="127"/>
      <c r="EB478" s="127"/>
      <c r="EL478" s="127"/>
      <c r="EV478" s="127"/>
      <c r="FF478" s="127"/>
      <c r="FP478" s="127"/>
      <c r="FZ478" s="127"/>
      <c r="GJ478" s="127"/>
      <c r="GT478" s="127"/>
      <c r="HD478" s="127"/>
      <c r="HN478" s="127"/>
      <c r="HX478" s="127"/>
      <c r="IH478" s="127"/>
    </row>
    <row xmlns:x14ac="http://schemas.microsoft.com/office/spreadsheetml/2009/9/ac" r="479" s="3" customFormat="true" x14ac:dyDescent="0.25">
      <c r="A479" s="406"/>
      <c r="B479" s="127"/>
      <c r="L479" s="127"/>
      <c r="V479" s="127"/>
      <c r="AF479" s="127"/>
      <c r="AP479" s="127"/>
      <c r="AZ479" s="127"/>
      <c r="BA479" s="127"/>
      <c r="BB479" s="127"/>
      <c r="BC479" s="127"/>
      <c r="BD479" s="127"/>
      <c r="BE479" s="127"/>
      <c r="BF479" s="127"/>
      <c r="BG479" s="127"/>
      <c r="BJ479" s="127"/>
      <c r="BT479" s="127"/>
      <c r="CD479" s="127"/>
      <c r="CN479" s="127"/>
      <c r="CX479" s="127"/>
      <c r="DH479" s="127"/>
      <c r="DR479" s="127"/>
      <c r="EB479" s="127"/>
      <c r="EL479" s="127"/>
      <c r="EV479" s="127"/>
      <c r="FF479" s="127"/>
      <c r="FP479" s="127"/>
      <c r="FZ479" s="127"/>
      <c r="GJ479" s="127"/>
      <c r="GT479" s="127"/>
      <c r="HD479" s="127"/>
      <c r="HN479" s="127"/>
      <c r="HX479" s="127"/>
      <c r="IH479" s="127"/>
    </row>
    <row xmlns:x14ac="http://schemas.microsoft.com/office/spreadsheetml/2009/9/ac" r="480" s="3" customFormat="true" x14ac:dyDescent="0.25">
      <c r="A480" s="406"/>
      <c r="B480" s="127"/>
      <c r="L480" s="127"/>
      <c r="V480" s="127"/>
      <c r="AF480" s="127"/>
      <c r="AP480" s="127"/>
      <c r="AZ480" s="127"/>
      <c r="BA480" s="127"/>
      <c r="BB480" s="127"/>
      <c r="BC480" s="127"/>
      <c r="BD480" s="127"/>
      <c r="BE480" s="127"/>
      <c r="BF480" s="127"/>
      <c r="BG480" s="127"/>
      <c r="BJ480" s="127"/>
      <c r="BT480" s="127"/>
      <c r="CD480" s="127"/>
      <c r="CN480" s="127"/>
      <c r="CX480" s="127"/>
      <c r="DH480" s="127"/>
      <c r="DR480" s="127"/>
      <c r="EB480" s="127"/>
      <c r="EL480" s="127"/>
      <c r="EV480" s="127"/>
      <c r="FF480" s="127"/>
      <c r="FP480" s="127"/>
      <c r="FZ480" s="127"/>
      <c r="GJ480" s="127"/>
      <c r="GT480" s="127"/>
      <c r="HD480" s="127"/>
      <c r="HN480" s="127"/>
      <c r="HX480" s="127"/>
      <c r="IH480" s="127"/>
    </row>
    <row xmlns:x14ac="http://schemas.microsoft.com/office/spreadsheetml/2009/9/ac" r="481" s="3" customFormat="true" x14ac:dyDescent="0.25">
      <c r="A481" s="406"/>
      <c r="B481" s="127"/>
      <c r="L481" s="127"/>
      <c r="V481" s="127"/>
      <c r="AF481" s="127"/>
      <c r="AP481" s="127"/>
      <c r="AZ481" s="127"/>
      <c r="BA481" s="127"/>
      <c r="BB481" s="127"/>
      <c r="BC481" s="127"/>
      <c r="BD481" s="127"/>
      <c r="BE481" s="127"/>
      <c r="BF481" s="127"/>
      <c r="BG481" s="127"/>
      <c r="BJ481" s="127"/>
      <c r="BT481" s="127"/>
      <c r="CD481" s="127"/>
      <c r="CN481" s="127"/>
      <c r="CX481" s="127"/>
      <c r="DH481" s="127"/>
      <c r="DR481" s="127"/>
      <c r="EB481" s="127"/>
      <c r="EL481" s="127"/>
      <c r="EV481" s="127"/>
      <c r="FF481" s="127"/>
      <c r="FP481" s="127"/>
      <c r="FZ481" s="127"/>
      <c r="GJ481" s="127"/>
      <c r="GT481" s="127"/>
      <c r="HD481" s="127"/>
      <c r="HN481" s="127"/>
      <c r="HX481" s="127"/>
      <c r="IH481" s="127"/>
    </row>
    <row xmlns:x14ac="http://schemas.microsoft.com/office/spreadsheetml/2009/9/ac" r="482" s="3" customFormat="true" x14ac:dyDescent="0.25">
      <c r="A482" s="406"/>
      <c r="B482" s="127"/>
      <c r="L482" s="127"/>
      <c r="V482" s="127"/>
      <c r="AF482" s="127"/>
      <c r="AP482" s="127"/>
      <c r="AZ482" s="127"/>
      <c r="BA482" s="127"/>
      <c r="BB482" s="127"/>
      <c r="BC482" s="127"/>
      <c r="BD482" s="127"/>
      <c r="BE482" s="127"/>
      <c r="BF482" s="127"/>
      <c r="BG482" s="127"/>
      <c r="BJ482" s="127"/>
      <c r="BT482" s="127"/>
      <c r="CD482" s="127"/>
      <c r="CN482" s="127"/>
      <c r="CX482" s="127"/>
      <c r="DH482" s="127"/>
      <c r="DR482" s="127"/>
      <c r="EB482" s="127"/>
      <c r="EL482" s="127"/>
      <c r="EV482" s="127"/>
      <c r="FF482" s="127"/>
      <c r="FP482" s="127"/>
      <c r="FZ482" s="127"/>
      <c r="GJ482" s="127"/>
      <c r="GT482" s="127"/>
      <c r="HD482" s="127"/>
      <c r="HN482" s="127"/>
      <c r="HX482" s="127"/>
      <c r="IH482" s="127"/>
    </row>
    <row xmlns:x14ac="http://schemas.microsoft.com/office/spreadsheetml/2009/9/ac" r="483" s="3" customFormat="true" x14ac:dyDescent="0.25">
      <c r="A483" s="406"/>
      <c r="B483" s="127"/>
      <c r="L483" s="127"/>
      <c r="V483" s="127"/>
      <c r="AF483" s="127"/>
      <c r="AP483" s="127"/>
      <c r="AZ483" s="127"/>
      <c r="BA483" s="127"/>
      <c r="BB483" s="127"/>
      <c r="BC483" s="127"/>
      <c r="BD483" s="127"/>
      <c r="BE483" s="127"/>
      <c r="BF483" s="127"/>
      <c r="BG483" s="127"/>
      <c r="BJ483" s="127"/>
      <c r="BT483" s="127"/>
      <c r="CD483" s="127"/>
      <c r="CN483" s="127"/>
      <c r="CX483" s="127"/>
      <c r="DH483" s="127"/>
      <c r="DR483" s="127"/>
      <c r="EB483" s="127"/>
      <c r="EL483" s="127"/>
      <c r="EV483" s="127"/>
      <c r="FF483" s="127"/>
      <c r="FP483" s="127"/>
      <c r="FZ483" s="127"/>
      <c r="GJ483" s="127"/>
      <c r="GT483" s="127"/>
      <c r="HD483" s="127"/>
      <c r="HN483" s="127"/>
      <c r="HX483" s="127"/>
      <c r="IH483" s="127"/>
    </row>
    <row xmlns:x14ac="http://schemas.microsoft.com/office/spreadsheetml/2009/9/ac" r="484" s="3" customFormat="true" x14ac:dyDescent="0.25">
      <c r="A484" s="406"/>
      <c r="B484" s="127"/>
      <c r="L484" s="127"/>
      <c r="V484" s="127"/>
      <c r="AF484" s="127"/>
      <c r="AP484" s="127"/>
      <c r="AZ484" s="127"/>
      <c r="BA484" s="127"/>
      <c r="BB484" s="127"/>
      <c r="BC484" s="127"/>
      <c r="BD484" s="127"/>
      <c r="BE484" s="127"/>
      <c r="BF484" s="127"/>
      <c r="BG484" s="127"/>
      <c r="BJ484" s="127"/>
      <c r="BT484" s="127"/>
      <c r="CD484" s="127"/>
      <c r="CN484" s="127"/>
      <c r="CX484" s="127"/>
      <c r="DH484" s="127"/>
      <c r="DR484" s="127"/>
      <c r="EB484" s="127"/>
      <c r="EL484" s="127"/>
      <c r="EV484" s="127"/>
      <c r="FF484" s="127"/>
      <c r="FP484" s="127"/>
      <c r="FZ484" s="127"/>
      <c r="GJ484" s="127"/>
      <c r="GT484" s="127"/>
      <c r="HD484" s="127"/>
      <c r="HN484" s="127"/>
      <c r="HX484" s="127"/>
      <c r="IH484" s="127"/>
    </row>
    <row xmlns:x14ac="http://schemas.microsoft.com/office/spreadsheetml/2009/9/ac" r="485" s="3" customFormat="true" x14ac:dyDescent="0.25">
      <c r="A485" s="406"/>
      <c r="B485" s="127"/>
      <c r="L485" s="127"/>
      <c r="V485" s="127"/>
      <c r="AF485" s="127"/>
      <c r="AP485" s="127"/>
      <c r="AZ485" s="127"/>
      <c r="BA485" s="127"/>
      <c r="BB485" s="127"/>
      <c r="BC485" s="127"/>
      <c r="BD485" s="127"/>
      <c r="BE485" s="127"/>
      <c r="BF485" s="127"/>
      <c r="BG485" s="127"/>
      <c r="BJ485" s="127"/>
      <c r="BT485" s="127"/>
      <c r="CD485" s="127"/>
      <c r="CN485" s="127"/>
      <c r="CX485" s="127"/>
      <c r="DH485" s="127"/>
      <c r="DR485" s="127"/>
      <c r="EB485" s="127"/>
      <c r="EL485" s="127"/>
      <c r="EV485" s="127"/>
      <c r="FF485" s="127"/>
      <c r="FP485" s="127"/>
      <c r="FZ485" s="127"/>
      <c r="GJ485" s="127"/>
      <c r="GT485" s="127"/>
      <c r="HD485" s="127"/>
      <c r="HN485" s="127"/>
      <c r="HX485" s="127"/>
      <c r="IH485" s="127"/>
    </row>
    <row xmlns:x14ac="http://schemas.microsoft.com/office/spreadsheetml/2009/9/ac" r="486" s="3" customFormat="true" x14ac:dyDescent="0.25">
      <c r="A486" s="406"/>
      <c r="B486" s="127"/>
      <c r="L486" s="127"/>
      <c r="V486" s="127"/>
      <c r="AF486" s="127"/>
      <c r="AP486" s="127"/>
      <c r="AZ486" s="127"/>
      <c r="BA486" s="127"/>
      <c r="BB486" s="127"/>
      <c r="BC486" s="127"/>
      <c r="BD486" s="127"/>
      <c r="BE486" s="127"/>
      <c r="BF486" s="127"/>
      <c r="BG486" s="127"/>
      <c r="BJ486" s="127"/>
      <c r="BT486" s="127"/>
      <c r="CD486" s="127"/>
      <c r="CN486" s="127"/>
      <c r="CX486" s="127"/>
      <c r="DH486" s="127"/>
      <c r="DR486" s="127"/>
      <c r="EB486" s="127"/>
      <c r="EL486" s="127"/>
      <c r="EV486" s="127"/>
      <c r="FF486" s="127"/>
      <c r="FP486" s="127"/>
      <c r="FZ486" s="127"/>
      <c r="GJ486" s="127"/>
      <c r="GT486" s="127"/>
      <c r="HD486" s="127"/>
      <c r="HN486" s="127"/>
      <c r="HX486" s="127"/>
      <c r="IH486" s="127"/>
    </row>
    <row xmlns:x14ac="http://schemas.microsoft.com/office/spreadsheetml/2009/9/ac" r="487" s="3" customFormat="true" x14ac:dyDescent="0.25">
      <c r="A487" s="406"/>
      <c r="B487" s="127"/>
      <c r="L487" s="127"/>
      <c r="V487" s="127"/>
      <c r="AF487" s="127"/>
      <c r="AP487" s="127"/>
      <c r="AZ487" s="127"/>
      <c r="BA487" s="127"/>
      <c r="BB487" s="127"/>
      <c r="BC487" s="127"/>
      <c r="BD487" s="127"/>
      <c r="BE487" s="127"/>
      <c r="BF487" s="127"/>
      <c r="BG487" s="127"/>
      <c r="BJ487" s="127"/>
      <c r="BT487" s="127"/>
      <c r="CD487" s="127"/>
      <c r="CN487" s="127"/>
      <c r="CX487" s="127"/>
      <c r="DH487" s="127"/>
      <c r="DR487" s="127"/>
      <c r="EB487" s="127"/>
      <c r="EL487" s="127"/>
      <c r="EV487" s="127"/>
      <c r="FF487" s="127"/>
      <c r="FP487" s="127"/>
      <c r="FZ487" s="127"/>
      <c r="GJ487" s="127"/>
      <c r="GT487" s="127"/>
      <c r="HD487" s="127"/>
      <c r="HN487" s="127"/>
      <c r="HX487" s="127"/>
      <c r="IH487" s="127"/>
    </row>
    <row xmlns:x14ac="http://schemas.microsoft.com/office/spreadsheetml/2009/9/ac" r="488" s="3" customFormat="true" x14ac:dyDescent="0.25">
      <c r="A488" s="406"/>
      <c r="B488" s="127"/>
      <c r="L488" s="127"/>
      <c r="V488" s="127"/>
      <c r="AF488" s="127"/>
      <c r="AP488" s="127"/>
      <c r="AZ488" s="127"/>
      <c r="BA488" s="127"/>
      <c r="BB488" s="127"/>
      <c r="BC488" s="127"/>
      <c r="BD488" s="127"/>
      <c r="BE488" s="127"/>
      <c r="BF488" s="127"/>
      <c r="BG488" s="127"/>
      <c r="BJ488" s="127"/>
      <c r="BT488" s="127"/>
      <c r="CD488" s="127"/>
      <c r="CN488" s="127"/>
      <c r="CX488" s="127"/>
      <c r="DH488" s="127"/>
      <c r="DR488" s="127"/>
      <c r="EB488" s="127"/>
      <c r="EL488" s="127"/>
      <c r="EV488" s="127"/>
      <c r="FF488" s="127"/>
      <c r="FP488" s="127"/>
      <c r="FZ488" s="127"/>
      <c r="GJ488" s="127"/>
      <c r="GT488" s="127"/>
      <c r="HD488" s="127"/>
      <c r="HN488" s="127"/>
      <c r="HX488" s="127"/>
      <c r="IH488" s="127"/>
    </row>
    <row xmlns:x14ac="http://schemas.microsoft.com/office/spreadsheetml/2009/9/ac" r="489" s="3" customFormat="true" x14ac:dyDescent="0.25">
      <c r="A489" s="406"/>
      <c r="B489" s="127"/>
      <c r="L489" s="127"/>
      <c r="V489" s="127"/>
      <c r="AF489" s="127"/>
      <c r="AP489" s="127"/>
      <c r="AZ489" s="127"/>
      <c r="BA489" s="127"/>
      <c r="BB489" s="127"/>
      <c r="BC489" s="127"/>
      <c r="BD489" s="127"/>
      <c r="BE489" s="127"/>
      <c r="BF489" s="127"/>
      <c r="BG489" s="127"/>
      <c r="BJ489" s="127"/>
      <c r="BT489" s="127"/>
      <c r="CD489" s="127"/>
      <c r="CN489" s="127"/>
      <c r="CX489" s="127"/>
      <c r="DH489" s="127"/>
      <c r="DR489" s="127"/>
      <c r="EB489" s="127"/>
      <c r="EL489" s="127"/>
      <c r="EV489" s="127"/>
      <c r="FF489" s="127"/>
      <c r="FP489" s="127"/>
      <c r="FZ489" s="127"/>
      <c r="GJ489" s="127"/>
      <c r="GT489" s="127"/>
      <c r="HD489" s="127"/>
      <c r="HN489" s="127"/>
      <c r="HX489" s="127"/>
      <c r="IH489" s="127"/>
    </row>
    <row xmlns:x14ac="http://schemas.microsoft.com/office/spreadsheetml/2009/9/ac" r="490" s="3" customFormat="true" x14ac:dyDescent="0.25">
      <c r="A490" s="406"/>
      <c r="B490" s="127"/>
      <c r="L490" s="127"/>
      <c r="V490" s="127"/>
      <c r="AF490" s="127"/>
      <c r="AP490" s="127"/>
      <c r="AZ490" s="127"/>
      <c r="BA490" s="127"/>
      <c r="BB490" s="127"/>
      <c r="BC490" s="127"/>
      <c r="BD490" s="127"/>
      <c r="BE490" s="127"/>
      <c r="BF490" s="127"/>
      <c r="BG490" s="127"/>
      <c r="BJ490" s="127"/>
      <c r="BT490" s="127"/>
      <c r="CD490" s="127"/>
      <c r="CN490" s="127"/>
      <c r="CX490" s="127"/>
      <c r="DH490" s="127"/>
      <c r="DR490" s="127"/>
      <c r="EB490" s="127"/>
      <c r="EL490" s="127"/>
      <c r="EV490" s="127"/>
      <c r="FF490" s="127"/>
      <c r="FP490" s="127"/>
      <c r="FZ490" s="127"/>
      <c r="GJ490" s="127"/>
      <c r="GT490" s="127"/>
      <c r="HD490" s="127"/>
      <c r="HN490" s="127"/>
      <c r="HX490" s="127"/>
      <c r="IH490" s="127"/>
    </row>
    <row xmlns:x14ac="http://schemas.microsoft.com/office/spreadsheetml/2009/9/ac" r="491" s="3" customFormat="true" x14ac:dyDescent="0.25">
      <c r="A491" s="406"/>
      <c r="B491" s="127"/>
      <c r="L491" s="127"/>
      <c r="V491" s="127"/>
      <c r="AF491" s="127"/>
      <c r="AP491" s="127"/>
      <c r="AZ491" s="127"/>
      <c r="BA491" s="127"/>
      <c r="BB491" s="127"/>
      <c r="BC491" s="127"/>
      <c r="BD491" s="127"/>
      <c r="BE491" s="127"/>
      <c r="BF491" s="127"/>
      <c r="BG491" s="127"/>
      <c r="BJ491" s="127"/>
      <c r="BT491" s="127"/>
      <c r="CD491" s="127"/>
      <c r="CN491" s="127"/>
      <c r="CX491" s="127"/>
      <c r="DH491" s="127"/>
      <c r="DR491" s="127"/>
      <c r="EB491" s="127"/>
      <c r="EL491" s="127"/>
      <c r="EV491" s="127"/>
      <c r="FF491" s="127"/>
      <c r="FP491" s="127"/>
      <c r="FZ491" s="127"/>
      <c r="GJ491" s="127"/>
      <c r="GT491" s="127"/>
      <c r="HD491" s="127"/>
      <c r="HN491" s="127"/>
      <c r="HX491" s="127"/>
      <c r="IH491" s="127"/>
    </row>
    <row xmlns:x14ac="http://schemas.microsoft.com/office/spreadsheetml/2009/9/ac" r="492" s="3" customFormat="true" x14ac:dyDescent="0.25">
      <c r="A492" s="406"/>
      <c r="B492" s="127"/>
      <c r="L492" s="127"/>
      <c r="V492" s="127"/>
      <c r="AF492" s="127"/>
      <c r="AP492" s="127"/>
      <c r="AZ492" s="127"/>
      <c r="BA492" s="127"/>
      <c r="BB492" s="127"/>
      <c r="BC492" s="127"/>
      <c r="BD492" s="127"/>
      <c r="BE492" s="127"/>
      <c r="BF492" s="127"/>
      <c r="BG492" s="127"/>
      <c r="BJ492" s="127"/>
      <c r="BT492" s="127"/>
      <c r="CD492" s="127"/>
      <c r="CN492" s="127"/>
      <c r="CX492" s="127"/>
      <c r="DH492" s="127"/>
      <c r="DR492" s="127"/>
      <c r="EB492" s="127"/>
      <c r="EL492" s="127"/>
      <c r="EV492" s="127"/>
      <c r="FF492" s="127"/>
      <c r="FP492" s="127"/>
      <c r="FZ492" s="127"/>
      <c r="GJ492" s="127"/>
      <c r="GT492" s="127"/>
      <c r="HD492" s="127"/>
      <c r="HN492" s="127"/>
      <c r="HX492" s="127"/>
      <c r="IH492" s="127"/>
    </row>
    <row xmlns:x14ac="http://schemas.microsoft.com/office/spreadsheetml/2009/9/ac" r="493" s="3" customFormat="true" x14ac:dyDescent="0.25">
      <c r="A493" s="406"/>
      <c r="B493" s="127"/>
      <c r="L493" s="127"/>
      <c r="V493" s="127"/>
      <c r="AF493" s="127"/>
      <c r="AP493" s="127"/>
      <c r="AZ493" s="127"/>
      <c r="BA493" s="127"/>
      <c r="BB493" s="127"/>
      <c r="BC493" s="127"/>
      <c r="BD493" s="127"/>
      <c r="BE493" s="127"/>
      <c r="BF493" s="127"/>
      <c r="BG493" s="127"/>
      <c r="BJ493" s="127"/>
      <c r="BT493" s="127"/>
      <c r="CD493" s="127"/>
      <c r="CN493" s="127"/>
      <c r="CX493" s="127"/>
      <c r="DH493" s="127"/>
      <c r="DR493" s="127"/>
      <c r="EB493" s="127"/>
      <c r="EL493" s="127"/>
      <c r="EV493" s="127"/>
      <c r="FF493" s="127"/>
      <c r="FP493" s="127"/>
      <c r="FZ493" s="127"/>
      <c r="GJ493" s="127"/>
      <c r="GT493" s="127"/>
      <c r="HD493" s="127"/>
      <c r="HN493" s="127"/>
      <c r="HX493" s="127"/>
      <c r="IH493" s="127"/>
    </row>
    <row xmlns:x14ac="http://schemas.microsoft.com/office/spreadsheetml/2009/9/ac" r="494" s="3" customFormat="true" x14ac:dyDescent="0.25">
      <c r="A494" s="406"/>
      <c r="B494" s="127"/>
      <c r="L494" s="127"/>
      <c r="V494" s="127"/>
      <c r="AF494" s="127"/>
      <c r="AP494" s="127"/>
      <c r="AZ494" s="127"/>
      <c r="BA494" s="127"/>
      <c r="BB494" s="127"/>
      <c r="BC494" s="127"/>
      <c r="BD494" s="127"/>
      <c r="BE494" s="127"/>
      <c r="BF494" s="127"/>
      <c r="BG494" s="127"/>
      <c r="BJ494" s="127"/>
      <c r="BT494" s="127"/>
      <c r="CD494" s="127"/>
      <c r="CN494" s="127"/>
      <c r="CX494" s="127"/>
      <c r="DH494" s="127"/>
      <c r="DR494" s="127"/>
      <c r="EB494" s="127"/>
      <c r="EL494" s="127"/>
      <c r="EV494" s="127"/>
      <c r="FF494" s="127"/>
      <c r="FP494" s="127"/>
      <c r="FZ494" s="127"/>
      <c r="GJ494" s="127"/>
      <c r="GT494" s="127"/>
      <c r="HD494" s="127"/>
      <c r="HN494" s="127"/>
      <c r="HX494" s="127"/>
      <c r="IH494" s="127"/>
    </row>
    <row xmlns:x14ac="http://schemas.microsoft.com/office/spreadsheetml/2009/9/ac" r="495" s="3" customFormat="true" x14ac:dyDescent="0.25">
      <c r="A495" s="406"/>
      <c r="B495" s="127"/>
      <c r="L495" s="127"/>
      <c r="V495" s="127"/>
      <c r="AF495" s="127"/>
      <c r="AP495" s="127"/>
      <c r="AZ495" s="127"/>
      <c r="BA495" s="127"/>
      <c r="BB495" s="127"/>
      <c r="BC495" s="127"/>
      <c r="BD495" s="127"/>
      <c r="BE495" s="127"/>
      <c r="BF495" s="127"/>
      <c r="BG495" s="127"/>
      <c r="BJ495" s="127"/>
      <c r="BT495" s="127"/>
      <c r="CD495" s="127"/>
      <c r="CN495" s="127"/>
      <c r="CX495" s="127"/>
      <c r="DH495" s="127"/>
      <c r="DR495" s="127"/>
      <c r="EB495" s="127"/>
      <c r="EL495" s="127"/>
      <c r="EV495" s="127"/>
      <c r="FF495" s="127"/>
      <c r="FP495" s="127"/>
      <c r="FZ495" s="127"/>
      <c r="GJ495" s="127"/>
      <c r="GT495" s="127"/>
      <c r="HD495" s="127"/>
      <c r="HN495" s="127"/>
      <c r="HX495" s="127"/>
      <c r="IH495" s="127"/>
    </row>
    <row xmlns:x14ac="http://schemas.microsoft.com/office/spreadsheetml/2009/9/ac" r="496" s="3" customFormat="true" x14ac:dyDescent="0.25">
      <c r="A496" s="406"/>
      <c r="B496" s="127"/>
      <c r="L496" s="127"/>
      <c r="V496" s="127"/>
      <c r="AF496" s="127"/>
      <c r="AP496" s="127"/>
      <c r="AZ496" s="127"/>
      <c r="BA496" s="127"/>
      <c r="BB496" s="127"/>
      <c r="BC496" s="127"/>
      <c r="BD496" s="127"/>
      <c r="BE496" s="127"/>
      <c r="BF496" s="127"/>
      <c r="BG496" s="127"/>
      <c r="BJ496" s="127"/>
      <c r="BT496" s="127"/>
      <c r="CD496" s="127"/>
      <c r="CN496" s="127"/>
      <c r="CX496" s="127"/>
      <c r="DH496" s="127"/>
      <c r="DR496" s="127"/>
      <c r="EB496" s="127"/>
      <c r="EL496" s="127"/>
      <c r="EV496" s="127"/>
      <c r="FF496" s="127"/>
      <c r="FP496" s="127"/>
      <c r="FZ496" s="127"/>
      <c r="GJ496" s="127"/>
      <c r="GT496" s="127"/>
      <c r="HD496" s="127"/>
      <c r="HN496" s="127"/>
      <c r="HX496" s="127"/>
      <c r="IH496" s="127"/>
    </row>
    <row xmlns:x14ac="http://schemas.microsoft.com/office/spreadsheetml/2009/9/ac" r="497" s="3" customFormat="true" x14ac:dyDescent="0.25">
      <c r="A497" s="406"/>
      <c r="B497" s="127"/>
      <c r="L497" s="127"/>
      <c r="V497" s="127"/>
      <c r="AF497" s="127"/>
      <c r="AP497" s="127"/>
      <c r="AZ497" s="127"/>
      <c r="BA497" s="127"/>
      <c r="BB497" s="127"/>
      <c r="BC497" s="127"/>
      <c r="BD497" s="127"/>
      <c r="BE497" s="127"/>
      <c r="BF497" s="127"/>
      <c r="BG497" s="127"/>
      <c r="BJ497" s="127"/>
      <c r="BT497" s="127"/>
      <c r="CD497" s="127"/>
      <c r="CN497" s="127"/>
      <c r="CX497" s="127"/>
      <c r="DH497" s="127"/>
      <c r="DR497" s="127"/>
      <c r="EB497" s="127"/>
      <c r="EL497" s="127"/>
      <c r="EV497" s="127"/>
      <c r="FF497" s="127"/>
      <c r="FP497" s="127"/>
      <c r="FZ497" s="127"/>
      <c r="GJ497" s="127"/>
      <c r="GT497" s="127"/>
      <c r="HD497" s="127"/>
      <c r="HN497" s="127"/>
      <c r="HX497" s="127"/>
      <c r="IH497" s="127"/>
    </row>
    <row xmlns:x14ac="http://schemas.microsoft.com/office/spreadsheetml/2009/9/ac" r="498" s="3" customFormat="true" x14ac:dyDescent="0.25">
      <c r="A498" s="406"/>
      <c r="B498" s="127"/>
      <c r="L498" s="127"/>
      <c r="V498" s="127"/>
      <c r="AF498" s="127"/>
      <c r="AP498" s="127"/>
      <c r="AZ498" s="127"/>
      <c r="BA498" s="127"/>
      <c r="BB498" s="127"/>
      <c r="BC498" s="127"/>
      <c r="BD498" s="127"/>
      <c r="BE498" s="127"/>
      <c r="BF498" s="127"/>
      <c r="BG498" s="127"/>
      <c r="BJ498" s="127"/>
      <c r="BT498" s="127"/>
      <c r="CD498" s="127"/>
      <c r="CN498" s="127"/>
      <c r="CX498" s="127"/>
      <c r="DH498" s="127"/>
      <c r="DR498" s="127"/>
      <c r="EB498" s="127"/>
      <c r="EL498" s="127"/>
      <c r="EV498" s="127"/>
      <c r="FF498" s="127"/>
      <c r="FP498" s="127"/>
      <c r="FZ498" s="127"/>
      <c r="GJ498" s="127"/>
      <c r="GT498" s="127"/>
      <c r="HD498" s="127"/>
      <c r="HN498" s="127"/>
      <c r="HX498" s="127"/>
      <c r="IH498" s="127"/>
    </row>
    <row xmlns:x14ac="http://schemas.microsoft.com/office/spreadsheetml/2009/9/ac" r="499" s="3" customFormat="true" x14ac:dyDescent="0.25">
      <c r="A499" s="406"/>
      <c r="B499" s="127"/>
      <c r="L499" s="127"/>
      <c r="V499" s="127"/>
      <c r="AF499" s="127"/>
      <c r="AP499" s="127"/>
      <c r="AZ499" s="127"/>
      <c r="BA499" s="127"/>
      <c r="BB499" s="127"/>
      <c r="BC499" s="127"/>
      <c r="BD499" s="127"/>
      <c r="BE499" s="127"/>
      <c r="BF499" s="127"/>
      <c r="BG499" s="127"/>
      <c r="BJ499" s="127"/>
      <c r="BT499" s="127"/>
      <c r="CD499" s="127"/>
      <c r="CN499" s="127"/>
      <c r="CX499" s="127"/>
      <c r="DH499" s="127"/>
      <c r="DR499" s="127"/>
      <c r="EB499" s="127"/>
      <c r="EL499" s="127"/>
      <c r="EV499" s="127"/>
      <c r="FF499" s="127"/>
      <c r="FP499" s="127"/>
      <c r="FZ499" s="127"/>
      <c r="GJ499" s="127"/>
      <c r="GT499" s="127"/>
      <c r="HD499" s="127"/>
      <c r="HN499" s="127"/>
      <c r="HX499" s="127"/>
      <c r="IH499" s="127"/>
    </row>
    <row xmlns:x14ac="http://schemas.microsoft.com/office/spreadsheetml/2009/9/ac" r="500" s="3" customFormat="true" x14ac:dyDescent="0.25">
      <c r="A500" s="406"/>
      <c r="B500" s="127"/>
      <c r="L500" s="127"/>
      <c r="V500" s="127"/>
      <c r="AF500" s="127"/>
      <c r="AP500" s="127"/>
      <c r="AZ500" s="127"/>
      <c r="BA500" s="127"/>
      <c r="BB500" s="127"/>
      <c r="BC500" s="127"/>
      <c r="BD500" s="127"/>
      <c r="BE500" s="127"/>
      <c r="BF500" s="127"/>
      <c r="BG500" s="127"/>
      <c r="BJ500" s="127"/>
      <c r="BT500" s="127"/>
      <c r="CD500" s="127"/>
      <c r="CN500" s="127"/>
      <c r="CX500" s="127"/>
      <c r="DH500" s="127"/>
      <c r="DR500" s="127"/>
      <c r="EB500" s="127"/>
      <c r="EL500" s="127"/>
      <c r="EV500" s="127"/>
      <c r="FF500" s="127"/>
      <c r="FP500" s="127"/>
      <c r="FZ500" s="127"/>
      <c r="GJ500" s="127"/>
      <c r="GT500" s="127"/>
      <c r="HD500" s="127"/>
      <c r="HN500" s="127"/>
      <c r="HX500" s="127"/>
      <c r="IH500" s="127"/>
    </row>
    <row xmlns:x14ac="http://schemas.microsoft.com/office/spreadsheetml/2009/9/ac" r="501" s="3" customFormat="true" x14ac:dyDescent="0.25">
      <c r="A501" s="406"/>
      <c r="B501" s="127"/>
      <c r="L501" s="127"/>
      <c r="V501" s="127"/>
      <c r="AF501" s="127"/>
      <c r="AP501" s="127"/>
      <c r="AZ501" s="127"/>
      <c r="BA501" s="127"/>
      <c r="BB501" s="127"/>
      <c r="BC501" s="127"/>
      <c r="BD501" s="127"/>
      <c r="BE501" s="127"/>
      <c r="BF501" s="127"/>
      <c r="BG501" s="127"/>
      <c r="BJ501" s="127"/>
      <c r="BT501" s="127"/>
      <c r="CD501" s="127"/>
      <c r="CN501" s="127"/>
      <c r="CX501" s="127"/>
      <c r="DH501" s="127"/>
      <c r="DR501" s="127"/>
      <c r="EB501" s="127"/>
      <c r="EL501" s="127"/>
      <c r="EV501" s="127"/>
      <c r="FF501" s="127"/>
      <c r="FP501" s="127"/>
      <c r="FZ501" s="127"/>
      <c r="GJ501" s="127"/>
      <c r="GT501" s="127"/>
      <c r="HD501" s="127"/>
      <c r="HN501" s="127"/>
      <c r="HX501" s="127"/>
      <c r="IH501" s="127"/>
    </row>
    <row xmlns:x14ac="http://schemas.microsoft.com/office/spreadsheetml/2009/9/ac" r="502" s="3" customFormat="true" x14ac:dyDescent="0.25">
      <c r="A502" s="406"/>
      <c r="B502" s="127"/>
      <c r="L502" s="127"/>
      <c r="V502" s="127"/>
      <c r="AF502" s="127"/>
      <c r="AP502" s="127"/>
      <c r="AZ502" s="127"/>
      <c r="BA502" s="127"/>
      <c r="BB502" s="127"/>
      <c r="BC502" s="127"/>
      <c r="BD502" s="127"/>
      <c r="BE502" s="127"/>
      <c r="BF502" s="127"/>
      <c r="BG502" s="127"/>
      <c r="BJ502" s="127"/>
      <c r="BT502" s="127"/>
      <c r="CD502" s="127"/>
      <c r="CN502" s="127"/>
      <c r="CX502" s="127"/>
      <c r="DH502" s="127"/>
      <c r="DR502" s="127"/>
      <c r="EB502" s="127"/>
      <c r="EL502" s="127"/>
      <c r="EV502" s="127"/>
      <c r="FF502" s="127"/>
      <c r="FP502" s="127"/>
      <c r="FZ502" s="127"/>
      <c r="GJ502" s="127"/>
      <c r="GT502" s="127"/>
      <c r="HD502" s="127"/>
      <c r="HN502" s="127"/>
      <c r="HX502" s="127"/>
      <c r="IH502" s="127"/>
    </row>
    <row xmlns:x14ac="http://schemas.microsoft.com/office/spreadsheetml/2009/9/ac" r="503" s="3" customFormat="true" x14ac:dyDescent="0.25">
      <c r="A503" s="406"/>
      <c r="B503" s="127"/>
      <c r="L503" s="127"/>
      <c r="V503" s="127"/>
      <c r="AF503" s="127"/>
      <c r="AP503" s="127"/>
      <c r="AZ503" s="127"/>
      <c r="BA503" s="127"/>
      <c r="BB503" s="127"/>
      <c r="BC503" s="127"/>
      <c r="BD503" s="127"/>
      <c r="BE503" s="127"/>
      <c r="BF503" s="127"/>
      <c r="BG503" s="127"/>
      <c r="BJ503" s="127"/>
      <c r="BT503" s="127"/>
      <c r="CD503" s="127"/>
      <c r="CN503" s="127"/>
      <c r="CX503" s="127"/>
      <c r="DH503" s="127"/>
      <c r="DR503" s="127"/>
      <c r="EB503" s="127"/>
      <c r="EL503" s="127"/>
      <c r="EV503" s="127"/>
      <c r="FF503" s="127"/>
      <c r="FP503" s="127"/>
      <c r="FZ503" s="127"/>
      <c r="GJ503" s="127"/>
      <c r="GT503" s="127"/>
      <c r="HD503" s="127"/>
      <c r="HN503" s="127"/>
      <c r="HX503" s="127"/>
      <c r="IH503" s="127"/>
    </row>
    <row xmlns:x14ac="http://schemas.microsoft.com/office/spreadsheetml/2009/9/ac" r="504" s="3" customFormat="true" x14ac:dyDescent="0.25">
      <c r="A504" s="406"/>
      <c r="B504" s="127"/>
      <c r="L504" s="127"/>
      <c r="V504" s="127"/>
      <c r="AF504" s="127"/>
      <c r="AP504" s="127"/>
      <c r="AZ504" s="127"/>
      <c r="BA504" s="127"/>
      <c r="BB504" s="127"/>
      <c r="BC504" s="127"/>
      <c r="BD504" s="127"/>
      <c r="BE504" s="127"/>
      <c r="BF504" s="127"/>
      <c r="BG504" s="127"/>
      <c r="BJ504" s="127"/>
      <c r="BT504" s="127"/>
      <c r="CD504" s="127"/>
      <c r="CN504" s="127"/>
      <c r="CX504" s="127"/>
      <c r="DH504" s="127"/>
      <c r="DR504" s="127"/>
      <c r="EB504" s="127"/>
      <c r="EL504" s="127"/>
      <c r="EV504" s="127"/>
      <c r="FF504" s="127"/>
      <c r="FP504" s="127"/>
      <c r="FZ504" s="127"/>
      <c r="GJ504" s="127"/>
      <c r="GT504" s="127"/>
      <c r="HD504" s="127"/>
      <c r="HN504" s="127"/>
      <c r="HX504" s="127"/>
      <c r="IH504" s="127"/>
    </row>
    <row xmlns:x14ac="http://schemas.microsoft.com/office/spreadsheetml/2009/9/ac" r="505" s="3" customFormat="true" x14ac:dyDescent="0.25">
      <c r="A505" s="406"/>
      <c r="B505" s="127"/>
      <c r="L505" s="127"/>
      <c r="V505" s="127"/>
      <c r="AF505" s="127"/>
      <c r="AP505" s="127"/>
      <c r="AZ505" s="127"/>
      <c r="BA505" s="127"/>
      <c r="BB505" s="127"/>
      <c r="BC505" s="127"/>
      <c r="BD505" s="127"/>
      <c r="BE505" s="127"/>
      <c r="BF505" s="127"/>
      <c r="BG505" s="127"/>
      <c r="BJ505" s="127"/>
      <c r="BT505" s="127"/>
      <c r="CD505" s="127"/>
      <c r="CN505" s="127"/>
      <c r="CX505" s="127"/>
      <c r="DH505" s="127"/>
      <c r="DR505" s="127"/>
      <c r="EB505" s="127"/>
      <c r="EL505" s="127"/>
      <c r="EV505" s="127"/>
      <c r="FF505" s="127"/>
      <c r="FP505" s="127"/>
      <c r="FZ505" s="127"/>
      <c r="GJ505" s="127"/>
      <c r="GT505" s="127"/>
      <c r="HD505" s="127"/>
      <c r="HN505" s="127"/>
      <c r="HX505" s="127"/>
      <c r="IH505" s="127"/>
    </row>
    <row xmlns:x14ac="http://schemas.microsoft.com/office/spreadsheetml/2009/9/ac" r="506" s="3" customFormat="true" x14ac:dyDescent="0.25">
      <c r="A506" s="406"/>
      <c r="B506" s="127"/>
      <c r="L506" s="127"/>
      <c r="V506" s="127"/>
      <c r="AF506" s="127"/>
      <c r="AP506" s="127"/>
      <c r="AZ506" s="127"/>
      <c r="BA506" s="127"/>
      <c r="BB506" s="127"/>
      <c r="BC506" s="127"/>
      <c r="BD506" s="127"/>
      <c r="BE506" s="127"/>
      <c r="BF506" s="127"/>
      <c r="BG506" s="127"/>
      <c r="BJ506" s="127"/>
      <c r="BT506" s="127"/>
      <c r="CD506" s="127"/>
      <c r="CN506" s="127"/>
      <c r="CX506" s="127"/>
      <c r="DH506" s="127"/>
      <c r="DR506" s="127"/>
      <c r="EB506" s="127"/>
      <c r="EL506" s="127"/>
      <c r="EV506" s="127"/>
      <c r="FF506" s="127"/>
      <c r="FP506" s="127"/>
      <c r="FZ506" s="127"/>
      <c r="GJ506" s="127"/>
      <c r="GT506" s="127"/>
      <c r="HD506" s="127"/>
      <c r="HN506" s="127"/>
      <c r="HX506" s="127"/>
      <c r="IH506" s="127"/>
    </row>
    <row xmlns:x14ac="http://schemas.microsoft.com/office/spreadsheetml/2009/9/ac" r="507" s="3" customFormat="true" x14ac:dyDescent="0.25">
      <c r="A507" s="406"/>
      <c r="B507" s="127"/>
      <c r="L507" s="127"/>
      <c r="V507" s="127"/>
      <c r="AF507" s="127"/>
      <c r="AP507" s="127"/>
      <c r="AZ507" s="127"/>
      <c r="BA507" s="127"/>
      <c r="BB507" s="127"/>
      <c r="BC507" s="127"/>
      <c r="BD507" s="127"/>
      <c r="BE507" s="127"/>
      <c r="BF507" s="127"/>
      <c r="BG507" s="127"/>
      <c r="BJ507" s="127"/>
      <c r="BT507" s="127"/>
      <c r="CD507" s="127"/>
      <c r="CN507" s="127"/>
      <c r="CX507" s="127"/>
      <c r="DH507" s="127"/>
      <c r="DR507" s="127"/>
      <c r="EB507" s="127"/>
      <c r="EL507" s="127"/>
      <c r="EV507" s="127"/>
      <c r="FF507" s="127"/>
      <c r="FP507" s="127"/>
      <c r="FZ507" s="127"/>
      <c r="GJ507" s="127"/>
      <c r="GT507" s="127"/>
      <c r="HD507" s="127"/>
      <c r="HN507" s="127"/>
      <c r="HX507" s="127"/>
      <c r="IH507" s="127"/>
    </row>
    <row xmlns:x14ac="http://schemas.microsoft.com/office/spreadsheetml/2009/9/ac" r="508" s="3" customFormat="true" x14ac:dyDescent="0.25">
      <c r="A508" s="406"/>
      <c r="B508" s="127"/>
      <c r="L508" s="127"/>
      <c r="V508" s="127"/>
      <c r="AF508" s="127"/>
      <c r="AP508" s="127"/>
      <c r="AZ508" s="127"/>
      <c r="BA508" s="127"/>
      <c r="BB508" s="127"/>
      <c r="BC508" s="127"/>
      <c r="BD508" s="127"/>
      <c r="BE508" s="127"/>
      <c r="BF508" s="127"/>
      <c r="BG508" s="127"/>
      <c r="BJ508" s="127"/>
      <c r="BT508" s="127"/>
      <c r="CD508" s="127"/>
      <c r="CN508" s="127"/>
      <c r="CX508" s="127"/>
      <c r="DH508" s="127"/>
      <c r="DR508" s="127"/>
      <c r="EB508" s="127"/>
      <c r="EL508" s="127"/>
      <c r="EV508" s="127"/>
      <c r="FF508" s="127"/>
      <c r="FP508" s="127"/>
      <c r="FZ508" s="127"/>
      <c r="GJ508" s="127"/>
      <c r="GT508" s="127"/>
      <c r="HD508" s="127"/>
      <c r="HN508" s="127"/>
      <c r="HX508" s="127"/>
      <c r="IH508" s="127"/>
    </row>
    <row xmlns:x14ac="http://schemas.microsoft.com/office/spreadsheetml/2009/9/ac" r="509" s="3" customFormat="true" x14ac:dyDescent="0.25">
      <c r="A509" s="406"/>
      <c r="B509" s="127"/>
      <c r="L509" s="127"/>
      <c r="V509" s="127"/>
      <c r="AF509" s="127"/>
      <c r="AP509" s="127"/>
      <c r="AZ509" s="127"/>
      <c r="BA509" s="127"/>
      <c r="BB509" s="127"/>
      <c r="BC509" s="127"/>
      <c r="BD509" s="127"/>
      <c r="BE509" s="127"/>
      <c r="BF509" s="127"/>
      <c r="BG509" s="127"/>
      <c r="BJ509" s="127"/>
      <c r="BT509" s="127"/>
      <c r="CD509" s="127"/>
      <c r="CN509" s="127"/>
      <c r="CX509" s="127"/>
      <c r="DH509" s="127"/>
      <c r="DR509" s="127"/>
      <c r="EB509" s="127"/>
      <c r="EL509" s="127"/>
      <c r="EV509" s="127"/>
      <c r="FF509" s="127"/>
      <c r="FP509" s="127"/>
      <c r="FZ509" s="127"/>
      <c r="GJ509" s="127"/>
      <c r="GT509" s="127"/>
      <c r="HD509" s="127"/>
      <c r="HN509" s="127"/>
      <c r="HX509" s="127"/>
      <c r="IH509" s="127"/>
    </row>
    <row xmlns:x14ac="http://schemas.microsoft.com/office/spreadsheetml/2009/9/ac" r="510" s="3" customFormat="true" x14ac:dyDescent="0.25">
      <c r="A510" s="406"/>
      <c r="B510" s="127"/>
      <c r="L510" s="127"/>
      <c r="V510" s="127"/>
      <c r="AF510" s="127"/>
      <c r="AP510" s="127"/>
      <c r="AZ510" s="127"/>
      <c r="BA510" s="127"/>
      <c r="BB510" s="127"/>
      <c r="BC510" s="127"/>
      <c r="BD510" s="127"/>
      <c r="BE510" s="127"/>
      <c r="BF510" s="127"/>
      <c r="BG510" s="127"/>
      <c r="BJ510" s="127"/>
      <c r="BT510" s="127"/>
      <c r="CD510" s="127"/>
      <c r="CN510" s="127"/>
      <c r="CX510" s="127"/>
      <c r="DH510" s="127"/>
      <c r="DR510" s="127"/>
      <c r="EB510" s="127"/>
      <c r="EL510" s="127"/>
      <c r="EV510" s="127"/>
      <c r="FF510" s="127"/>
      <c r="FP510" s="127"/>
      <c r="FZ510" s="127"/>
      <c r="GJ510" s="127"/>
      <c r="GT510" s="127"/>
      <c r="HD510" s="127"/>
      <c r="HN510" s="127"/>
      <c r="HX510" s="127"/>
      <c r="IH510" s="127"/>
    </row>
    <row xmlns:x14ac="http://schemas.microsoft.com/office/spreadsheetml/2009/9/ac" r="511" s="3" customFormat="true" x14ac:dyDescent="0.25">
      <c r="A511" s="406"/>
      <c r="B511" s="127"/>
      <c r="L511" s="127"/>
      <c r="V511" s="127"/>
      <c r="AF511" s="127"/>
      <c r="AP511" s="127"/>
      <c r="AZ511" s="127"/>
      <c r="BA511" s="127"/>
      <c r="BB511" s="127"/>
      <c r="BC511" s="127"/>
      <c r="BD511" s="127"/>
      <c r="BE511" s="127"/>
      <c r="BF511" s="127"/>
      <c r="BG511" s="127"/>
      <c r="BJ511" s="127"/>
      <c r="BT511" s="127"/>
      <c r="CD511" s="127"/>
      <c r="CN511" s="127"/>
      <c r="CX511" s="127"/>
      <c r="DH511" s="127"/>
      <c r="DR511" s="127"/>
      <c r="EB511" s="127"/>
      <c r="EL511" s="127"/>
      <c r="EV511" s="127"/>
      <c r="FF511" s="127"/>
      <c r="FP511" s="127"/>
      <c r="FZ511" s="127"/>
      <c r="GJ511" s="127"/>
      <c r="GT511" s="127"/>
      <c r="HD511" s="127"/>
      <c r="HN511" s="127"/>
      <c r="HX511" s="127"/>
      <c r="IH511" s="127"/>
    </row>
    <row xmlns:x14ac="http://schemas.microsoft.com/office/spreadsheetml/2009/9/ac" r="512" s="3" customFormat="true" x14ac:dyDescent="0.25">
      <c r="A512" s="406"/>
      <c r="B512" s="127"/>
      <c r="L512" s="127"/>
      <c r="V512" s="127"/>
      <c r="AF512" s="127"/>
      <c r="AP512" s="127"/>
      <c r="AZ512" s="127"/>
      <c r="BA512" s="127"/>
      <c r="BB512" s="127"/>
      <c r="BC512" s="127"/>
      <c r="BD512" s="127"/>
      <c r="BE512" s="127"/>
      <c r="BF512" s="127"/>
      <c r="BG512" s="127"/>
      <c r="BJ512" s="127"/>
      <c r="BT512" s="127"/>
      <c r="CD512" s="127"/>
      <c r="CN512" s="127"/>
      <c r="CX512" s="127"/>
      <c r="DH512" s="127"/>
      <c r="DR512" s="127"/>
      <c r="EB512" s="127"/>
      <c r="EL512" s="127"/>
      <c r="EV512" s="127"/>
      <c r="FF512" s="127"/>
      <c r="FP512" s="127"/>
      <c r="FZ512" s="127"/>
      <c r="GJ512" s="127"/>
      <c r="GT512" s="127"/>
      <c r="HD512" s="127"/>
      <c r="HN512" s="127"/>
      <c r="HX512" s="127"/>
      <c r="IH512" s="127"/>
    </row>
    <row xmlns:x14ac="http://schemas.microsoft.com/office/spreadsheetml/2009/9/ac" r="513" s="3" customFormat="true" x14ac:dyDescent="0.25">
      <c r="A513" s="406"/>
      <c r="B513" s="127"/>
      <c r="L513" s="127"/>
      <c r="V513" s="127"/>
      <c r="AF513" s="127"/>
      <c r="AP513" s="127"/>
      <c r="AZ513" s="127"/>
      <c r="BA513" s="127"/>
      <c r="BB513" s="127"/>
      <c r="BC513" s="127"/>
      <c r="BD513" s="127"/>
      <c r="BE513" s="127"/>
      <c r="BF513" s="127"/>
      <c r="BG513" s="127"/>
      <c r="BJ513" s="127"/>
      <c r="BT513" s="127"/>
      <c r="CD513" s="127"/>
      <c r="CN513" s="127"/>
      <c r="CX513" s="127"/>
      <c r="DH513" s="127"/>
      <c r="DR513" s="127"/>
      <c r="EB513" s="127"/>
      <c r="EL513" s="127"/>
      <c r="EV513" s="127"/>
      <c r="FF513" s="127"/>
      <c r="FP513" s="127"/>
      <c r="FZ513" s="127"/>
      <c r="GJ513" s="127"/>
      <c r="GT513" s="127"/>
      <c r="HD513" s="127"/>
      <c r="HN513" s="127"/>
      <c r="HX513" s="127"/>
      <c r="IH513" s="127"/>
    </row>
    <row xmlns:x14ac="http://schemas.microsoft.com/office/spreadsheetml/2009/9/ac" r="514" s="3" customFormat="true" x14ac:dyDescent="0.25">
      <c r="A514" s="406"/>
      <c r="B514" s="127"/>
      <c r="L514" s="127"/>
      <c r="V514" s="127"/>
      <c r="AF514" s="127"/>
      <c r="AP514" s="127"/>
      <c r="AZ514" s="127"/>
      <c r="BA514" s="127"/>
      <c r="BB514" s="127"/>
      <c r="BC514" s="127"/>
      <c r="BD514" s="127"/>
      <c r="BE514" s="127"/>
      <c r="BF514" s="127"/>
      <c r="BG514" s="127"/>
      <c r="BJ514" s="127"/>
      <c r="BT514" s="127"/>
      <c r="CD514" s="127"/>
      <c r="CN514" s="127"/>
      <c r="CX514" s="127"/>
      <c r="DH514" s="127"/>
      <c r="DR514" s="127"/>
      <c r="EB514" s="127"/>
      <c r="EL514" s="127"/>
      <c r="EV514" s="127"/>
      <c r="FF514" s="127"/>
      <c r="FP514" s="127"/>
      <c r="FZ514" s="127"/>
      <c r="GJ514" s="127"/>
      <c r="GT514" s="127"/>
      <c r="HD514" s="127"/>
      <c r="HN514" s="127"/>
      <c r="HX514" s="127"/>
      <c r="IH514" s="127"/>
    </row>
    <row xmlns:x14ac="http://schemas.microsoft.com/office/spreadsheetml/2009/9/ac" r="515" s="3" customFormat="true" x14ac:dyDescent="0.25">
      <c r="A515" s="406"/>
      <c r="B515" s="127"/>
      <c r="L515" s="127"/>
      <c r="V515" s="127"/>
      <c r="AF515" s="127"/>
      <c r="AP515" s="127"/>
      <c r="AZ515" s="127"/>
      <c r="BA515" s="127"/>
      <c r="BB515" s="127"/>
      <c r="BC515" s="127"/>
      <c r="BD515" s="127"/>
      <c r="BE515" s="127"/>
      <c r="BF515" s="127"/>
      <c r="BG515" s="127"/>
      <c r="BJ515" s="127"/>
      <c r="BT515" s="127"/>
      <c r="CD515" s="127"/>
      <c r="CN515" s="127"/>
      <c r="CX515" s="127"/>
      <c r="DH515" s="127"/>
      <c r="DR515" s="127"/>
      <c r="EB515" s="127"/>
      <c r="EL515" s="127"/>
      <c r="EV515" s="127"/>
      <c r="FF515" s="127"/>
      <c r="FP515" s="127"/>
      <c r="FZ515" s="127"/>
      <c r="GJ515" s="127"/>
      <c r="GT515" s="127"/>
      <c r="HD515" s="127"/>
      <c r="HN515" s="127"/>
      <c r="HX515" s="127"/>
      <c r="IH515" s="127"/>
    </row>
    <row xmlns:x14ac="http://schemas.microsoft.com/office/spreadsheetml/2009/9/ac" r="516" s="3" customFormat="true" x14ac:dyDescent="0.25">
      <c r="A516" s="406"/>
      <c r="B516" s="127"/>
      <c r="L516" s="127"/>
      <c r="V516" s="127"/>
      <c r="AF516" s="127"/>
      <c r="AP516" s="127"/>
      <c r="AZ516" s="127"/>
      <c r="BA516" s="127"/>
      <c r="BB516" s="127"/>
      <c r="BC516" s="127"/>
      <c r="BD516" s="127"/>
      <c r="BE516" s="127"/>
      <c r="BF516" s="127"/>
      <c r="BG516" s="127"/>
      <c r="BJ516" s="127"/>
      <c r="BT516" s="127"/>
      <c r="CD516" s="127"/>
      <c r="CN516" s="127"/>
      <c r="CX516" s="127"/>
      <c r="DH516" s="127"/>
      <c r="DR516" s="127"/>
      <c r="EB516" s="127"/>
      <c r="EL516" s="127"/>
      <c r="EV516" s="127"/>
      <c r="FF516" s="127"/>
      <c r="FP516" s="127"/>
      <c r="FZ516" s="127"/>
      <c r="GJ516" s="127"/>
      <c r="GT516" s="127"/>
      <c r="HD516" s="127"/>
      <c r="HN516" s="127"/>
      <c r="HX516" s="127"/>
      <c r="IH516" s="127"/>
    </row>
    <row xmlns:x14ac="http://schemas.microsoft.com/office/spreadsheetml/2009/9/ac" r="517" s="3" customFormat="true" x14ac:dyDescent="0.25">
      <c r="A517" s="406"/>
      <c r="B517" s="127"/>
      <c r="L517" s="127"/>
      <c r="V517" s="127"/>
      <c r="AF517" s="127"/>
      <c r="AP517" s="127"/>
      <c r="AZ517" s="127"/>
      <c r="BA517" s="127"/>
      <c r="BB517" s="127"/>
      <c r="BC517" s="127"/>
      <c r="BD517" s="127"/>
      <c r="BE517" s="127"/>
      <c r="BF517" s="127"/>
      <c r="BG517" s="127"/>
      <c r="BJ517" s="127"/>
      <c r="BT517" s="127"/>
      <c r="CD517" s="127"/>
      <c r="CN517" s="127"/>
      <c r="CX517" s="127"/>
      <c r="DH517" s="127"/>
      <c r="DR517" s="127"/>
      <c r="EB517" s="127"/>
      <c r="EL517" s="127"/>
      <c r="EV517" s="127"/>
      <c r="FF517" s="127"/>
      <c r="FP517" s="127"/>
      <c r="FZ517" s="127"/>
      <c r="GJ517" s="127"/>
      <c r="GT517" s="127"/>
      <c r="HD517" s="127"/>
      <c r="HN517" s="127"/>
      <c r="HX517" s="127"/>
      <c r="IH517" s="127"/>
    </row>
    <row xmlns:x14ac="http://schemas.microsoft.com/office/spreadsheetml/2009/9/ac" r="518" s="3" customFormat="true" x14ac:dyDescent="0.25">
      <c r="A518" s="406"/>
      <c r="B518" s="127"/>
      <c r="L518" s="127"/>
      <c r="V518" s="127"/>
      <c r="AF518" s="127"/>
      <c r="AP518" s="127"/>
      <c r="AZ518" s="127"/>
      <c r="BA518" s="127"/>
      <c r="BB518" s="127"/>
      <c r="BC518" s="127"/>
      <c r="BD518" s="127"/>
      <c r="BE518" s="127"/>
      <c r="BF518" s="127"/>
      <c r="BG518" s="127"/>
      <c r="BJ518" s="127"/>
      <c r="BT518" s="127"/>
      <c r="CD518" s="127"/>
      <c r="CN518" s="127"/>
      <c r="CX518" s="127"/>
      <c r="DH518" s="127"/>
      <c r="DR518" s="127"/>
      <c r="EB518" s="127"/>
      <c r="EL518" s="127"/>
      <c r="EV518" s="127"/>
      <c r="FF518" s="127"/>
      <c r="FP518" s="127"/>
      <c r="FZ518" s="127"/>
      <c r="GJ518" s="127"/>
      <c r="GT518" s="127"/>
      <c r="HD518" s="127"/>
      <c r="HN518" s="127"/>
      <c r="HX518" s="127"/>
      <c r="IH518" s="127"/>
    </row>
    <row xmlns:x14ac="http://schemas.microsoft.com/office/spreadsheetml/2009/9/ac" r="519" s="3" customFormat="true" x14ac:dyDescent="0.25">
      <c r="A519" s="406"/>
      <c r="B519" s="127"/>
      <c r="L519" s="127"/>
      <c r="V519" s="127"/>
      <c r="AF519" s="127"/>
      <c r="AP519" s="127"/>
      <c r="AZ519" s="127"/>
      <c r="BA519" s="127"/>
      <c r="BB519" s="127"/>
      <c r="BC519" s="127"/>
      <c r="BD519" s="127"/>
      <c r="BE519" s="127"/>
      <c r="BF519" s="127"/>
      <c r="BG519" s="127"/>
      <c r="BJ519" s="127"/>
      <c r="BT519" s="127"/>
      <c r="CD519" s="127"/>
      <c r="CN519" s="127"/>
      <c r="CX519" s="127"/>
      <c r="DH519" s="127"/>
      <c r="DR519" s="127"/>
      <c r="EB519" s="127"/>
      <c r="EL519" s="127"/>
      <c r="EV519" s="127"/>
      <c r="FF519" s="127"/>
      <c r="FP519" s="127"/>
      <c r="FZ519" s="127"/>
      <c r="GJ519" s="127"/>
      <c r="GT519" s="127"/>
      <c r="HD519" s="127"/>
      <c r="HN519" s="127"/>
      <c r="HX519" s="127"/>
      <c r="IH519" s="127"/>
    </row>
    <row xmlns:x14ac="http://schemas.microsoft.com/office/spreadsheetml/2009/9/ac" r="520" s="3" customFormat="true" x14ac:dyDescent="0.25">
      <c r="A520" s="406"/>
      <c r="B520" s="127"/>
      <c r="L520" s="127"/>
      <c r="V520" s="127"/>
      <c r="AF520" s="127"/>
      <c r="AP520" s="127"/>
      <c r="AZ520" s="127"/>
      <c r="BA520" s="127"/>
      <c r="BB520" s="127"/>
      <c r="BC520" s="127"/>
      <c r="BD520" s="127"/>
      <c r="BE520" s="127"/>
      <c r="BF520" s="127"/>
      <c r="BG520" s="127"/>
      <c r="BJ520" s="127"/>
      <c r="BT520" s="127"/>
      <c r="CD520" s="127"/>
      <c r="CN520" s="127"/>
      <c r="CX520" s="127"/>
      <c r="DH520" s="127"/>
      <c r="DR520" s="127"/>
      <c r="EB520" s="127"/>
      <c r="EL520" s="127"/>
      <c r="EV520" s="127"/>
      <c r="FF520" s="127"/>
      <c r="FP520" s="127"/>
      <c r="FZ520" s="127"/>
      <c r="GJ520" s="127"/>
      <c r="GT520" s="127"/>
      <c r="HD520" s="127"/>
      <c r="HN520" s="127"/>
      <c r="HX520" s="127"/>
      <c r="IH520" s="127"/>
    </row>
    <row xmlns:x14ac="http://schemas.microsoft.com/office/spreadsheetml/2009/9/ac" r="521" s="3" customFormat="true" x14ac:dyDescent="0.25">
      <c r="A521" s="406"/>
      <c r="B521" s="127"/>
      <c r="L521" s="127"/>
      <c r="V521" s="127"/>
      <c r="AF521" s="127"/>
      <c r="AP521" s="127"/>
      <c r="AZ521" s="127"/>
      <c r="BA521" s="127"/>
      <c r="BB521" s="127"/>
      <c r="BC521" s="127"/>
      <c r="BD521" s="127"/>
      <c r="BE521" s="127"/>
      <c r="BF521" s="127"/>
      <c r="BG521" s="127"/>
      <c r="BJ521" s="127"/>
      <c r="BT521" s="127"/>
      <c r="CD521" s="127"/>
      <c r="CN521" s="127"/>
      <c r="CX521" s="127"/>
      <c r="DH521" s="127"/>
      <c r="DR521" s="127"/>
      <c r="EB521" s="127"/>
      <c r="EL521" s="127"/>
      <c r="EV521" s="127"/>
      <c r="FF521" s="127"/>
      <c r="FP521" s="127"/>
      <c r="FZ521" s="127"/>
      <c r="GJ521" s="127"/>
      <c r="GT521" s="127"/>
      <c r="HD521" s="127"/>
      <c r="HN521" s="127"/>
      <c r="HX521" s="127"/>
      <c r="IH521" s="127"/>
    </row>
    <row xmlns:x14ac="http://schemas.microsoft.com/office/spreadsheetml/2009/9/ac" r="522" s="3" customFormat="true" x14ac:dyDescent="0.25">
      <c r="A522" s="406"/>
      <c r="B522" s="127"/>
      <c r="L522" s="127"/>
      <c r="V522" s="127"/>
      <c r="AF522" s="127"/>
      <c r="AP522" s="127"/>
      <c r="AZ522" s="127"/>
      <c r="BA522" s="127"/>
      <c r="BB522" s="127"/>
      <c r="BC522" s="127"/>
      <c r="BD522" s="127"/>
      <c r="BE522" s="127"/>
      <c r="BF522" s="127"/>
      <c r="BG522" s="127"/>
      <c r="BJ522" s="127"/>
      <c r="BT522" s="127"/>
      <c r="CD522" s="127"/>
      <c r="CN522" s="127"/>
      <c r="CX522" s="127"/>
      <c r="DH522" s="127"/>
      <c r="DR522" s="127"/>
      <c r="EB522" s="127"/>
      <c r="EL522" s="127"/>
      <c r="EV522" s="127"/>
      <c r="FF522" s="127"/>
      <c r="FP522" s="127"/>
      <c r="FZ522" s="127"/>
      <c r="GJ522" s="127"/>
      <c r="GT522" s="127"/>
      <c r="HD522" s="127"/>
      <c r="HN522" s="127"/>
      <c r="HX522" s="127"/>
      <c r="IH522" s="127"/>
    </row>
    <row xmlns:x14ac="http://schemas.microsoft.com/office/spreadsheetml/2009/9/ac" r="523" s="3" customFormat="true" x14ac:dyDescent="0.25">
      <c r="A523" s="406"/>
      <c r="B523" s="127"/>
      <c r="L523" s="127"/>
      <c r="V523" s="127"/>
      <c r="AF523" s="127"/>
      <c r="AP523" s="127"/>
      <c r="AZ523" s="127"/>
      <c r="BA523" s="127"/>
      <c r="BB523" s="127"/>
      <c r="BC523" s="127"/>
      <c r="BD523" s="127"/>
      <c r="BE523" s="127"/>
      <c r="BF523" s="127"/>
      <c r="BG523" s="127"/>
      <c r="BJ523" s="127"/>
      <c r="BT523" s="127"/>
      <c r="CD523" s="127"/>
      <c r="CN523" s="127"/>
      <c r="CX523" s="127"/>
      <c r="DH523" s="127"/>
      <c r="DR523" s="127"/>
      <c r="EB523" s="127"/>
      <c r="EL523" s="127"/>
      <c r="EV523" s="127"/>
      <c r="FF523" s="127"/>
      <c r="FP523" s="127"/>
      <c r="FZ523" s="127"/>
      <c r="GJ523" s="127"/>
      <c r="GT523" s="127"/>
      <c r="HD523" s="127"/>
      <c r="HN523" s="127"/>
      <c r="HX523" s="127"/>
      <c r="IH523" s="127"/>
    </row>
    <row xmlns:x14ac="http://schemas.microsoft.com/office/spreadsheetml/2009/9/ac" r="524" s="3" customFormat="true" x14ac:dyDescent="0.25">
      <c r="A524" s="406"/>
      <c r="B524" s="127"/>
      <c r="L524" s="127"/>
      <c r="V524" s="127"/>
      <c r="AF524" s="127"/>
      <c r="AP524" s="127"/>
      <c r="AZ524" s="127"/>
      <c r="BA524" s="127"/>
      <c r="BB524" s="127"/>
      <c r="BC524" s="127"/>
      <c r="BD524" s="127"/>
      <c r="BE524" s="127"/>
      <c r="BF524" s="127"/>
      <c r="BG524" s="127"/>
      <c r="BJ524" s="127"/>
      <c r="BT524" s="127"/>
      <c r="CD524" s="127"/>
      <c r="CN524" s="127"/>
      <c r="CX524" s="127"/>
      <c r="DH524" s="127"/>
      <c r="DR524" s="127"/>
      <c r="EB524" s="127"/>
      <c r="EL524" s="127"/>
      <c r="EV524" s="127"/>
      <c r="FF524" s="127"/>
      <c r="FP524" s="127"/>
      <c r="FZ524" s="127"/>
      <c r="GJ524" s="127"/>
      <c r="GT524" s="127"/>
      <c r="HD524" s="127"/>
      <c r="HN524" s="127"/>
      <c r="HX524" s="127"/>
      <c r="IH524" s="127"/>
    </row>
    <row xmlns:x14ac="http://schemas.microsoft.com/office/spreadsheetml/2009/9/ac" r="525" s="3" customFormat="true" x14ac:dyDescent="0.25">
      <c r="A525" s="406"/>
      <c r="B525" s="127"/>
      <c r="L525" s="127"/>
      <c r="V525" s="127"/>
      <c r="AF525" s="127"/>
      <c r="AP525" s="127"/>
      <c r="AZ525" s="127"/>
      <c r="BA525" s="127"/>
      <c r="BB525" s="127"/>
      <c r="BC525" s="127"/>
      <c r="BD525" s="127"/>
      <c r="BE525" s="127"/>
      <c r="BF525" s="127"/>
      <c r="BG525" s="127"/>
      <c r="BJ525" s="127"/>
      <c r="BT525" s="127"/>
      <c r="CD525" s="127"/>
      <c r="CN525" s="127"/>
      <c r="CX525" s="127"/>
      <c r="DH525" s="127"/>
      <c r="DR525" s="127"/>
      <c r="EB525" s="127"/>
      <c r="EL525" s="127"/>
      <c r="EV525" s="127"/>
      <c r="FF525" s="127"/>
      <c r="FP525" s="127"/>
      <c r="FZ525" s="127"/>
      <c r="GJ525" s="127"/>
      <c r="GT525" s="127"/>
      <c r="HD525" s="127"/>
      <c r="HN525" s="127"/>
      <c r="HX525" s="127"/>
      <c r="IH525" s="127"/>
    </row>
    <row xmlns:x14ac="http://schemas.microsoft.com/office/spreadsheetml/2009/9/ac" r="526" s="3" customFormat="true" x14ac:dyDescent="0.25">
      <c r="A526" s="406"/>
      <c r="B526" s="127"/>
      <c r="L526" s="127"/>
      <c r="V526" s="127"/>
      <c r="AF526" s="127"/>
      <c r="AP526" s="127"/>
      <c r="AZ526" s="127"/>
      <c r="BA526" s="127"/>
      <c r="BB526" s="127"/>
      <c r="BC526" s="127"/>
      <c r="BD526" s="127"/>
      <c r="BE526" s="127"/>
      <c r="BF526" s="127"/>
      <c r="BG526" s="127"/>
      <c r="BJ526" s="127"/>
      <c r="BT526" s="127"/>
      <c r="CD526" s="127"/>
      <c r="CN526" s="127"/>
      <c r="CX526" s="127"/>
      <c r="DH526" s="127"/>
      <c r="DR526" s="127"/>
      <c r="EB526" s="127"/>
      <c r="EL526" s="127"/>
      <c r="EV526" s="127"/>
      <c r="FF526" s="127"/>
      <c r="FP526" s="127"/>
      <c r="FZ526" s="127"/>
      <c r="GJ526" s="127"/>
      <c r="GT526" s="127"/>
      <c r="HD526" s="127"/>
      <c r="HN526" s="127"/>
      <c r="HX526" s="127"/>
      <c r="IH526" s="127"/>
    </row>
    <row xmlns:x14ac="http://schemas.microsoft.com/office/spreadsheetml/2009/9/ac" r="527" s="3" customFormat="true" x14ac:dyDescent="0.25">
      <c r="A527" s="406"/>
      <c r="B527" s="127"/>
      <c r="L527" s="127"/>
      <c r="V527" s="127"/>
      <c r="AF527" s="127"/>
      <c r="AP527" s="127"/>
      <c r="AZ527" s="127"/>
      <c r="BA527" s="127"/>
      <c r="BB527" s="127"/>
      <c r="BC527" s="127"/>
      <c r="BD527" s="127"/>
      <c r="BE527" s="127"/>
      <c r="BF527" s="127"/>
      <c r="BG527" s="127"/>
      <c r="BJ527" s="127"/>
      <c r="BT527" s="127"/>
      <c r="CD527" s="127"/>
      <c r="CN527" s="127"/>
      <c r="CX527" s="127"/>
      <c r="DH527" s="127"/>
      <c r="DR527" s="127"/>
      <c r="EB527" s="127"/>
      <c r="EL527" s="127"/>
      <c r="EV527" s="127"/>
      <c r="FF527" s="127"/>
      <c r="FP527" s="127"/>
      <c r="FZ527" s="127"/>
      <c r="GJ527" s="127"/>
      <c r="GT527" s="127"/>
      <c r="HD527" s="127"/>
      <c r="HN527" s="127"/>
      <c r="HX527" s="127"/>
      <c r="IH527" s="127"/>
    </row>
    <row xmlns:x14ac="http://schemas.microsoft.com/office/spreadsheetml/2009/9/ac" r="528" s="3" customFormat="true" x14ac:dyDescent="0.25">
      <c r="A528" s="406"/>
      <c r="B528" s="127"/>
      <c r="L528" s="127"/>
      <c r="V528" s="127"/>
      <c r="AF528" s="127"/>
      <c r="AP528" s="127"/>
      <c r="AZ528" s="127"/>
      <c r="BA528" s="127"/>
      <c r="BB528" s="127"/>
      <c r="BC528" s="127"/>
      <c r="BD528" s="127"/>
      <c r="BE528" s="127"/>
      <c r="BF528" s="127"/>
      <c r="BG528" s="127"/>
      <c r="BJ528" s="127"/>
      <c r="BT528" s="127"/>
      <c r="CD528" s="127"/>
      <c r="CN528" s="127"/>
      <c r="CX528" s="127"/>
      <c r="DH528" s="127"/>
      <c r="DR528" s="127"/>
      <c r="EB528" s="127"/>
      <c r="EL528" s="127"/>
      <c r="EV528" s="127"/>
      <c r="FF528" s="127"/>
      <c r="FP528" s="127"/>
      <c r="FZ528" s="127"/>
      <c r="GJ528" s="127"/>
      <c r="GT528" s="127"/>
      <c r="HD528" s="127"/>
      <c r="HN528" s="127"/>
      <c r="HX528" s="127"/>
      <c r="IH528" s="127"/>
    </row>
    <row xmlns:x14ac="http://schemas.microsoft.com/office/spreadsheetml/2009/9/ac" r="529" s="3" customFormat="true" x14ac:dyDescent="0.25">
      <c r="A529" s="406"/>
      <c r="B529" s="127"/>
      <c r="L529" s="127"/>
      <c r="V529" s="127"/>
      <c r="AF529" s="127"/>
      <c r="AP529" s="127"/>
      <c r="AZ529" s="127"/>
      <c r="BA529" s="127"/>
      <c r="BB529" s="127"/>
      <c r="BC529" s="127"/>
      <c r="BD529" s="127"/>
      <c r="BE529" s="127"/>
      <c r="BF529" s="127"/>
      <c r="BG529" s="127"/>
      <c r="BJ529" s="127"/>
      <c r="BT529" s="127"/>
      <c r="CD529" s="127"/>
      <c r="CN529" s="127"/>
      <c r="CX529" s="127"/>
      <c r="DH529" s="127"/>
      <c r="DR529" s="127"/>
      <c r="EB529" s="127"/>
      <c r="EL529" s="127"/>
      <c r="EV529" s="127"/>
      <c r="FF529" s="127"/>
      <c r="FP529" s="127"/>
      <c r="FZ529" s="127"/>
      <c r="GJ529" s="127"/>
      <c r="GT529" s="127"/>
      <c r="HD529" s="127"/>
      <c r="HN529" s="127"/>
      <c r="HX529" s="127"/>
      <c r="IH529" s="127"/>
    </row>
    <row xmlns:x14ac="http://schemas.microsoft.com/office/spreadsheetml/2009/9/ac" r="530" s="3" customFormat="true" x14ac:dyDescent="0.25">
      <c r="A530" s="406"/>
      <c r="B530" s="127"/>
      <c r="L530" s="127"/>
      <c r="V530" s="127"/>
      <c r="AF530" s="127"/>
      <c r="AP530" s="127"/>
      <c r="AZ530" s="127"/>
      <c r="BA530" s="127"/>
      <c r="BB530" s="127"/>
      <c r="BC530" s="127"/>
      <c r="BD530" s="127"/>
      <c r="BE530" s="127"/>
      <c r="BF530" s="127"/>
      <c r="BG530" s="127"/>
      <c r="BJ530" s="127"/>
      <c r="BT530" s="127"/>
      <c r="CD530" s="127"/>
      <c r="CN530" s="127"/>
      <c r="CX530" s="127"/>
      <c r="DH530" s="127"/>
      <c r="DR530" s="127"/>
      <c r="EB530" s="127"/>
      <c r="EL530" s="127"/>
      <c r="EV530" s="127"/>
      <c r="FF530" s="127"/>
      <c r="FP530" s="127"/>
      <c r="FZ530" s="127"/>
      <c r="GJ530" s="127"/>
      <c r="GT530" s="127"/>
      <c r="HD530" s="127"/>
      <c r="HN530" s="127"/>
      <c r="HX530" s="127"/>
      <c r="IH530" s="127"/>
    </row>
    <row xmlns:x14ac="http://schemas.microsoft.com/office/spreadsheetml/2009/9/ac" r="531" s="3" customFormat="true" x14ac:dyDescent="0.25">
      <c r="A531" s="406"/>
      <c r="B531" s="127"/>
      <c r="L531" s="127"/>
      <c r="V531" s="127"/>
      <c r="AF531" s="127"/>
      <c r="AP531" s="127"/>
      <c r="AZ531" s="127"/>
      <c r="BA531" s="127"/>
      <c r="BB531" s="127"/>
      <c r="BC531" s="127"/>
      <c r="BD531" s="127"/>
      <c r="BE531" s="127"/>
      <c r="BF531" s="127"/>
      <c r="BG531" s="127"/>
      <c r="BJ531" s="127"/>
      <c r="BT531" s="127"/>
      <c r="CD531" s="127"/>
      <c r="CN531" s="127"/>
      <c r="CX531" s="127"/>
      <c r="DH531" s="127"/>
      <c r="DR531" s="127"/>
      <c r="EB531" s="127"/>
      <c r="EL531" s="127"/>
      <c r="EV531" s="127"/>
      <c r="FF531" s="127"/>
      <c r="FP531" s="127"/>
      <c r="FZ531" s="127"/>
      <c r="GJ531" s="127"/>
      <c r="GT531" s="127"/>
      <c r="HD531" s="127"/>
      <c r="HN531" s="127"/>
      <c r="HX531" s="127"/>
      <c r="IH531" s="127"/>
    </row>
    <row xmlns:x14ac="http://schemas.microsoft.com/office/spreadsheetml/2009/9/ac" r="532" s="3" customFormat="true" x14ac:dyDescent="0.25">
      <c r="A532" s="406"/>
      <c r="B532" s="127"/>
      <c r="L532" s="127"/>
      <c r="V532" s="127"/>
      <c r="AF532" s="127"/>
      <c r="AP532" s="127"/>
      <c r="AZ532" s="127"/>
      <c r="BA532" s="127"/>
      <c r="BB532" s="127"/>
      <c r="BC532" s="127"/>
      <c r="BD532" s="127"/>
      <c r="BE532" s="127"/>
      <c r="BF532" s="127"/>
      <c r="BG532" s="127"/>
      <c r="BJ532" s="127"/>
      <c r="BT532" s="127"/>
      <c r="CD532" s="127"/>
      <c r="CN532" s="127"/>
      <c r="CX532" s="127"/>
      <c r="DH532" s="127"/>
      <c r="DR532" s="127"/>
      <c r="EB532" s="127"/>
      <c r="EL532" s="127"/>
      <c r="EV532" s="127"/>
      <c r="FF532" s="127"/>
      <c r="FP532" s="127"/>
      <c r="FZ532" s="127"/>
      <c r="GJ532" s="127"/>
      <c r="GT532" s="127"/>
      <c r="HD532" s="127"/>
      <c r="HN532" s="127"/>
      <c r="HX532" s="127"/>
      <c r="IH532" s="127"/>
    </row>
    <row xmlns:x14ac="http://schemas.microsoft.com/office/spreadsheetml/2009/9/ac" r="533" s="3" customFormat="true" x14ac:dyDescent="0.25">
      <c r="A533" s="406"/>
      <c r="B533" s="127"/>
      <c r="L533" s="127"/>
      <c r="V533" s="127"/>
      <c r="AF533" s="127"/>
      <c r="AP533" s="127"/>
      <c r="AZ533" s="127"/>
      <c r="BA533" s="127"/>
      <c r="BB533" s="127"/>
      <c r="BC533" s="127"/>
      <c r="BD533" s="127"/>
      <c r="BE533" s="127"/>
      <c r="BF533" s="127"/>
      <c r="BG533" s="127"/>
      <c r="BJ533" s="127"/>
      <c r="BT533" s="127"/>
      <c r="CD533" s="127"/>
      <c r="CN533" s="127"/>
      <c r="CX533" s="127"/>
      <c r="DH533" s="127"/>
      <c r="DR533" s="127"/>
      <c r="EB533" s="127"/>
      <c r="EL533" s="127"/>
      <c r="EV533" s="127"/>
      <c r="FF533" s="127"/>
      <c r="FP533" s="127"/>
      <c r="FZ533" s="127"/>
      <c r="GJ533" s="127"/>
      <c r="GT533" s="127"/>
      <c r="HD533" s="127"/>
      <c r="HN533" s="127"/>
      <c r="HX533" s="127"/>
      <c r="IH533" s="127"/>
    </row>
    <row xmlns:x14ac="http://schemas.microsoft.com/office/spreadsheetml/2009/9/ac" r="534" s="3" customFormat="true" x14ac:dyDescent="0.25">
      <c r="A534" s="406"/>
      <c r="B534" s="127"/>
      <c r="L534" s="127"/>
      <c r="V534" s="127"/>
      <c r="AF534" s="127"/>
      <c r="AP534" s="127"/>
      <c r="AZ534" s="127"/>
      <c r="BA534" s="127"/>
      <c r="BB534" s="127"/>
      <c r="BC534" s="127"/>
      <c r="BD534" s="127"/>
      <c r="BE534" s="127"/>
      <c r="BF534" s="127"/>
      <c r="BG534" s="127"/>
      <c r="BJ534" s="127"/>
      <c r="BT534" s="127"/>
      <c r="CD534" s="127"/>
      <c r="CN534" s="127"/>
      <c r="CX534" s="127"/>
      <c r="DH534" s="127"/>
      <c r="DR534" s="127"/>
      <c r="EB534" s="127"/>
      <c r="EL534" s="127"/>
      <c r="EV534" s="127"/>
      <c r="FF534" s="127"/>
      <c r="FP534" s="127"/>
      <c r="FZ534" s="127"/>
      <c r="GJ534" s="127"/>
      <c r="GT534" s="127"/>
      <c r="HD534" s="127"/>
      <c r="HN534" s="127"/>
      <c r="HX534" s="127"/>
      <c r="IH534" s="127"/>
    </row>
    <row xmlns:x14ac="http://schemas.microsoft.com/office/spreadsheetml/2009/9/ac" r="535" s="3" customFormat="true" x14ac:dyDescent="0.25">
      <c r="A535" s="406"/>
      <c r="B535" s="127"/>
      <c r="L535" s="127"/>
      <c r="V535" s="127"/>
      <c r="AF535" s="127"/>
      <c r="AP535" s="127"/>
      <c r="AZ535" s="127"/>
      <c r="BA535" s="127"/>
      <c r="BB535" s="127"/>
      <c r="BC535" s="127"/>
      <c r="BD535" s="127"/>
      <c r="BE535" s="127"/>
      <c r="BF535" s="127"/>
      <c r="BG535" s="127"/>
      <c r="BJ535" s="127"/>
      <c r="BT535" s="127"/>
      <c r="CD535" s="127"/>
      <c r="CN535" s="127"/>
      <c r="CX535" s="127"/>
      <c r="DH535" s="127"/>
      <c r="DR535" s="127"/>
      <c r="EB535" s="127"/>
      <c r="EL535" s="127"/>
      <c r="EV535" s="127"/>
      <c r="FF535" s="127"/>
      <c r="FP535" s="127"/>
      <c r="FZ535" s="127"/>
      <c r="GJ535" s="127"/>
      <c r="GT535" s="127"/>
      <c r="HD535" s="127"/>
      <c r="HN535" s="127"/>
      <c r="HX535" s="127"/>
      <c r="IH535" s="127"/>
    </row>
    <row xmlns:x14ac="http://schemas.microsoft.com/office/spreadsheetml/2009/9/ac" r="536" s="3" customFormat="true" x14ac:dyDescent="0.25">
      <c r="A536" s="406"/>
      <c r="B536" s="127"/>
      <c r="L536" s="127"/>
      <c r="V536" s="127"/>
      <c r="AF536" s="127"/>
      <c r="AP536" s="127"/>
      <c r="AZ536" s="127"/>
      <c r="BA536" s="127"/>
      <c r="BB536" s="127"/>
      <c r="BC536" s="127"/>
      <c r="BD536" s="127"/>
      <c r="BE536" s="127"/>
      <c r="BF536" s="127"/>
      <c r="BG536" s="127"/>
      <c r="BJ536" s="127"/>
      <c r="BT536" s="127"/>
      <c r="CD536" s="127"/>
      <c r="CN536" s="127"/>
      <c r="CX536" s="127"/>
      <c r="DH536" s="127"/>
      <c r="DR536" s="127"/>
      <c r="EB536" s="127"/>
      <c r="EL536" s="127"/>
      <c r="EV536" s="127"/>
      <c r="FF536" s="127"/>
      <c r="FP536" s="127"/>
      <c r="FZ536" s="127"/>
      <c r="GJ536" s="127"/>
      <c r="GT536" s="127"/>
      <c r="HD536" s="127"/>
      <c r="HN536" s="127"/>
      <c r="HX536" s="127"/>
      <c r="IH536" s="127"/>
    </row>
    <row xmlns:x14ac="http://schemas.microsoft.com/office/spreadsheetml/2009/9/ac" r="537" s="3" customFormat="true" x14ac:dyDescent="0.25">
      <c r="A537" s="406"/>
      <c r="B537" s="127"/>
      <c r="L537" s="127"/>
      <c r="V537" s="127"/>
      <c r="AF537" s="127"/>
      <c r="AP537" s="127"/>
      <c r="AZ537" s="127"/>
      <c r="BA537" s="127"/>
      <c r="BB537" s="127"/>
      <c r="BC537" s="127"/>
      <c r="BD537" s="127"/>
      <c r="BE537" s="127"/>
      <c r="BF537" s="127"/>
      <c r="BG537" s="127"/>
      <c r="BJ537" s="127"/>
      <c r="BT537" s="127"/>
      <c r="CD537" s="127"/>
      <c r="CN537" s="127"/>
      <c r="CX537" s="127"/>
      <c r="DH537" s="127"/>
      <c r="DR537" s="127"/>
      <c r="EB537" s="127"/>
      <c r="EL537" s="127"/>
      <c r="EV537" s="127"/>
      <c r="FF537" s="127"/>
      <c r="FP537" s="127"/>
      <c r="FZ537" s="127"/>
      <c r="GJ537" s="127"/>
      <c r="GT537" s="127"/>
      <c r="HD537" s="127"/>
      <c r="HN537" s="127"/>
      <c r="HX537" s="127"/>
      <c r="IH537" s="127"/>
    </row>
    <row xmlns:x14ac="http://schemas.microsoft.com/office/spreadsheetml/2009/9/ac" r="538" s="3" customFormat="true" x14ac:dyDescent="0.25">
      <c r="A538" s="406"/>
      <c r="B538" s="127"/>
      <c r="L538" s="127"/>
      <c r="V538" s="127"/>
      <c r="AF538" s="127"/>
      <c r="AP538" s="127"/>
      <c r="AZ538" s="127"/>
      <c r="BA538" s="127"/>
      <c r="BB538" s="127"/>
      <c r="BC538" s="127"/>
      <c r="BD538" s="127"/>
      <c r="BE538" s="127"/>
      <c r="BF538" s="127"/>
      <c r="BG538" s="127"/>
      <c r="BJ538" s="127"/>
      <c r="BT538" s="127"/>
      <c r="CD538" s="127"/>
      <c r="CN538" s="127"/>
      <c r="CX538" s="127"/>
      <c r="DH538" s="127"/>
      <c r="DR538" s="127"/>
      <c r="EB538" s="127"/>
      <c r="EL538" s="127"/>
      <c r="EV538" s="127"/>
      <c r="FF538" s="127"/>
      <c r="FP538" s="127"/>
      <c r="FZ538" s="127"/>
      <c r="GJ538" s="127"/>
      <c r="GT538" s="127"/>
      <c r="HD538" s="127"/>
      <c r="HN538" s="127"/>
      <c r="HX538" s="127"/>
      <c r="IH538" s="127"/>
    </row>
    <row xmlns:x14ac="http://schemas.microsoft.com/office/spreadsheetml/2009/9/ac" r="539" s="3" customFormat="true" x14ac:dyDescent="0.25">
      <c r="A539" s="406"/>
      <c r="B539" s="127"/>
      <c r="L539" s="127"/>
      <c r="V539" s="127"/>
      <c r="AF539" s="127"/>
      <c r="AP539" s="127"/>
      <c r="AZ539" s="127"/>
      <c r="BA539" s="127"/>
      <c r="BB539" s="127"/>
      <c r="BC539" s="127"/>
      <c r="BD539" s="127"/>
      <c r="BE539" s="127"/>
      <c r="BF539" s="127"/>
      <c r="BG539" s="127"/>
      <c r="BJ539" s="127"/>
      <c r="BT539" s="127"/>
      <c r="CD539" s="127"/>
      <c r="CN539" s="127"/>
      <c r="CX539" s="127"/>
      <c r="DH539" s="127"/>
      <c r="DR539" s="127"/>
      <c r="EB539" s="127"/>
      <c r="EL539" s="127"/>
      <c r="EV539" s="127"/>
      <c r="FF539" s="127"/>
      <c r="FP539" s="127"/>
      <c r="FZ539" s="127"/>
      <c r="GJ539" s="127"/>
      <c r="GT539" s="127"/>
      <c r="HD539" s="127"/>
      <c r="HN539" s="127"/>
      <c r="HX539" s="127"/>
      <c r="IH539" s="127"/>
    </row>
    <row xmlns:x14ac="http://schemas.microsoft.com/office/spreadsheetml/2009/9/ac" r="540" s="3" customFormat="true" x14ac:dyDescent="0.25">
      <c r="A540" s="406"/>
      <c r="B540" s="127"/>
      <c r="L540" s="127"/>
      <c r="V540" s="127"/>
      <c r="AF540" s="127"/>
      <c r="AP540" s="127"/>
      <c r="AZ540" s="127"/>
      <c r="BA540" s="127"/>
      <c r="BB540" s="127"/>
      <c r="BC540" s="127"/>
      <c r="BD540" s="127"/>
      <c r="BE540" s="127"/>
      <c r="BF540" s="127"/>
      <c r="BG540" s="127"/>
      <c r="BJ540" s="127"/>
      <c r="BT540" s="127"/>
      <c r="CD540" s="127"/>
      <c r="CN540" s="127"/>
      <c r="CX540" s="127"/>
      <c r="DH540" s="127"/>
      <c r="DR540" s="127"/>
      <c r="EB540" s="127"/>
      <c r="EL540" s="127"/>
      <c r="EV540" s="127"/>
      <c r="FF540" s="127"/>
      <c r="FP540" s="127"/>
      <c r="FZ540" s="127"/>
      <c r="GJ540" s="127"/>
      <c r="GT540" s="127"/>
      <c r="HD540" s="127"/>
      <c r="HN540" s="127"/>
      <c r="HX540" s="127"/>
      <c r="IH540" s="127"/>
    </row>
    <row xmlns:x14ac="http://schemas.microsoft.com/office/spreadsheetml/2009/9/ac" r="541" s="3" customFormat="true" x14ac:dyDescent="0.25">
      <c r="A541" s="406"/>
      <c r="B541" s="127"/>
      <c r="L541" s="127"/>
      <c r="V541" s="127"/>
      <c r="AF541" s="127"/>
      <c r="AP541" s="127"/>
      <c r="AZ541" s="127"/>
      <c r="BA541" s="127"/>
      <c r="BB541" s="127"/>
      <c r="BC541" s="127"/>
      <c r="BD541" s="127"/>
      <c r="BE541" s="127"/>
      <c r="BF541" s="127"/>
      <c r="BG541" s="127"/>
      <c r="BJ541" s="127"/>
      <c r="BT541" s="127"/>
      <c r="CD541" s="127"/>
      <c r="CN541" s="127"/>
      <c r="CX541" s="127"/>
      <c r="DH541" s="127"/>
      <c r="DR541" s="127"/>
      <c r="EB541" s="127"/>
      <c r="EL541" s="127"/>
      <c r="EV541" s="127"/>
      <c r="FF541" s="127"/>
      <c r="FP541" s="127"/>
      <c r="FZ541" s="127"/>
      <c r="GJ541" s="127"/>
      <c r="GT541" s="127"/>
      <c r="HD541" s="127"/>
      <c r="HN541" s="127"/>
      <c r="HX541" s="127"/>
      <c r="IH541" s="127"/>
    </row>
    <row xmlns:x14ac="http://schemas.microsoft.com/office/spreadsheetml/2009/9/ac" r="542" s="3" customFormat="true" x14ac:dyDescent="0.25">
      <c r="A542" s="406"/>
      <c r="B542" s="127"/>
      <c r="L542" s="127"/>
      <c r="V542" s="127"/>
      <c r="AF542" s="127"/>
      <c r="AP542" s="127"/>
      <c r="AZ542" s="127"/>
      <c r="BA542" s="127"/>
      <c r="BB542" s="127"/>
      <c r="BC542" s="127"/>
      <c r="BD542" s="127"/>
      <c r="BE542" s="127"/>
      <c r="BF542" s="127"/>
      <c r="BG542" s="127"/>
      <c r="BJ542" s="127"/>
      <c r="BT542" s="127"/>
      <c r="CD542" s="127"/>
      <c r="CN542" s="127"/>
      <c r="CX542" s="127"/>
      <c r="DH542" s="127"/>
      <c r="DR542" s="127"/>
      <c r="EB542" s="127"/>
      <c r="EL542" s="127"/>
      <c r="EV542" s="127"/>
      <c r="FF542" s="127"/>
      <c r="FP542" s="127"/>
      <c r="FZ542" s="127"/>
      <c r="GJ542" s="127"/>
      <c r="GT542" s="127"/>
      <c r="HD542" s="127"/>
      <c r="HN542" s="127"/>
      <c r="HX542" s="127"/>
      <c r="IH542" s="127"/>
    </row>
    <row xmlns:x14ac="http://schemas.microsoft.com/office/spreadsheetml/2009/9/ac" r="543" s="3" customFormat="true" x14ac:dyDescent="0.25">
      <c r="A543" s="406"/>
      <c r="B543" s="127"/>
      <c r="L543" s="127"/>
      <c r="V543" s="127"/>
      <c r="AF543" s="127"/>
      <c r="AP543" s="127"/>
      <c r="AZ543" s="127"/>
      <c r="BA543" s="127"/>
      <c r="BB543" s="127"/>
      <c r="BC543" s="127"/>
      <c r="BD543" s="127"/>
      <c r="BE543" s="127"/>
      <c r="BF543" s="127"/>
      <c r="BG543" s="127"/>
      <c r="BJ543" s="127"/>
      <c r="BT543" s="127"/>
      <c r="CD543" s="127"/>
      <c r="CN543" s="127"/>
      <c r="CX543" s="127"/>
      <c r="DH543" s="127"/>
      <c r="DR543" s="127"/>
      <c r="EB543" s="127"/>
      <c r="EL543" s="127"/>
      <c r="EV543" s="127"/>
      <c r="FF543" s="127"/>
      <c r="FP543" s="127"/>
      <c r="FZ543" s="127"/>
      <c r="GJ543" s="127"/>
      <c r="GT543" s="127"/>
      <c r="HD543" s="127"/>
      <c r="HN543" s="127"/>
      <c r="HX543" s="127"/>
      <c r="IH543" s="127"/>
    </row>
    <row xmlns:x14ac="http://schemas.microsoft.com/office/spreadsheetml/2009/9/ac" r="544" s="3" customFormat="true" x14ac:dyDescent="0.25">
      <c r="A544" s="406"/>
      <c r="B544" s="127"/>
      <c r="L544" s="127"/>
      <c r="V544" s="127"/>
      <c r="AF544" s="127"/>
      <c r="AP544" s="127"/>
      <c r="AZ544" s="127"/>
      <c r="BA544" s="127"/>
      <c r="BB544" s="127"/>
      <c r="BC544" s="127"/>
      <c r="BD544" s="127"/>
      <c r="BE544" s="127"/>
      <c r="BF544" s="127"/>
      <c r="BG544" s="127"/>
      <c r="BJ544" s="127"/>
      <c r="BT544" s="127"/>
      <c r="CD544" s="127"/>
      <c r="CN544" s="127"/>
      <c r="CX544" s="127"/>
      <c r="DH544" s="127"/>
      <c r="DR544" s="127"/>
      <c r="EB544" s="127"/>
      <c r="EL544" s="127"/>
      <c r="EV544" s="127"/>
      <c r="FF544" s="127"/>
      <c r="FP544" s="127"/>
      <c r="FZ544" s="127"/>
      <c r="GJ544" s="127"/>
      <c r="GT544" s="127"/>
      <c r="HD544" s="127"/>
      <c r="HN544" s="127"/>
      <c r="HX544" s="127"/>
      <c r="IH544" s="127"/>
    </row>
    <row xmlns:x14ac="http://schemas.microsoft.com/office/spreadsheetml/2009/9/ac" r="545" s="3" customFormat="true" x14ac:dyDescent="0.25">
      <c r="A545" s="406"/>
      <c r="B545" s="127"/>
      <c r="L545" s="127"/>
      <c r="V545" s="127"/>
      <c r="AF545" s="127"/>
      <c r="AP545" s="127"/>
      <c r="AZ545" s="127"/>
      <c r="BA545" s="127"/>
      <c r="BB545" s="127"/>
      <c r="BC545" s="127"/>
      <c r="BD545" s="127"/>
      <c r="BE545" s="127"/>
      <c r="BF545" s="127"/>
      <c r="BG545" s="127"/>
      <c r="BJ545" s="127"/>
      <c r="BT545" s="127"/>
      <c r="CD545" s="127"/>
      <c r="CN545" s="127"/>
      <c r="CX545" s="127"/>
      <c r="DH545" s="127"/>
      <c r="DR545" s="127"/>
      <c r="EB545" s="127"/>
      <c r="EL545" s="127"/>
      <c r="EV545" s="127"/>
      <c r="FF545" s="127"/>
      <c r="FP545" s="127"/>
      <c r="FZ545" s="127"/>
      <c r="GJ545" s="127"/>
      <c r="GT545" s="127"/>
      <c r="HD545" s="127"/>
      <c r="HN545" s="127"/>
      <c r="HX545" s="127"/>
      <c r="IH545" s="127"/>
    </row>
    <row xmlns:x14ac="http://schemas.microsoft.com/office/spreadsheetml/2009/9/ac" r="546" s="3" customFormat="true" x14ac:dyDescent="0.25">
      <c r="A546" s="406"/>
      <c r="B546" s="127"/>
      <c r="L546" s="127"/>
      <c r="V546" s="127"/>
      <c r="AF546" s="127"/>
      <c r="AP546" s="127"/>
      <c r="AZ546" s="127"/>
      <c r="BA546" s="127"/>
      <c r="BB546" s="127"/>
      <c r="BC546" s="127"/>
      <c r="BD546" s="127"/>
      <c r="BE546" s="127"/>
      <c r="BF546" s="127"/>
      <c r="BG546" s="127"/>
      <c r="BJ546" s="127"/>
      <c r="BT546" s="127"/>
      <c r="CD546" s="127"/>
      <c r="CN546" s="127"/>
      <c r="CX546" s="127"/>
      <c r="DH546" s="127"/>
      <c r="DR546" s="127"/>
      <c r="EB546" s="127"/>
      <c r="EL546" s="127"/>
      <c r="EV546" s="127"/>
      <c r="FF546" s="127"/>
      <c r="FP546" s="127"/>
      <c r="FZ546" s="127"/>
      <c r="GJ546" s="127"/>
      <c r="GT546" s="127"/>
      <c r="HD546" s="127"/>
      <c r="HN546" s="127"/>
      <c r="HX546" s="127"/>
      <c r="IH546" s="127"/>
    </row>
    <row xmlns:x14ac="http://schemas.microsoft.com/office/spreadsheetml/2009/9/ac" r="547" s="3" customFormat="true" x14ac:dyDescent="0.25">
      <c r="A547" s="406"/>
      <c r="B547" s="127"/>
      <c r="L547" s="127"/>
      <c r="V547" s="127"/>
      <c r="AF547" s="127"/>
      <c r="AP547" s="127"/>
      <c r="AZ547" s="127"/>
      <c r="BA547" s="127"/>
      <c r="BB547" s="127"/>
      <c r="BC547" s="127"/>
      <c r="BD547" s="127"/>
      <c r="BE547" s="127"/>
      <c r="BF547" s="127"/>
      <c r="BG547" s="127"/>
      <c r="BJ547" s="127"/>
      <c r="BT547" s="127"/>
      <c r="CD547" s="127"/>
      <c r="CN547" s="127"/>
      <c r="CX547" s="127"/>
      <c r="DH547" s="127"/>
      <c r="DR547" s="127"/>
      <c r="EB547" s="127"/>
      <c r="EL547" s="127"/>
      <c r="EV547" s="127"/>
      <c r="FF547" s="127"/>
      <c r="FP547" s="127"/>
      <c r="FZ547" s="127"/>
      <c r="GJ547" s="127"/>
      <c r="GT547" s="127"/>
      <c r="HD547" s="127"/>
      <c r="HN547" s="127"/>
      <c r="HX547" s="127"/>
      <c r="IH547" s="127"/>
    </row>
    <row xmlns:x14ac="http://schemas.microsoft.com/office/spreadsheetml/2009/9/ac" r="548" s="3" customFormat="true" x14ac:dyDescent="0.25">
      <c r="A548" s="406"/>
      <c r="B548" s="127"/>
      <c r="L548" s="127"/>
      <c r="V548" s="127"/>
      <c r="AF548" s="127"/>
      <c r="AP548" s="127"/>
      <c r="AZ548" s="127"/>
      <c r="BA548" s="127"/>
      <c r="BB548" s="127"/>
      <c r="BC548" s="127"/>
      <c r="BD548" s="127"/>
      <c r="BE548" s="127"/>
      <c r="BF548" s="127"/>
      <c r="BG548" s="127"/>
      <c r="BJ548" s="127"/>
      <c r="BT548" s="127"/>
      <c r="CD548" s="127"/>
      <c r="CN548" s="127"/>
      <c r="CX548" s="127"/>
      <c r="DH548" s="127"/>
      <c r="DR548" s="127"/>
      <c r="EB548" s="127"/>
      <c r="EL548" s="127"/>
      <c r="EV548" s="127"/>
      <c r="FF548" s="127"/>
      <c r="FP548" s="127"/>
      <c r="FZ548" s="127"/>
      <c r="GJ548" s="127"/>
      <c r="GT548" s="127"/>
      <c r="HD548" s="127"/>
      <c r="HN548" s="127"/>
      <c r="HX548" s="127"/>
      <c r="IH548" s="127"/>
    </row>
    <row xmlns:x14ac="http://schemas.microsoft.com/office/spreadsheetml/2009/9/ac" r="549" s="3" customFormat="true" x14ac:dyDescent="0.25">
      <c r="A549" s="406"/>
      <c r="B549" s="127"/>
      <c r="L549" s="127"/>
      <c r="V549" s="127"/>
      <c r="AF549" s="127"/>
      <c r="AP549" s="127"/>
      <c r="AZ549" s="127"/>
      <c r="BA549" s="127"/>
      <c r="BB549" s="127"/>
      <c r="BC549" s="127"/>
      <c r="BD549" s="127"/>
      <c r="BE549" s="127"/>
      <c r="BF549" s="127"/>
      <c r="BG549" s="127"/>
      <c r="BJ549" s="127"/>
      <c r="BT549" s="127"/>
      <c r="CD549" s="127"/>
      <c r="CN549" s="127"/>
      <c r="CX549" s="127"/>
      <c r="DH549" s="127"/>
      <c r="DR549" s="127"/>
      <c r="EB549" s="127"/>
      <c r="EL549" s="127"/>
      <c r="EV549" s="127"/>
      <c r="FF549" s="127"/>
      <c r="FP549" s="127"/>
      <c r="FZ549" s="127"/>
      <c r="GJ549" s="127"/>
      <c r="GT549" s="127"/>
      <c r="HD549" s="127"/>
      <c r="HN549" s="127"/>
      <c r="HX549" s="127"/>
      <c r="IH549" s="127"/>
    </row>
    <row xmlns:x14ac="http://schemas.microsoft.com/office/spreadsheetml/2009/9/ac" r="550" s="3" customFormat="true" x14ac:dyDescent="0.25">
      <c r="A550" s="406"/>
      <c r="B550" s="127"/>
      <c r="L550" s="127"/>
      <c r="V550" s="127"/>
      <c r="AF550" s="127"/>
      <c r="AP550" s="127"/>
      <c r="AZ550" s="127"/>
      <c r="BA550" s="127"/>
      <c r="BB550" s="127"/>
      <c r="BC550" s="127"/>
      <c r="BD550" s="127"/>
      <c r="BE550" s="127"/>
      <c r="BF550" s="127"/>
      <c r="BG550" s="127"/>
      <c r="BJ550" s="127"/>
      <c r="BT550" s="127"/>
      <c r="CD550" s="127"/>
      <c r="CN550" s="127"/>
      <c r="CX550" s="127"/>
      <c r="DH550" s="127"/>
      <c r="DR550" s="127"/>
      <c r="EB550" s="127"/>
      <c r="EL550" s="127"/>
      <c r="EV550" s="127"/>
      <c r="FF550" s="127"/>
      <c r="FP550" s="127"/>
      <c r="FZ550" s="127"/>
      <c r="GJ550" s="127"/>
      <c r="GT550" s="127"/>
      <c r="HD550" s="127"/>
      <c r="HN550" s="127"/>
      <c r="HX550" s="127"/>
      <c r="IH550" s="127"/>
    </row>
    <row xmlns:x14ac="http://schemas.microsoft.com/office/spreadsheetml/2009/9/ac" r="551" s="3" customFormat="true" x14ac:dyDescent="0.25">
      <c r="A551" s="406"/>
      <c r="B551" s="127"/>
      <c r="L551" s="127"/>
      <c r="V551" s="127"/>
      <c r="AF551" s="127"/>
      <c r="AP551" s="127"/>
      <c r="AZ551" s="127"/>
      <c r="BA551" s="127"/>
      <c r="BB551" s="127"/>
      <c r="BC551" s="127"/>
      <c r="BD551" s="127"/>
      <c r="BE551" s="127"/>
      <c r="BF551" s="127"/>
      <c r="BG551" s="127"/>
      <c r="BJ551" s="127"/>
      <c r="BT551" s="127"/>
      <c r="CD551" s="127"/>
      <c r="CN551" s="127"/>
      <c r="CX551" s="127"/>
      <c r="DH551" s="127"/>
      <c r="DR551" s="127"/>
      <c r="EB551" s="127"/>
      <c r="EL551" s="127"/>
      <c r="EV551" s="127"/>
      <c r="FF551" s="127"/>
      <c r="FP551" s="127"/>
      <c r="FZ551" s="127"/>
      <c r="GJ551" s="127"/>
      <c r="GT551" s="127"/>
      <c r="HD551" s="127"/>
      <c r="HN551" s="127"/>
      <c r="HX551" s="127"/>
      <c r="IH551" s="127"/>
    </row>
    <row xmlns:x14ac="http://schemas.microsoft.com/office/spreadsheetml/2009/9/ac" r="552" s="3" customFormat="true" x14ac:dyDescent="0.25">
      <c r="A552" s="406"/>
      <c r="B552" s="127"/>
      <c r="L552" s="127"/>
      <c r="V552" s="127"/>
      <c r="AF552" s="127"/>
      <c r="AP552" s="127"/>
      <c r="AZ552" s="127"/>
      <c r="BA552" s="127"/>
      <c r="BB552" s="127"/>
      <c r="BC552" s="127"/>
      <c r="BD552" s="127"/>
      <c r="BE552" s="127"/>
      <c r="BF552" s="127"/>
      <c r="BG552" s="127"/>
      <c r="BJ552" s="127"/>
      <c r="BT552" s="127"/>
      <c r="CD552" s="127"/>
      <c r="CN552" s="127"/>
      <c r="CX552" s="127"/>
      <c r="DH552" s="127"/>
      <c r="DR552" s="127"/>
      <c r="EB552" s="127"/>
      <c r="EL552" s="127"/>
      <c r="EV552" s="127"/>
      <c r="FF552" s="127"/>
      <c r="FP552" s="127"/>
      <c r="FZ552" s="127"/>
      <c r="GJ552" s="127"/>
      <c r="GT552" s="127"/>
      <c r="HD552" s="127"/>
      <c r="HN552" s="127"/>
      <c r="HX552" s="127"/>
      <c r="IH552" s="127"/>
    </row>
    <row xmlns:x14ac="http://schemas.microsoft.com/office/spreadsheetml/2009/9/ac" r="553" s="3" customFormat="true" x14ac:dyDescent="0.25">
      <c r="A553" s="406"/>
      <c r="B553" s="127"/>
      <c r="L553" s="127"/>
      <c r="V553" s="127"/>
      <c r="AF553" s="127"/>
      <c r="AP553" s="127"/>
      <c r="AZ553" s="127"/>
      <c r="BA553" s="127"/>
      <c r="BB553" s="127"/>
      <c r="BC553" s="127"/>
      <c r="BD553" s="127"/>
      <c r="BE553" s="127"/>
      <c r="BF553" s="127"/>
      <c r="BG553" s="127"/>
      <c r="BJ553" s="127"/>
      <c r="BT553" s="127"/>
      <c r="CD553" s="127"/>
      <c r="CN553" s="127"/>
      <c r="CX553" s="127"/>
      <c r="DH553" s="127"/>
      <c r="DR553" s="127"/>
      <c r="EB553" s="127"/>
      <c r="EL553" s="127"/>
      <c r="EV553" s="127"/>
      <c r="FF553" s="127"/>
      <c r="FP553" s="127"/>
      <c r="FZ553" s="127"/>
      <c r="GJ553" s="127"/>
      <c r="GT553" s="127"/>
      <c r="HD553" s="127"/>
      <c r="HN553" s="127"/>
      <c r="HX553" s="127"/>
      <c r="IH553" s="127"/>
    </row>
    <row xmlns:x14ac="http://schemas.microsoft.com/office/spreadsheetml/2009/9/ac" r="554" s="3" customFormat="true" x14ac:dyDescent="0.25">
      <c r="A554" s="406"/>
      <c r="B554" s="127"/>
      <c r="L554" s="127"/>
      <c r="V554" s="127"/>
      <c r="AF554" s="127"/>
      <c r="AP554" s="127"/>
      <c r="AZ554" s="127"/>
      <c r="BA554" s="127"/>
      <c r="BB554" s="127"/>
      <c r="BC554" s="127"/>
      <c r="BD554" s="127"/>
      <c r="BE554" s="127"/>
      <c r="BF554" s="127"/>
      <c r="BG554" s="127"/>
      <c r="BJ554" s="127"/>
      <c r="BT554" s="127"/>
      <c r="CD554" s="127"/>
      <c r="CN554" s="127"/>
      <c r="CX554" s="127"/>
      <c r="DH554" s="127"/>
      <c r="DR554" s="127"/>
      <c r="EB554" s="127"/>
      <c r="EL554" s="127"/>
      <c r="EV554" s="127"/>
      <c r="FF554" s="127"/>
      <c r="FP554" s="127"/>
      <c r="FZ554" s="127"/>
      <c r="GJ554" s="127"/>
      <c r="GT554" s="127"/>
      <c r="HD554" s="127"/>
      <c r="HN554" s="127"/>
      <c r="HX554" s="127"/>
      <c r="IH554" s="127"/>
    </row>
    <row xmlns:x14ac="http://schemas.microsoft.com/office/spreadsheetml/2009/9/ac" r="555" s="3" customFormat="true" x14ac:dyDescent="0.25">
      <c r="A555" s="406"/>
      <c r="B555" s="127"/>
      <c r="L555" s="127"/>
      <c r="V555" s="127"/>
      <c r="AF555" s="127"/>
      <c r="AP555" s="127"/>
      <c r="AZ555" s="127"/>
      <c r="BA555" s="127"/>
      <c r="BB555" s="127"/>
      <c r="BC555" s="127"/>
      <c r="BD555" s="127"/>
      <c r="BE555" s="127"/>
      <c r="BF555" s="127"/>
      <c r="BG555" s="127"/>
      <c r="BJ555" s="127"/>
      <c r="BT555" s="127"/>
      <c r="CD555" s="127"/>
      <c r="CN555" s="127"/>
      <c r="CX555" s="127"/>
      <c r="DH555" s="127"/>
      <c r="DR555" s="127"/>
      <c r="EB555" s="127"/>
      <c r="EL555" s="127"/>
      <c r="EV555" s="127"/>
      <c r="FF555" s="127"/>
      <c r="FP555" s="127"/>
      <c r="FZ555" s="127"/>
      <c r="GJ555" s="127"/>
      <c r="GT555" s="127"/>
      <c r="HD555" s="127"/>
      <c r="HN555" s="127"/>
      <c r="HX555" s="127"/>
      <c r="IH555" s="127"/>
    </row>
    <row xmlns:x14ac="http://schemas.microsoft.com/office/spreadsheetml/2009/9/ac" r="556" s="3" customFormat="true" x14ac:dyDescent="0.25">
      <c r="A556" s="406"/>
      <c r="B556" s="127"/>
      <c r="L556" s="127"/>
      <c r="V556" s="127"/>
      <c r="AF556" s="127"/>
      <c r="AP556" s="127"/>
      <c r="AZ556" s="127"/>
      <c r="BA556" s="127"/>
      <c r="BB556" s="127"/>
      <c r="BC556" s="127"/>
      <c r="BD556" s="127"/>
      <c r="BE556" s="127"/>
      <c r="BF556" s="127"/>
      <c r="BG556" s="127"/>
      <c r="BJ556" s="127"/>
      <c r="BT556" s="127"/>
      <c r="CD556" s="127"/>
      <c r="CN556" s="127"/>
      <c r="CX556" s="127"/>
      <c r="DH556" s="127"/>
      <c r="DR556" s="127"/>
      <c r="EB556" s="127"/>
      <c r="EL556" s="127"/>
      <c r="EV556" s="127"/>
      <c r="FF556" s="127"/>
      <c r="FP556" s="127"/>
      <c r="FZ556" s="127"/>
      <c r="GJ556" s="127"/>
      <c r="GT556" s="127"/>
      <c r="HD556" s="127"/>
      <c r="HN556" s="127"/>
      <c r="HX556" s="127"/>
      <c r="IH556" s="127"/>
    </row>
    <row xmlns:x14ac="http://schemas.microsoft.com/office/spreadsheetml/2009/9/ac" r="557" s="3" customFormat="true" x14ac:dyDescent="0.25">
      <c r="A557" s="406"/>
      <c r="B557" s="127"/>
      <c r="L557" s="127"/>
      <c r="V557" s="127"/>
      <c r="AF557" s="127"/>
      <c r="AP557" s="127"/>
      <c r="AZ557" s="127"/>
      <c r="BA557" s="127"/>
      <c r="BB557" s="127"/>
      <c r="BC557" s="127"/>
      <c r="BD557" s="127"/>
      <c r="BE557" s="127"/>
      <c r="BF557" s="127"/>
      <c r="BG557" s="127"/>
      <c r="BJ557" s="127"/>
      <c r="BT557" s="127"/>
      <c r="CD557" s="127"/>
      <c r="CN557" s="127"/>
      <c r="CX557" s="127"/>
      <c r="DH557" s="127"/>
      <c r="DR557" s="127"/>
      <c r="EB557" s="127"/>
      <c r="EL557" s="127"/>
      <c r="EV557" s="127"/>
      <c r="FF557" s="127"/>
      <c r="FP557" s="127"/>
      <c r="FZ557" s="127"/>
      <c r="GJ557" s="127"/>
      <c r="GT557" s="127"/>
      <c r="HD557" s="127"/>
      <c r="HN557" s="127"/>
      <c r="HX557" s="127"/>
      <c r="IH557" s="127"/>
    </row>
    <row xmlns:x14ac="http://schemas.microsoft.com/office/spreadsheetml/2009/9/ac" r="558" s="3" customFormat="true" x14ac:dyDescent="0.25">
      <c r="A558" s="406"/>
      <c r="B558" s="127"/>
      <c r="L558" s="127"/>
      <c r="V558" s="127"/>
      <c r="AF558" s="127"/>
      <c r="AP558" s="127"/>
      <c r="AZ558" s="127"/>
      <c r="BA558" s="127"/>
      <c r="BB558" s="127"/>
      <c r="BC558" s="127"/>
      <c r="BD558" s="127"/>
      <c r="BE558" s="127"/>
      <c r="BF558" s="127"/>
      <c r="BG558" s="127"/>
      <c r="BJ558" s="127"/>
      <c r="BT558" s="127"/>
      <c r="CD558" s="127"/>
      <c r="CN558" s="127"/>
      <c r="CX558" s="127"/>
      <c r="DH558" s="127"/>
      <c r="DR558" s="127"/>
      <c r="EB558" s="127"/>
      <c r="EL558" s="127"/>
      <c r="EV558" s="127"/>
      <c r="FF558" s="127"/>
      <c r="FP558" s="127"/>
      <c r="FZ558" s="127"/>
      <c r="GJ558" s="127"/>
      <c r="GT558" s="127"/>
      <c r="HD558" s="127"/>
      <c r="HN558" s="127"/>
      <c r="HX558" s="127"/>
      <c r="IH558" s="127"/>
    </row>
    <row xmlns:x14ac="http://schemas.microsoft.com/office/spreadsheetml/2009/9/ac" r="559" s="3" customFormat="true" x14ac:dyDescent="0.25">
      <c r="A559" s="406"/>
      <c r="B559" s="127"/>
      <c r="L559" s="127"/>
      <c r="V559" s="127"/>
      <c r="AF559" s="127"/>
      <c r="AP559" s="127"/>
      <c r="AZ559" s="127"/>
      <c r="BA559" s="127"/>
      <c r="BB559" s="127"/>
      <c r="BC559" s="127"/>
      <c r="BD559" s="127"/>
      <c r="BE559" s="127"/>
      <c r="BF559" s="127"/>
      <c r="BG559" s="127"/>
      <c r="BJ559" s="127"/>
      <c r="BT559" s="127"/>
      <c r="CD559" s="127"/>
      <c r="CN559" s="127"/>
      <c r="CX559" s="127"/>
      <c r="DH559" s="127"/>
      <c r="DR559" s="127"/>
      <c r="EB559" s="127"/>
      <c r="EL559" s="127"/>
      <c r="EV559" s="127"/>
      <c r="FF559" s="127"/>
      <c r="FP559" s="127"/>
      <c r="FZ559" s="127"/>
      <c r="GJ559" s="127"/>
      <c r="GT559" s="127"/>
      <c r="HD559" s="127"/>
      <c r="HN559" s="127"/>
      <c r="HX559" s="127"/>
      <c r="IH559" s="127"/>
    </row>
    <row xmlns:x14ac="http://schemas.microsoft.com/office/spreadsheetml/2009/9/ac" r="560" s="3" customFormat="true" x14ac:dyDescent="0.25">
      <c r="A560" s="406"/>
      <c r="B560" s="127"/>
      <c r="L560" s="127"/>
      <c r="V560" s="127"/>
      <c r="AF560" s="127"/>
      <c r="AP560" s="127"/>
      <c r="AZ560" s="127"/>
      <c r="BA560" s="127"/>
      <c r="BB560" s="127"/>
      <c r="BC560" s="127"/>
      <c r="BD560" s="127"/>
      <c r="BE560" s="127"/>
      <c r="BF560" s="127"/>
      <c r="BG560" s="127"/>
      <c r="BJ560" s="127"/>
      <c r="BT560" s="127"/>
      <c r="CD560" s="127"/>
      <c r="CN560" s="127"/>
      <c r="CX560" s="127"/>
      <c r="DH560" s="127"/>
      <c r="DR560" s="127"/>
      <c r="EB560" s="127"/>
      <c r="EL560" s="127"/>
      <c r="EV560" s="127"/>
      <c r="FF560" s="127"/>
      <c r="FP560" s="127"/>
      <c r="FZ560" s="127"/>
      <c r="GJ560" s="127"/>
      <c r="GT560" s="127"/>
      <c r="HD560" s="127"/>
      <c r="HN560" s="127"/>
      <c r="HX560" s="127"/>
      <c r="IH560" s="127"/>
    </row>
    <row xmlns:x14ac="http://schemas.microsoft.com/office/spreadsheetml/2009/9/ac" r="561" s="3" customFormat="true" x14ac:dyDescent="0.25">
      <c r="A561" s="406"/>
      <c r="B561" s="127"/>
      <c r="L561" s="127"/>
      <c r="V561" s="127"/>
      <c r="AF561" s="127"/>
      <c r="AP561" s="127"/>
      <c r="AZ561" s="127"/>
      <c r="BA561" s="127"/>
      <c r="BB561" s="127"/>
      <c r="BC561" s="127"/>
      <c r="BD561" s="127"/>
      <c r="BE561" s="127"/>
      <c r="BF561" s="127"/>
      <c r="BG561" s="127"/>
      <c r="BJ561" s="127"/>
      <c r="BT561" s="127"/>
      <c r="CD561" s="127"/>
      <c r="CN561" s="127"/>
      <c r="CX561" s="127"/>
      <c r="DH561" s="127"/>
      <c r="DR561" s="127"/>
      <c r="EB561" s="127"/>
      <c r="EL561" s="127"/>
      <c r="EV561" s="127"/>
      <c r="FF561" s="127"/>
      <c r="FP561" s="127"/>
      <c r="FZ561" s="127"/>
      <c r="GJ561" s="127"/>
      <c r="GT561" s="127"/>
      <c r="HD561" s="127"/>
      <c r="HN561" s="127"/>
      <c r="HX561" s="127"/>
      <c r="IH561" s="127"/>
    </row>
    <row xmlns:x14ac="http://schemas.microsoft.com/office/spreadsheetml/2009/9/ac" r="562" s="3" customFormat="true" x14ac:dyDescent="0.25">
      <c r="A562" s="406"/>
      <c r="B562" s="127"/>
      <c r="L562" s="127"/>
      <c r="V562" s="127"/>
      <c r="AF562" s="127"/>
      <c r="AP562" s="127"/>
      <c r="AZ562" s="127"/>
      <c r="BA562" s="127"/>
      <c r="BB562" s="127"/>
      <c r="BC562" s="127"/>
      <c r="BD562" s="127"/>
      <c r="BE562" s="127"/>
      <c r="BF562" s="127"/>
      <c r="BG562" s="127"/>
      <c r="BJ562" s="127"/>
      <c r="BT562" s="127"/>
      <c r="CD562" s="127"/>
      <c r="CN562" s="127"/>
      <c r="CX562" s="127"/>
      <c r="DH562" s="127"/>
      <c r="DR562" s="127"/>
      <c r="EB562" s="127"/>
      <c r="EL562" s="127"/>
      <c r="EV562" s="127"/>
      <c r="FF562" s="127"/>
      <c r="FP562" s="127"/>
      <c r="FZ562" s="127"/>
      <c r="GJ562" s="127"/>
      <c r="GT562" s="127"/>
      <c r="HD562" s="127"/>
      <c r="HN562" s="127"/>
      <c r="HX562" s="127"/>
      <c r="IH562" s="127"/>
    </row>
    <row xmlns:x14ac="http://schemas.microsoft.com/office/spreadsheetml/2009/9/ac" r="563" s="3" customFormat="true" x14ac:dyDescent="0.25">
      <c r="A563" s="406"/>
      <c r="B563" s="127"/>
      <c r="L563" s="127"/>
      <c r="V563" s="127"/>
      <c r="AF563" s="127"/>
      <c r="AP563" s="127"/>
      <c r="AZ563" s="127"/>
      <c r="BA563" s="127"/>
      <c r="BB563" s="127"/>
      <c r="BC563" s="127"/>
      <c r="BD563" s="127"/>
      <c r="BE563" s="127"/>
      <c r="BF563" s="127"/>
      <c r="BG563" s="127"/>
      <c r="BJ563" s="127"/>
      <c r="BT563" s="127"/>
      <c r="CD563" s="127"/>
      <c r="CN563" s="127"/>
      <c r="CX563" s="127"/>
      <c r="DH563" s="127"/>
      <c r="DR563" s="127"/>
      <c r="EB563" s="127"/>
      <c r="EL563" s="127"/>
      <c r="EV563" s="127"/>
      <c r="FF563" s="127"/>
      <c r="FP563" s="127"/>
      <c r="FZ563" s="127"/>
      <c r="GJ563" s="127"/>
      <c r="GT563" s="127"/>
      <c r="HD563" s="127"/>
      <c r="HN563" s="127"/>
      <c r="HX563" s="127"/>
      <c r="IH563" s="127"/>
    </row>
    <row xmlns:x14ac="http://schemas.microsoft.com/office/spreadsheetml/2009/9/ac" r="564" s="3" customFormat="true" x14ac:dyDescent="0.25">
      <c r="A564" s="406"/>
      <c r="B564" s="127"/>
      <c r="L564" s="127"/>
      <c r="V564" s="127"/>
      <c r="AF564" s="127"/>
      <c r="AP564" s="127"/>
      <c r="AZ564" s="127"/>
      <c r="BA564" s="127"/>
      <c r="BB564" s="127"/>
      <c r="BC564" s="127"/>
      <c r="BD564" s="127"/>
      <c r="BE564" s="127"/>
      <c r="BF564" s="127"/>
      <c r="BG564" s="127"/>
      <c r="BJ564" s="127"/>
      <c r="BT564" s="127"/>
      <c r="CD564" s="127"/>
      <c r="CN564" s="127"/>
      <c r="CX564" s="127"/>
      <c r="DH564" s="127"/>
      <c r="DR564" s="127"/>
      <c r="EB564" s="127"/>
      <c r="EL564" s="127"/>
      <c r="EV564" s="127"/>
      <c r="FF564" s="127"/>
      <c r="FP564" s="127"/>
      <c r="FZ564" s="127"/>
      <c r="GJ564" s="127"/>
      <c r="GT564" s="127"/>
      <c r="HD564" s="127"/>
      <c r="HN564" s="127"/>
      <c r="HX564" s="127"/>
      <c r="IH564" s="127"/>
    </row>
    <row xmlns:x14ac="http://schemas.microsoft.com/office/spreadsheetml/2009/9/ac" r="565" s="3" customFormat="true" x14ac:dyDescent="0.25">
      <c r="A565" s="406"/>
      <c r="B565" s="127"/>
      <c r="L565" s="127"/>
      <c r="V565" s="127"/>
      <c r="AF565" s="127"/>
      <c r="AP565" s="127"/>
      <c r="AZ565" s="127"/>
      <c r="BA565" s="127"/>
      <c r="BB565" s="127"/>
      <c r="BC565" s="127"/>
      <c r="BD565" s="127"/>
      <c r="BE565" s="127"/>
      <c r="BF565" s="127"/>
      <c r="BG565" s="127"/>
      <c r="BJ565" s="127"/>
      <c r="BT565" s="127"/>
      <c r="CD565" s="127"/>
      <c r="CN565" s="127"/>
      <c r="CX565" s="127"/>
      <c r="DH565" s="127"/>
      <c r="DR565" s="127"/>
      <c r="EB565" s="127"/>
      <c r="EL565" s="127"/>
      <c r="EV565" s="127"/>
      <c r="FF565" s="127"/>
      <c r="FP565" s="127"/>
      <c r="FZ565" s="127"/>
      <c r="GJ565" s="127"/>
      <c r="GT565" s="127"/>
      <c r="HD565" s="127"/>
      <c r="HN565" s="127"/>
      <c r="HX565" s="127"/>
      <c r="IH565" s="127"/>
    </row>
    <row xmlns:x14ac="http://schemas.microsoft.com/office/spreadsheetml/2009/9/ac" r="566" s="3" customFormat="true" x14ac:dyDescent="0.25">
      <c r="A566" s="406"/>
      <c r="B566" s="127"/>
      <c r="L566" s="127"/>
      <c r="V566" s="127"/>
      <c r="AF566" s="127"/>
      <c r="AP566" s="127"/>
      <c r="AZ566" s="127"/>
      <c r="BA566" s="127"/>
      <c r="BB566" s="127"/>
      <c r="BC566" s="127"/>
      <c r="BD566" s="127"/>
      <c r="BE566" s="127"/>
      <c r="BF566" s="127"/>
      <c r="BG566" s="127"/>
      <c r="BJ566" s="127"/>
      <c r="BT566" s="127"/>
      <c r="CD566" s="127"/>
      <c r="CN566" s="127"/>
      <c r="CX566" s="127"/>
      <c r="DH566" s="127"/>
      <c r="DR566" s="127"/>
      <c r="EB566" s="127"/>
      <c r="EL566" s="127"/>
      <c r="EV566" s="127"/>
      <c r="FF566" s="127"/>
      <c r="FP566" s="127"/>
      <c r="FZ566" s="127"/>
      <c r="GJ566" s="127"/>
      <c r="GT566" s="127"/>
      <c r="HD566" s="127"/>
      <c r="HN566" s="127"/>
      <c r="HX566" s="127"/>
      <c r="IH566" s="127"/>
    </row>
    <row xmlns:x14ac="http://schemas.microsoft.com/office/spreadsheetml/2009/9/ac" r="567" s="3" customFormat="true" x14ac:dyDescent="0.25">
      <c r="A567" s="406"/>
      <c r="B567" s="127"/>
      <c r="L567" s="127"/>
      <c r="V567" s="127"/>
      <c r="AF567" s="127"/>
      <c r="AP567" s="127"/>
      <c r="AZ567" s="127"/>
      <c r="BA567" s="127"/>
      <c r="BB567" s="127"/>
      <c r="BC567" s="127"/>
      <c r="BD567" s="127"/>
      <c r="BE567" s="127"/>
      <c r="BF567" s="127"/>
      <c r="BG567" s="127"/>
      <c r="BJ567" s="127"/>
      <c r="BT567" s="127"/>
      <c r="CD567" s="127"/>
      <c r="CN567" s="127"/>
      <c r="CX567" s="127"/>
      <c r="DH567" s="127"/>
      <c r="DR567" s="127"/>
      <c r="EB567" s="127"/>
      <c r="EL567" s="127"/>
      <c r="EV567" s="127"/>
      <c r="FF567" s="127"/>
      <c r="FP567" s="127"/>
      <c r="FZ567" s="127"/>
      <c r="GJ567" s="127"/>
      <c r="GT567" s="127"/>
      <c r="HD567" s="127"/>
      <c r="HN567" s="127"/>
      <c r="HX567" s="127"/>
      <c r="IH567" s="127"/>
    </row>
    <row xmlns:x14ac="http://schemas.microsoft.com/office/spreadsheetml/2009/9/ac" r="568" s="3" customFormat="true" x14ac:dyDescent="0.25">
      <c r="A568" s="406"/>
      <c r="B568" s="127"/>
      <c r="L568" s="127"/>
      <c r="V568" s="127"/>
      <c r="AF568" s="127"/>
      <c r="AP568" s="127"/>
      <c r="AZ568" s="127"/>
      <c r="BA568" s="127"/>
      <c r="BB568" s="127"/>
      <c r="BC568" s="127"/>
      <c r="BD568" s="127"/>
      <c r="BE568" s="127"/>
      <c r="BF568" s="127"/>
      <c r="BG568" s="127"/>
      <c r="BJ568" s="127"/>
      <c r="BT568" s="127"/>
      <c r="CD568" s="127"/>
      <c r="CN568" s="127"/>
      <c r="CX568" s="127"/>
      <c r="DH568" s="127"/>
      <c r="DR568" s="127"/>
      <c r="EB568" s="127"/>
      <c r="EL568" s="127"/>
      <c r="EV568" s="127"/>
      <c r="FF568" s="127"/>
      <c r="FP568" s="127"/>
      <c r="FZ568" s="127"/>
      <c r="GJ568" s="127"/>
      <c r="GT568" s="127"/>
      <c r="HD568" s="127"/>
      <c r="HN568" s="127"/>
      <c r="HX568" s="127"/>
      <c r="IH568" s="127"/>
    </row>
    <row xmlns:x14ac="http://schemas.microsoft.com/office/spreadsheetml/2009/9/ac" r="569" s="3" customFormat="true" x14ac:dyDescent="0.25">
      <c r="A569" s="406"/>
      <c r="B569" s="127"/>
      <c r="L569" s="127"/>
      <c r="V569" s="127"/>
      <c r="AF569" s="127"/>
      <c r="AP569" s="127"/>
      <c r="AZ569" s="127"/>
      <c r="BA569" s="127"/>
      <c r="BB569" s="127"/>
      <c r="BC569" s="127"/>
      <c r="BD569" s="127"/>
      <c r="BE569" s="127"/>
      <c r="BF569" s="127"/>
      <c r="BG569" s="127"/>
      <c r="BJ569" s="127"/>
      <c r="BT569" s="127"/>
      <c r="CD569" s="127"/>
      <c r="CN569" s="127"/>
      <c r="CX569" s="127"/>
      <c r="DH569" s="127"/>
      <c r="DR569" s="127"/>
      <c r="EB569" s="127"/>
      <c r="EL569" s="127"/>
      <c r="EV569" s="127"/>
      <c r="FF569" s="127"/>
      <c r="FP569" s="127"/>
      <c r="FZ569" s="127"/>
      <c r="GJ569" s="127"/>
      <c r="GT569" s="127"/>
      <c r="HD569" s="127"/>
      <c r="HN569" s="127"/>
      <c r="HX569" s="127"/>
      <c r="IH569" s="127"/>
    </row>
    <row xmlns:x14ac="http://schemas.microsoft.com/office/spreadsheetml/2009/9/ac" r="570" s="3" customFormat="true" x14ac:dyDescent="0.25">
      <c r="A570" s="406"/>
      <c r="B570" s="127"/>
      <c r="L570" s="127"/>
      <c r="V570" s="127"/>
      <c r="AF570" s="127"/>
      <c r="AP570" s="127"/>
      <c r="AZ570" s="127"/>
      <c r="BA570" s="127"/>
      <c r="BB570" s="127"/>
      <c r="BC570" s="127"/>
      <c r="BD570" s="127"/>
      <c r="BE570" s="127"/>
      <c r="BF570" s="127"/>
      <c r="BG570" s="127"/>
      <c r="BJ570" s="127"/>
      <c r="BT570" s="127"/>
      <c r="CD570" s="127"/>
      <c r="CN570" s="127"/>
      <c r="CX570" s="127"/>
      <c r="DH570" s="127"/>
      <c r="DR570" s="127"/>
      <c r="EB570" s="127"/>
      <c r="EL570" s="127"/>
      <c r="EV570" s="127"/>
      <c r="FF570" s="127"/>
      <c r="FP570" s="127"/>
      <c r="FZ570" s="127"/>
      <c r="GJ570" s="127"/>
      <c r="GT570" s="127"/>
      <c r="HD570" s="127"/>
      <c r="HN570" s="127"/>
      <c r="HX570" s="127"/>
      <c r="IH570" s="127"/>
    </row>
    <row xmlns:x14ac="http://schemas.microsoft.com/office/spreadsheetml/2009/9/ac" r="571" s="3" customFormat="true" x14ac:dyDescent="0.25">
      <c r="A571" s="406"/>
      <c r="B571" s="127"/>
      <c r="L571" s="127"/>
      <c r="V571" s="127"/>
      <c r="AF571" s="127"/>
      <c r="AP571" s="127"/>
      <c r="AZ571" s="127"/>
      <c r="BA571" s="127"/>
      <c r="BB571" s="127"/>
      <c r="BC571" s="127"/>
      <c r="BD571" s="127"/>
      <c r="BE571" s="127"/>
      <c r="BF571" s="127"/>
      <c r="BG571" s="127"/>
      <c r="BJ571" s="127"/>
      <c r="BT571" s="127"/>
      <c r="CD571" s="127"/>
      <c r="CN571" s="127"/>
      <c r="CX571" s="127"/>
      <c r="DH571" s="127"/>
      <c r="DR571" s="127"/>
      <c r="EB571" s="127"/>
      <c r="EL571" s="127"/>
      <c r="EV571" s="127"/>
      <c r="FF571" s="127"/>
      <c r="FP571" s="127"/>
      <c r="FZ571" s="127"/>
      <c r="GJ571" s="127"/>
      <c r="GT571" s="127"/>
      <c r="HD571" s="127"/>
      <c r="HN571" s="127"/>
      <c r="HX571" s="127"/>
      <c r="IH571" s="127"/>
    </row>
    <row xmlns:x14ac="http://schemas.microsoft.com/office/spreadsheetml/2009/9/ac" r="572" s="3" customFormat="true" x14ac:dyDescent="0.25">
      <c r="A572" s="406"/>
      <c r="B572" s="127"/>
      <c r="L572" s="127"/>
      <c r="V572" s="127"/>
      <c r="AF572" s="127"/>
      <c r="AP572" s="127"/>
      <c r="AZ572" s="127"/>
      <c r="BA572" s="127"/>
      <c r="BB572" s="127"/>
      <c r="BC572" s="127"/>
      <c r="BD572" s="127"/>
      <c r="BE572" s="127"/>
      <c r="BF572" s="127"/>
      <c r="BG572" s="127"/>
      <c r="BJ572" s="127"/>
      <c r="BT572" s="127"/>
      <c r="CD572" s="127"/>
      <c r="CN572" s="127"/>
      <c r="CX572" s="127"/>
      <c r="DH572" s="127"/>
      <c r="DR572" s="127"/>
      <c r="EB572" s="127"/>
      <c r="EL572" s="127"/>
      <c r="EV572" s="127"/>
      <c r="FF572" s="127"/>
      <c r="FP572" s="127"/>
      <c r="FZ572" s="127"/>
      <c r="GJ572" s="127"/>
      <c r="GT572" s="127"/>
      <c r="HD572" s="127"/>
      <c r="HN572" s="127"/>
      <c r="HX572" s="127"/>
      <c r="IH572" s="127"/>
    </row>
    <row xmlns:x14ac="http://schemas.microsoft.com/office/spreadsheetml/2009/9/ac" r="573" s="3" customFormat="true" x14ac:dyDescent="0.25">
      <c r="A573" s="406"/>
      <c r="B573" s="127"/>
      <c r="L573" s="127"/>
      <c r="V573" s="127"/>
      <c r="AF573" s="127"/>
      <c r="AP573" s="127"/>
      <c r="AZ573" s="127"/>
      <c r="BA573" s="127"/>
      <c r="BB573" s="127"/>
      <c r="BC573" s="127"/>
      <c r="BD573" s="127"/>
      <c r="BE573" s="127"/>
      <c r="BF573" s="127"/>
      <c r="BG573" s="127"/>
      <c r="BJ573" s="127"/>
      <c r="BT573" s="127"/>
      <c r="CD573" s="127"/>
      <c r="CN573" s="127"/>
      <c r="CX573" s="127"/>
      <c r="DH573" s="127"/>
      <c r="DR573" s="127"/>
      <c r="EB573" s="127"/>
      <c r="EL573" s="127"/>
      <c r="EV573" s="127"/>
      <c r="FF573" s="127"/>
      <c r="FP573" s="127"/>
      <c r="FZ573" s="127"/>
      <c r="GJ573" s="127"/>
      <c r="GT573" s="127"/>
      <c r="HD573" s="127"/>
      <c r="HN573" s="127"/>
      <c r="HX573" s="127"/>
      <c r="IH573" s="127"/>
    </row>
    <row xmlns:x14ac="http://schemas.microsoft.com/office/spreadsheetml/2009/9/ac" r="574" s="3" customFormat="true" x14ac:dyDescent="0.25">
      <c r="A574" s="406"/>
      <c r="B574" s="127"/>
      <c r="L574" s="127"/>
      <c r="V574" s="127"/>
      <c r="AF574" s="127"/>
      <c r="AP574" s="127"/>
      <c r="AZ574" s="127"/>
      <c r="BA574" s="127"/>
      <c r="BB574" s="127"/>
      <c r="BC574" s="127"/>
      <c r="BD574" s="127"/>
      <c r="BE574" s="127"/>
      <c r="BF574" s="127"/>
      <c r="BG574" s="127"/>
      <c r="BJ574" s="127"/>
      <c r="BT574" s="127"/>
      <c r="CD574" s="127"/>
      <c r="CN574" s="127"/>
      <c r="CX574" s="127"/>
      <c r="DH574" s="127"/>
      <c r="DR574" s="127"/>
      <c r="EB574" s="127"/>
      <c r="EL574" s="127"/>
      <c r="EV574" s="127"/>
      <c r="FF574" s="127"/>
      <c r="FP574" s="127"/>
      <c r="FZ574" s="127"/>
      <c r="GJ574" s="127"/>
      <c r="GT574" s="127"/>
      <c r="HD574" s="127"/>
      <c r="HN574" s="127"/>
      <c r="HX574" s="127"/>
      <c r="IH574" s="127"/>
    </row>
    <row xmlns:x14ac="http://schemas.microsoft.com/office/spreadsheetml/2009/9/ac" r="575" s="3" customFormat="true" x14ac:dyDescent="0.25">
      <c r="A575" s="406"/>
      <c r="B575" s="127"/>
      <c r="L575" s="127"/>
      <c r="V575" s="127"/>
      <c r="AF575" s="127"/>
      <c r="AP575" s="127"/>
      <c r="AZ575" s="127"/>
      <c r="BA575" s="127"/>
      <c r="BB575" s="127"/>
      <c r="BC575" s="127"/>
      <c r="BD575" s="127"/>
      <c r="BE575" s="127"/>
      <c r="BF575" s="127"/>
      <c r="BG575" s="127"/>
      <c r="BJ575" s="127"/>
      <c r="BT575" s="127"/>
      <c r="CD575" s="127"/>
      <c r="CN575" s="127"/>
      <c r="CX575" s="127"/>
      <c r="DH575" s="127"/>
      <c r="DR575" s="127"/>
      <c r="EB575" s="127"/>
      <c r="EL575" s="127"/>
      <c r="EV575" s="127"/>
      <c r="FF575" s="127"/>
      <c r="FP575" s="127"/>
      <c r="FZ575" s="127"/>
      <c r="GJ575" s="127"/>
      <c r="GT575" s="127"/>
      <c r="HD575" s="127"/>
      <c r="HN575" s="127"/>
      <c r="HX575" s="127"/>
      <c r="IH575" s="127"/>
    </row>
    <row xmlns:x14ac="http://schemas.microsoft.com/office/spreadsheetml/2009/9/ac" r="576" s="3" customFormat="true" x14ac:dyDescent="0.25">
      <c r="A576" s="406"/>
      <c r="B576" s="127"/>
      <c r="L576" s="127"/>
      <c r="V576" s="127"/>
      <c r="AF576" s="127"/>
      <c r="AP576" s="127"/>
      <c r="AZ576" s="127"/>
      <c r="BA576" s="127"/>
      <c r="BB576" s="127"/>
      <c r="BC576" s="127"/>
      <c r="BD576" s="127"/>
      <c r="BE576" s="127"/>
      <c r="BF576" s="127"/>
      <c r="BG576" s="127"/>
      <c r="BJ576" s="127"/>
      <c r="BT576" s="127"/>
      <c r="CD576" s="127"/>
      <c r="CN576" s="127"/>
      <c r="CX576" s="127"/>
      <c r="DH576" s="127"/>
      <c r="DR576" s="127"/>
      <c r="EB576" s="127"/>
      <c r="EL576" s="127"/>
      <c r="EV576" s="127"/>
      <c r="FF576" s="127"/>
      <c r="FP576" s="127"/>
      <c r="FZ576" s="127"/>
      <c r="GJ576" s="127"/>
      <c r="GT576" s="127"/>
      <c r="HD576" s="127"/>
      <c r="HN576" s="127"/>
      <c r="HX576" s="127"/>
      <c r="IH576" s="127"/>
    </row>
    <row xmlns:x14ac="http://schemas.microsoft.com/office/spreadsheetml/2009/9/ac" r="577" s="3" customFormat="true" x14ac:dyDescent="0.25">
      <c r="A577" s="406"/>
      <c r="B577" s="127"/>
      <c r="L577" s="127"/>
      <c r="V577" s="127"/>
      <c r="AF577" s="127"/>
      <c r="AP577" s="127"/>
      <c r="AZ577" s="127"/>
      <c r="BA577" s="127"/>
      <c r="BB577" s="127"/>
      <c r="BC577" s="127"/>
      <c r="BD577" s="127"/>
      <c r="BE577" s="127"/>
      <c r="BF577" s="127"/>
      <c r="BG577" s="127"/>
      <c r="BJ577" s="127"/>
      <c r="BT577" s="127"/>
      <c r="CD577" s="127"/>
      <c r="CN577" s="127"/>
      <c r="CX577" s="127"/>
      <c r="DH577" s="127"/>
      <c r="DR577" s="127"/>
      <c r="EB577" s="127"/>
      <c r="EL577" s="127"/>
      <c r="EV577" s="127"/>
      <c r="FF577" s="127"/>
      <c r="FP577" s="127"/>
      <c r="FZ577" s="127"/>
      <c r="GJ577" s="127"/>
      <c r="GT577" s="127"/>
      <c r="HD577" s="127"/>
      <c r="HN577" s="127"/>
      <c r="HX577" s="127"/>
      <c r="IH577" s="127"/>
    </row>
    <row xmlns:x14ac="http://schemas.microsoft.com/office/spreadsheetml/2009/9/ac" r="578" s="3" customFormat="true" x14ac:dyDescent="0.25">
      <c r="A578" s="406"/>
      <c r="B578" s="127"/>
      <c r="L578" s="127"/>
      <c r="V578" s="127"/>
      <c r="AF578" s="127"/>
      <c r="AP578" s="127"/>
      <c r="AZ578" s="127"/>
      <c r="BA578" s="127"/>
      <c r="BB578" s="127"/>
      <c r="BC578" s="127"/>
      <c r="BD578" s="127"/>
      <c r="BE578" s="127"/>
      <c r="BF578" s="127"/>
      <c r="BG578" s="127"/>
      <c r="BJ578" s="127"/>
      <c r="BT578" s="127"/>
      <c r="CD578" s="127"/>
      <c r="CN578" s="127"/>
      <c r="CX578" s="127"/>
      <c r="DH578" s="127"/>
      <c r="DR578" s="127"/>
      <c r="EB578" s="127"/>
      <c r="EL578" s="127"/>
      <c r="EV578" s="127"/>
      <c r="FF578" s="127"/>
      <c r="FP578" s="127"/>
      <c r="FZ578" s="127"/>
      <c r="GJ578" s="127"/>
      <c r="GT578" s="127"/>
      <c r="HD578" s="127"/>
      <c r="HN578" s="127"/>
      <c r="HX578" s="127"/>
      <c r="IH578" s="127"/>
    </row>
    <row xmlns:x14ac="http://schemas.microsoft.com/office/spreadsheetml/2009/9/ac" r="579" s="3" customFormat="true" x14ac:dyDescent="0.25">
      <c r="A579" s="406"/>
      <c r="B579" s="127"/>
      <c r="L579" s="127"/>
      <c r="V579" s="127"/>
      <c r="AF579" s="127"/>
      <c r="AP579" s="127"/>
      <c r="AZ579" s="127"/>
      <c r="BA579" s="127"/>
      <c r="BB579" s="127"/>
      <c r="BC579" s="127"/>
      <c r="BD579" s="127"/>
      <c r="BE579" s="127"/>
      <c r="BF579" s="127"/>
      <c r="BG579" s="127"/>
      <c r="BJ579" s="127"/>
      <c r="BT579" s="127"/>
      <c r="CD579" s="127"/>
      <c r="CN579" s="127"/>
      <c r="CX579" s="127"/>
      <c r="DH579" s="127"/>
      <c r="DR579" s="127"/>
      <c r="EB579" s="127"/>
      <c r="EL579" s="127"/>
      <c r="EV579" s="127"/>
      <c r="FF579" s="127"/>
      <c r="FP579" s="127"/>
      <c r="FZ579" s="127"/>
      <c r="GJ579" s="127"/>
      <c r="GT579" s="127"/>
      <c r="HD579" s="127"/>
      <c r="HN579" s="127"/>
      <c r="HX579" s="127"/>
      <c r="IH579" s="127"/>
    </row>
    <row xmlns:x14ac="http://schemas.microsoft.com/office/spreadsheetml/2009/9/ac" r="580" s="3" customFormat="true" x14ac:dyDescent="0.25">
      <c r="A580" s="406"/>
      <c r="B580" s="127"/>
      <c r="L580" s="127"/>
      <c r="V580" s="127"/>
      <c r="AF580" s="127"/>
      <c r="AP580" s="127"/>
      <c r="AZ580" s="127"/>
      <c r="BA580" s="127"/>
      <c r="BB580" s="127"/>
      <c r="BC580" s="127"/>
      <c r="BD580" s="127"/>
      <c r="BE580" s="127"/>
      <c r="BF580" s="127"/>
      <c r="BG580" s="127"/>
      <c r="BJ580" s="127"/>
      <c r="BT580" s="127"/>
      <c r="CD580" s="127"/>
      <c r="CN580" s="127"/>
      <c r="CX580" s="127"/>
      <c r="DH580" s="127"/>
      <c r="DR580" s="127"/>
      <c r="EB580" s="127"/>
      <c r="EL580" s="127"/>
      <c r="EV580" s="127"/>
      <c r="FF580" s="127"/>
      <c r="FP580" s="127"/>
      <c r="FZ580" s="127"/>
      <c r="GJ580" s="127"/>
      <c r="GT580" s="127"/>
      <c r="HD580" s="127"/>
      <c r="HN580" s="127"/>
      <c r="HX580" s="127"/>
      <c r="IH580" s="127"/>
    </row>
    <row xmlns:x14ac="http://schemas.microsoft.com/office/spreadsheetml/2009/9/ac" r="581" s="3" customFormat="true" x14ac:dyDescent="0.25">
      <c r="A581" s="406"/>
      <c r="B581" s="127"/>
      <c r="L581" s="127"/>
      <c r="V581" s="127"/>
      <c r="AF581" s="127"/>
      <c r="AP581" s="127"/>
      <c r="AZ581" s="127"/>
      <c r="BA581" s="127"/>
      <c r="BB581" s="127"/>
      <c r="BC581" s="127"/>
      <c r="BD581" s="127"/>
      <c r="BE581" s="127"/>
      <c r="BF581" s="127"/>
      <c r="BG581" s="127"/>
      <c r="BJ581" s="127"/>
      <c r="BT581" s="127"/>
      <c r="CD581" s="127"/>
      <c r="CN581" s="127"/>
      <c r="CX581" s="127"/>
      <c r="DH581" s="127"/>
      <c r="DR581" s="127"/>
      <c r="EB581" s="127"/>
      <c r="EL581" s="127"/>
      <c r="EV581" s="127"/>
      <c r="FF581" s="127"/>
      <c r="FP581" s="127"/>
      <c r="FZ581" s="127"/>
      <c r="GJ581" s="127"/>
      <c r="GT581" s="127"/>
      <c r="HD581" s="127"/>
      <c r="HN581" s="127"/>
      <c r="HX581" s="127"/>
      <c r="IH581" s="127"/>
    </row>
    <row xmlns:x14ac="http://schemas.microsoft.com/office/spreadsheetml/2009/9/ac" r="582" s="3" customFormat="true" x14ac:dyDescent="0.25">
      <c r="A582" s="406"/>
      <c r="B582" s="127"/>
      <c r="L582" s="127"/>
      <c r="V582" s="127"/>
      <c r="AF582" s="127"/>
      <c r="AP582" s="127"/>
      <c r="AZ582" s="127"/>
      <c r="BA582" s="127"/>
      <c r="BB582" s="127"/>
      <c r="BC582" s="127"/>
      <c r="BD582" s="127"/>
      <c r="BE582" s="127"/>
      <c r="BF582" s="127"/>
      <c r="BG582" s="127"/>
      <c r="BJ582" s="127"/>
      <c r="BT582" s="127"/>
      <c r="CD582" s="127"/>
      <c r="CN582" s="127"/>
      <c r="CX582" s="127"/>
      <c r="DH582" s="127"/>
      <c r="DR582" s="127"/>
      <c r="EB582" s="127"/>
      <c r="EL582" s="127"/>
      <c r="EV582" s="127"/>
      <c r="FF582" s="127"/>
      <c r="FP582" s="127"/>
      <c r="FZ582" s="127"/>
      <c r="GJ582" s="127"/>
      <c r="GT582" s="127"/>
      <c r="HD582" s="127"/>
      <c r="HN582" s="127"/>
      <c r="HX582" s="127"/>
      <c r="IH582" s="127"/>
    </row>
    <row xmlns:x14ac="http://schemas.microsoft.com/office/spreadsheetml/2009/9/ac" r="583" s="3" customFormat="true" x14ac:dyDescent="0.25">
      <c r="A583" s="406"/>
      <c r="B583" s="127"/>
      <c r="L583" s="127"/>
      <c r="V583" s="127"/>
      <c r="AF583" s="127"/>
      <c r="AP583" s="127"/>
      <c r="AZ583" s="127"/>
      <c r="BA583" s="127"/>
      <c r="BB583" s="127"/>
      <c r="BC583" s="127"/>
      <c r="BD583" s="127"/>
      <c r="BE583" s="127"/>
      <c r="BF583" s="127"/>
      <c r="BG583" s="127"/>
      <c r="BJ583" s="127"/>
      <c r="BT583" s="127"/>
      <c r="CD583" s="127"/>
      <c r="CN583" s="127"/>
      <c r="CX583" s="127"/>
      <c r="DH583" s="127"/>
      <c r="DR583" s="127"/>
      <c r="EB583" s="127"/>
      <c r="EL583" s="127"/>
      <c r="EV583" s="127"/>
      <c r="FF583" s="127"/>
      <c r="FP583" s="127"/>
      <c r="FZ583" s="127"/>
      <c r="GJ583" s="127"/>
      <c r="GT583" s="127"/>
      <c r="HD583" s="127"/>
      <c r="HN583" s="127"/>
      <c r="HX583" s="127"/>
      <c r="IH583" s="127"/>
    </row>
    <row xmlns:x14ac="http://schemas.microsoft.com/office/spreadsheetml/2009/9/ac" r="584" s="3" customFormat="true" x14ac:dyDescent="0.25">
      <c r="A584" s="406"/>
      <c r="B584" s="127"/>
      <c r="L584" s="127"/>
      <c r="V584" s="127"/>
      <c r="AF584" s="127"/>
      <c r="AP584" s="127"/>
      <c r="AZ584" s="127"/>
      <c r="BA584" s="127"/>
      <c r="BB584" s="127"/>
      <c r="BC584" s="127"/>
      <c r="BD584" s="127"/>
      <c r="BE584" s="127"/>
      <c r="BF584" s="127"/>
      <c r="BG584" s="127"/>
      <c r="BJ584" s="127"/>
      <c r="BT584" s="127"/>
      <c r="CD584" s="127"/>
      <c r="CN584" s="127"/>
      <c r="CX584" s="127"/>
      <c r="DH584" s="127"/>
      <c r="DR584" s="127"/>
      <c r="EB584" s="127"/>
      <c r="EL584" s="127"/>
      <c r="EV584" s="127"/>
      <c r="FF584" s="127"/>
      <c r="FP584" s="127"/>
      <c r="FZ584" s="127"/>
      <c r="GJ584" s="127"/>
      <c r="GT584" s="127"/>
      <c r="HD584" s="127"/>
      <c r="HN584" s="127"/>
      <c r="HX584" s="127"/>
      <c r="IH584" s="127"/>
    </row>
    <row xmlns:x14ac="http://schemas.microsoft.com/office/spreadsheetml/2009/9/ac" r="585" s="3" customFormat="true" x14ac:dyDescent="0.25">
      <c r="A585" s="406"/>
      <c r="B585" s="127"/>
      <c r="L585" s="127"/>
      <c r="V585" s="127"/>
      <c r="AF585" s="127"/>
      <c r="AP585" s="127"/>
      <c r="AZ585" s="127"/>
      <c r="BA585" s="127"/>
      <c r="BB585" s="127"/>
      <c r="BC585" s="127"/>
      <c r="BD585" s="127"/>
      <c r="BE585" s="127"/>
      <c r="BF585" s="127"/>
      <c r="BG585" s="127"/>
      <c r="BJ585" s="127"/>
      <c r="BT585" s="127"/>
      <c r="CD585" s="127"/>
      <c r="CN585" s="127"/>
      <c r="CX585" s="127"/>
      <c r="DH585" s="127"/>
      <c r="DR585" s="127"/>
      <c r="EB585" s="127"/>
      <c r="EL585" s="127"/>
      <c r="EV585" s="127"/>
      <c r="FF585" s="127"/>
      <c r="FP585" s="127"/>
      <c r="FZ585" s="127"/>
      <c r="GJ585" s="127"/>
      <c r="GT585" s="127"/>
      <c r="HD585" s="127"/>
      <c r="HN585" s="127"/>
      <c r="HX585" s="127"/>
      <c r="IH585" s="127"/>
    </row>
    <row xmlns:x14ac="http://schemas.microsoft.com/office/spreadsheetml/2009/9/ac" r="586" s="3" customFormat="true" x14ac:dyDescent="0.25">
      <c r="A586" s="406"/>
      <c r="B586" s="127"/>
      <c r="L586" s="127"/>
      <c r="V586" s="127"/>
      <c r="AF586" s="127"/>
      <c r="AP586" s="127"/>
      <c r="AZ586" s="127"/>
      <c r="BA586" s="127"/>
      <c r="BB586" s="127"/>
      <c r="BC586" s="127"/>
      <c r="BD586" s="127"/>
      <c r="BE586" s="127"/>
      <c r="BF586" s="127"/>
      <c r="BG586" s="127"/>
      <c r="BJ586" s="127"/>
      <c r="BT586" s="127"/>
      <c r="CD586" s="127"/>
      <c r="CN586" s="127"/>
      <c r="CX586" s="127"/>
      <c r="DH586" s="127"/>
      <c r="DR586" s="127"/>
      <c r="EB586" s="127"/>
      <c r="EL586" s="127"/>
      <c r="EV586" s="127"/>
      <c r="FF586" s="127"/>
      <c r="FP586" s="127"/>
      <c r="FZ586" s="127"/>
      <c r="GJ586" s="127"/>
      <c r="GT586" s="127"/>
      <c r="HD586" s="127"/>
      <c r="HN586" s="127"/>
      <c r="HX586" s="127"/>
      <c r="IH586" s="127"/>
    </row>
    <row xmlns:x14ac="http://schemas.microsoft.com/office/spreadsheetml/2009/9/ac" r="587" s="3" customFormat="true" x14ac:dyDescent="0.25">
      <c r="A587" s="406"/>
      <c r="B587" s="127"/>
      <c r="L587" s="127"/>
      <c r="V587" s="127"/>
      <c r="AF587" s="127"/>
      <c r="AP587" s="127"/>
      <c r="AZ587" s="127"/>
      <c r="BA587" s="127"/>
      <c r="BB587" s="127"/>
      <c r="BC587" s="127"/>
      <c r="BD587" s="127"/>
      <c r="BE587" s="127"/>
      <c r="BF587" s="127"/>
      <c r="BG587" s="127"/>
      <c r="BJ587" s="127"/>
      <c r="BT587" s="127"/>
      <c r="CD587" s="127"/>
      <c r="CN587" s="127"/>
      <c r="CX587" s="127"/>
      <c r="DH587" s="127"/>
      <c r="DR587" s="127"/>
      <c r="EB587" s="127"/>
      <c r="EL587" s="127"/>
      <c r="EV587" s="127"/>
      <c r="FF587" s="127"/>
      <c r="FP587" s="127"/>
      <c r="FZ587" s="127"/>
      <c r="GJ587" s="127"/>
      <c r="GT587" s="127"/>
      <c r="HD587" s="127"/>
      <c r="HN587" s="127"/>
      <c r="HX587" s="127"/>
      <c r="IH587" s="127"/>
    </row>
    <row xmlns:x14ac="http://schemas.microsoft.com/office/spreadsheetml/2009/9/ac" r="588" s="3" customFormat="true" x14ac:dyDescent="0.25">
      <c r="A588" s="406"/>
      <c r="B588" s="127"/>
      <c r="L588" s="127"/>
      <c r="V588" s="127"/>
      <c r="AF588" s="127"/>
      <c r="AP588" s="127"/>
      <c r="AZ588" s="127"/>
      <c r="BA588" s="127"/>
      <c r="BB588" s="127"/>
      <c r="BC588" s="127"/>
      <c r="BD588" s="127"/>
      <c r="BE588" s="127"/>
      <c r="BF588" s="127"/>
      <c r="BG588" s="127"/>
      <c r="BJ588" s="127"/>
      <c r="BT588" s="127"/>
      <c r="CD588" s="127"/>
      <c r="CN588" s="127"/>
      <c r="CX588" s="127"/>
      <c r="DH588" s="127"/>
      <c r="DR588" s="127"/>
      <c r="EB588" s="127"/>
      <c r="EL588" s="127"/>
      <c r="EV588" s="127"/>
      <c r="FF588" s="127"/>
      <c r="FP588" s="127"/>
      <c r="FZ588" s="127"/>
      <c r="GJ588" s="127"/>
      <c r="GT588" s="127"/>
      <c r="HD588" s="127"/>
      <c r="HN588" s="127"/>
      <c r="HX588" s="127"/>
      <c r="IH588" s="127"/>
    </row>
    <row xmlns:x14ac="http://schemas.microsoft.com/office/spreadsheetml/2009/9/ac" r="589" s="3" customFormat="true" x14ac:dyDescent="0.25">
      <c r="A589" s="406"/>
      <c r="B589" s="127"/>
      <c r="L589" s="127"/>
      <c r="V589" s="127"/>
      <c r="AF589" s="127"/>
      <c r="AP589" s="127"/>
      <c r="AZ589" s="127"/>
      <c r="BA589" s="127"/>
      <c r="BB589" s="127"/>
      <c r="BC589" s="127"/>
      <c r="BD589" s="127"/>
      <c r="BE589" s="127"/>
      <c r="BF589" s="127"/>
      <c r="BG589" s="127"/>
      <c r="BJ589" s="127"/>
      <c r="BT589" s="127"/>
      <c r="CD589" s="127"/>
      <c r="CN589" s="127"/>
      <c r="CX589" s="127"/>
      <c r="DH589" s="127"/>
      <c r="DR589" s="127"/>
      <c r="EB589" s="127"/>
      <c r="EL589" s="127"/>
      <c r="EV589" s="127"/>
      <c r="FF589" s="127"/>
      <c r="FP589" s="127"/>
      <c r="FZ589" s="127"/>
      <c r="GJ589" s="127"/>
      <c r="GT589" s="127"/>
      <c r="HD589" s="127"/>
      <c r="HN589" s="127"/>
      <c r="HX589" s="127"/>
      <c r="IH589" s="127"/>
    </row>
    <row xmlns:x14ac="http://schemas.microsoft.com/office/spreadsheetml/2009/9/ac" r="590" s="3" customFormat="true" x14ac:dyDescent="0.25">
      <c r="A590" s="406"/>
      <c r="B590" s="127"/>
      <c r="L590" s="127"/>
      <c r="V590" s="127"/>
      <c r="AF590" s="127"/>
      <c r="AP590" s="127"/>
      <c r="AZ590" s="127"/>
      <c r="BA590" s="127"/>
      <c r="BB590" s="127"/>
      <c r="BC590" s="127"/>
      <c r="BD590" s="127"/>
      <c r="BE590" s="127"/>
      <c r="BF590" s="127"/>
      <c r="BG590" s="127"/>
      <c r="BJ590" s="127"/>
      <c r="BT590" s="127"/>
      <c r="CD590" s="127"/>
      <c r="CN590" s="127"/>
      <c r="CX590" s="127"/>
      <c r="DH590" s="127"/>
      <c r="DR590" s="127"/>
      <c r="EB590" s="127"/>
      <c r="EL590" s="127"/>
      <c r="EV590" s="127"/>
      <c r="FF590" s="127"/>
      <c r="FP590" s="127"/>
      <c r="FZ590" s="127"/>
      <c r="GJ590" s="127"/>
      <c r="GT590" s="127"/>
      <c r="HD590" s="127"/>
      <c r="HN590" s="127"/>
      <c r="HX590" s="127"/>
      <c r="IH590" s="127"/>
    </row>
    <row xmlns:x14ac="http://schemas.microsoft.com/office/spreadsheetml/2009/9/ac" r="591" s="3" customFormat="true" x14ac:dyDescent="0.25">
      <c r="A591" s="406"/>
      <c r="B591" s="127"/>
      <c r="L591" s="127"/>
      <c r="V591" s="127"/>
      <c r="AF591" s="127"/>
      <c r="AP591" s="127"/>
      <c r="AZ591" s="127"/>
      <c r="BA591" s="127"/>
      <c r="BB591" s="127"/>
      <c r="BC591" s="127"/>
      <c r="BD591" s="127"/>
      <c r="BE591" s="127"/>
      <c r="BF591" s="127"/>
      <c r="BG591" s="127"/>
      <c r="BJ591" s="127"/>
      <c r="BT591" s="127"/>
      <c r="CD591" s="127"/>
      <c r="CN591" s="127"/>
      <c r="CX591" s="127"/>
      <c r="DH591" s="127"/>
      <c r="DR591" s="127"/>
      <c r="EB591" s="127"/>
      <c r="EL591" s="127"/>
      <c r="EV591" s="127"/>
      <c r="FF591" s="127"/>
      <c r="FP591" s="127"/>
      <c r="FZ591" s="127"/>
      <c r="GJ591" s="127"/>
      <c r="GT591" s="127"/>
      <c r="HD591" s="127"/>
      <c r="HN591" s="127"/>
      <c r="HX591" s="127"/>
      <c r="IH591" s="127"/>
    </row>
    <row xmlns:x14ac="http://schemas.microsoft.com/office/spreadsheetml/2009/9/ac" r="592" s="3" customFormat="true" x14ac:dyDescent="0.25">
      <c r="A592" s="406"/>
      <c r="B592" s="127"/>
      <c r="L592" s="127"/>
      <c r="V592" s="127"/>
      <c r="AF592" s="127"/>
      <c r="AP592" s="127"/>
      <c r="AZ592" s="127"/>
      <c r="BA592" s="127"/>
      <c r="BB592" s="127"/>
      <c r="BC592" s="127"/>
      <c r="BD592" s="127"/>
      <c r="BE592" s="127"/>
      <c r="BF592" s="127"/>
      <c r="BG592" s="127"/>
      <c r="BJ592" s="127"/>
      <c r="BT592" s="127"/>
      <c r="CD592" s="127"/>
      <c r="CN592" s="127"/>
      <c r="CX592" s="127"/>
      <c r="DH592" s="127"/>
      <c r="DR592" s="127"/>
      <c r="EB592" s="127"/>
      <c r="EL592" s="127"/>
      <c r="EV592" s="127"/>
      <c r="FF592" s="127"/>
      <c r="FP592" s="127"/>
      <c r="FZ592" s="127"/>
      <c r="GJ592" s="127"/>
      <c r="GT592" s="127"/>
      <c r="HD592" s="127"/>
      <c r="HN592" s="127"/>
      <c r="HX592" s="127"/>
      <c r="IH592" s="127"/>
    </row>
    <row xmlns:x14ac="http://schemas.microsoft.com/office/spreadsheetml/2009/9/ac" r="593" s="3" customFormat="true" x14ac:dyDescent="0.25">
      <c r="A593" s="406"/>
      <c r="B593" s="127"/>
      <c r="L593" s="127"/>
      <c r="V593" s="127"/>
      <c r="AF593" s="127"/>
      <c r="AP593" s="127"/>
      <c r="AZ593" s="127"/>
      <c r="BA593" s="127"/>
      <c r="BB593" s="127"/>
      <c r="BC593" s="127"/>
      <c r="BD593" s="127"/>
      <c r="BE593" s="127"/>
      <c r="BF593" s="127"/>
      <c r="BG593" s="127"/>
      <c r="BJ593" s="127"/>
      <c r="BT593" s="127"/>
      <c r="CD593" s="127"/>
      <c r="CN593" s="127"/>
      <c r="CX593" s="127"/>
      <c r="DH593" s="127"/>
      <c r="DR593" s="127"/>
      <c r="EB593" s="127"/>
      <c r="EL593" s="127"/>
      <c r="EV593" s="127"/>
      <c r="FF593" s="127"/>
      <c r="FP593" s="127"/>
      <c r="FZ593" s="127"/>
      <c r="GJ593" s="127"/>
      <c r="GT593" s="127"/>
      <c r="HD593" s="127"/>
      <c r="HN593" s="127"/>
      <c r="HX593" s="127"/>
      <c r="IH593" s="127"/>
    </row>
    <row xmlns:x14ac="http://schemas.microsoft.com/office/spreadsheetml/2009/9/ac" r="594" s="3" customFormat="true" x14ac:dyDescent="0.25">
      <c r="A594" s="406"/>
      <c r="B594" s="127"/>
      <c r="L594" s="127"/>
      <c r="V594" s="127"/>
      <c r="AF594" s="127"/>
      <c r="AP594" s="127"/>
      <c r="AZ594" s="127"/>
      <c r="BA594" s="127"/>
      <c r="BB594" s="127"/>
      <c r="BC594" s="127"/>
      <c r="BD594" s="127"/>
      <c r="BE594" s="127"/>
      <c r="BF594" s="127"/>
      <c r="BG594" s="127"/>
      <c r="BJ594" s="127"/>
      <c r="BT594" s="127"/>
      <c r="CD594" s="127"/>
      <c r="CN594" s="127"/>
      <c r="CX594" s="127"/>
      <c r="DH594" s="127"/>
      <c r="DR594" s="127"/>
      <c r="EB594" s="127"/>
      <c r="EL594" s="127"/>
      <c r="EV594" s="127"/>
      <c r="FF594" s="127"/>
      <c r="FP594" s="127"/>
      <c r="FZ594" s="127"/>
      <c r="GJ594" s="127"/>
      <c r="GT594" s="127"/>
      <c r="HD594" s="127"/>
      <c r="HN594" s="127"/>
      <c r="HX594" s="127"/>
      <c r="IH594" s="127"/>
    </row>
    <row xmlns:x14ac="http://schemas.microsoft.com/office/spreadsheetml/2009/9/ac" r="595" s="3" customFormat="true" x14ac:dyDescent="0.25">
      <c r="A595" s="406"/>
      <c r="B595" s="127"/>
      <c r="L595" s="127"/>
      <c r="V595" s="127"/>
      <c r="AF595" s="127"/>
      <c r="AP595" s="127"/>
      <c r="AZ595" s="127"/>
      <c r="BA595" s="127"/>
      <c r="BB595" s="127"/>
      <c r="BC595" s="127"/>
      <c r="BD595" s="127"/>
      <c r="BE595" s="127"/>
      <c r="BF595" s="127"/>
      <c r="BG595" s="127"/>
      <c r="BJ595" s="127"/>
      <c r="BT595" s="127"/>
      <c r="CD595" s="127"/>
      <c r="CN595" s="127"/>
      <c r="CX595" s="127"/>
      <c r="DH595" s="127"/>
      <c r="DR595" s="127"/>
      <c r="EB595" s="127"/>
      <c r="EL595" s="127"/>
      <c r="EV595" s="127"/>
      <c r="FF595" s="127"/>
      <c r="FP595" s="127"/>
      <c r="FZ595" s="127"/>
      <c r="GJ595" s="127"/>
      <c r="GT595" s="127"/>
      <c r="HD595" s="127"/>
      <c r="HN595" s="127"/>
      <c r="HX595" s="127"/>
      <c r="IH595" s="127"/>
    </row>
    <row xmlns:x14ac="http://schemas.microsoft.com/office/spreadsheetml/2009/9/ac" r="596" s="3" customFormat="true" x14ac:dyDescent="0.25">
      <c r="A596" s="406"/>
      <c r="B596" s="127"/>
      <c r="L596" s="127"/>
      <c r="V596" s="127"/>
      <c r="AF596" s="127"/>
      <c r="AP596" s="127"/>
      <c r="AZ596" s="127"/>
      <c r="BA596" s="127"/>
      <c r="BB596" s="127"/>
      <c r="BC596" s="127"/>
      <c r="BD596" s="127"/>
      <c r="BE596" s="127"/>
      <c r="BF596" s="127"/>
      <c r="BG596" s="127"/>
      <c r="BJ596" s="127"/>
      <c r="BT596" s="127"/>
      <c r="CD596" s="127"/>
      <c r="CN596" s="127"/>
      <c r="CX596" s="127"/>
      <c r="DH596" s="127"/>
      <c r="DR596" s="127"/>
      <c r="EB596" s="127"/>
      <c r="EL596" s="127"/>
      <c r="EV596" s="127"/>
      <c r="FF596" s="127"/>
      <c r="FP596" s="127"/>
      <c r="FZ596" s="127"/>
      <c r="GJ596" s="127"/>
      <c r="GT596" s="127"/>
      <c r="HD596" s="127"/>
      <c r="HN596" s="127"/>
      <c r="HX596" s="127"/>
      <c r="IH596" s="127"/>
    </row>
    <row xmlns:x14ac="http://schemas.microsoft.com/office/spreadsheetml/2009/9/ac" r="597" s="3" customFormat="true" x14ac:dyDescent="0.25">
      <c r="A597" s="406"/>
      <c r="B597" s="127"/>
      <c r="L597" s="127"/>
      <c r="V597" s="127"/>
      <c r="AF597" s="127"/>
      <c r="AP597" s="127"/>
      <c r="AZ597" s="127"/>
      <c r="BA597" s="127"/>
      <c r="BB597" s="127"/>
      <c r="BC597" s="127"/>
      <c r="BD597" s="127"/>
      <c r="BE597" s="127"/>
      <c r="BF597" s="127"/>
      <c r="BG597" s="127"/>
      <c r="BJ597" s="127"/>
      <c r="BT597" s="127"/>
      <c r="CD597" s="127"/>
      <c r="CN597" s="127"/>
      <c r="CX597" s="127"/>
      <c r="DH597" s="127"/>
      <c r="DR597" s="127"/>
      <c r="EB597" s="127"/>
      <c r="EL597" s="127"/>
      <c r="EV597" s="127"/>
      <c r="FF597" s="127"/>
      <c r="FP597" s="127"/>
      <c r="FZ597" s="127"/>
      <c r="GJ597" s="127"/>
      <c r="GT597" s="127"/>
      <c r="HD597" s="127"/>
      <c r="HN597" s="127"/>
      <c r="HX597" s="127"/>
      <c r="IH597" s="127"/>
    </row>
    <row xmlns:x14ac="http://schemas.microsoft.com/office/spreadsheetml/2009/9/ac" r="598" s="3" customFormat="true" x14ac:dyDescent="0.25">
      <c r="A598" s="406"/>
      <c r="B598" s="127"/>
      <c r="L598" s="127"/>
      <c r="V598" s="127"/>
      <c r="AF598" s="127"/>
      <c r="AP598" s="127"/>
      <c r="AZ598" s="127"/>
      <c r="BA598" s="127"/>
      <c r="BB598" s="127"/>
      <c r="BC598" s="127"/>
      <c r="BD598" s="127"/>
      <c r="BE598" s="127"/>
      <c r="BF598" s="127"/>
      <c r="BG598" s="127"/>
      <c r="BJ598" s="127"/>
      <c r="BT598" s="127"/>
      <c r="CD598" s="127"/>
      <c r="CN598" s="127"/>
      <c r="CX598" s="127"/>
      <c r="DH598" s="127"/>
      <c r="DR598" s="127"/>
      <c r="EB598" s="127"/>
      <c r="EL598" s="127"/>
      <c r="EV598" s="127"/>
      <c r="FF598" s="127"/>
      <c r="FP598" s="127"/>
      <c r="FZ598" s="127"/>
      <c r="GJ598" s="127"/>
      <c r="GT598" s="127"/>
      <c r="HD598" s="127"/>
      <c r="HN598" s="127"/>
      <c r="HX598" s="127"/>
      <c r="IH598" s="127"/>
    </row>
    <row xmlns:x14ac="http://schemas.microsoft.com/office/spreadsheetml/2009/9/ac" r="599" s="3" customFormat="true" x14ac:dyDescent="0.25">
      <c r="A599" s="406"/>
      <c r="B599" s="127"/>
      <c r="L599" s="127"/>
      <c r="V599" s="127"/>
      <c r="AF599" s="127"/>
      <c r="AP599" s="127"/>
      <c r="AZ599" s="127"/>
      <c r="BA599" s="127"/>
      <c r="BB599" s="127"/>
      <c r="BC599" s="127"/>
      <c r="BD599" s="127"/>
      <c r="BE599" s="127"/>
      <c r="BF599" s="127"/>
      <c r="BG599" s="127"/>
      <c r="BJ599" s="127"/>
      <c r="BT599" s="127"/>
      <c r="CD599" s="127"/>
      <c r="CN599" s="127"/>
      <c r="CX599" s="127"/>
      <c r="DH599" s="127"/>
      <c r="DR599" s="127"/>
      <c r="EB599" s="127"/>
      <c r="EL599" s="127"/>
      <c r="EV599" s="127"/>
      <c r="FF599" s="127"/>
      <c r="FP599" s="127"/>
      <c r="FZ599" s="127"/>
      <c r="GJ599" s="127"/>
      <c r="GT599" s="127"/>
      <c r="HD599" s="127"/>
      <c r="HN599" s="127"/>
      <c r="HX599" s="127"/>
      <c r="IH599" s="127"/>
    </row>
    <row xmlns:x14ac="http://schemas.microsoft.com/office/spreadsheetml/2009/9/ac" r="600" s="3" customFormat="true" x14ac:dyDescent="0.25">
      <c r="A600" s="406"/>
      <c r="B600" s="127"/>
      <c r="L600" s="127"/>
      <c r="V600" s="127"/>
      <c r="AF600" s="127"/>
      <c r="AP600" s="127"/>
      <c r="AZ600" s="127"/>
      <c r="BA600" s="127"/>
      <c r="BB600" s="127"/>
      <c r="BC600" s="127"/>
      <c r="BD600" s="127"/>
      <c r="BE600" s="127"/>
      <c r="BF600" s="127"/>
      <c r="BG600" s="127"/>
      <c r="BJ600" s="127"/>
      <c r="BT600" s="127"/>
      <c r="CD600" s="127"/>
      <c r="CN600" s="127"/>
      <c r="CX600" s="127"/>
      <c r="DH600" s="127"/>
      <c r="DR600" s="127"/>
      <c r="EB600" s="127"/>
      <c r="EL600" s="127"/>
      <c r="EV600" s="127"/>
      <c r="FF600" s="127"/>
      <c r="FP600" s="127"/>
      <c r="FZ600" s="127"/>
      <c r="GJ600" s="127"/>
      <c r="GT600" s="127"/>
      <c r="HD600" s="127"/>
      <c r="HN600" s="127"/>
      <c r="HX600" s="127"/>
      <c r="IH600" s="127"/>
    </row>
    <row xmlns:x14ac="http://schemas.microsoft.com/office/spreadsheetml/2009/9/ac" r="601" s="3" customFormat="true" x14ac:dyDescent="0.25">
      <c r="A601" s="406"/>
      <c r="B601" s="127"/>
      <c r="L601" s="127"/>
      <c r="V601" s="127"/>
      <c r="AF601" s="127"/>
      <c r="AP601" s="127"/>
      <c r="AZ601" s="127"/>
      <c r="BA601" s="127"/>
      <c r="BB601" s="127"/>
      <c r="BC601" s="127"/>
      <c r="BD601" s="127"/>
      <c r="BE601" s="127"/>
      <c r="BF601" s="127"/>
      <c r="BG601" s="127"/>
      <c r="BJ601" s="127"/>
      <c r="BT601" s="127"/>
      <c r="CD601" s="127"/>
      <c r="CN601" s="127"/>
      <c r="CX601" s="127"/>
      <c r="DH601" s="127"/>
      <c r="DR601" s="127"/>
      <c r="EB601" s="127"/>
      <c r="EL601" s="127"/>
      <c r="EV601" s="127"/>
      <c r="FF601" s="127"/>
      <c r="FP601" s="127"/>
      <c r="FZ601" s="127"/>
      <c r="GJ601" s="127"/>
      <c r="GT601" s="127"/>
      <c r="HD601" s="127"/>
      <c r="HN601" s="127"/>
      <c r="HX601" s="127"/>
      <c r="IH601" s="127"/>
    </row>
    <row xmlns:x14ac="http://schemas.microsoft.com/office/spreadsheetml/2009/9/ac" r="602" s="3" customFormat="true" x14ac:dyDescent="0.25">
      <c r="A602" s="406"/>
      <c r="B602" s="127"/>
      <c r="L602" s="127"/>
      <c r="V602" s="127"/>
      <c r="AF602" s="127"/>
      <c r="AP602" s="127"/>
      <c r="AZ602" s="127"/>
      <c r="BA602" s="127"/>
      <c r="BB602" s="127"/>
      <c r="BC602" s="127"/>
      <c r="BD602" s="127"/>
      <c r="BE602" s="127"/>
      <c r="BF602" s="127"/>
      <c r="BG602" s="127"/>
      <c r="BJ602" s="127"/>
      <c r="BT602" s="127"/>
      <c r="CD602" s="127"/>
      <c r="CN602" s="127"/>
      <c r="CX602" s="127"/>
      <c r="DH602" s="127"/>
      <c r="DR602" s="127"/>
      <c r="EB602" s="127"/>
      <c r="EL602" s="127"/>
      <c r="EV602" s="127"/>
      <c r="FF602" s="127"/>
      <c r="FP602" s="127"/>
      <c r="FZ602" s="127"/>
      <c r="GJ602" s="127"/>
      <c r="GT602" s="127"/>
      <c r="HD602" s="127"/>
      <c r="HN602" s="127"/>
      <c r="HX602" s="127"/>
      <c r="IH602" s="127"/>
    </row>
    <row xmlns:x14ac="http://schemas.microsoft.com/office/spreadsheetml/2009/9/ac" r="603" s="3" customFormat="true" x14ac:dyDescent="0.25">
      <c r="A603" s="406"/>
      <c r="B603" s="127"/>
      <c r="L603" s="127"/>
      <c r="V603" s="127"/>
      <c r="AF603" s="127"/>
      <c r="AP603" s="127"/>
      <c r="AZ603" s="127"/>
      <c r="BA603" s="127"/>
      <c r="BB603" s="127"/>
      <c r="BC603" s="127"/>
      <c r="BD603" s="127"/>
      <c r="BE603" s="127"/>
      <c r="BF603" s="127"/>
      <c r="BG603" s="127"/>
      <c r="BJ603" s="127"/>
      <c r="BT603" s="127"/>
      <c r="CD603" s="127"/>
      <c r="CN603" s="127"/>
      <c r="CX603" s="127"/>
      <c r="DH603" s="127"/>
      <c r="DR603" s="127"/>
      <c r="EB603" s="127"/>
      <c r="EL603" s="127"/>
      <c r="EV603" s="127"/>
      <c r="FF603" s="127"/>
      <c r="FP603" s="127"/>
      <c r="FZ603" s="127"/>
      <c r="GJ603" s="127"/>
      <c r="GT603" s="127"/>
      <c r="HD603" s="127"/>
      <c r="HN603" s="127"/>
      <c r="HX603" s="127"/>
      <c r="IH603" s="127"/>
    </row>
    <row xmlns:x14ac="http://schemas.microsoft.com/office/spreadsheetml/2009/9/ac" r="604" s="3" customFormat="true" x14ac:dyDescent="0.25">
      <c r="A604" s="406"/>
      <c r="B604" s="127"/>
      <c r="L604" s="127"/>
      <c r="V604" s="127"/>
      <c r="AF604" s="127"/>
      <c r="AP604" s="127"/>
      <c r="AZ604" s="127"/>
      <c r="BA604" s="127"/>
      <c r="BB604" s="127"/>
      <c r="BC604" s="127"/>
      <c r="BD604" s="127"/>
      <c r="BE604" s="127"/>
      <c r="BF604" s="127"/>
      <c r="BG604" s="127"/>
      <c r="BJ604" s="127"/>
      <c r="BT604" s="127"/>
      <c r="CD604" s="127"/>
      <c r="CN604" s="127"/>
      <c r="CX604" s="127"/>
      <c r="DH604" s="127"/>
      <c r="DR604" s="127"/>
      <c r="EB604" s="127"/>
      <c r="EL604" s="127"/>
      <c r="EV604" s="127"/>
      <c r="FF604" s="127"/>
      <c r="FP604" s="127"/>
      <c r="FZ604" s="127"/>
      <c r="GJ604" s="127"/>
      <c r="GT604" s="127"/>
      <c r="HD604" s="127"/>
      <c r="HN604" s="127"/>
      <c r="HX604" s="127"/>
      <c r="IH604" s="127"/>
    </row>
    <row xmlns:x14ac="http://schemas.microsoft.com/office/spreadsheetml/2009/9/ac" r="605" s="3" customFormat="true" x14ac:dyDescent="0.25">
      <c r="A605" s="406"/>
      <c r="B605" s="127"/>
      <c r="L605" s="127"/>
      <c r="V605" s="127"/>
      <c r="AF605" s="127"/>
      <c r="AP605" s="127"/>
      <c r="AZ605" s="127"/>
      <c r="BA605" s="127"/>
      <c r="BB605" s="127"/>
      <c r="BC605" s="127"/>
      <c r="BD605" s="127"/>
      <c r="BE605" s="127"/>
      <c r="BF605" s="127"/>
      <c r="BG605" s="127"/>
      <c r="BJ605" s="127"/>
      <c r="BT605" s="127"/>
      <c r="CD605" s="127"/>
      <c r="CN605" s="127"/>
      <c r="CX605" s="127"/>
      <c r="DH605" s="127"/>
      <c r="DR605" s="127"/>
      <c r="EB605" s="127"/>
      <c r="EL605" s="127"/>
      <c r="EV605" s="127"/>
      <c r="FF605" s="127"/>
      <c r="FP605" s="127"/>
      <c r="FZ605" s="127"/>
      <c r="GJ605" s="127"/>
      <c r="GT605" s="127"/>
      <c r="HD605" s="127"/>
      <c r="HN605" s="127"/>
      <c r="HX605" s="127"/>
      <c r="IH605" s="127"/>
    </row>
    <row xmlns:x14ac="http://schemas.microsoft.com/office/spreadsheetml/2009/9/ac" r="606" s="3" customFormat="true" x14ac:dyDescent="0.25">
      <c r="A606" s="406"/>
      <c r="B606" s="127"/>
      <c r="L606" s="127"/>
      <c r="V606" s="127"/>
      <c r="AF606" s="127"/>
      <c r="AP606" s="127"/>
      <c r="AZ606" s="127"/>
      <c r="BA606" s="127"/>
      <c r="BB606" s="127"/>
      <c r="BC606" s="127"/>
      <c r="BD606" s="127"/>
      <c r="BE606" s="127"/>
      <c r="BF606" s="127"/>
      <c r="BG606" s="127"/>
      <c r="BJ606" s="127"/>
      <c r="BT606" s="127"/>
      <c r="CD606" s="127"/>
      <c r="CN606" s="127"/>
      <c r="CX606" s="127"/>
      <c r="DH606" s="127"/>
      <c r="DR606" s="127"/>
      <c r="EB606" s="127"/>
      <c r="EL606" s="127"/>
      <c r="EV606" s="127"/>
      <c r="FF606" s="127"/>
      <c r="FP606" s="127"/>
      <c r="FZ606" s="127"/>
      <c r="GJ606" s="127"/>
      <c r="GT606" s="127"/>
      <c r="HD606" s="127"/>
      <c r="HN606" s="127"/>
      <c r="HX606" s="127"/>
      <c r="IH606" s="127"/>
    </row>
    <row xmlns:x14ac="http://schemas.microsoft.com/office/spreadsheetml/2009/9/ac" r="607" s="3" customFormat="true" x14ac:dyDescent="0.25">
      <c r="A607" s="406"/>
      <c r="B607" s="127"/>
      <c r="L607" s="127"/>
      <c r="V607" s="127"/>
      <c r="AF607" s="127"/>
      <c r="AP607" s="127"/>
      <c r="AZ607" s="127"/>
      <c r="BA607" s="127"/>
      <c r="BB607" s="127"/>
      <c r="BC607" s="127"/>
      <c r="BD607" s="127"/>
      <c r="BE607" s="127"/>
      <c r="BF607" s="127"/>
      <c r="BG607" s="127"/>
      <c r="BJ607" s="127"/>
      <c r="BT607" s="127"/>
      <c r="CD607" s="127"/>
      <c r="CN607" s="127"/>
      <c r="CX607" s="127"/>
      <c r="DH607" s="127"/>
      <c r="DR607" s="127"/>
      <c r="EB607" s="127"/>
      <c r="EL607" s="127"/>
      <c r="EV607" s="127"/>
      <c r="FF607" s="127"/>
      <c r="FP607" s="127"/>
      <c r="FZ607" s="127"/>
      <c r="GJ607" s="127"/>
      <c r="GT607" s="127"/>
      <c r="HD607" s="127"/>
      <c r="HN607" s="127"/>
      <c r="HX607" s="127"/>
      <c r="IH607" s="127"/>
    </row>
    <row xmlns:x14ac="http://schemas.microsoft.com/office/spreadsheetml/2009/9/ac" r="608" s="3" customFormat="true" x14ac:dyDescent="0.25">
      <c r="A608" s="406"/>
      <c r="B608" s="127"/>
      <c r="L608" s="127"/>
      <c r="V608" s="127"/>
      <c r="AF608" s="127"/>
      <c r="AP608" s="127"/>
      <c r="AZ608" s="127"/>
      <c r="BA608" s="127"/>
      <c r="BB608" s="127"/>
      <c r="BC608" s="127"/>
      <c r="BD608" s="127"/>
      <c r="BE608" s="127"/>
      <c r="BF608" s="127"/>
      <c r="BG608" s="127"/>
      <c r="BJ608" s="127"/>
      <c r="BT608" s="127"/>
      <c r="CD608" s="127"/>
      <c r="CN608" s="127"/>
      <c r="CX608" s="127"/>
      <c r="DH608" s="127"/>
      <c r="DR608" s="127"/>
      <c r="EB608" s="127"/>
      <c r="EL608" s="127"/>
      <c r="EV608" s="127"/>
      <c r="FF608" s="127"/>
      <c r="FP608" s="127"/>
      <c r="FZ608" s="127"/>
      <c r="GJ608" s="127"/>
      <c r="GT608" s="127"/>
      <c r="HD608" s="127"/>
      <c r="HN608" s="127"/>
      <c r="HX608" s="127"/>
      <c r="IH608" s="127"/>
    </row>
    <row xmlns:x14ac="http://schemas.microsoft.com/office/spreadsheetml/2009/9/ac" r="609" s="3" customFormat="true" x14ac:dyDescent="0.25">
      <c r="A609" s="406"/>
      <c r="B609" s="127"/>
      <c r="L609" s="127"/>
      <c r="V609" s="127"/>
      <c r="AF609" s="127"/>
      <c r="AP609" s="127"/>
      <c r="AZ609" s="127"/>
      <c r="BA609" s="127"/>
      <c r="BB609" s="127"/>
      <c r="BC609" s="127"/>
      <c r="BD609" s="127"/>
      <c r="BE609" s="127"/>
      <c r="BF609" s="127"/>
      <c r="BG609" s="127"/>
      <c r="BJ609" s="127"/>
      <c r="BT609" s="127"/>
      <c r="CD609" s="127"/>
      <c r="CN609" s="127"/>
      <c r="CX609" s="127"/>
      <c r="DH609" s="127"/>
      <c r="DR609" s="127"/>
      <c r="EB609" s="127"/>
      <c r="EL609" s="127"/>
      <c r="EV609" s="127"/>
      <c r="FF609" s="127"/>
      <c r="FP609" s="127"/>
      <c r="FZ609" s="127"/>
      <c r="GJ609" s="127"/>
      <c r="GT609" s="127"/>
      <c r="HD609" s="127"/>
      <c r="HN609" s="127"/>
      <c r="HX609" s="127"/>
      <c r="IH609" s="127"/>
    </row>
    <row xmlns:x14ac="http://schemas.microsoft.com/office/spreadsheetml/2009/9/ac" r="610" s="3" customFormat="true" x14ac:dyDescent="0.25">
      <c r="A610" s="406"/>
      <c r="B610" s="127"/>
      <c r="L610" s="127"/>
      <c r="V610" s="127"/>
      <c r="AF610" s="127"/>
      <c r="AP610" s="127"/>
      <c r="AZ610" s="127"/>
      <c r="BA610" s="127"/>
      <c r="BB610" s="127"/>
      <c r="BC610" s="127"/>
      <c r="BD610" s="127"/>
      <c r="BE610" s="127"/>
      <c r="BF610" s="127"/>
      <c r="BG610" s="127"/>
      <c r="BJ610" s="127"/>
      <c r="BT610" s="127"/>
      <c r="CD610" s="127"/>
      <c r="CN610" s="127"/>
      <c r="CX610" s="127"/>
      <c r="DH610" s="127"/>
      <c r="DR610" s="127"/>
      <c r="EB610" s="127"/>
      <c r="EL610" s="127"/>
      <c r="EV610" s="127"/>
      <c r="FF610" s="127"/>
      <c r="FP610" s="127"/>
      <c r="FZ610" s="127"/>
      <c r="GJ610" s="127"/>
      <c r="GT610" s="127"/>
      <c r="HD610" s="127"/>
      <c r="HN610" s="127"/>
      <c r="HX610" s="127"/>
      <c r="IH610" s="127"/>
    </row>
    <row xmlns:x14ac="http://schemas.microsoft.com/office/spreadsheetml/2009/9/ac" r="611" s="3" customFormat="true" x14ac:dyDescent="0.25">
      <c r="A611" s="406"/>
      <c r="B611" s="127"/>
      <c r="L611" s="127"/>
      <c r="V611" s="127"/>
      <c r="AF611" s="127"/>
      <c r="AP611" s="127"/>
      <c r="AZ611" s="127"/>
      <c r="BA611" s="127"/>
      <c r="BB611" s="127"/>
      <c r="BC611" s="127"/>
      <c r="BD611" s="127"/>
      <c r="BE611" s="127"/>
      <c r="BF611" s="127"/>
      <c r="BG611" s="127"/>
      <c r="BJ611" s="127"/>
      <c r="BT611" s="127"/>
      <c r="CD611" s="127"/>
      <c r="CN611" s="127"/>
      <c r="CX611" s="127"/>
      <c r="DH611" s="127"/>
      <c r="DR611" s="127"/>
      <c r="EB611" s="127"/>
      <c r="EL611" s="127"/>
      <c r="EV611" s="127"/>
      <c r="FF611" s="127"/>
      <c r="FP611" s="127"/>
      <c r="FZ611" s="127"/>
      <c r="GJ611" s="127"/>
      <c r="GT611" s="127"/>
      <c r="HD611" s="127"/>
      <c r="HN611" s="127"/>
      <c r="HX611" s="127"/>
      <c r="IH611" s="127"/>
    </row>
    <row xmlns:x14ac="http://schemas.microsoft.com/office/spreadsheetml/2009/9/ac" r="612" s="3" customFormat="true" x14ac:dyDescent="0.25">
      <c r="A612" s="406"/>
      <c r="B612" s="127"/>
      <c r="L612" s="127"/>
      <c r="V612" s="127"/>
      <c r="AF612" s="127"/>
      <c r="AP612" s="127"/>
      <c r="AZ612" s="127"/>
      <c r="BA612" s="127"/>
      <c r="BB612" s="127"/>
      <c r="BC612" s="127"/>
      <c r="BD612" s="127"/>
      <c r="BE612" s="127"/>
      <c r="BF612" s="127"/>
      <c r="BG612" s="127"/>
      <c r="BJ612" s="127"/>
      <c r="BT612" s="127"/>
      <c r="CD612" s="127"/>
      <c r="CN612" s="127"/>
      <c r="CX612" s="127"/>
      <c r="DH612" s="127"/>
      <c r="DR612" s="127"/>
      <c r="EB612" s="127"/>
      <c r="EL612" s="127"/>
      <c r="EV612" s="127"/>
      <c r="FF612" s="127"/>
      <c r="FP612" s="127"/>
      <c r="FZ612" s="127"/>
      <c r="GJ612" s="127"/>
      <c r="GT612" s="127"/>
      <c r="HD612" s="127"/>
      <c r="HN612" s="127"/>
      <c r="HX612" s="127"/>
      <c r="IH612" s="127"/>
    </row>
    <row xmlns:x14ac="http://schemas.microsoft.com/office/spreadsheetml/2009/9/ac" r="613" s="3" customFormat="true" x14ac:dyDescent="0.25">
      <c r="A613" s="406"/>
      <c r="B613" s="127"/>
      <c r="L613" s="127"/>
      <c r="V613" s="127"/>
      <c r="AF613" s="127"/>
      <c r="AP613" s="127"/>
      <c r="AZ613" s="127"/>
      <c r="BA613" s="127"/>
      <c r="BB613" s="127"/>
      <c r="BC613" s="127"/>
      <c r="BD613" s="127"/>
      <c r="BE613" s="127"/>
      <c r="BF613" s="127"/>
      <c r="BG613" s="127"/>
      <c r="BJ613" s="127"/>
      <c r="BT613" s="127"/>
      <c r="CD613" s="127"/>
      <c r="CN613" s="127"/>
      <c r="CX613" s="127"/>
      <c r="DH613" s="127"/>
      <c r="DR613" s="127"/>
      <c r="EB613" s="127"/>
      <c r="EL613" s="127"/>
      <c r="EV613" s="127"/>
      <c r="FF613" s="127"/>
      <c r="FP613" s="127"/>
      <c r="FZ613" s="127"/>
      <c r="GJ613" s="127"/>
      <c r="GT613" s="127"/>
      <c r="HD613" s="127"/>
      <c r="HN613" s="127"/>
      <c r="HX613" s="127"/>
      <c r="IH613" s="127"/>
    </row>
    <row xmlns:x14ac="http://schemas.microsoft.com/office/spreadsheetml/2009/9/ac" r="614" s="3" customFormat="true" x14ac:dyDescent="0.25">
      <c r="A614" s="406"/>
      <c r="B614" s="127"/>
      <c r="L614" s="127"/>
      <c r="V614" s="127"/>
      <c r="AF614" s="127"/>
      <c r="AP614" s="127"/>
      <c r="AZ614" s="127"/>
      <c r="BA614" s="127"/>
      <c r="BB614" s="127"/>
      <c r="BC614" s="127"/>
      <c r="BD614" s="127"/>
      <c r="BE614" s="127"/>
      <c r="BF614" s="127"/>
      <c r="BG614" s="127"/>
      <c r="BJ614" s="127"/>
      <c r="BT614" s="127"/>
      <c r="CD614" s="127"/>
      <c r="CN614" s="127"/>
      <c r="CX614" s="127"/>
      <c r="DH614" s="127"/>
      <c r="DR614" s="127"/>
      <c r="EB614" s="127"/>
      <c r="EL614" s="127"/>
      <c r="EV614" s="127"/>
      <c r="FF614" s="127"/>
      <c r="FP614" s="127"/>
      <c r="FZ614" s="127"/>
      <c r="GJ614" s="127"/>
      <c r="GT614" s="127"/>
      <c r="HD614" s="127"/>
      <c r="HN614" s="127"/>
      <c r="HX614" s="127"/>
      <c r="IH614" s="127"/>
    </row>
    <row xmlns:x14ac="http://schemas.microsoft.com/office/spreadsheetml/2009/9/ac" r="615" s="3" customFormat="true" x14ac:dyDescent="0.25">
      <c r="A615" s="406"/>
      <c r="B615" s="127"/>
      <c r="L615" s="127"/>
      <c r="V615" s="127"/>
      <c r="AF615" s="127"/>
      <c r="AP615" s="127"/>
      <c r="AZ615" s="127"/>
      <c r="BA615" s="127"/>
      <c r="BB615" s="127"/>
      <c r="BC615" s="127"/>
      <c r="BD615" s="127"/>
      <c r="BE615" s="127"/>
      <c r="BF615" s="127"/>
      <c r="BG615" s="127"/>
      <c r="BJ615" s="127"/>
      <c r="BT615" s="127"/>
      <c r="CD615" s="127"/>
      <c r="CN615" s="127"/>
      <c r="CX615" s="127"/>
      <c r="DH615" s="127"/>
      <c r="DR615" s="127"/>
      <c r="EB615" s="127"/>
      <c r="EL615" s="127"/>
      <c r="EV615" s="127"/>
      <c r="FF615" s="127"/>
      <c r="FP615" s="127"/>
      <c r="FZ615" s="127"/>
      <c r="GJ615" s="127"/>
      <c r="GT615" s="127"/>
      <c r="HD615" s="127"/>
      <c r="HN615" s="127"/>
      <c r="HX615" s="127"/>
      <c r="IH615" s="127"/>
    </row>
    <row xmlns:x14ac="http://schemas.microsoft.com/office/spreadsheetml/2009/9/ac" r="616" s="3" customFormat="true" x14ac:dyDescent="0.25">
      <c r="A616" s="406"/>
      <c r="B616" s="127"/>
      <c r="L616" s="127"/>
      <c r="V616" s="127"/>
      <c r="AF616" s="127"/>
      <c r="AP616" s="127"/>
      <c r="AZ616" s="127"/>
      <c r="BA616" s="127"/>
      <c r="BB616" s="127"/>
      <c r="BC616" s="127"/>
      <c r="BD616" s="127"/>
      <c r="BE616" s="127"/>
      <c r="BF616" s="127"/>
      <c r="BG616" s="127"/>
      <c r="BJ616" s="127"/>
      <c r="BT616" s="127"/>
      <c r="CD616" s="127"/>
      <c r="CN616" s="127"/>
      <c r="CX616" s="127"/>
      <c r="DH616" s="127"/>
      <c r="DR616" s="127"/>
      <c r="EB616" s="127"/>
      <c r="EL616" s="127"/>
      <c r="EV616" s="127"/>
      <c r="FF616" s="127"/>
      <c r="FP616" s="127"/>
      <c r="FZ616" s="127"/>
      <c r="GJ616" s="127"/>
      <c r="GT616" s="127"/>
      <c r="HD616" s="127"/>
      <c r="HN616" s="127"/>
      <c r="HX616" s="127"/>
      <c r="IH616" s="127"/>
    </row>
    <row xmlns:x14ac="http://schemas.microsoft.com/office/spreadsheetml/2009/9/ac" r="617" s="3" customFormat="true" x14ac:dyDescent="0.25">
      <c r="A617" s="406"/>
      <c r="B617" s="127"/>
      <c r="L617" s="127"/>
      <c r="V617" s="127"/>
      <c r="AF617" s="127"/>
      <c r="AP617" s="127"/>
      <c r="AZ617" s="127"/>
      <c r="BA617" s="127"/>
      <c r="BB617" s="127"/>
      <c r="BC617" s="127"/>
      <c r="BD617" s="127"/>
      <c r="BE617" s="127"/>
      <c r="BF617" s="127"/>
      <c r="BG617" s="127"/>
      <c r="BJ617" s="127"/>
      <c r="BT617" s="127"/>
      <c r="CD617" s="127"/>
      <c r="CN617" s="127"/>
      <c r="CX617" s="127"/>
      <c r="DH617" s="127"/>
      <c r="DR617" s="127"/>
      <c r="EB617" s="127"/>
      <c r="EL617" s="127"/>
      <c r="EV617" s="127"/>
      <c r="FF617" s="127"/>
      <c r="FP617" s="127"/>
      <c r="FZ617" s="127"/>
      <c r="GJ617" s="127"/>
      <c r="GT617" s="127"/>
      <c r="HD617" s="127"/>
      <c r="HN617" s="127"/>
      <c r="HX617" s="127"/>
      <c r="IH617" s="127"/>
    </row>
    <row xmlns:x14ac="http://schemas.microsoft.com/office/spreadsheetml/2009/9/ac" r="618" s="3" customFormat="true" x14ac:dyDescent="0.25">
      <c r="A618" s="406"/>
      <c r="B618" s="127"/>
      <c r="L618" s="127"/>
      <c r="V618" s="127"/>
      <c r="AF618" s="127"/>
      <c r="AP618" s="127"/>
      <c r="AZ618" s="127"/>
      <c r="BA618" s="127"/>
      <c r="BB618" s="127"/>
      <c r="BC618" s="127"/>
      <c r="BD618" s="127"/>
      <c r="BE618" s="127"/>
      <c r="BF618" s="127"/>
      <c r="BG618" s="127"/>
      <c r="BJ618" s="127"/>
      <c r="BT618" s="127"/>
      <c r="CD618" s="127"/>
      <c r="CN618" s="127"/>
      <c r="CX618" s="127"/>
      <c r="DH618" s="127"/>
      <c r="DR618" s="127"/>
      <c r="EB618" s="127"/>
      <c r="EL618" s="127"/>
      <c r="EV618" s="127"/>
      <c r="FF618" s="127"/>
      <c r="FP618" s="127"/>
      <c r="FZ618" s="127"/>
      <c r="GJ618" s="127"/>
      <c r="GT618" s="127"/>
      <c r="HD618" s="127"/>
      <c r="HN618" s="127"/>
      <c r="HX618" s="127"/>
      <c r="IH618" s="127"/>
    </row>
    <row xmlns:x14ac="http://schemas.microsoft.com/office/spreadsheetml/2009/9/ac" r="619" s="3" customFormat="true" x14ac:dyDescent="0.25">
      <c r="A619" s="406"/>
      <c r="B619" s="127"/>
      <c r="L619" s="127"/>
      <c r="V619" s="127"/>
      <c r="AF619" s="127"/>
      <c r="AP619" s="127"/>
      <c r="AZ619" s="127"/>
      <c r="BA619" s="127"/>
      <c r="BB619" s="127"/>
      <c r="BC619" s="127"/>
      <c r="BD619" s="127"/>
      <c r="BE619" s="127"/>
      <c r="BF619" s="127"/>
      <c r="BG619" s="127"/>
      <c r="BJ619" s="127"/>
      <c r="BT619" s="127"/>
      <c r="CD619" s="127"/>
      <c r="CN619" s="127"/>
      <c r="CX619" s="127"/>
      <c r="DH619" s="127"/>
      <c r="DR619" s="127"/>
      <c r="EB619" s="127"/>
      <c r="EL619" s="127"/>
      <c r="EV619" s="127"/>
      <c r="FF619" s="127"/>
      <c r="FP619" s="127"/>
      <c r="FZ619" s="127"/>
      <c r="GJ619" s="127"/>
      <c r="GT619" s="127"/>
      <c r="HD619" s="127"/>
      <c r="HN619" s="127"/>
      <c r="HX619" s="127"/>
      <c r="IH619" s="127"/>
    </row>
    <row xmlns:x14ac="http://schemas.microsoft.com/office/spreadsheetml/2009/9/ac" r="620" s="3" customFormat="true" x14ac:dyDescent="0.25">
      <c r="A620" s="406"/>
      <c r="B620" s="127"/>
      <c r="L620" s="127"/>
      <c r="V620" s="127"/>
      <c r="AF620" s="127"/>
      <c r="AP620" s="127"/>
      <c r="AZ620" s="127"/>
      <c r="BA620" s="127"/>
      <c r="BB620" s="127"/>
      <c r="BC620" s="127"/>
      <c r="BD620" s="127"/>
      <c r="BE620" s="127"/>
      <c r="BF620" s="127"/>
      <c r="BG620" s="127"/>
      <c r="BJ620" s="127"/>
      <c r="BT620" s="127"/>
      <c r="CD620" s="127"/>
      <c r="CN620" s="127"/>
      <c r="CX620" s="127"/>
      <c r="DH620" s="127"/>
      <c r="DR620" s="127"/>
      <c r="EB620" s="127"/>
      <c r="EL620" s="127"/>
      <c r="EV620" s="127"/>
      <c r="FF620" s="127"/>
      <c r="FP620" s="127"/>
      <c r="FZ620" s="127"/>
      <c r="GJ620" s="127"/>
      <c r="GT620" s="127"/>
      <c r="HD620" s="127"/>
      <c r="HN620" s="127"/>
      <c r="HX620" s="127"/>
      <c r="IH620" s="127"/>
    </row>
    <row xmlns:x14ac="http://schemas.microsoft.com/office/spreadsheetml/2009/9/ac" r="621" s="3" customFormat="true" x14ac:dyDescent="0.25">
      <c r="A621" s="406"/>
      <c r="B621" s="127"/>
      <c r="L621" s="127"/>
      <c r="V621" s="127"/>
      <c r="AF621" s="127"/>
      <c r="AP621" s="127"/>
      <c r="AZ621" s="127"/>
      <c r="BA621" s="127"/>
      <c r="BB621" s="127"/>
      <c r="BC621" s="127"/>
      <c r="BD621" s="127"/>
      <c r="BE621" s="127"/>
      <c r="BF621" s="127"/>
      <c r="BG621" s="127"/>
      <c r="BJ621" s="127"/>
      <c r="BT621" s="127"/>
      <c r="CD621" s="127"/>
      <c r="CN621" s="127"/>
      <c r="CX621" s="127"/>
      <c r="DH621" s="127"/>
      <c r="DR621" s="127"/>
      <c r="EB621" s="127"/>
      <c r="EL621" s="127"/>
      <c r="EV621" s="127"/>
      <c r="FF621" s="127"/>
      <c r="FP621" s="127"/>
      <c r="FZ621" s="127"/>
      <c r="GJ621" s="127"/>
      <c r="GT621" s="127"/>
      <c r="HD621" s="127"/>
      <c r="HN621" s="127"/>
      <c r="HX621" s="127"/>
      <c r="IH621" s="127"/>
    </row>
    <row xmlns:x14ac="http://schemas.microsoft.com/office/spreadsheetml/2009/9/ac" r="622" s="3" customFormat="true" x14ac:dyDescent="0.25">
      <c r="A622" s="406"/>
      <c r="B622" s="127"/>
      <c r="L622" s="127"/>
      <c r="V622" s="127"/>
      <c r="AF622" s="127"/>
      <c r="AP622" s="127"/>
      <c r="AZ622" s="127"/>
      <c r="BA622" s="127"/>
      <c r="BB622" s="127"/>
      <c r="BC622" s="127"/>
      <c r="BD622" s="127"/>
      <c r="BE622" s="127"/>
      <c r="BF622" s="127"/>
      <c r="BG622" s="127"/>
      <c r="BJ622" s="127"/>
      <c r="BT622" s="127"/>
      <c r="CD622" s="127"/>
      <c r="CN622" s="127"/>
      <c r="CX622" s="127"/>
      <c r="DH622" s="127"/>
      <c r="DR622" s="127"/>
      <c r="EB622" s="127"/>
      <c r="EL622" s="127"/>
      <c r="EV622" s="127"/>
      <c r="FF622" s="127"/>
      <c r="FP622" s="127"/>
      <c r="FZ622" s="127"/>
      <c r="GJ622" s="127"/>
      <c r="GT622" s="127"/>
      <c r="HD622" s="127"/>
      <c r="HN622" s="127"/>
      <c r="HX622" s="127"/>
      <c r="IH622" s="127"/>
    </row>
    <row xmlns:x14ac="http://schemas.microsoft.com/office/spreadsheetml/2009/9/ac" r="623" s="3" customFormat="true" x14ac:dyDescent="0.25">
      <c r="A623" s="406"/>
      <c r="B623" s="127"/>
      <c r="L623" s="127"/>
      <c r="V623" s="127"/>
      <c r="AF623" s="127"/>
      <c r="AP623" s="127"/>
      <c r="AZ623" s="127"/>
      <c r="BA623" s="127"/>
      <c r="BB623" s="127"/>
      <c r="BC623" s="127"/>
      <c r="BD623" s="127"/>
      <c r="BE623" s="127"/>
      <c r="BF623" s="127"/>
      <c r="BG623" s="127"/>
      <c r="BJ623" s="127"/>
      <c r="BT623" s="127"/>
      <c r="CD623" s="127"/>
      <c r="CN623" s="127"/>
      <c r="CX623" s="127"/>
      <c r="DH623" s="127"/>
      <c r="DR623" s="127"/>
      <c r="EB623" s="127"/>
      <c r="EL623" s="127"/>
      <c r="EV623" s="127"/>
      <c r="FF623" s="127"/>
      <c r="FP623" s="127"/>
      <c r="FZ623" s="127"/>
      <c r="GJ623" s="127"/>
      <c r="GT623" s="127"/>
      <c r="HD623" s="127"/>
      <c r="HN623" s="127"/>
      <c r="HX623" s="127"/>
      <c r="IH623" s="127"/>
    </row>
    <row xmlns:x14ac="http://schemas.microsoft.com/office/spreadsheetml/2009/9/ac" r="624" s="3" customFormat="true" x14ac:dyDescent="0.25">
      <c r="A624" s="406"/>
      <c r="B624" s="127"/>
      <c r="L624" s="127"/>
      <c r="V624" s="127"/>
      <c r="AF624" s="127"/>
      <c r="AP624" s="127"/>
      <c r="AZ624" s="127"/>
      <c r="BA624" s="127"/>
      <c r="BB624" s="127"/>
      <c r="BC624" s="127"/>
      <c r="BD624" s="127"/>
      <c r="BE624" s="127"/>
      <c r="BF624" s="127"/>
      <c r="BG624" s="127"/>
      <c r="BJ624" s="127"/>
      <c r="BT624" s="127"/>
      <c r="CD624" s="127"/>
      <c r="CN624" s="127"/>
      <c r="CX624" s="127"/>
      <c r="DH624" s="127"/>
      <c r="DR624" s="127"/>
      <c r="EB624" s="127"/>
      <c r="EL624" s="127"/>
      <c r="EV624" s="127"/>
      <c r="FF624" s="127"/>
      <c r="FP624" s="127"/>
      <c r="FZ624" s="127"/>
      <c r="GJ624" s="127"/>
      <c r="GT624" s="127"/>
      <c r="HD624" s="127"/>
      <c r="HN624" s="127"/>
      <c r="HX624" s="127"/>
      <c r="IH624" s="127"/>
    </row>
    <row xmlns:x14ac="http://schemas.microsoft.com/office/spreadsheetml/2009/9/ac" r="625" s="3" customFormat="true" x14ac:dyDescent="0.25">
      <c r="A625" s="406"/>
      <c r="B625" s="127"/>
      <c r="L625" s="127"/>
      <c r="V625" s="127"/>
      <c r="AF625" s="127"/>
      <c r="AP625" s="127"/>
      <c r="AZ625" s="127"/>
      <c r="BA625" s="127"/>
      <c r="BB625" s="127"/>
      <c r="BC625" s="127"/>
      <c r="BD625" s="127"/>
      <c r="BE625" s="127"/>
      <c r="BF625" s="127"/>
      <c r="BG625" s="127"/>
      <c r="BJ625" s="127"/>
      <c r="BT625" s="127"/>
      <c r="CD625" s="127"/>
      <c r="CN625" s="127"/>
      <c r="CX625" s="127"/>
      <c r="DH625" s="127"/>
      <c r="DR625" s="127"/>
      <c r="EB625" s="127"/>
      <c r="EL625" s="127"/>
      <c r="EV625" s="127"/>
      <c r="FF625" s="127"/>
      <c r="FP625" s="127"/>
      <c r="FZ625" s="127"/>
      <c r="GJ625" s="127"/>
      <c r="GT625" s="127"/>
      <c r="HD625" s="127"/>
      <c r="HN625" s="127"/>
      <c r="HX625" s="127"/>
      <c r="IH625" s="127"/>
    </row>
    <row xmlns:x14ac="http://schemas.microsoft.com/office/spreadsheetml/2009/9/ac" r="626" s="3" customFormat="true" x14ac:dyDescent="0.25">
      <c r="A626" s="406"/>
      <c r="B626" s="127"/>
      <c r="L626" s="127"/>
      <c r="V626" s="127"/>
      <c r="AF626" s="127"/>
      <c r="AP626" s="127"/>
      <c r="AZ626" s="127"/>
      <c r="BA626" s="127"/>
      <c r="BB626" s="127"/>
      <c r="BC626" s="127"/>
      <c r="BD626" s="127"/>
      <c r="BE626" s="127"/>
      <c r="BF626" s="127"/>
      <c r="BG626" s="127"/>
      <c r="BJ626" s="127"/>
      <c r="BT626" s="127"/>
      <c r="CD626" s="127"/>
      <c r="CN626" s="127"/>
      <c r="CX626" s="127"/>
      <c r="DH626" s="127"/>
      <c r="DR626" s="127"/>
      <c r="EB626" s="127"/>
      <c r="EL626" s="127"/>
      <c r="EV626" s="127"/>
      <c r="FF626" s="127"/>
      <c r="FP626" s="127"/>
      <c r="FZ626" s="127"/>
      <c r="GJ626" s="127"/>
      <c r="GT626" s="127"/>
      <c r="HD626" s="127"/>
      <c r="HN626" s="127"/>
      <c r="HX626" s="127"/>
      <c r="IH626" s="127"/>
    </row>
    <row xmlns:x14ac="http://schemas.microsoft.com/office/spreadsheetml/2009/9/ac" r="627" s="3" customFormat="true" x14ac:dyDescent="0.25">
      <c r="A627" s="406"/>
      <c r="B627" s="127"/>
      <c r="L627" s="127"/>
      <c r="V627" s="127"/>
      <c r="AF627" s="127"/>
      <c r="AP627" s="127"/>
      <c r="AZ627" s="127"/>
      <c r="BA627" s="127"/>
      <c r="BB627" s="127"/>
      <c r="BC627" s="127"/>
      <c r="BD627" s="127"/>
      <c r="BE627" s="127"/>
      <c r="BF627" s="127"/>
      <c r="BG627" s="127"/>
      <c r="BJ627" s="127"/>
      <c r="BT627" s="127"/>
      <c r="CD627" s="127"/>
      <c r="CN627" s="127"/>
      <c r="CX627" s="127"/>
      <c r="DH627" s="127"/>
      <c r="DR627" s="127"/>
      <c r="EB627" s="127"/>
      <c r="EL627" s="127"/>
      <c r="EV627" s="127"/>
      <c r="FF627" s="127"/>
      <c r="FP627" s="127"/>
      <c r="FZ627" s="127"/>
      <c r="GJ627" s="127"/>
      <c r="GT627" s="127"/>
      <c r="HD627" s="127"/>
      <c r="HN627" s="127"/>
      <c r="HX627" s="127"/>
      <c r="IH627" s="127"/>
    </row>
    <row xmlns:x14ac="http://schemas.microsoft.com/office/spreadsheetml/2009/9/ac" r="628" s="3" customFormat="true" x14ac:dyDescent="0.25">
      <c r="A628" s="406"/>
      <c r="B628" s="127"/>
      <c r="L628" s="127"/>
      <c r="V628" s="127"/>
      <c r="AF628" s="127"/>
      <c r="AP628" s="127"/>
      <c r="AZ628" s="127"/>
      <c r="BA628" s="127"/>
      <c r="BB628" s="127"/>
      <c r="BC628" s="127"/>
      <c r="BD628" s="127"/>
      <c r="BE628" s="127"/>
      <c r="BF628" s="127"/>
      <c r="BG628" s="127"/>
      <c r="BJ628" s="127"/>
      <c r="BT628" s="127"/>
      <c r="CD628" s="127"/>
      <c r="CN628" s="127"/>
      <c r="CX628" s="127"/>
      <c r="DH628" s="127"/>
      <c r="DR628" s="127"/>
      <c r="EB628" s="127"/>
      <c r="EL628" s="127"/>
      <c r="EV628" s="127"/>
      <c r="FF628" s="127"/>
      <c r="FP628" s="127"/>
      <c r="FZ628" s="127"/>
      <c r="GJ628" s="127"/>
      <c r="GT628" s="127"/>
      <c r="HD628" s="127"/>
      <c r="HN628" s="127"/>
      <c r="HX628" s="127"/>
      <c r="IH628" s="127"/>
    </row>
    <row xmlns:x14ac="http://schemas.microsoft.com/office/spreadsheetml/2009/9/ac" r="629" s="3" customFormat="true" x14ac:dyDescent="0.25">
      <c r="A629" s="406"/>
      <c r="B629" s="127"/>
      <c r="L629" s="127"/>
      <c r="V629" s="127"/>
      <c r="AF629" s="127"/>
      <c r="AP629" s="127"/>
      <c r="AZ629" s="127"/>
      <c r="BA629" s="127"/>
      <c r="BB629" s="127"/>
      <c r="BC629" s="127"/>
      <c r="BD629" s="127"/>
      <c r="BE629" s="127"/>
      <c r="BF629" s="127"/>
      <c r="BG629" s="127"/>
      <c r="BJ629" s="127"/>
      <c r="BT629" s="127"/>
      <c r="CD629" s="127"/>
      <c r="CN629" s="127"/>
      <c r="CX629" s="127"/>
      <c r="DH629" s="127"/>
      <c r="DR629" s="127"/>
      <c r="EB629" s="127"/>
      <c r="EL629" s="127"/>
      <c r="EV629" s="127"/>
      <c r="FF629" s="127"/>
      <c r="FP629" s="127"/>
      <c r="FZ629" s="127"/>
      <c r="GJ629" s="127"/>
      <c r="GT629" s="127"/>
      <c r="HD629" s="127"/>
      <c r="HN629" s="127"/>
      <c r="HX629" s="127"/>
      <c r="IH629" s="127"/>
    </row>
    <row xmlns:x14ac="http://schemas.microsoft.com/office/spreadsheetml/2009/9/ac" r="630" s="3" customFormat="true" x14ac:dyDescent="0.25">
      <c r="A630" s="406"/>
      <c r="B630" s="127"/>
      <c r="L630" s="127"/>
      <c r="V630" s="127"/>
      <c r="AF630" s="127"/>
      <c r="AP630" s="127"/>
      <c r="AZ630" s="127"/>
      <c r="BA630" s="127"/>
      <c r="BB630" s="127"/>
      <c r="BC630" s="127"/>
      <c r="BD630" s="127"/>
      <c r="BE630" s="127"/>
      <c r="BF630" s="127"/>
      <c r="BG630" s="127"/>
      <c r="BJ630" s="127"/>
      <c r="BT630" s="127"/>
      <c r="CD630" s="127"/>
      <c r="CN630" s="127"/>
      <c r="CX630" s="127"/>
      <c r="DH630" s="127"/>
      <c r="DR630" s="127"/>
      <c r="EB630" s="127"/>
      <c r="EL630" s="127"/>
      <c r="EV630" s="127"/>
      <c r="FF630" s="127"/>
      <c r="FP630" s="127"/>
      <c r="FZ630" s="127"/>
      <c r="GJ630" s="127"/>
      <c r="GT630" s="127"/>
      <c r="HD630" s="127"/>
      <c r="HN630" s="127"/>
      <c r="HX630" s="127"/>
      <c r="IH630" s="127"/>
    </row>
    <row xmlns:x14ac="http://schemas.microsoft.com/office/spreadsheetml/2009/9/ac" r="631" s="3" customFormat="true" x14ac:dyDescent="0.25">
      <c r="A631" s="406"/>
      <c r="B631" s="127"/>
      <c r="L631" s="127"/>
      <c r="V631" s="127"/>
      <c r="AF631" s="127"/>
      <c r="AP631" s="127"/>
      <c r="AZ631" s="127"/>
      <c r="BA631" s="127"/>
      <c r="BB631" s="127"/>
      <c r="BC631" s="127"/>
      <c r="BD631" s="127"/>
      <c r="BE631" s="127"/>
      <c r="BF631" s="127"/>
      <c r="BG631" s="127"/>
      <c r="BJ631" s="127"/>
      <c r="BT631" s="127"/>
      <c r="CD631" s="127"/>
      <c r="CN631" s="127"/>
      <c r="CX631" s="127"/>
      <c r="DH631" s="127"/>
      <c r="DR631" s="127"/>
      <c r="EB631" s="127"/>
      <c r="EL631" s="127"/>
      <c r="EV631" s="127"/>
      <c r="FF631" s="127"/>
      <c r="FP631" s="127"/>
      <c r="FZ631" s="127"/>
      <c r="GJ631" s="127"/>
      <c r="GT631" s="127"/>
      <c r="HD631" s="127"/>
      <c r="HN631" s="127"/>
      <c r="HX631" s="127"/>
      <c r="IH631" s="127"/>
    </row>
    <row xmlns:x14ac="http://schemas.microsoft.com/office/spreadsheetml/2009/9/ac" r="632" s="3" customFormat="true" x14ac:dyDescent="0.25">
      <c r="A632" s="406"/>
      <c r="B632" s="127"/>
      <c r="L632" s="127"/>
      <c r="V632" s="127"/>
      <c r="AF632" s="127"/>
      <c r="AP632" s="127"/>
      <c r="AZ632" s="127"/>
      <c r="BA632" s="127"/>
      <c r="BB632" s="127"/>
      <c r="BC632" s="127"/>
      <c r="BD632" s="127"/>
      <c r="BE632" s="127"/>
      <c r="BF632" s="127"/>
      <c r="BG632" s="127"/>
      <c r="BJ632" s="127"/>
      <c r="BT632" s="127"/>
      <c r="CD632" s="127"/>
      <c r="CN632" s="127"/>
      <c r="CX632" s="127"/>
      <c r="DH632" s="127"/>
      <c r="DR632" s="127"/>
      <c r="EB632" s="127"/>
      <c r="EL632" s="127"/>
      <c r="EV632" s="127"/>
      <c r="FF632" s="127"/>
      <c r="FP632" s="127"/>
      <c r="FZ632" s="127"/>
      <c r="GJ632" s="127"/>
      <c r="GT632" s="127"/>
      <c r="HD632" s="127"/>
      <c r="HN632" s="127"/>
      <c r="HX632" s="127"/>
      <c r="IH632" s="127"/>
    </row>
    <row xmlns:x14ac="http://schemas.microsoft.com/office/spreadsheetml/2009/9/ac" r="633" s="3" customFormat="true" x14ac:dyDescent="0.25">
      <c r="A633" s="406"/>
      <c r="B633" s="127"/>
      <c r="L633" s="127"/>
      <c r="V633" s="127"/>
      <c r="AF633" s="127"/>
      <c r="AP633" s="127"/>
      <c r="AZ633" s="127"/>
      <c r="BA633" s="127"/>
      <c r="BB633" s="127"/>
      <c r="BC633" s="127"/>
      <c r="BD633" s="127"/>
      <c r="BE633" s="127"/>
      <c r="BF633" s="127"/>
      <c r="BG633" s="127"/>
      <c r="BJ633" s="127"/>
      <c r="BT633" s="127"/>
      <c r="CD633" s="127"/>
      <c r="CN633" s="127"/>
      <c r="CX633" s="127"/>
      <c r="DH633" s="127"/>
      <c r="DR633" s="127"/>
      <c r="EB633" s="127"/>
      <c r="EL633" s="127"/>
      <c r="EV633" s="127"/>
      <c r="FF633" s="127"/>
      <c r="FP633" s="127"/>
      <c r="FZ633" s="127"/>
      <c r="GJ633" s="127"/>
      <c r="GT633" s="127"/>
      <c r="HD633" s="127"/>
      <c r="HN633" s="127"/>
      <c r="HX633" s="127"/>
      <c r="IH633" s="127"/>
    </row>
    <row xmlns:x14ac="http://schemas.microsoft.com/office/spreadsheetml/2009/9/ac" r="634" s="3" customFormat="true" x14ac:dyDescent="0.25">
      <c r="A634" s="406"/>
      <c r="B634" s="127"/>
      <c r="L634" s="127"/>
      <c r="V634" s="127"/>
      <c r="AF634" s="127"/>
      <c r="AP634" s="127"/>
      <c r="AZ634" s="127"/>
      <c r="BA634" s="127"/>
      <c r="BB634" s="127"/>
      <c r="BC634" s="127"/>
      <c r="BD634" s="127"/>
      <c r="BE634" s="127"/>
      <c r="BF634" s="127"/>
      <c r="BG634" s="127"/>
      <c r="BJ634" s="127"/>
      <c r="BT634" s="127"/>
      <c r="CD634" s="127"/>
      <c r="CN634" s="127"/>
      <c r="CX634" s="127"/>
      <c r="DH634" s="127"/>
      <c r="DR634" s="127"/>
      <c r="EB634" s="127"/>
      <c r="EL634" s="127"/>
      <c r="EV634" s="127"/>
      <c r="FF634" s="127"/>
      <c r="FP634" s="127"/>
      <c r="FZ634" s="127"/>
      <c r="GJ634" s="127"/>
      <c r="GT634" s="127"/>
      <c r="HD634" s="127"/>
      <c r="HN634" s="127"/>
      <c r="HX634" s="127"/>
      <c r="IH634" s="127"/>
    </row>
    <row xmlns:x14ac="http://schemas.microsoft.com/office/spreadsheetml/2009/9/ac" r="635" s="3" customFormat="true" x14ac:dyDescent="0.25">
      <c r="A635" s="406"/>
      <c r="B635" s="127"/>
      <c r="L635" s="127"/>
      <c r="V635" s="127"/>
      <c r="AF635" s="127"/>
      <c r="AP635" s="127"/>
      <c r="AZ635" s="127"/>
      <c r="BA635" s="127"/>
      <c r="BB635" s="127"/>
      <c r="BC635" s="127"/>
      <c r="BD635" s="127"/>
      <c r="BE635" s="127"/>
      <c r="BF635" s="127"/>
      <c r="BG635" s="127"/>
      <c r="BJ635" s="127"/>
      <c r="BT635" s="127"/>
      <c r="CD635" s="127"/>
      <c r="CN635" s="127"/>
      <c r="CX635" s="127"/>
      <c r="DH635" s="127"/>
      <c r="DR635" s="127"/>
      <c r="EB635" s="127"/>
      <c r="EL635" s="127"/>
      <c r="EV635" s="127"/>
      <c r="FF635" s="127"/>
      <c r="FP635" s="127"/>
      <c r="FZ635" s="127"/>
      <c r="GJ635" s="127"/>
      <c r="GT635" s="127"/>
      <c r="HD635" s="127"/>
      <c r="HN635" s="127"/>
      <c r="HX635" s="127"/>
      <c r="IH635" s="127"/>
    </row>
    <row xmlns:x14ac="http://schemas.microsoft.com/office/spreadsheetml/2009/9/ac" r="636" s="3" customFormat="true" x14ac:dyDescent="0.25">
      <c r="A636" s="406"/>
      <c r="B636" s="127"/>
      <c r="L636" s="127"/>
      <c r="V636" s="127"/>
      <c r="AF636" s="127"/>
      <c r="AP636" s="127"/>
      <c r="AZ636" s="127"/>
      <c r="BA636" s="127"/>
      <c r="BB636" s="127"/>
      <c r="BC636" s="127"/>
      <c r="BD636" s="127"/>
      <c r="BE636" s="127"/>
      <c r="BF636" s="127"/>
      <c r="BG636" s="127"/>
      <c r="BJ636" s="127"/>
      <c r="BT636" s="127"/>
      <c r="CD636" s="127"/>
      <c r="CN636" s="127"/>
      <c r="CX636" s="127"/>
      <c r="DH636" s="127"/>
      <c r="DR636" s="127"/>
      <c r="EB636" s="127"/>
      <c r="EL636" s="127"/>
      <c r="EV636" s="127"/>
      <c r="FF636" s="127"/>
      <c r="FP636" s="127"/>
      <c r="FZ636" s="127"/>
      <c r="GJ636" s="127"/>
      <c r="GT636" s="127"/>
      <c r="HD636" s="127"/>
      <c r="HN636" s="127"/>
      <c r="HX636" s="127"/>
      <c r="IH636" s="127"/>
    </row>
    <row xmlns:x14ac="http://schemas.microsoft.com/office/spreadsheetml/2009/9/ac" r="637" s="3" customFormat="true" x14ac:dyDescent="0.25">
      <c r="A637" s="406"/>
      <c r="B637" s="127"/>
      <c r="L637" s="127"/>
      <c r="V637" s="127"/>
      <c r="AF637" s="127"/>
      <c r="AP637" s="127"/>
      <c r="AZ637" s="127"/>
      <c r="BA637" s="127"/>
      <c r="BB637" s="127"/>
      <c r="BC637" s="127"/>
      <c r="BD637" s="127"/>
      <c r="BE637" s="127"/>
      <c r="BF637" s="127"/>
      <c r="BG637" s="127"/>
      <c r="BJ637" s="127"/>
      <c r="BT637" s="127"/>
      <c r="CD637" s="127"/>
      <c r="CN637" s="127"/>
      <c r="CX637" s="127"/>
      <c r="DH637" s="127"/>
      <c r="DR637" s="127"/>
      <c r="EB637" s="127"/>
      <c r="EL637" s="127"/>
      <c r="EV637" s="127"/>
      <c r="FF637" s="127"/>
      <c r="FP637" s="127"/>
      <c r="FZ637" s="127"/>
      <c r="GJ637" s="127"/>
      <c r="GT637" s="127"/>
      <c r="HD637" s="127"/>
      <c r="HN637" s="127"/>
      <c r="HX637" s="127"/>
      <c r="IH637" s="127"/>
    </row>
    <row xmlns:x14ac="http://schemas.microsoft.com/office/spreadsheetml/2009/9/ac" r="638" s="3" customFormat="true" x14ac:dyDescent="0.25">
      <c r="A638" s="406"/>
      <c r="B638" s="127"/>
      <c r="L638" s="127"/>
      <c r="V638" s="127"/>
      <c r="AF638" s="127"/>
      <c r="AP638" s="127"/>
      <c r="AZ638" s="127"/>
      <c r="BA638" s="127"/>
      <c r="BB638" s="127"/>
      <c r="BC638" s="127"/>
      <c r="BD638" s="127"/>
      <c r="BE638" s="127"/>
      <c r="BF638" s="127"/>
      <c r="BG638" s="127"/>
      <c r="BJ638" s="127"/>
      <c r="BT638" s="127"/>
      <c r="CD638" s="127"/>
      <c r="CN638" s="127"/>
      <c r="CX638" s="127"/>
      <c r="DH638" s="127"/>
      <c r="DR638" s="127"/>
      <c r="EB638" s="127"/>
      <c r="EL638" s="127"/>
      <c r="EV638" s="127"/>
      <c r="FF638" s="127"/>
      <c r="FP638" s="127"/>
      <c r="FZ638" s="127"/>
      <c r="GJ638" s="127"/>
      <c r="GT638" s="127"/>
      <c r="HD638" s="127"/>
      <c r="HN638" s="127"/>
      <c r="HX638" s="127"/>
      <c r="IH638" s="127"/>
    </row>
    <row xmlns:x14ac="http://schemas.microsoft.com/office/spreadsheetml/2009/9/ac" r="639" s="3" customFormat="true" x14ac:dyDescent="0.25">
      <c r="A639" s="406"/>
      <c r="B639" s="127"/>
      <c r="L639" s="127"/>
      <c r="V639" s="127"/>
      <c r="AF639" s="127"/>
      <c r="AP639" s="127"/>
      <c r="AZ639" s="127"/>
      <c r="BA639" s="127"/>
      <c r="BB639" s="127"/>
      <c r="BC639" s="127"/>
      <c r="BD639" s="127"/>
      <c r="BE639" s="127"/>
      <c r="BF639" s="127"/>
      <c r="BG639" s="127"/>
      <c r="BJ639" s="127"/>
      <c r="BT639" s="127"/>
      <c r="CD639" s="127"/>
      <c r="CN639" s="127"/>
      <c r="CX639" s="127"/>
      <c r="DH639" s="127"/>
      <c r="DR639" s="127"/>
      <c r="EB639" s="127"/>
      <c r="EL639" s="127"/>
      <c r="EV639" s="127"/>
      <c r="FF639" s="127"/>
      <c r="FP639" s="127"/>
      <c r="FZ639" s="127"/>
      <c r="GJ639" s="127"/>
      <c r="GT639" s="127"/>
      <c r="HD639" s="127"/>
      <c r="HN639" s="127"/>
      <c r="HX639" s="127"/>
      <c r="IH639" s="127"/>
    </row>
    <row xmlns:x14ac="http://schemas.microsoft.com/office/spreadsheetml/2009/9/ac" r="640" s="3" customFormat="true" x14ac:dyDescent="0.25">
      <c r="A640" s="406"/>
      <c r="B640" s="127"/>
      <c r="L640" s="127"/>
      <c r="V640" s="127"/>
      <c r="AF640" s="127"/>
      <c r="AP640" s="127"/>
      <c r="AZ640" s="127"/>
      <c r="BA640" s="127"/>
      <c r="BB640" s="127"/>
      <c r="BC640" s="127"/>
      <c r="BD640" s="127"/>
      <c r="BE640" s="127"/>
      <c r="BF640" s="127"/>
      <c r="BG640" s="127"/>
      <c r="BJ640" s="127"/>
      <c r="BT640" s="127"/>
      <c r="CD640" s="127"/>
      <c r="CN640" s="127"/>
      <c r="CX640" s="127"/>
      <c r="DH640" s="127"/>
      <c r="DR640" s="127"/>
      <c r="EB640" s="127"/>
      <c r="EL640" s="127"/>
      <c r="EV640" s="127"/>
      <c r="FF640" s="127"/>
      <c r="FP640" s="127"/>
      <c r="FZ640" s="127"/>
      <c r="GJ640" s="127"/>
      <c r="GT640" s="127"/>
      <c r="HD640" s="127"/>
      <c r="HN640" s="127"/>
      <c r="HX640" s="127"/>
      <c r="IH640" s="127"/>
    </row>
  </sheetData>
  <mergeCells count="21">
    <mergeCell ref="DS27:DY27"/>
    <mergeCell ref="EM27:ES27"/>
    <mergeCell ref="EC27:EI27"/>
    <mergeCell ref="DI27:DO27"/>
    <mergeCell ref="GK27:GQ27"/>
    <mergeCell ref="CE27:CK27"/>
    <mergeCell ref="FQ27:FW27"/>
    <mergeCell ref="GA27:GG27"/>
    <mergeCell ref="A2:A3"/>
    <mergeCell ref="FG27:FM27"/>
    <mergeCell ref="CY27:DE27"/>
    <mergeCell ref="C27:I27"/>
    <mergeCell ref="M27:S27"/>
    <mergeCell ref="W27:AC27"/>
    <mergeCell ref="AG27:AM27"/>
    <mergeCell ref="AQ27:AW27"/>
    <mergeCell ref="BK27:BQ27"/>
    <mergeCell ref="BU27:CA27"/>
    <mergeCell ref="CO27:CU27"/>
    <mergeCell ref="BA27:BG27"/>
    <mergeCell ref="EW27:FC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 ref="A23" location="myrangeS19" display="myrangeS19"/>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60</vt:i4>
      </vt:variant>
    </vt:vector>
  </HeadingPairs>
  <TitlesOfParts>
    <vt:vector size="72"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myrangeH19</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myrangeS19</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myrangeW19</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2024-04-24T06:21:41Z</dcterms:modified>
</cp:coreProperties>
</file>